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528"/>
  <workbookPr autoCompressPictures="0" defaultThemeVersion="124226"/>
  <mc:AlternateContent xmlns:mc="http://schemas.openxmlformats.org/markup-compatibility/2006">
    <mc:Choice Requires="x15">
      <x15ac:absPath xmlns:x15ac="http://schemas.microsoft.com/office/spreadsheetml/2010/11/ac" url="I:\Gp-A-CGESP-bsa\_COPAN\PAN Herpetofauna do Sul\1º ciclo\2-Monitoria\"/>
    </mc:Choice>
  </mc:AlternateContent>
  <bookViews>
    <workbookView xWindow="0" yWindow="0" windowWidth="21570" windowHeight="8475" tabRatio="745" firstSheet="4" activeTab="9"/>
  </bookViews>
  <sheets>
    <sheet name="Monitoria Anual - 1" sheetId="52" r:id="rId1"/>
    <sheet name="Painel de Gestão - 1" sheetId="53" r:id="rId2"/>
    <sheet name="Monitoria Anual - 2" sheetId="50" r:id="rId3"/>
    <sheet name="Painel de Gestão - 2" sheetId="51" r:id="rId4"/>
    <sheet name="Monitoria Anual - 3" sheetId="48" r:id="rId5"/>
    <sheet name="Painel de Gestão - 3" sheetId="49" r:id="rId6"/>
    <sheet name="Monitoria Anual - 4" sheetId="46" r:id="rId7"/>
    <sheet name="Painel de Gestão - 4" sheetId="47" r:id="rId8"/>
    <sheet name="Monitoria Final" sheetId="42" r:id="rId9"/>
    <sheet name="Painel de Gestão Final" sheetId="43" r:id="rId10"/>
  </sheets>
  <definedNames>
    <definedName name="_xlnm._FilterDatabase" localSheetId="6" hidden="1">'Monitoria Anual - 4'!$A$9:$AN$122</definedName>
  </definedNames>
  <calcPr calcId="171027"/>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D5" i="43" l="1"/>
  <c r="D6" i="43"/>
  <c r="J37" i="53"/>
  <c r="I37" i="53"/>
  <c r="H37" i="53"/>
  <c r="G37" i="53"/>
  <c r="F37" i="53"/>
  <c r="J34" i="53"/>
  <c r="I34" i="53"/>
  <c r="H34" i="53"/>
  <c r="G34" i="53"/>
  <c r="F34" i="53"/>
  <c r="J32" i="53"/>
  <c r="D32" i="53" s="1"/>
  <c r="I32" i="53"/>
  <c r="H32" i="53"/>
  <c r="G32" i="53"/>
  <c r="F32" i="53"/>
  <c r="E37" i="53"/>
  <c r="E34" i="53"/>
  <c r="E32" i="53"/>
  <c r="J36" i="53"/>
  <c r="I36" i="53"/>
  <c r="H36" i="53"/>
  <c r="G36" i="53"/>
  <c r="F36" i="53"/>
  <c r="E36" i="53"/>
  <c r="J35" i="53"/>
  <c r="I35" i="53"/>
  <c r="H35" i="53"/>
  <c r="G35" i="53"/>
  <c r="F35" i="53"/>
  <c r="E35" i="53"/>
  <c r="J33" i="53"/>
  <c r="I33" i="53"/>
  <c r="H33" i="53"/>
  <c r="G33" i="53"/>
  <c r="F33" i="53"/>
  <c r="E33" i="53"/>
  <c r="J31" i="53"/>
  <c r="I31" i="53"/>
  <c r="H31" i="53"/>
  <c r="G31" i="53"/>
  <c r="F31" i="53"/>
  <c r="E31" i="53"/>
  <c r="J30" i="53"/>
  <c r="I30" i="53"/>
  <c r="H30" i="53"/>
  <c r="G30" i="53"/>
  <c r="F30" i="53"/>
  <c r="E30" i="53"/>
  <c r="D27" i="53"/>
  <c r="D23" i="53"/>
  <c r="D22" i="53"/>
  <c r="AA19" i="53" a="1"/>
  <c r="AA19" i="53" s="1"/>
  <c r="Z19" i="53" a="1"/>
  <c r="Z19" i="53" s="1"/>
  <c r="D19" i="53"/>
  <c r="AA18" i="53" a="1"/>
  <c r="AA18" i="53" s="1"/>
  <c r="Z18" i="53" a="1"/>
  <c r="Z18" i="53" s="1"/>
  <c r="D18" i="53"/>
  <c r="AA17" i="53" a="1"/>
  <c r="AA17" i="53" s="1"/>
  <c r="Z17" i="53" a="1"/>
  <c r="Z17" i="53" s="1"/>
  <c r="D17" i="53"/>
  <c r="AA16" i="53" a="1"/>
  <c r="AA16" i="53" s="1"/>
  <c r="Z16" i="53" a="1"/>
  <c r="Z16" i="53" s="1"/>
  <c r="D16" i="53"/>
  <c r="AA15" i="53"/>
  <c r="Z15" i="53"/>
  <c r="D15" i="53"/>
  <c r="F14" i="53"/>
  <c r="D6" i="53"/>
  <c r="D5" i="53"/>
  <c r="B3" i="53"/>
  <c r="C113" i="52"/>
  <c r="F20" i="53" s="1"/>
  <c r="D36" i="53" l="1"/>
  <c r="AB18" i="53"/>
  <c r="F18" i="53" s="1"/>
  <c r="AB19" i="53"/>
  <c r="F19" i="53" s="1"/>
  <c r="AB16" i="53"/>
  <c r="F16" i="53" s="1"/>
  <c r="AB15" i="53"/>
  <c r="F15" i="53" s="1"/>
  <c r="AB17" i="53"/>
  <c r="F17" i="53" s="1"/>
  <c r="D30" i="53"/>
  <c r="D31" i="53"/>
  <c r="D34" i="53"/>
  <c r="D35" i="53"/>
  <c r="D21" i="53"/>
  <c r="E18" i="53" s="1"/>
  <c r="D33" i="53"/>
  <c r="D37" i="53"/>
  <c r="E19" i="53" l="1"/>
  <c r="E15" i="53"/>
  <c r="E16" i="53"/>
  <c r="E17" i="53"/>
  <c r="F21" i="53"/>
  <c r="G17" i="53" s="1"/>
  <c r="E21" i="53" l="1"/>
  <c r="G20" i="53"/>
  <c r="G16" i="53"/>
  <c r="G14" i="53"/>
  <c r="G18" i="53"/>
  <c r="G15" i="53"/>
  <c r="G19" i="53"/>
  <c r="G21" i="53" l="1"/>
  <c r="J37" i="51" l="1"/>
  <c r="I37" i="51"/>
  <c r="H37" i="51"/>
  <c r="G37" i="51"/>
  <c r="F37" i="51"/>
  <c r="J34" i="51"/>
  <c r="I34" i="51"/>
  <c r="H34" i="51"/>
  <c r="G34" i="51"/>
  <c r="F34" i="51"/>
  <c r="J32" i="51"/>
  <c r="I32" i="51"/>
  <c r="H32" i="51"/>
  <c r="G32" i="51"/>
  <c r="F32" i="51"/>
  <c r="E37" i="51"/>
  <c r="E34" i="51"/>
  <c r="E32" i="51"/>
  <c r="J36" i="51" l="1"/>
  <c r="I36" i="51"/>
  <c r="H36" i="51"/>
  <c r="G36" i="51"/>
  <c r="F36" i="51"/>
  <c r="E36" i="51"/>
  <c r="J35" i="51"/>
  <c r="I35" i="51"/>
  <c r="H35" i="51"/>
  <c r="G35" i="51"/>
  <c r="D35" i="51" s="1"/>
  <c r="F35" i="51"/>
  <c r="E35" i="51"/>
  <c r="D34" i="51"/>
  <c r="J33" i="51"/>
  <c r="I33" i="51"/>
  <c r="H33" i="51"/>
  <c r="G33" i="51"/>
  <c r="F33" i="51"/>
  <c r="E33" i="51"/>
  <c r="J31" i="51"/>
  <c r="I31" i="51"/>
  <c r="H31" i="51"/>
  <c r="G31" i="51"/>
  <c r="F31" i="51"/>
  <c r="E31" i="51"/>
  <c r="J30" i="51"/>
  <c r="I30" i="51"/>
  <c r="H30" i="51"/>
  <c r="G30" i="51"/>
  <c r="F30" i="51"/>
  <c r="E30" i="51"/>
  <c r="D27" i="51"/>
  <c r="D23" i="51"/>
  <c r="D22" i="51"/>
  <c r="AA19" i="51" a="1"/>
  <c r="AA19" i="51" s="1"/>
  <c r="Z19" i="51" a="1"/>
  <c r="Z19" i="51" s="1"/>
  <c r="D19" i="51"/>
  <c r="AA18" i="51" a="1"/>
  <c r="AA18" i="51" s="1"/>
  <c r="Z18" i="51" a="1"/>
  <c r="Z18" i="51" s="1"/>
  <c r="D18" i="51"/>
  <c r="AA17" i="51" a="1"/>
  <c r="AA17" i="51" s="1"/>
  <c r="Z17" i="51" a="1"/>
  <c r="Z17" i="51" s="1"/>
  <c r="D17" i="51"/>
  <c r="AA16" i="51" a="1"/>
  <c r="AA16" i="51" s="1"/>
  <c r="Z16" i="51" a="1"/>
  <c r="Z16" i="51" s="1"/>
  <c r="D16" i="51"/>
  <c r="AA15" i="51"/>
  <c r="Z15" i="51"/>
  <c r="D15" i="51"/>
  <c r="F14" i="51"/>
  <c r="D6" i="51"/>
  <c r="D5" i="51"/>
  <c r="B3" i="51"/>
  <c r="C125" i="50"/>
  <c r="F20" i="51" s="1"/>
  <c r="D31" i="51" l="1"/>
  <c r="D33" i="51"/>
  <c r="AB15" i="51"/>
  <c r="D30" i="51"/>
  <c r="D37" i="51"/>
  <c r="AB18" i="51"/>
  <c r="F18" i="51" s="1"/>
  <c r="AB19" i="51"/>
  <c r="F19" i="51" s="1"/>
  <c r="D32" i="51"/>
  <c r="D36" i="51"/>
  <c r="D21" i="51"/>
  <c r="E15" i="51" s="1"/>
  <c r="AB16" i="51"/>
  <c r="F16" i="51" s="1"/>
  <c r="AB17" i="51"/>
  <c r="F17" i="51" s="1"/>
  <c r="F15" i="51"/>
  <c r="E16" i="51" l="1"/>
  <c r="E19" i="51"/>
  <c r="E18" i="51"/>
  <c r="E17" i="51"/>
  <c r="F21" i="51"/>
  <c r="G19" i="51" s="1"/>
  <c r="E21" i="51" l="1"/>
  <c r="G18" i="51"/>
  <c r="G15" i="51"/>
  <c r="G14" i="51"/>
  <c r="G20" i="51"/>
  <c r="G16" i="51"/>
  <c r="G17" i="51"/>
  <c r="G21" i="51" l="1"/>
  <c r="J38" i="49"/>
  <c r="I38" i="49"/>
  <c r="H38" i="49"/>
  <c r="G38" i="49"/>
  <c r="F38" i="49"/>
  <c r="E38" i="49"/>
  <c r="J35" i="49" l="1"/>
  <c r="I35" i="49"/>
  <c r="H35" i="49"/>
  <c r="G35" i="49"/>
  <c r="F35" i="49"/>
  <c r="E35" i="49"/>
  <c r="J33" i="49" l="1"/>
  <c r="I33" i="49"/>
  <c r="H33" i="49"/>
  <c r="G33" i="49"/>
  <c r="F33" i="49"/>
  <c r="E33" i="49"/>
  <c r="J37" i="49" l="1"/>
  <c r="I37" i="49"/>
  <c r="H37" i="49"/>
  <c r="G37" i="49"/>
  <c r="F37" i="49"/>
  <c r="E37" i="49"/>
  <c r="J36" i="49"/>
  <c r="I36" i="49"/>
  <c r="H36" i="49"/>
  <c r="G36" i="49"/>
  <c r="F36" i="49"/>
  <c r="E36" i="49"/>
  <c r="J34" i="49"/>
  <c r="I34" i="49"/>
  <c r="H34" i="49"/>
  <c r="G34" i="49"/>
  <c r="F34" i="49"/>
  <c r="E34" i="49"/>
  <c r="J32" i="49"/>
  <c r="I32" i="49"/>
  <c r="H32" i="49"/>
  <c r="G32" i="49"/>
  <c r="F32" i="49"/>
  <c r="E32" i="49"/>
  <c r="J31" i="49"/>
  <c r="I31" i="49"/>
  <c r="H31" i="49"/>
  <c r="G31" i="49"/>
  <c r="F31" i="49"/>
  <c r="E31" i="49"/>
  <c r="D28" i="49"/>
  <c r="D23" i="49"/>
  <c r="D22" i="49"/>
  <c r="AA19" i="49" a="1"/>
  <c r="AA19" i="49" s="1"/>
  <c r="Z19" i="49" a="1"/>
  <c r="Z19" i="49" s="1"/>
  <c r="D19" i="49"/>
  <c r="AA18" i="49" a="1"/>
  <c r="AA18" i="49" s="1"/>
  <c r="Z18" i="49" a="1"/>
  <c r="Z18" i="49" s="1"/>
  <c r="D18" i="49"/>
  <c r="AA17" i="49" a="1"/>
  <c r="AA17" i="49" s="1"/>
  <c r="Z17" i="49" a="1"/>
  <c r="Z17" i="49" s="1"/>
  <c r="D17" i="49"/>
  <c r="AA16" i="49" a="1"/>
  <c r="AA16" i="49" s="1"/>
  <c r="Z16" i="49" a="1"/>
  <c r="Z16" i="49" s="1"/>
  <c r="D16" i="49"/>
  <c r="AA15" i="49"/>
  <c r="Z15" i="49"/>
  <c r="D15" i="49"/>
  <c r="F14" i="49"/>
  <c r="D6" i="49"/>
  <c r="D5" i="49"/>
  <c r="B3" i="49"/>
  <c r="C124" i="48"/>
  <c r="F20" i="49" s="1"/>
  <c r="D7" i="47"/>
  <c r="D5" i="47"/>
  <c r="B3" i="47"/>
  <c r="F21" i="47"/>
  <c r="D29"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AA20" i="47"/>
  <c r="AA19" i="47"/>
  <c r="AA18" i="47"/>
  <c r="AA17" i="47"/>
  <c r="AA16" i="47"/>
  <c r="Z20" i="47"/>
  <c r="Z19" i="47"/>
  <c r="Z18" i="47"/>
  <c r="Z17" i="47"/>
  <c r="Z16" i="47"/>
  <c r="D24" i="47"/>
  <c r="D23" i="47"/>
  <c r="F15" i="47"/>
  <c r="D20" i="47"/>
  <c r="D19" i="47"/>
  <c r="D18" i="47"/>
  <c r="D17" i="47"/>
  <c r="D16" i="47"/>
  <c r="C128" i="46"/>
  <c r="D31" i="49" l="1"/>
  <c r="D32" i="49"/>
  <c r="D36" i="49"/>
  <c r="D38" i="49"/>
  <c r="D34" i="49"/>
  <c r="D35" i="49"/>
  <c r="AB19" i="49"/>
  <c r="F19" i="49" s="1"/>
  <c r="AB15" i="49"/>
  <c r="F15" i="49" s="1"/>
  <c r="AB17" i="49"/>
  <c r="F17" i="49" s="1"/>
  <c r="AB18" i="49"/>
  <c r="F18" i="49" s="1"/>
  <c r="D33" i="49"/>
  <c r="D37" i="49"/>
  <c r="D21" i="49"/>
  <c r="E19" i="49" s="1"/>
  <c r="AB16" i="49"/>
  <c r="F16" i="49" s="1"/>
  <c r="D39" i="47"/>
  <c r="D22" i="47"/>
  <c r="E19" i="47" s="1"/>
  <c r="D34" i="47"/>
  <c r="D38" i="47"/>
  <c r="D32" i="47"/>
  <c r="D35" i="47"/>
  <c r="AB19" i="47"/>
  <c r="F19" i="47" s="1"/>
  <c r="AB17" i="47"/>
  <c r="F17" i="47" s="1"/>
  <c r="AB16" i="47"/>
  <c r="F16" i="47" s="1"/>
  <c r="D37" i="47"/>
  <c r="D36" i="47"/>
  <c r="D33" i="47"/>
  <c r="AB18" i="47"/>
  <c r="F18" i="47" s="1"/>
  <c r="AB20" i="47"/>
  <c r="F20" i="47" s="1"/>
  <c r="E18" i="49" l="1"/>
  <c r="E16" i="49"/>
  <c r="E17" i="49"/>
  <c r="E15" i="49"/>
  <c r="F21" i="49"/>
  <c r="E16" i="47"/>
  <c r="E20" i="47"/>
  <c r="E17" i="47"/>
  <c r="E18" i="47"/>
  <c r="E22" i="47" s="1"/>
  <c r="F22" i="47"/>
  <c r="G20" i="47" s="1"/>
  <c r="E21" i="49" l="1"/>
  <c r="G14" i="49"/>
  <c r="G20" i="49"/>
  <c r="G19" i="49"/>
  <c r="G18" i="49"/>
  <c r="G15" i="49"/>
  <c r="G17" i="49"/>
  <c r="G16" i="49"/>
  <c r="G16" i="47"/>
  <c r="G17" i="47"/>
  <c r="G19" i="47"/>
  <c r="G21" i="47"/>
  <c r="G15" i="47"/>
  <c r="G18" i="47"/>
  <c r="G21" i="49" l="1"/>
  <c r="G22" i="47"/>
  <c r="B3" i="43" l="1"/>
  <c r="D21" i="43"/>
  <c r="G31" i="43"/>
  <c r="F31" i="43"/>
  <c r="E31" i="43"/>
  <c r="G30" i="43"/>
  <c r="F30" i="43"/>
  <c r="E30" i="43"/>
  <c r="G29" i="43"/>
  <c r="F29" i="43"/>
  <c r="E29" i="43"/>
  <c r="G28" i="43"/>
  <c r="F28" i="43"/>
  <c r="E28" i="43"/>
  <c r="G27" i="43"/>
  <c r="F27" i="43"/>
  <c r="E27" i="43"/>
  <c r="G26" i="43"/>
  <c r="F26" i="43"/>
  <c r="E26" i="43"/>
  <c r="G25" i="43"/>
  <c r="F25" i="43"/>
  <c r="E25" i="43"/>
  <c r="G24" i="43"/>
  <c r="F24" i="43"/>
  <c r="E24" i="43"/>
  <c r="D16" i="43"/>
  <c r="D15" i="43"/>
  <c r="D14" i="43"/>
  <c r="D29" i="43"/>
  <c r="D17" i="43" l="1"/>
  <c r="D30" i="43"/>
  <c r="D26" i="43"/>
  <c r="D31" i="43"/>
  <c r="D28" i="43"/>
  <c r="D27" i="43"/>
  <c r="D25" i="43"/>
  <c r="D24" i="43"/>
  <c r="E16" i="43"/>
  <c r="E15" i="43"/>
  <c r="E14" i="43"/>
  <c r="E17" i="43" l="1"/>
</calcChain>
</file>

<file path=xl/sharedStrings.xml><?xml version="1.0" encoding="utf-8"?>
<sst xmlns="http://schemas.openxmlformats.org/spreadsheetml/2006/main" count="6006" uniqueCount="2431">
  <si>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</si>
  <si>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</si>
  <si>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</si>
  <si>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</si>
  <si>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</si>
  <si>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</si>
  <si>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</si>
  <si>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</si>
  <si>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</si>
  <si>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</si>
  <si>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</si>
  <si>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</si>
  <si>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</si>
  <si>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</si>
  <si>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</si>
  <si>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</si>
  <si>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</si>
  <si>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</si>
  <si>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</si>
  <si>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</si>
  <si>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</si>
  <si>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X</t>
  </si>
  <si>
    <t>PAINEL DE GESTÃO DO PAN</t>
  </si>
  <si>
    <t>Número de Objetivos Específicos</t>
  </si>
  <si>
    <t>Concluída</t>
  </si>
  <si>
    <t>%</t>
  </si>
  <si>
    <t>TOTAL DE AÇÕES DO PAN</t>
  </si>
  <si>
    <t>PAINEL DE OBJETIVOS ESPECÍFICOS DO PAN</t>
  </si>
  <si>
    <t>Objetivos Específicos</t>
  </si>
  <si>
    <t>Ações</t>
  </si>
  <si>
    <t>OBJETIVO 1</t>
  </si>
  <si>
    <t>OBJETIVO 2</t>
  </si>
  <si>
    <t>OBJETIVO 3</t>
  </si>
  <si>
    <t>OBJETIVO 4</t>
  </si>
  <si>
    <t>OBJETIVO 5</t>
  </si>
  <si>
    <t>OBJETIVO 6</t>
  </si>
  <si>
    <t>OBJETIVO 7</t>
  </si>
  <si>
    <t>OBJETIVO 8</t>
  </si>
  <si>
    <t>OBJETIVO</t>
  </si>
  <si>
    <t xml:space="preserve">SITUAÇÃO ATUAL </t>
  </si>
  <si>
    <t xml:space="preserve">Recomendações ou Observações </t>
  </si>
  <si>
    <t>x</t>
  </si>
  <si>
    <t>PÓS MONITORIA</t>
  </si>
  <si>
    <t>Excluída</t>
  </si>
  <si>
    <t xml:space="preserve">MONITORIA </t>
  </si>
  <si>
    <t>Cursos de qualificação ministrados no RS</t>
  </si>
  <si>
    <t>jan/2012</t>
  </si>
  <si>
    <t>dez/2014</t>
  </si>
  <si>
    <t>Alexandre Krob (Instituto Curicaca)</t>
  </si>
  <si>
    <t>EMATER-RS/Centro Ecológico/Rede Jussara</t>
  </si>
  <si>
    <t>Projeto piloto implantado</t>
  </si>
  <si>
    <t>dez/2016</t>
  </si>
  <si>
    <t>EMATER-RS, Alexandre Krob (Instituto Curicaca), Pref. Municipais, UFRGS, SEMA (RS), Reserva da Biosfera da Mata Atlântica,  Lúcio Santos (PNAS e PNSG), Marcos Taniwaki (PNSJ)</t>
  </si>
  <si>
    <t>1.3- Fortalecer mecanismos legais de controle do uso do fogo no manejo de campo nativo para pecuária no pampa e campos de altitude do RS, SC e PR.</t>
  </si>
  <si>
    <t>conjunto de documentos de demandas de manutenção da legislação ambiental vigente elaboradas e disponibilizadas  para o Ministério Público, órgãos gestores públicos ambientais.</t>
  </si>
  <si>
    <t>ICMBio, SEMA-RS, ONGs (RS)  Universidades (RS), Maria Virgínia Petry ( UNISINOS), MaterNatura, APREMAVI,  Elaine M. Lucas (UNOCHAPECÓ), Daniel de Araújo Costa (FATMA-SC)</t>
  </si>
  <si>
    <t>Áreas de ocorrência das espécies alvo  incluídas no zoneamento</t>
  </si>
  <si>
    <t>mar/2012</t>
  </si>
  <si>
    <t>Inês Dias (COMAN/ ICMBio)</t>
  </si>
  <si>
    <t>Mauro Britto (IAP/PR), Carlos A. Volpato (FATMA-SC)</t>
  </si>
  <si>
    <t>Documento técnico produzido e Grupo de Trabalho permanente formado</t>
  </si>
  <si>
    <t xml:space="preserve"> Lúcio Santos (PNAS e PNSG), Clara Liberato (SEMA/RS),  Centro Ecológico (RS),  UFRGS,  P.M. Torres, P.M. Dom Pedro,  P.M. Morrinhos do Sul, Edenice Souza (Flona São Francisco de Paula )</t>
  </si>
  <si>
    <t>1. Compatibilização da produção agrossilvipastoril com vistas a mitigação e redução dos impactos gerados, visando a conservação de anfíbios e répteis e seus hábitats em cinco anos.</t>
  </si>
  <si>
    <t>Não há governança sobre esse tipo de ação por parte do articulador e as instituições colocadas como colaboradoras não têm qualquer envolvimento ou compromisso gerados no seu planejamento. O esforço para a sua implantação é alto com resultados subjetivos e difusos. Não deveria nem ter sido incluída.</t>
  </si>
  <si>
    <t>Alexandre Krob (Instituto Curicaca/NuCAR)</t>
  </si>
  <si>
    <t>A ação está sendo conduzida conjuntamente com a ação 1.2 e deverá ser agrupada.</t>
  </si>
  <si>
    <t>ICMBio, SEMA-RS, ONGs (RS)  Universidades (RS), Maria Virgínia Petry (UNISINOS), MaterNatura, APREMAVI,  Elaine M. Lucas (UNOCHAPECÓ), Daniel de Araújo Costa (FATMA-SC)</t>
  </si>
  <si>
    <t xml:space="preserve"> 1.4- Propor a elaboração do zoneamento da silvicultura nas Unidades de Paisagem que coincidam com a área de ocorrência conhecida das espécies alvo e beneficiadas do PAN para a IAP - PR e SDS-SC</t>
  </si>
  <si>
    <t>Tramitação da comunicação proposta encaminhada</t>
  </si>
  <si>
    <t>Andrea  von der Heyde Lamberts (CR-9/ICMBio)</t>
  </si>
  <si>
    <t>Mauro Britto (IAP/PR), Ester Warken Bahia Lopes (FATMA/SC)</t>
  </si>
  <si>
    <t>Está em andamento a elaboração de proposta técnica e orçamentária para pedir apoio ao ICMBio a fim de colocar a mesma no orçamento 2014. Em março de 2014, faremos os convites aos participantes para uma atividade programada para abril de 2014. Está em processo de cadastramento como ação do projeto de extensão da Ação Cultural de Criação Saberes e Fazeres da Mata Atlântica, para daí podermos contar com estagiário e fomento.</t>
  </si>
  <si>
    <t>Caroline Zank (Instituto Curicaca/NuCAR)</t>
  </si>
  <si>
    <t xml:space="preserve"> Lúcio Santos (PNAS e PNSG), Clara Liberato (SEMA/RS),  Centro Ecológico (RS),  UFRGS,  P.M. Torres, P.M. Dom Pedro,  P.M. Morrinhos do Sul, Edenice Souza (Flona São Francisco de Paula)</t>
  </si>
  <si>
    <t>2- Sensibilização da sociedade sobre as ameaças à fauna de anfíbios e répteis do Sul do Brasil em cinco anos.</t>
  </si>
  <si>
    <t>2.1- Sensibilizar as comunidades locais para que conheçam os anfíbios e répteis do litoral norte do Rio Grande do Sul.</t>
  </si>
  <si>
    <t>Relatórios e artigos científicos publicados  e oficinas realizadas (total de 60)</t>
  </si>
  <si>
    <t>mar/12</t>
  </si>
  <si>
    <t>set/16</t>
  </si>
  <si>
    <t>Clóvis Bujes (Projeto Chelonia/UFRGS)</t>
  </si>
  <si>
    <t>2.2- Sensibilizar a comunidade escolar sobre a importância dos anfíbios e répteis e dos remanescentes nativos, com enfase na compatibilidade das atividades econômica no Bioma Pampa.</t>
  </si>
  <si>
    <t>Relatórios e artigos científicos publicados e oficinas realizadas (total de 12)</t>
  </si>
  <si>
    <t>março/12</t>
  </si>
  <si>
    <t>setembro/14</t>
  </si>
  <si>
    <t>Tiago Gomes (UNIPAMPA)</t>
  </si>
  <si>
    <t>Franciele Maragno (UFSM), Clóvis Bujes (Projeto Chelonia/UFRGS), Luis Alfredo de Freitas (RAN)</t>
  </si>
  <si>
    <t>2.3- Criar, divulgar e atualizar um site com informações sobre as espéceis alvo do PAN e suas áreas prioritárias para conservação, acessado através de um link no site do RAN.</t>
  </si>
  <si>
    <t>Link criado, divulgado e atualizado</t>
  </si>
  <si>
    <t>dez/2016 (ação contínua)</t>
  </si>
  <si>
    <t>Vívian Uhlig (RAN/ICMBIO)</t>
  </si>
  <si>
    <t xml:space="preserve">Participantes do PAN, Luís Alfredo Freitas (RAN/ICMBIO) , Nilza Barbosa (RAN/ICMBIO), Maria Benedita Prim (Secretaria de Educação de SC/UNIASSELVI), Leonardo Stahnke (Instituto Pampa Brasil), Clóvis Bujes (Projeto Chelonia/UFRGS), Instituto Rã-bugio (SC) </t>
  </si>
  <si>
    <t>2.4- Confeccionar e distribuir material informativo, educativo e ludopedagógico para divulgação das espécies alvo do PAN e suas áreas prioritárias para conservação, nos municípios com registro dessas espécies.</t>
  </si>
  <si>
    <t>Folders, livretos, jogos, cartazes e álbuns de figurinhas produzidos e distribuidos</t>
  </si>
  <si>
    <t>out/2012</t>
  </si>
  <si>
    <t>dez/2013 (Ação contínua)</t>
  </si>
  <si>
    <t>Luíz Alfredo Freitas (RAN/ICMBIO)</t>
  </si>
  <si>
    <t xml:space="preserve">Equipe de Educação Ambiental do RAN, Leonardo Stahnke (Instituto Pampa Brasil , Clóvis Bujes (Projeto Chelonia/UFRGS), Instituto Rã-bugio, Alexandre Krob (Instituto Curicaca), Maria Benedita Prim (Secretaria de Educação de SC/UNIASSELVI)  </t>
  </si>
  <si>
    <t>2.5- Publicar e distribuir nos municípios com registro das espécies contempladas pelo PAN, o livro "Cordel dos Anfíbios" com CD interativo.</t>
  </si>
  <si>
    <t>Livro e CD publicados e distribuidos</t>
  </si>
  <si>
    <t>fev/2012</t>
  </si>
  <si>
    <t>jun/2012</t>
  </si>
  <si>
    <t>Ivan Borel (RAN/ICMBIO)</t>
  </si>
  <si>
    <t>Equipe de Educação Ambiental do RAN/ICMBIO</t>
  </si>
  <si>
    <t>2.6- Colaborar na capacitação de educadores, líderes comunitários, ONGs ambientalistas, gestores  residentes e atuantes nas áreas estratégicas do PAN para promoverem ações mensuráveis voltadas à conservação de répteis e anfíbios.</t>
  </si>
  <si>
    <t>(20) Cursos realizados e Educadores, Líderes comunitários, ONGs ambientalistas e gestores capacitados</t>
  </si>
  <si>
    <t>jul/2014</t>
  </si>
  <si>
    <t xml:space="preserve">Maria Benedita Prim (Secretaria Estadual de educação de SC, UNIASSELVI), Mauro Britto (IAP) para o PR, </t>
  </si>
  <si>
    <t>SED (SC), SDS (SC), UDESC (SC), UFSC (SC), FATMA (SC), EPAGRI (SC), Maria Benedita Prim (Secretaria de Educação de SC/UNIASSELVI), UNDIME (SC), ONGs Ambientalistas, Redes Socioambientais, Universidades e Secretarias de Educação e Meio Ambiente dos Municípios próximos, Elaine M. Lucas (UNOCHAPECÓ), ANAMMA (SC) e Nacional</t>
  </si>
  <si>
    <t>(20) Oficinas de qualificação na conservação de anfíbios e répteis com disponibilização de mapa de áreas de ocorrência conhecida</t>
  </si>
  <si>
    <t>Alexandre Krob/Instituto Curicaca</t>
  </si>
  <si>
    <t>ICMBio / SEMAs / ONGs / Universidades, Projeto Chelonia/UFRGS, Mauro Britto (IAP/PR), secretarias de educação do Estado do RS e municipios, Fundações ambientais</t>
  </si>
  <si>
    <t>Foram realizadas  oficinas no litoral do RS e grande Porto Alegre</t>
  </si>
  <si>
    <t>Cariane  Campos Trigo (UFRGS)</t>
  </si>
  <si>
    <t>Oficinas realizadas (total de 60)</t>
  </si>
  <si>
    <t>Cariane Campos Trigo (UFRGS)</t>
  </si>
  <si>
    <r>
      <t>Laura Verrastro (UFRGS),  Centro de Estudos Limnicos</t>
    </r>
    <r>
      <rPr>
        <sz val="11"/>
        <color indexed="10"/>
        <rFont val="Calibri"/>
        <family val="2"/>
      </rPr>
      <t xml:space="preserve"> </t>
    </r>
    <r>
      <rPr>
        <sz val="11"/>
        <rFont val="Calibri"/>
        <family val="2"/>
      </rPr>
      <t xml:space="preserve"> e Marinhos - </t>
    </r>
    <r>
      <rPr>
        <sz val="11"/>
        <color indexed="9"/>
        <rFont val="Calibri"/>
        <family val="2"/>
      </rPr>
      <t xml:space="preserve"> (</t>
    </r>
    <r>
      <rPr>
        <sz val="11"/>
        <rFont val="Calibri"/>
        <family val="2"/>
      </rPr>
      <t>UFRGS),  Alexandre Krob (Instituto Curicaca), Luis Alfredo (RAN)</t>
    </r>
  </si>
  <si>
    <t>Entrevistas em escolas e aplicação de questionários semi estruturados visando a coleta de dados referente ao grau de hostilidade de aluno do ensino fundamental e médio quanto aos anfíbios.</t>
  </si>
  <si>
    <t>Relatórios de atividades e relatórios de bolsistas.</t>
  </si>
  <si>
    <t>Falta de recursos financeiros para deslocamentos e desenvolvimento de material didático-informativo.</t>
  </si>
  <si>
    <t>Tiago Gomes dos Santos (UNIPAMPA)</t>
  </si>
  <si>
    <t>Franciele Maragno (UFSM), Luis Alfredo de Freitas (RAN), Leonardo Stahnke (Instituto Pampa Brasil)</t>
  </si>
  <si>
    <t>Participantes do PAN, Luís Alfredo Freitas (RAN/ICMBIO) , Nilza Barbosa (RAN/ICMBIO), Diego J. Alvares (UFRGS), Caroline Zank (SEMA/RS)</t>
  </si>
  <si>
    <t>Laura Verrastro (UFRGS), Luis Alfredo Freitas (RAN/ICMBIO)</t>
  </si>
  <si>
    <t>Folders, livretos, jogos, cartazes e álbuns de figurinhas produzidos em meio digital ou impresso e distribuidos</t>
  </si>
  <si>
    <t>nov/2014 (contínua)</t>
  </si>
  <si>
    <t>Equipe de Educação Ambiental do RAN, Alexandre Krob (Instituto Curicaca), Marcelo D. Freire (Teia Projetos Ambientais)</t>
  </si>
  <si>
    <t>O livro está pronto em meio digital, porém, sem recursos previstos para a impressão.</t>
  </si>
  <si>
    <t>Livro</t>
  </si>
  <si>
    <t>Falta de  recursos financeiros para impressão e criação dos CDs</t>
  </si>
  <si>
    <t>Equipe de Educação Ambiental do RAN/ICMBIO, Alexandre Krob (Curicaca)</t>
  </si>
  <si>
    <t>Estamos ainda na expectativa para que aconteça efetivamente o que foi planejado.</t>
  </si>
  <si>
    <t>Os problemas foram que na reunião de São Paulo, foi nos dito que a verba para efetivação das ações planejadas precisariam ser liberadas/aprovadas para dar início as ações. Acontece que depois disso nada mais aconteceu. Não houve inclusive nenhum comunicado, encaminhamento de como proceder. Fico feliz que no final de 2013, estamos recebendo alguma notícia.</t>
  </si>
  <si>
    <t>Penso ser fundamental, que o planejamento seja efetivado.</t>
  </si>
  <si>
    <t>2.6. Realizar atos pedagógicos piloto de capacitação  conforme demandas levantadas nas áreas estratégicas do PAN</t>
  </si>
  <si>
    <t>Três atos pedagógicos piloto</t>
  </si>
  <si>
    <t>Maria Benedita informou que em 2014, se estiver tudo certo para acontecer mesmo, é importante uma         conversa entre os estados para definir as datas.</t>
  </si>
  <si>
    <t>Luiz alfredo (RAN/ICMBio)</t>
  </si>
  <si>
    <t>Mauro Britto (IAP/PR), Cariane Trigo (UFRGS), Andrea   von der Heyde Lamberts - CR9 - ICMBIO), Ester Warken Bahia Lopes (FATMA/SC), Fabiana Amorim (PROSUL)</t>
  </si>
  <si>
    <t xml:space="preserve">Será elaborado um projeto que possa abrigar um conjunto de ações, mantendo a capacidade individualizada de algumas delas de forma a poderem ser apresentados para diferentes financiadores e em diferentes escalas financeiras. </t>
  </si>
  <si>
    <t>3. Ampliação e difusão do conhecimento que subsidie a conservação da herpetofauna, com ênfase nas espécies alvo do PAN</t>
  </si>
  <si>
    <t>Relatório final dos estudos com a delimitação de trechos mínimos; publicação de artigos científicos para a divulgação dos resultados; aprimoramento dos trabalhos de monitoramento de fauna</t>
  </si>
  <si>
    <t>julho/2013</t>
  </si>
  <si>
    <t>dez/2015</t>
  </si>
  <si>
    <t>Rafael Balestra (RAN/ICMBIO)</t>
  </si>
  <si>
    <t>Raíssa F. Bressan (Projeto Chelonia/UFRGS), Tobias Kunz (UFRGS), Clóvis Bujes (Projeto Chelonia/UFRGS), Sérgio Morato (STCP, Curitiba), Júlio César Moura Leite (MHNCI)</t>
  </si>
  <si>
    <t>Relatório e Publicação de artigos científicos para a divulgação dos resultados.</t>
  </si>
  <si>
    <t>março/ 2012</t>
  </si>
  <si>
    <t>dez/ 2015</t>
  </si>
  <si>
    <t>Márcio Borges Martins (UFRGS)</t>
  </si>
  <si>
    <t>Michelle Abadie (UFRGS), Caroline Zank (UFRGS), Luis Fernando Marin da Fonte (UFRGS), Thayná Mendes (UFRGS)</t>
  </si>
  <si>
    <t>Publicação de artigo científico contendo um novo mapa de distribuição da espécie.</t>
  </si>
  <si>
    <t>julho/ 2012</t>
  </si>
  <si>
    <t>Relatório e Publicação de artigo científico contendo um novo mapa de distribuição da espécie.</t>
  </si>
  <si>
    <t>julho/2012</t>
  </si>
  <si>
    <t>Taran Grant (USP)</t>
  </si>
  <si>
    <t>Valentina Zaffaroni Caorsi (UFRGS), Raquel Santos (Empresa Polar Inteligência em Meio Ambiente), Patrick Colombo (PUC/RS), Márcio Borges Martins (UFRGS) RS), Lúcio Santos (PNAS e PNSG), Edenice Souza (FLONA São Francisco de Paula)</t>
  </si>
  <si>
    <t>Relatório e Publicação de artigo científico contendo um novo mapa de distribuição da espécie</t>
  </si>
  <si>
    <t>Mauro Britto (IAP/PR)</t>
  </si>
  <si>
    <t>Raíssa F. Bressan (Projeto Chelonia/UFRGS), Tobias Kunz (UFRGS), Clóvis Bujes (Projeto Chelonia/UFRGS), Sérgio Morato (STCP - Curitiba), júlio César Moura Leite (MHNCI) , Rafael Balestra (RAN/ICMBIO)</t>
  </si>
  <si>
    <t>Relatório de monitoramento e publicação dos resultados encontrados.</t>
  </si>
  <si>
    <t>Tobias Kunz (UFRGS), Raissa Bressan (Projeto Chelonia/UFRGS), Milena Wachlevski (UFSC), Fabiana Amorim (PROSUL), Lúcio Santos (PNAS e PNSG), Gustavo Canella (Pref. De Torres/RS)</t>
  </si>
  <si>
    <t>relatório e Publicação de artigos científicos para a divulgação dos resultados</t>
  </si>
  <si>
    <t>agosto/ 2012</t>
  </si>
  <si>
    <t>julho/ 2014</t>
  </si>
  <si>
    <t>Márcio Pie/ UFPR</t>
  </si>
  <si>
    <t>Relatório e Publicação de artigos científicos para a divulgação dos resultados</t>
  </si>
  <si>
    <t>maio/ 2013</t>
  </si>
  <si>
    <t>Março/ 2012</t>
  </si>
  <si>
    <t>Dezembro/ 2016</t>
  </si>
  <si>
    <t>3.10- Gerar mapa com indicação de áreas prioritárias para conservação de anfíbios e répteis no Bioma Pampa.</t>
  </si>
  <si>
    <t>Mapa elaborado</t>
  </si>
  <si>
    <t>dezembro/12</t>
  </si>
  <si>
    <t>Márcio Borges- Martins (UFRGS)</t>
  </si>
  <si>
    <t>Tiago Gomes (UNIPAMPA), Clóvis Bujes (Projeto Chelonia/UFRGS), Diego Alvares (UFRGS), Caroline Zank (UFRGS), Franciele Maragno (UFSM), Diego Baldo (Fundación Miguel  Lillo), Laura Verrastro (UFRGS) e Fernando Gertum Becker (UFRGS), Renato Bernils (UFES), Vívian Uhlig (RAN), Tobias Kunz (UFRGS), Renata Perez (UFRGS)</t>
  </si>
  <si>
    <t>Instrumento elaborado</t>
  </si>
  <si>
    <t>dezembro/13</t>
  </si>
  <si>
    <t>Laura Verrastro (UFRGS)</t>
  </si>
  <si>
    <t>Jéssica Fellapi, Renata Cardoso Vieira, Caroline Maria da Silva, Rodrigo Carrucio, Martin Schossler e Márcio Borges- Martins (UFRGS), Fernanda Abbud (FATMA/SC)</t>
  </si>
  <si>
    <t>Relatório e instrumento de conservação elaborado.</t>
  </si>
  <si>
    <t>dezembro/14</t>
  </si>
  <si>
    <t>Alejandro Fallabrino e  Andres Estrades (ambos do Projeto Karumbé), Laura Verrastro (UFRGS), Raíssa Bressan (UFRGS), Rafael Balestra (ICMBio),  Mauro Britto (IAP - PR), Fernanda Abbud (FATMA/SC), Clara Liberato (SEMA/RS).</t>
  </si>
  <si>
    <t xml:space="preserve">3.13- Realizar expedições de campo para localizar populações de Anisolepis undulatus na região do Bioma Pampa. </t>
  </si>
  <si>
    <t>Número de populações encontradas</t>
  </si>
  <si>
    <t xml:space="preserve">Márcio Borges -Martins (UFRGS) </t>
  </si>
  <si>
    <t>Número de localidades e plano elaborado.</t>
  </si>
  <si>
    <t>Vinícius Caldart, Diego Baldo (Universidad Nacional de Córdoba), Paulo Garcia (UFMG), Franciele Maragno e Márcio Borges- Martins (UFRGS), RAN, Mauro Britto (IAP - PR), Clara Liberato (SEMA/RS), Eduardo Mussatto (FATMA/SC), Elaine M. Lucas (UNOCHAPECÓ)</t>
  </si>
  <si>
    <t>3.15- Buscar populações de Ditaxodon taeniatus, Clelia hussami, Philodryas arnaldoi, Xenodon guenteri e Calamodontophis ronaldoi.</t>
  </si>
  <si>
    <t>março/16</t>
  </si>
  <si>
    <t>Júlio César Moura Leite (MHNCI)</t>
  </si>
  <si>
    <t xml:space="preserve">Renato Bérnils (UFES) , Tobias Kuntz (UFRGS) e Márcio Borges -Martins (UFRGS) </t>
  </si>
  <si>
    <t>Relatórios finalizados</t>
  </si>
  <si>
    <t>Márcio Borges- Martins (UFRGS) , Tobias Kuntz (UFRGS) , Michelle Abadie (UFRGS) , Jéssica Fellapi (UFRGS), Laura Lang (UFRGS)</t>
  </si>
  <si>
    <t>Pesquisas realizadas</t>
  </si>
  <si>
    <t>Elaine M. Lucas (UNOCHAPECÓ)</t>
  </si>
  <si>
    <t>Rodrigo Lingnau (UTFPR), Gustavo Canella (Prefeitura de Torres- RS), Luiz Fernando, Vinícius Caldart, Diego Baldo (Fundación Miguel  Lillo), Paulo Garcia (UFMG), Franciele Maragno e Márcio Borges -Martins (UFRGS) , RAN, Mauro Britto (IAP - PR), Clara Liberato (SEMA/RS), Fernanda Abbud (FATMA/SC),  Milena Wachlevski (UFSC), Sônia Cechin (UFSM)</t>
  </si>
  <si>
    <t>Relatório e Publicação.</t>
  </si>
  <si>
    <t>março/13</t>
  </si>
  <si>
    <t>dezembro/16</t>
  </si>
  <si>
    <t>Renata Cardoso Vieira (UFRGS), Martin Schossler (UFRGS), Lúcio Santos (PNAS e PNSG)</t>
  </si>
  <si>
    <t>Relatório e proposta de conservação elaborado.</t>
  </si>
  <si>
    <t>Laura Verrastro (UFRGS), Rafael Balestra (RAN/ICMBio) e Raíssa Bressan (UFRGS)</t>
  </si>
  <si>
    <t>3.20- Ampliar o conhecimento dos técnicos ambientais da SEMA, ICMBio, IBAMA e FATMA e Fundações Municipais de meio Ambiente e Secretarias Ambientais Municipais no Rio Grande do Sul e Santa Catarina sobre anfíbios e répteis ameaçados de extinção.</t>
  </si>
  <si>
    <t>Cursos realizados</t>
  </si>
  <si>
    <t>outubro/16</t>
  </si>
  <si>
    <t>Clara Liberato (SEMA RS,), Paulo Simon (SC)</t>
  </si>
  <si>
    <t>Edenice Souza (F.N. São Francisco de Paula), Márcio Borges- Martins (UFRGS), Tiago Gomes (UNIPAMPA), Raíssa F. Bressan (Projeto Chelonia/UFRGS), Lúcio Santos (PNAS e PNSG), Marcos Taniwaki (PNSJ), Milena Wachlevski (UFSC), Paulo Garcia (UFMG), Elaine M. Lucas (UNOCHAPECÓ), Agnaldo Mendonça de Lima (Secretario de Meio Ambiente /Laguna)</t>
  </si>
  <si>
    <t xml:space="preserve">Relatório e Publicações </t>
  </si>
  <si>
    <t>março/2012</t>
  </si>
  <si>
    <t>dezembro/2016</t>
  </si>
  <si>
    <t>Marcelo Freire (Teia Projetos Ambientais), Patrick Colombo (PUC/RS), Caroline Zank (UFGRS), Ana Carolina Canary (E.E. TAIM) , Gustavo Canella (Prefeitura de Torres- RS)</t>
  </si>
  <si>
    <t>relatório e Publicações</t>
  </si>
  <si>
    <t>Valentina Zaffaroni Caorsi (UFRGS), Patrick Colombo (PUC/RS) , Marcelo Freire (Teia Projetos Ambientais), Caroline Zank (UFGRS), Ivan  Borel (RAN/ICMBIO), Diego Baldo (Fundación Miguel  Lillo), Alexandre Krob (Instituto Curicaca), Márcio Borges Martins (UFRGS), Clara Liberato (SEMA/RS).</t>
  </si>
  <si>
    <t>Paulo Garcia (UFMG)</t>
  </si>
  <si>
    <t>Magno Segalla (HORUS), Elaine M. Lucas (UNOCHAPECÓ), Selvino N. Oliveira (UFSC), Sidnei Dornelles (Univille), Marta Cramer (Univille), Luís Giasson (FURB)</t>
  </si>
  <si>
    <t>Estudo elaborado e disponibilizado</t>
  </si>
  <si>
    <t>Selvino N. Oliveira (UFSC)</t>
  </si>
  <si>
    <t xml:space="preserve">Milena Wachlevski (UFSC), Fernanda Abbud (FATMA/SC) </t>
  </si>
  <si>
    <t>Milena Wachlevski (UFSC), Jorge Bernardo Silva (UFRGS) , Paulo Garcia (UFMG)</t>
  </si>
  <si>
    <t>3.26- Criar um banco de dados único e integrado com informações sobre as espécies de anfíbios e répteis da região Sul do Brasil, com ênfase nas espécies alvo do PAN.</t>
  </si>
  <si>
    <t>Banco de dados criado e hospedado no site do RAN</t>
  </si>
  <si>
    <t>set/2012 (contínuo)</t>
  </si>
  <si>
    <t xml:space="preserve">Pesquisadores do PAN  </t>
  </si>
  <si>
    <t>Para o exercício de 2012 foi submetido pelo RAN  à CEGESP/DIBIO/ICMBio o projeto  “Pesquisa e Conservação de Anfíbios e Répteis Ameaçados de Extinção na Região Sul do Brasil” , que foi aprovado. Este projeto previa recursos financeiros para arcar com o custos de pelo menos duas expedições científicas ainda no segundo semestre de 2012. Entretanto, naquele exercício, houve um severo contingenciamento de investimentos pelo Governo Federal que, infelizmente, refletiu no âmbito do ICMBio e que, por consequência, impossibilitou o repasse de verbas para a execução de inúmeros de projetos desse Instituto.</t>
  </si>
  <si>
    <t>Projeto de pesquisa elaborado.</t>
  </si>
  <si>
    <t>O severo contingenciamento dos investimentos do Governo Federal para o fomento de ações relativas à pesquisa e conservação da fauna ameaçada, impossibiltou o avanço esperado no desenvolvimento dessa ação do PAN.</t>
  </si>
  <si>
    <t>Recomenda-se que o ICMBio, através da DIBIO e suas entidades parceiras de fomento, viabilizem os recursos financeiros requisitados para a execução de projetos vinculados a esse PAN, haja vista tal processo encerrar uma de suas mais relevantes atribuições finalísticas atuais.</t>
  </si>
  <si>
    <t xml:space="preserve">Raíssa F. Bressan (UFRGS), Tobias Kunz (UFRGS),  Sérgio Morato (STCP, Curitiba), Júlio César Moura Leite (MHNCI), Ester Warken Bahia Lopes (FATMA/SC) </t>
  </si>
  <si>
    <t>Para o exercício de 2013 o RAN submeteu novamente à  CEGESP/DIBIO/ICMBio o projeto “Inventários rápidos de quelônios em Unidades de Conservação do Sul do Brasil”, que objetiva estudar aspectos básicos da biologia de quelônios na Região Sul do Brasil, abrangendo a diversidade, uso de hábitat, distribuição geográfica etc, informações que subsidiem uma avaliação real do estado de conservação das espécies. Até esta data não houve a publicação do resultado final dessa concorrência ao fomento de projetos. Tem um monitoramento em andamento na área da Usina Hidrelétrica São Roque no rio Canoas - SC. Está esperando o resultados do Boticário onde está prevista aquisição de equipamento de radiotelemetria.</t>
  </si>
  <si>
    <t>Os resultados da primeira parte desta ação estão descritos no relatório técnico final encaminhado para a Fundação Grupo O Boticário, no relatório do projeto “PESQUISA E CONSERVAÇÃO DE ANFÍBIOS E RÉPTEIS AMEAÇADOS DE EXTINÇÃO NA REGIÃO SUL DO BRASIL” encaminhado ao RAN/ICMBio e no TCC da aluna Michelle Abadie (Abadie, 2012).</t>
  </si>
  <si>
    <t>Considerando adaptações na metodologia de campo e nas análises moleculares estimamos atualmente o custo global da ação em R$ 60000,00</t>
  </si>
  <si>
    <t>Michelle Abadie (UFRGS), Caroline Zank (SEMA/RS), Luis Fernando Marin da Fonte (UFRGS), Thayná Mendes (UFRGS)</t>
  </si>
  <si>
    <t>A primeira parte desta ação foi parte de um projeto financiado pela Fundação Grupo O Boticário. A etapa inicial já foi concluída e proporcionou uma melhor compreensão da distribuição geográfica desta espécie. Diversas localidades foram amostradas ao longo de um ano de estudo. Atualmente existem dois projetos de mestrado (Michelle Abadie e Thayná Mendes) em andamento no PPG em Biologia Animal da UFRGS com temas que, em parte, também contemplam esta ação. Atividades de campo foram re-iniciadas e o andamento da ação está dentro do cronograma de execução previsto.</t>
  </si>
  <si>
    <t>Os resultados da primeira parte desta ação estão descritos no relatório técnico final encaminhado para a Fundação Grupo O Boticário e no relatório do projeto “PESQUISA E CONSERVAÇÃO DE ANFÍBIOS E RÉPTEIS AMEAÇADOS DE EXTINÇÃO NA REGIÃO SUL DO BRASIL” encaminhado ao RAN/ICMBio. Nenhuma nova população foi encontrada. A distribuição da única população foi conhecida foi levemente ampliada, totalizando aproximadamente 700m de margens ao longo do rio Forqueta. Considerando que a população amostrada é a única conhecida, os resultados obtidos já permitiram incluir a espécie na categoria mais alta de ameaça da IUCN. Nossos resultados ampliam a preocupação com a conservação da espécie e reforçam a importância da continuidade dos estudos.</t>
  </si>
  <si>
    <t>Taran Grant (USP), Valentina Caorsi (UFRGS), Marcio Borges-Martins  (UFRGS)</t>
  </si>
  <si>
    <t>Valentina Zaffaroni Caorsi (UFRGS), Raquel Santos (Empresa Polar Inteligência em Meio Ambiente), Patrick Colombo (FZB), Márcio Borges Martins (UFRGS), Lúcio Santos (PNAS e PNSG), Edenice Souza (FLONA São Francisco de Paula)</t>
  </si>
  <si>
    <t>Não foi iniciada por estarmos em uma época de transição institucional, com superposição de atividades.</t>
  </si>
  <si>
    <t>Mauro Brito (IAP/PR)</t>
  </si>
  <si>
    <t>Raíssa F. Bressan (UFRGS), Tobias Kunz (UFRGS), Clóvis Bujes (Projeto Chelonia/UFRGS), Sérgio Morato (STCP - Curitiba), júlio César Moura Leite (MHNCI) , Rafael Balestra (RAN/ICMBIO)</t>
  </si>
  <si>
    <t xml:space="preserve">Medidas mitrigadoras foram incorporadas ao projeto do empreendimento. </t>
  </si>
  <si>
    <t>Relatório</t>
  </si>
  <si>
    <t>Fabiana Amorim (PROSUL)</t>
  </si>
  <si>
    <t>Encontrou novas populações atribuíveis a M. alipioi que resultam na mudança de categoria de ameaça da espécie.  Novas populações de B. brunneus sob estudo genético e morfológico. As demais spp de Brachycephalus incluídas no PAN parecem mesmo restritas às localidades tipo.</t>
  </si>
  <si>
    <t>Marcos Bornschein (MATER NATURA)</t>
  </si>
  <si>
    <r>
      <t>Marcos Bornschein (MATER NATURA) ,</t>
    </r>
    <r>
      <rPr>
        <b/>
        <sz val="11"/>
        <rFont val="Calibri"/>
        <family val="2"/>
      </rPr>
      <t xml:space="preserve"> </t>
    </r>
    <r>
      <rPr>
        <sz val="11"/>
        <rFont val="Calibri"/>
        <family val="2"/>
      </rPr>
      <t>Magno Segalla (Instituto HORUS) , Luiz Fernando Ribeiro  (Universidade Tuiuti -PR) , Mauro Britto (IAP - PR), Paulo Garcia (UFMG) e Fernanda Abbud (FATMA/SC) , Ivan Borel (RAN/ICMBio), Thais Condez (UNESP Rio Claro)</t>
    </r>
  </si>
  <si>
    <t>Carlos E. Conte  (Instituto Neotropical: Pesquisa e Coservação). e alunos estão estudando a espécie.</t>
  </si>
  <si>
    <r>
      <t xml:space="preserve">Marcos Bornschein (MATER NATURA),  Magno Segalla (HORUS) </t>
    </r>
    <r>
      <rPr>
        <b/>
        <sz val="11"/>
        <rFont val="Calibri"/>
        <family val="2"/>
      </rPr>
      <t xml:space="preserve">, </t>
    </r>
    <r>
      <rPr>
        <sz val="11"/>
        <rFont val="Calibri"/>
        <family val="2"/>
      </rPr>
      <t>Luiz Fernando Ribeiro (Universidade Tuiuti PR ), Mauro Britto (IAP/PR), Paulo Garcia (UFMG) e Fernanda Abbud (FATMA/SC)</t>
    </r>
  </si>
  <si>
    <t>Todos Melano e Brachi estão sendo estudados e a dissertação de mestrado da Karina Firkowski termina em Janeiro e na sequencia conclui os dados com Brachi. Para as demais espécies não houve procura no laboratório do Márcio, provavelmente devido à falta de registro de espécimes em coletas.</t>
  </si>
  <si>
    <r>
      <t>Marcos Bornschein (MATER NATURA),  Magno Segalla</t>
    </r>
    <r>
      <rPr>
        <b/>
        <sz val="11"/>
        <rFont val="Calibri"/>
        <family val="2"/>
      </rPr>
      <t xml:space="preserve"> </t>
    </r>
    <r>
      <rPr>
        <sz val="11"/>
        <rFont val="Calibri"/>
        <family val="2"/>
      </rPr>
      <t>(HORUS), Luiz Fernando Ribeiro (Universidade Tuiuti- PR) , Mauro Britto (IAP - PR), Paulo Garcia (UFMG) e Fernanda Abbud (FATMA/SC), Ivan Borel (RAN/ICMBio), Thais Condez (UNESP Rio Claro)</t>
    </r>
  </si>
  <si>
    <t>Esta ação foi desenvolvida como parte de um projeto de doutorado no PPG em Biologia Animal da UFRGS (Caroline Zank), concluído em 2012 e do projeto “Os anfíbios e répteis do Pampa gaúcho: análise dos padrões de distribuição, efeitos das mudanças climáticas e seleção de áreas prioritárias para a conservação através de modelagem de nicho ecológico” financiado pela Fundação Grupo O Boticário, concluído em 2013.</t>
  </si>
  <si>
    <t>Os resultados desta ação estão descritos no relatório técnico final encaminhado para a Fundação Grupo O Boticário, e na tese de doutorado de Caroline Zank (Zank, 2012).</t>
  </si>
  <si>
    <t>Márcio Borges Martins</t>
  </si>
  <si>
    <t>Tiago Gomes (UNIPAMPA), Clóvis Bujes (Projeto Chelonia/UFRGS), Diego Alvares (UFRGS), Caroline Zank (SEMA/RS), Franciele Maragno (UFSM), Diego Baldo (Fundación Miguel  Lillo), Laura Verrastro (UFRGS) e Fernando Gertum Becker (UFRGS), Renato Bernils (UFES), Vívian Uhlig (RAN), Tobias Kunz (UFRGS), Renata Perez (UFRGS)</t>
  </si>
  <si>
    <t xml:space="preserve">Até o momento temos em andamento um projeto para gerar dados de monitoramento e status de conservação de Liolaemus arambarensis. O projeto é financiado pela Celulose Riograndense e se desenvolve em uma área de preservação dentro da empresa. Conjuntamente temos os dados de Filogeografia da espécie. Estamos desenvolvendo material didático para Educação Ambiental na região que será iniciado no ano que vem. 
Temos em andamento um projeto semelhante com Liolaemus occipitalis, que faz parte de uma Tese de Doutorado do PPGBAN – UFRGS. Os campos iniciam em dezembro/13.
        Com a espécie Contomastix vacariensis, somente foi dada uma entrevista para TV RBS, sobre o problema da silvicultura e a conservação do lagarto em maio/2013. Não tem ainda previsão de desenvolver outras atividades.
</t>
  </si>
  <si>
    <t>Não foi possivel dedicação ao Cnemidophorus vacariensis</t>
  </si>
  <si>
    <t xml:space="preserve">Laura Verrastro  </t>
  </si>
  <si>
    <t>Agrupada com a ação 3.19</t>
  </si>
  <si>
    <t>clóvis Bujes</t>
  </si>
  <si>
    <t>Está ação ainda não foi contemplada. Falta de tempo, equipe e financiamento.</t>
  </si>
  <si>
    <t>Márcio Borges -Martins (UFRGS) , Marcelo Freire (Teia Projetos Ambientais)</t>
  </si>
  <si>
    <t>A área do Taim será alvo de estudos a partir de março de 2014 e deverão surgir novos dados</t>
  </si>
  <si>
    <t>Tiago Gomes dos Santos</t>
  </si>
  <si>
    <t>Foi encontrada pela equipe da UFRGS duas  espécies da ação (X. guenteri e P. arnaldoi)</t>
  </si>
  <si>
    <t>Novos registros disponíveis em coleção</t>
  </si>
  <si>
    <t>Novos registros e relatórios</t>
  </si>
  <si>
    <t>Selvino Neckel (UFSC) , Diego Janish (UFRGS)</t>
  </si>
  <si>
    <t>Márcio Borges- Martins (UFRGS) , Tobias Kuntz (UFRGS) , Michelle Abadie (UFRGS) , Jéssica Fellapi (UFRGS), Laura Lang (UFRGS), Camila Mesquita (UFRGS)</t>
  </si>
  <si>
    <t>Rodrigo está trabalhando com C. schmidti, e  L. macroglossa  com vários novos registros. Elaine informou que o estudo sobre Ecologia de Hypsiboas curupi concluído está sendo preparado para publicação.</t>
  </si>
  <si>
    <t xml:space="preserve">As pesquisas estão em andamento. </t>
  </si>
  <si>
    <t>Verificar com a Elaine se é necessároi desmembrar a ação</t>
  </si>
  <si>
    <t>Elaine Maria Lucas, Rodrigo Lingnau</t>
  </si>
  <si>
    <t xml:space="preserve">Rodrigo Lingnau (UTFPR), Gustavo Canella (Prefeitura de Torres- RS), Luiz Fernando, Vinícius Caldart, Diego Baldo (Fundación Miguel  Lillo), Paulo Garcia (UFMG), Franciele Maragno (UFRGS), RAN, Mauro Britto (IAP - PR), Sônia Cechin (UFSM)              </t>
  </si>
  <si>
    <t>Recomendamos verificar a situação da espécie não citada nos resultados (P. bibroni)</t>
  </si>
  <si>
    <t>Esta ação ainda não teve início devido a falta de equipe, de tempo e financiamento.</t>
  </si>
  <si>
    <t>Problemas de falta de equipe e financiamento da ação impediram o início da ação</t>
  </si>
  <si>
    <t>Ação agrupada com ação 3.12. Ação não iniciada devido a falta de equipe e financiamento</t>
  </si>
  <si>
    <t xml:space="preserve"> Raíssa Bressan (UFRGS)</t>
  </si>
  <si>
    <t>Rafael Balestra (RAN/ICMBio) e Raíssa Bressan (UFRGS)</t>
  </si>
  <si>
    <t>Não realizada devido a falta de equipe para dedicação à ação.</t>
  </si>
  <si>
    <t>Clara Libertato</t>
  </si>
  <si>
    <t>Promover a capacitação de uma forma mais barata, de forma descentralizada em cada estado. Sugere-se a disponibilização de um analista do RAN para capacitar e orientar agentes multiplicadores e equipes de Unidades de Conservação dos locais de ocorrência das espécies alvo e beneficiadas do PAN</t>
  </si>
  <si>
    <t xml:space="preserve">3.20- Contribuir para a qualificação dos Técnicos e Analistas Ambientais da SEMA, ICMBio, IBAMA e FATMA e Fundações Municipais de meio Ambiente e Secretarias Ambientais Municipais no Rio Grande do Sul e Santa Catarina oferecendo cursos sobre anfíbios e répteis ameaçados de extinção.  </t>
  </si>
  <si>
    <t>A redação será feita pelo Alexandre e Clara</t>
  </si>
  <si>
    <t>Está sendo realizada pelo pelo Patrick no Taim, e Marcelo em Sta Vitória do Palmar; porém com dificuldades para acesso à área. Existem relatos de ocorrência da espécie porém nenhum exemplar é registrado.</t>
  </si>
  <si>
    <t>A ESEC Taim não possui veículo e pessoal para acessar as áreas de ocorrência da espécie.</t>
  </si>
  <si>
    <t>Patrick Colombo e Marcelo Freire</t>
  </si>
  <si>
    <t>Marcelo Freire (Teia Projetos Ambientais), Patrick Colombo (PUC/RS), Caroline Zank (UFGRS), Ana Carolina Canary (E.E. TAIM), Gustavo Canella (Prefeitura de Torres- RS)</t>
  </si>
  <si>
    <t>Um material informativo será elaborado e distribuído ano que vem, contemplando uma parte sobre a espécie.</t>
  </si>
  <si>
    <t>Pesquisa em andamento, dissertação da Valentina Zaffaroni, com conclusão de uma das etapas da ação prevista para março de 2014.</t>
  </si>
  <si>
    <t>Valentina Zaffaroni Caorsi (UFRGS), Patrick Colombo (FZB/RS) , Marcelo Freire (Teia Projetos Ambientais), Caroline Zank (UFGRS), Ivan  Borel (RAN/ICMBIO), Diego Baldo (Fundación Miguel  Lillo), Alexandre Krob (Instituto Curicaca), Márcio Borges Martins (UFRGS), Clara Liberato (SEMA/RS).</t>
  </si>
  <si>
    <t>Ação em andamento, foram realizadas 3 expedições e em nov. de 2013 será realizada outra. Encontrou C. bolitoglossus (seis novas localidades), H. semiguttatus (2 exemplares uma localidade em SC, estado crítico em SC). As outras duas espécies não foram encontradas. Foi feto um convênio com a Univille para uso do alojamento e um contato com a prefeitura de São Bento do Sul. para incluir as espécies de anfíbios do PAN para uma nova etapa do plano de manejo da APA do rio vermelho - feito até então com base em mamíferos e aves.</t>
  </si>
  <si>
    <t>Relatório e Publicações. Material informativo sobre o histórico da área e espécies locais.</t>
  </si>
  <si>
    <t>Magno Segalla (Instituto HORUS), Elaine M. Lucas (UNOCHAPECÓ), Selvino N. Oliveira (UFSC), Sidnei Dornelles (Univille), Marta Cramer (Univille), Luís Giasson (FURB)</t>
  </si>
  <si>
    <t>A manutenção desta ação depende de recursos financeiros para as atividades de campo, sendo necessário buscar a continuidade dos recursos para manter a ação.</t>
  </si>
  <si>
    <t>Faltam recursos para compra de materiais para realizar os estudos de variabilidade genética; outras localidades da Ilha precisam ser amostradas para identificar outras populações; faz-se necessário amostrar regiões fora da Ilha para comparar as populações da Ilha com as do continente para que se possa determinar se se tratam da mesma espécie.</t>
  </si>
  <si>
    <t>Selvino Neckel</t>
  </si>
  <si>
    <t>De outubro de 2012 a março 2013 foram registrados 38 indivíduos, sendo apenas uma fêmea. Machos foram observados em todos os meses, principalmente após fortes chuvas, porém o pico reprodutivo provavelmente ocorre entre os meses de outubro e março, quando foram observados casais em amplexos. As desovas foram depositadas às margens do Rio, em locais que a água apresenta uma menor velocidade; as desovas são claras e ficam fixados em galhos submersos, os girinos que eclodem dos ovos se mantêm por um tempo na região de desova, porém é possível observar girinos em locais que não foram encontrados indivíduos adultos; não é observado cuidado parental; os indivíduos realizam sinalizações visuais e confrontos entre machos ocorrem.</t>
  </si>
  <si>
    <t>A taxa de recaptura baixa (menos de 10%), não permite estimar com precisão o tamanho da população. Esse baixo numero de indivíduos pode estar relacionado com a predação ou deslocamento. Ainda não foram feitos testes de deslocamento de indivíduos, nem mesmo testes genéticos. A busca de novos locais de ocorrência ainda não foram realizados, devido à logística de campo, financiamento, e época de coleta de dados restrita.</t>
  </si>
  <si>
    <t xml:space="preserve">Caroline Angri – Mestranda em Ecologia na Universidade Federal de Santa Catarina
Rafael Gogoy- Graduando em Ciências Biológicas na Universidade Federal de Santa Catarina
Dra. Milena Wachlevisk- Professora na Universidade Federal do Semi Árido
Dr. Selvino Neckel Oliveira- Professor na Universidade Federal de Santa Catarina
</t>
  </si>
  <si>
    <t>É recomendado que seja mantido o status de espécie ameaçada, devido o seu tamanho populacional, seu uso de habitat restrito e pela ausência de novos locais de ocorrência registrados.</t>
  </si>
  <si>
    <t>Articular um edital (CNPq/FAPESC) especifico para essas espécies.</t>
  </si>
  <si>
    <t>Em andamento</t>
  </si>
  <si>
    <t>Ivan Borel</t>
  </si>
  <si>
    <t>3.26- Criar um banco de metadados único e integrado com informações sobre as espécies de anfíbios e répteis da região Sul do Brasil, com ênfase nas espécies alvo do PAN.</t>
  </si>
  <si>
    <t>Paulo Garcia (UFMG), Selvino N. Oliveira (UFSC), Márcio Borges Martins (UFRGS).</t>
  </si>
  <si>
    <t>É necessário definir o conteúdo do banco de dados a ser disponibilizado, considerando uma política de disponibilização de dados.</t>
  </si>
  <si>
    <t>4- Fortalecimento das instituições envolvidas na conservação e manejo de anfíbios e répteis da região Sul do Brasil em cinco anos.</t>
  </si>
  <si>
    <t>4.1- Fomentar por meio de editais de pesquisas internos e externos, inventários na UCs da área de abrangência do PAN e estudos de biologia de anfíbios e répteis do Sul do Brasil com foco em espécies ameaçadas ou deficientes de dados.</t>
  </si>
  <si>
    <t>Projetos submetidos à DIBIO e MMA</t>
  </si>
  <si>
    <t>Vera Luz (RAN/ICMBio)</t>
  </si>
  <si>
    <t>Ivan Borel (RAN/ICMBIO), Diretor de Proteção de Ecossistemas (FATMA/SC)</t>
  </si>
  <si>
    <t>4.2- Articular a integração das instituições com coleções científicas de anfíbios e répteis da região sul do Brasil, a fim de buscar fontes de financiamento para a estruturação e manutenção das mesmas.</t>
  </si>
  <si>
    <t>Número de editais concorridos.</t>
  </si>
  <si>
    <t>Márcio Borges- Martins (UFRGS/RS), Elaine M.Lucas (UNOCHAPECÓ/SC), Júlio César de Moura Leite (MHNCI/PR)</t>
  </si>
  <si>
    <t>Laura Verrastro (UFRGS), Gláucia Pontes (PUC/RS), Maria Lúcia Machado Alves (FZB), Sônia Cechin (UFSM), Moema Leitão de Araujo (FZB/RS),  Noeli Zanella (UPF), Milena Wachlevski (UFSC), Júlio César Moura Leite (MHNCI), Elaine M. Lucas (UNOCHAPECÓ), Márcio Pie (UFPR), Sônia Cechin (UFSM)</t>
  </si>
  <si>
    <t>Ação inexequível sob o ponto de vista de articulação do RAN. Sugiro a exclusão ou revisão da redação da mesma. &gt;&gt; Foi feita nova redação.</t>
  </si>
  <si>
    <t>4.1- Propor à diretoria de Biodiversidade (DIBIO-ICMBio) que ela busque junto aos órgãos de fomento a inclusão de linhas de financiamento aos Planos de Ação Nacional</t>
  </si>
  <si>
    <t>Propostas enviadas à diretoria e editais lançados</t>
  </si>
  <si>
    <t>A ação ainda se encontra dentro do prazo de execução, contudo, nenhuma atividade do grupo articulador e dos colaboradores foi realizada no período.</t>
  </si>
  <si>
    <t>Apesar do CNPq ter lançado recentemente editais para estruturação e manutenção de coleções científicas, não foi possível a submissão de propostas a este edital.O grupo articulador e colaborador não realizou encontros. Apesar da boa relação de colaboração entre as coleções do sul do Brasil, não foram buscadas ações conjuntas para sua maior integração. Esta é uma ação importante porém sua execução está fora do alcance dos participantes do PAN.</t>
  </si>
  <si>
    <t>Elaine M.Lucas  e Márcio B.  Martins</t>
  </si>
  <si>
    <t>5- Qualificação do licenciamento ambiental nos empreendimentos visando a conservação da fauna de anfíbios e répteis da região Sul do Brasil em cinco anos.</t>
  </si>
  <si>
    <t>Condicionantes criadas</t>
  </si>
  <si>
    <t xml:space="preserve">Marcos Bornschein (MATER NATURA) </t>
  </si>
  <si>
    <t>Ester Warken Bahia Lopes (FATMA/SC), Mauro Britto (IAP/RS)</t>
  </si>
  <si>
    <t>Relatório técnico sobre a vistoria de fiscalização com propostas de condicionantes</t>
  </si>
  <si>
    <t>Márcio Pie (UFPR), Marcos Bornschein (MATER NATURA), Magno Segalla (HORUS)</t>
  </si>
  <si>
    <t>5.3- Solicitar que sejam considerados os possíveis impactos dos empreendimentos hidrelétricos (Complexo Garabi/Panambi) sobre as espécies de anfíbios e répteis foco do PAN, presentes no Parque Estadual do Turvo, antes da liberação das licenças.</t>
  </si>
  <si>
    <t>Documento sobre os impactos encaminhado ao MPF, ANA, MME</t>
  </si>
  <si>
    <t>Alexandre krob (Instituto Curicaca)</t>
  </si>
  <si>
    <t>Tiago Santos (UNIPAMPA), Sônia Cechin (UFSM), Lúcio Santos (PNAS e PNSG), Alexandre Krob (Instituto Curicaca) , Michelle Abadie (UFRGS),  Ismael Brack (UFRGS), Raissa Bressan (UFRGS), Rafael Balestra (RAN/ICMBio)</t>
  </si>
  <si>
    <t xml:space="preserve"> Condicionante no processo de licenciamento estabelecido</t>
  </si>
  <si>
    <t>jan/12</t>
  </si>
  <si>
    <t>jun/12</t>
  </si>
  <si>
    <t>Marcio Borges- Martins (UFRGS)</t>
  </si>
  <si>
    <t>Michelle Abadie (UFRGS), Lúcio Santos (PNAS e PNSG)</t>
  </si>
  <si>
    <t>GT criado e proposta feita</t>
  </si>
  <si>
    <t>dez/15</t>
  </si>
  <si>
    <t>Tobias Kunz (UFRGS)</t>
  </si>
  <si>
    <t>SUPES/IBAMA- RS, Renato Bérnils (UFES), Raíssa F. Bressan (Projeto Chelonia/UFRGS) , Tobias Kunz (UFRGS)</t>
  </si>
  <si>
    <t>5.6- Aperfeiçoar os itens dos Termos de Referência referentes aos anfíbios e répteis alvos do PAN para empreendimentos no Rio Grande do Sul.</t>
  </si>
  <si>
    <t>Novo modelo de Termo de Referência para anfíbios e répteis a ser encaminhado aos órgãos ambientais licenciadores.</t>
  </si>
  <si>
    <t xml:space="preserve"> Laura Verrastro (UFRGS)</t>
  </si>
  <si>
    <t>Alexandre Krob (Instituto Curicaca), Caroline Zank (UFRGS),  Marcelo Duarte Freire (Teia Projetos Ambientais), IBAMA/RS, FEPAM,  ONGs Ambientalistas do RS (APEDEMA-RS, INGÁ, IGRÉ, AGAPAN, Mira-Serra, Instituto Serrano)</t>
  </si>
  <si>
    <t>5.7- Aperfeiçoar os itens dos Termos de Referência referentes aos anfíbios e répteis alvos do PAN para empreendimentos no Paraná.</t>
  </si>
  <si>
    <t>Mauro  Britto (IAP/PR)</t>
  </si>
  <si>
    <t>5.8- Aperfeiçoar os itens dos Termos de Referência referentes aos anfíbios e répteis alvos do PAN para empreendimentos em Santa Catarina.</t>
  </si>
  <si>
    <t>Itens específicos sobre os anfíbios e répteis alvos do PAN inseridos nos Termos de Referência para elaboração dos estudos ambientais no processo de Licenciamento Ambiental de empreendimentos em SC.</t>
  </si>
  <si>
    <t>Fernanda Abbud (FATMA/SC)</t>
  </si>
  <si>
    <t>Ester Warken Bahia Lopes (FATMA/SC), Raíssa F. Bressan (UFRGS), Elaine M. Lucas (UNOCHAPECÓ)</t>
  </si>
  <si>
    <t xml:space="preserve">5.9- Elaborar e divulgar mapa contendo posicionamento aproximado da ocorrência das espécies de répteis e anfíbios alvo do PAN incluindo buffer a partir da área de ocorrência das espécies. </t>
  </si>
  <si>
    <t>Produto on line disponibilizado para os órgãos ambientais municipais, estaduais e federal.</t>
  </si>
  <si>
    <t>Vívian Mara Uhlig (RAN)</t>
  </si>
  <si>
    <t xml:space="preserve">FEPAM (RS), Fernanda Abbud (FATMA/SC), Mauro Brito (IAP/PR), Renato Bérnils (UFES),  Jorge Bernardo Silva (UFRGS) , Milena Wachlevski (UFSC), Magno Segalla (HORUS), Elaine M. Lucas (UNOCHAPECÓ), ANAMMA - SC, Márcio Borges-martins (UFGRS)  </t>
  </si>
  <si>
    <t>5.10- Aperfeiçoar diretrizes e condicionantes para a implantação de parques eólicos, contemplando a fauna de anfíbios e répteis terrestres.</t>
  </si>
  <si>
    <t>Diretrizes e condicionantes aperfeiçoadas</t>
  </si>
  <si>
    <t>Caroline Zank (UFRGS), Clóvis Bujes (Projeto Chelonia), Martin Schossler (UFRGS), Marcelo Duarte Freire (Teia Projetos Ambientais), ONGs Ambientalistas do RS (APEDEMA-RS, INGÁ, IGRÉ, AGAPAN, Mira-Serra, Instituto Serrano</t>
  </si>
  <si>
    <t>5.12- Elaborar e encaminhar para FEPAM um documento solicitando que sejam enfatizadas no zoneamento ecológico econômico as atividades mineradoras  nos empreendimentos previstos na Serra do Sudeste (Bioma Pampa, Rio Grande do Sul) com impacto sobre répteis e anfíbios.</t>
  </si>
  <si>
    <t>Ofício elaborado e encaminhado</t>
  </si>
  <si>
    <t>Inês  Dias (RAN/ICMBIO)</t>
  </si>
  <si>
    <t>Tiago Gomes (UNIPAMPA), Caroline Zank (UFRGS), Franciele Maragno (UFSM), Alexandre Krob (Instituto Curicaca), Márcio Borges- Martins (UFRGS), SUPES/IBAMA-RS),  Daniela Fuhro (Projeto Chelonia/UFRGS),  Clóvis Bujes (Projeto Chelonia/UFRGS), ONGs Ambientalistas do RS (APEDEMA-RS, INGÁ, IGRÉ, AGAPAN, Mira-Serra, Instituto Serrano</t>
  </si>
  <si>
    <t>5.13- Solicitar ao Ministério Público Federal que recomende a avaliação integrada dos estudos ambientais para processos de licenciamento de empreendimentos eólicos e Barragens que impactem as espécies alvo e beneficiadas pelo PAN, de modo a verificar a sinergia regional dos impactos para tomada de decisão.</t>
  </si>
  <si>
    <t>Documento elaborado e encaminhado</t>
  </si>
  <si>
    <t>Marcio Borges- Martins (UFGRS), Laura Verrastro (UFRGS), Alexandre Krob (Instituto Curicaca), Leonardo Stahnke (Instituto Pampa Brasil), Michelle Abadie (UFRGS),  Maria Benedita Prim (Secretaria de Educação- SC), Tiago Gomes (UNIPAMPA), Raquel Santos (Empresa Polar Inteligência em Meio Ambiente), Rafael Balestra (RAN/ICMBIO), Ismael Brack (UFRGS), Elaine M. Lucas (UNOCHAPECÓ)], ONGs Ambientalistas do RS (APEDEMA-RS, INGÁ, IGRÉ, AGAPAN, Mira-Serra, Instituto Serrano, Ester Bahia Lopes (FATMA/SC)</t>
  </si>
  <si>
    <t>5.14-Solicitar aos órgãos ambientais estaduais um mapa das barragens para abastecimento, UHEs e PCHs da região sul do Brasil de modo a verificar o impacto desses para a conectividade das espécies alvo do PAN e suas áreas estratégicas</t>
  </si>
  <si>
    <t>Marcio Borges Martins (UFGRS), Laura Verrastro (UFRGS), Alexandre Krob (Instituto Curicaca), Leonardo Stahnke (Instituto Pampa Brasil), Michelle Abadie (UFRGS), Maria Benedita Prim (Secretaria de Educação- SC), Tiago Santos (UNIPAMPA), Raquel Santos (Empresa Polar Inteligência em Meio Ambiente), Rafael Balestra (RAN/ICMBIO), Ismael Brack (UFRGS),Lúcio Santos (PNAS e PNSG), Elaine M. Lucas (UNOCHAPECÓ), Ester Bahia Lopes (FATMA/SC)</t>
  </si>
  <si>
    <t>5.15- Solicitar que sejam intensificadas as atividades de fiscalização  nos empreendimentos de suinocultura extensiva no sul do país, ênfase nas regiões de ocorrência das espécies ameaçadas em SC.</t>
  </si>
  <si>
    <t>Solicitação encaminhada</t>
  </si>
  <si>
    <t>SC - Elaine M. Lucas (UNOCHAPECÓ)</t>
  </si>
  <si>
    <t>ANAMMA SC, ICMBio, IBAMA,Eduardo Mussatto (FATMA/SC),  FEPAM, Polícia Ambiental de SC e Brigada Militar do RS, CIDASC, Ester (FATIMA/SC)</t>
  </si>
  <si>
    <t>5.17- Solicitar a retomada do Zoneamento Ecológico para empreendimentos eólicos no Rio Grande do Sul.</t>
  </si>
  <si>
    <t>abr/12</t>
  </si>
  <si>
    <t>Eridiane Silva (APA IBIRAPUITÃ), Marcelo Freire (Teia Projetos Ambientais), Lúcio Santos (PNAS e PNSG),  ONGs Ambientalistas do RS (APEDEMA-RS, INGÁ, IGRÉ, AGAPAN, Mira-Serra, Instituto Serrano)</t>
  </si>
  <si>
    <t>5.18 - Acompanhar junto ao MP e órgão licenciador o processo de licenciamento da pCH Perau de Janeiro até a sua finalização.</t>
  </si>
  <si>
    <t>Relatório do Instituto Curicaca sobre o acompanhamento realizado.</t>
  </si>
  <si>
    <t>Michelle Abadie (UFRGS)</t>
  </si>
  <si>
    <t>Alexandre Krob (Instituto Curicaca), Ivan Borel (RAN/ICMBio, Márcio B. Martins (UFRGS), Caroline Zank (SEMA/RS)</t>
  </si>
  <si>
    <t>5.19 - Acompanhar junto à FEPAM e SEMA - RS o andamento do zoneamento ambiental dos empreendimentos eólicos e a sua capacidade de abranger as demandas de conservação das espécies alvo e beneficiadas do PAN</t>
  </si>
  <si>
    <t>Caroline Zank (SEMA/RS)</t>
  </si>
  <si>
    <t>fevereiro/2013</t>
  </si>
  <si>
    <t xml:space="preserve">Mário Alano (FATMA/SC), SUPES/IBAMA - SC </t>
  </si>
  <si>
    <t>Visitas técnicas efetuadas</t>
  </si>
  <si>
    <t>junho/2012</t>
  </si>
  <si>
    <t>5.3- Solicitar que sejam considerados os possíveis impactos dos empreendimentos hidrelétricos (Complexo Garabi/Panambi) sobre as espécies de anfíbios e répteis alvos do PAN, presentes no Parque Estadual do Turvo, antes da liberação dos licenças.</t>
  </si>
  <si>
    <t>Tiago Santos (UNIPAMPA), Sônia Cechin (UFSM), Lúcio Santos (PNAS e PNSG), Alexandre Krob (Instituto Curicaca) , Michelle Abadie (UFRGS), Clóvis Bujes (Projeto Chelonia/UFRGS), Ismael Brack (UFRGS)</t>
  </si>
  <si>
    <t>janeiro/2012</t>
  </si>
  <si>
    <t>junho/ 2012</t>
  </si>
  <si>
    <t>dezembro/2015</t>
  </si>
  <si>
    <t>Rafael Balestra (RAN/ ICMBIO)</t>
  </si>
  <si>
    <t>Caroline Zank (UFRGS),  Marcelo Duarte Freire (Teia Projetos Ambientais), Raquel Rocha Santos, Jorge Bernardo Silva (UFRGS), Laura Verrastro (UFRGS),  IBAMA/RS, FEPAM,  ONGs Ambientalistas do RS (APEDEMA-RS, INGÁ, IGRÉ, AGAPAN, Mira-Serra, Instituto Serrano)</t>
  </si>
  <si>
    <t>Marcos Bornschein (MATER NATURA), Julio César de Moura Leite (MHMCI/PUCPR)</t>
  </si>
  <si>
    <t>Raíssa F. Bressan (Projeto Chelonia/UFRGS), Elaine M. Lucas (UNOCHAPECÓ), Milena Wachlevski (UFSC)</t>
  </si>
  <si>
    <t xml:space="preserve">5.9- Elaborar mapa contendo posicionamento aproximado da ocorrência das espécies de répteis e anfíbios alvo do PAN incluindo buffer a partir da área de ocorrência das espécies. </t>
  </si>
  <si>
    <t>Produto on line disponibilizado pelos órgãos ambientais municipais, estaduais e federal.</t>
  </si>
  <si>
    <t>janeiro 2012</t>
  </si>
  <si>
    <t>mapa inicial fevereiro 2012 e mapa de buffer dezembro 2012</t>
  </si>
  <si>
    <t>Vívian Uhlig (RAN)</t>
  </si>
  <si>
    <t>5.11- Acionar através do CONAMA, CONSEMA e Ministério Público a implementação do Zoneamento Ambiental para ordenar o licenciamento das atividades de Silvicultura no Rio Grande do Sul. Resolução 187/2008 CONSEMA.</t>
  </si>
  <si>
    <t>Determinação do Ministério público favorável ao Zoneamento.</t>
  </si>
  <si>
    <t>Julho/13</t>
  </si>
  <si>
    <t>Clara Liberato (SEMA)</t>
  </si>
  <si>
    <t>FEPAM/RS, SEMA/RS, Ministério Público, Paulo Brack (UFRGS), ONGs Ambientalistas do RS (APEDEMA-RS, INGÁ, IGRÉ, AGAPAN, Mira-Serra, Instituto Serrano</t>
  </si>
  <si>
    <t>2.000,00</t>
  </si>
  <si>
    <t>5.12- Fazer gestão para que sejam enfatizadas no zoneamento ecológico econômico as atividades mineradoras  nos empreendimentos previstos na Serra do Sudeste (Bioma Pampa, Rio Grande do Sul) com impacto sobre répteis e anfíbios.</t>
  </si>
  <si>
    <t>Documentos elaborados e encaminhados ao consema e governo do estado do RS e MP.</t>
  </si>
  <si>
    <t>Julho/12</t>
  </si>
  <si>
    <t>5.000,00</t>
  </si>
  <si>
    <t>5.13- Solicitar aos órgãos ambientais (IAP, FEPAM, DRH, FATMA, IBAMA, Ministério Minas Energia, Órgãos Ambientais Municipais Licenciadores) que realizem a avaliação integrada dos estudos ambientais para processos de licenciamento de empreendimentos eólicos e Barragens, de modo a verificar a sinergia regional dos impactos para tomada de decisão.</t>
  </si>
  <si>
    <t>Julho 2012</t>
  </si>
  <si>
    <t>Ivan RAN (RAN/ICMBIO)</t>
  </si>
  <si>
    <t>5.14- Solicitar aos órgãos ambientais estaduais um mapa das barragens para abastecimento, UHEs e PCHs da região sul do Brasil de modo a verificar o impacto desses para a conectividade das espécies alvo do PAN e suas áreas prioritárias</t>
  </si>
  <si>
    <t>5.15- Solicitar que sejam intensificadas as atividades de fiscalização  nos empreendimentos de suinocultura extensiva no sul do país, ênfase nas regiões de ocorrência das espécies alvo do PAN no oeste de SC.</t>
  </si>
  <si>
    <t>SC - Elaine M. Lucas (UNOCHAPECÓ), RS -  Eridiane Silva (APA IBIRAPUITÃ)</t>
  </si>
  <si>
    <t>ANAMMA SC, ICMBio, IBAMA,Eduardo Mussatto (FATMA/SC),  FEPAM, Polícia Ambiental de SC e Brigada Militar do RS, CIDASC</t>
  </si>
  <si>
    <t>5.16- Encaminhar à Câmara Técnica de Biodiversidade no CONAMA uma proposta de resolução para avaliação da efetividade da legislação para previnir impactos nos empreendimentos de suinocultura extensiva no sul do país, com ênfase no oeste de Santa Catarina.</t>
  </si>
  <si>
    <t>Normativa estabelecida</t>
  </si>
  <si>
    <t>Abril 2012</t>
  </si>
  <si>
    <t>Agnaldo Mendonça de Lima (Secretario de Meio Ambiente /Laguna)</t>
  </si>
  <si>
    <t>Elaine M. Lucas (UNOCHAPECÓ), ANAMMA Nacional, SUPES/IBAMA - RS,  SUPES/IBAMA-  SC, Fernanda Abbud (FATMA/SC), EPAGRI- SC, EMBRAPA, SDS - RS , Projeto Filó-Embrapa Suínos e Aves</t>
  </si>
  <si>
    <t>Em andamento e aguardando descrição da espécie.</t>
  </si>
  <si>
    <t xml:space="preserve"> Criar condicionantes para que se realize o monitoramento  das espécies de Melanoprhyniscus sp. e Brachycephalus sp. ocorrentes nas áreas de mineração de caulim na Serra do Quiriri/SC e assim definir estratégias de conservação para a espécie.</t>
  </si>
  <si>
    <t>Não foram realizadas visitas técnicas. A ameaça local existe, porém, houve um número maior de populações registradas, que é maior do que se tinha conhecimento na época da elaboração da ação.</t>
  </si>
  <si>
    <t>Mauro Brito e Marcos Bornschein</t>
  </si>
  <si>
    <t>Aguardando o encaminhamento de informações pelos especialistas colaboradores desta ação, que se propuseram à é poca da elaboração desse PAN em subsidiar  o RAN na elaboração de nota técnica ou documento correlato, objetivando instruir os órgãos licenciadores quanto aos possíveis impactos e respectivas medidas mitigatórias, relativos aos empreendimentos hidrelétricos (Complexo Garabi/Panambi), sobre as espécies  alvos do PAN presentes no Parque Estadual do Turvo.</t>
  </si>
  <si>
    <t>Grupo Técnico estabelecido; Demanda de subsídios técnicos realizada.</t>
  </si>
  <si>
    <t>Ainda não houve  a  construção coletiva de objeto de interesse comum e responsabilidades compartilhadas para a concretização do produto esperado junto aos colaboradores dessa ação, apesar da frequente e incisiva retomada das discussões promovidas pelo articulador da mesma, a priori, através do encaminhamento de e-mails de solicitações de apoio técnico aos  componentes de um grupo de trabalho (GT) composto pelos colaboradores da ação. Ressalta-se que  esta  colaboração técnica é imprescindível aos desdobramentos dessa ação, uma vez que são eles, colaboradoes, os pontos focais, os maiores conhecedores dos aspectos intrínsecos á satisfatória concretização das ações desse PAN.</t>
  </si>
  <si>
    <t>Rafel Balestra</t>
  </si>
  <si>
    <t xml:space="preserve">Solicita-se apoio da Coordenação Geral de PANs do RAN e da Coordenação Técnica do “PAN Herpetofauna do Sul” para outras abordagens diretas junto aos responsáveis pelo objetivos específicos e pontos focais da ações elencadas neste relatório situacional, usando-se dos diversos artifícios para tanto, como por exemplo, telefonemas, ofícios, reuniões, cartas convocatórias etc., ou mesmo, redefinição de responsabilidades e ajustes de conduta dos mesmos na oficina de monitoria desse PAN. </t>
  </si>
  <si>
    <t>Tiago Santos (UNIPAMPA), Sônia Cechin (UFSM), Lúcio Santos (PNAS e PNSG), Alexandre Krob (Instituto Curicaca) , Michelle Abadie (UFRGS),  Ismael Brack (UFRGS), Raissa, Rafael</t>
  </si>
  <si>
    <t>A equipe responsável pela ação, juntamente com o RAN/ICMBio, elaborou Notas Técnicas, contendo informações sobre o status de ameaça de Melanophryniscus admirabilis e os impactos previstos para a implantação da Usina Perau de Janeiro. A equipe realizou reunião interinstitucional, com a presença da FEPAM e do Ministério Público, além da ONG Curicaca, onde foram apresentados os dados contidos nas Notas Técnicas. As notas e a memória da reunião foram encaminhadas para o Ministério Público e FEPAM, e foram anexadas ao processo de licenciamento.</t>
  </si>
  <si>
    <t>Os esforços oriundos desta ação impediram a emissão da Licença de Instalação da PCH Perau de Janeiro e podem levar a suspensão da Licença Prévia do empreendimento.</t>
  </si>
  <si>
    <t>Foram encaminhados ofícios-convite aos pontos focais Institucionais elencados nesse PAN (colaboradores) para a execução da ação em questão, objetivando, não apenas formalizar o estabelecimento do Grupo de Trabalho (GT) previsto, como requisitar toda ordem de subsídios técnicos que os seus integrantes possuam para que então seja promovido uma compilação de toda arte do conhecimento relacionado ao tema em voga e, a partir disso, seja elaborado o produto esperado com a devida acurácia.</t>
  </si>
  <si>
    <t>Até o presente, houve uma rápida e favorável resposta dos pontos focais dessa ação, quanto às suas manifestações de interesse em compor o GT proposto, com exceção dos Pesquisadores Renato Bérnils e  Sônia Sechin, que declinaram ao convite por estarem, no presente, em dedicação exclusiva em atividades com abordagens diferentes daquelas de interesse específico para essa ação. No entanto, não houve uma satisfatória continuidade das comunicações e construção coletiva do produto esperado,apesar do empenho do RAN, através do articulador dessa ação, nas tratativas de solicitar aos colaboradores da mesma, o envio de informações que subsidiem tecnicamente o desenvolvimento desse produto.</t>
  </si>
  <si>
    <t>Rafael Balestra</t>
  </si>
  <si>
    <t xml:space="preserve">Solicita-se apoio da Coordenação Geral de PANs do RAN e da Coordenação Técnica do “PAN Herpetofauna do Sul” para uma abordagem direta juntos aos responsáveis pelo objetivos específicos e pontos focais da ações elencadas neste relatório situacional, usando-se dos diversos artifícios para tanto, como por exemplo, telefonemas, ofícios, reuniões, cartas convocatórias etc., ou mesmo, redefinição de responsabilidades e ajustes de conduta dos mesmos na oficina de monitoria desse PAN. </t>
  </si>
  <si>
    <t>Não serão fornecidas necessariamente as formas de mitigação sempre mas somente quando existentes</t>
  </si>
  <si>
    <t xml:space="preserve">Foi definida como uma das ações a serem desenvolvidas pelo NuCar, mas sob a ótica de verificação de viabilidade, uma vez que o processo de aperfeiçoamento do Termo de Referência para o monitoramento de fauna em empreendimentos hidrelétricos que estava sendo conduzido pelo PETBio e Instituto Curicaca junto à FEPAM e ICMBio foi finalizado, encerrando-se a possibilidade de inclusão do tema naquele processo. O Patrick Colombo ficou de avaliar a possibilidade de ainda colocá-lo em andamento. </t>
  </si>
  <si>
    <t>Carol Zank (UFRGS) e Alexandre Krob (Instituto Curicaca/NuCAR)</t>
  </si>
  <si>
    <t>fev. 2017</t>
  </si>
  <si>
    <t>Verificar se o  Jorge Bernardo Silva (UFRGS) está como colaborador desta ação</t>
  </si>
  <si>
    <t>não inicada</t>
  </si>
  <si>
    <t>por estarmos em uma época de transição institucional, com superposição de atividades.</t>
  </si>
  <si>
    <t>Rodrigo. Marcos Bornschein (MATER NATURA), Julio César de Moura Leite (MHMCI/PUCPR)</t>
  </si>
  <si>
    <t>Sugere-se contato (Marcao vai fazer) com Sergio Morato para verificar se ele tem interesse em ajudar.</t>
  </si>
  <si>
    <t>Ação não iniciada.</t>
  </si>
  <si>
    <t xml:space="preserve">Excesso de trabalho em decorrência das novas demandas absorvidas pela FATMA, relacionadas à gestão da fauna no Estado de Santa Catarina (atribuições transferidas aos Estados através da LC 140/2011). </t>
  </si>
  <si>
    <t>Fernanda Abbud</t>
  </si>
  <si>
    <t xml:space="preserve">Nem toda atividade sujeita ao licenciamento ambiental pela FATMA apresenta TdR para elaboração dos estudos. Até onde eu sei existem TdRs bem gerais para EAS e para RAS. Muitas vezes os TdRs mais específicos são propostos pelos próprios empreendedores, através de consultores contratados, e são avaliados e aprovados pela equipe técnica e diretoria da FATMA. Talvez os itens sobre anfíbios e répteis alvos do PAN devam ser inseridos como instruções específicas nas INs da FATMA. Além disso, é muito importante que haja a capacitação dos técnicos do licenciamento, os quais avaliam os TdRs e Estudos Ambientais propostos, sobre as espécies alvo do PAN. </t>
  </si>
  <si>
    <t>Ester Warken Bahia Lopes (FATMA/SC) Ester (FATMA-SC). Raíssa F. Bressan (UFRGS), Elaine M. Lucas (UNOCHAPECÓ)</t>
  </si>
  <si>
    <t>Encaminhar a lista dos participantes da elaboração do PAN com seus respectivos contatos a todos os participantes.</t>
  </si>
  <si>
    <t>Em andamento porém não concluída pois a etapa de divulgação do mapa pelos órgãos não foi realizada. Reprogramar.</t>
  </si>
  <si>
    <t>Vívian Uligh (RAN/ICMBIO)</t>
  </si>
  <si>
    <t>Tivemos alguns contatos com a Secretaria Estadual de RGS com vistas a propor uma metodologia que possa ser aplicada nas condicionantes da implantação de Parque Eólicos e Silvicultura, mas até o momento não tivemos ações em relação a estas questões por parte da SEMA. Continuamos tentando.</t>
  </si>
  <si>
    <t>Laura Verrastro</t>
  </si>
  <si>
    <t>Encaminhar essa diretriz para direção da FEPAM por meio de processo.</t>
  </si>
  <si>
    <t>Carol e Alexandre vão auxiliar com um texto base.</t>
  </si>
  <si>
    <t>Ação não iniciada</t>
  </si>
  <si>
    <t>Nenhum</t>
  </si>
  <si>
    <t>O articulador não se comunicou com os colaboradores</t>
  </si>
  <si>
    <t>Inserir a informação da existência de outros PAN para outros grupos taxonômicos</t>
  </si>
  <si>
    <t>Não foi realizada a verificação de impacto para a conectividade e áreas estratégicas</t>
  </si>
  <si>
    <t>Ester vai verificar como está o processo de licenciamento da suinocultura e passar essa informação para  Elaine</t>
  </si>
  <si>
    <t xml:space="preserve">Ação não realizada.  Desde  janeiro de 2012 o articulador não exerce mais a função  do cargo para o qual  fora era indicado.  </t>
  </si>
  <si>
    <t>Agnaldo  Mendonça</t>
  </si>
  <si>
    <t>Ação sem articulador</t>
  </si>
  <si>
    <t>Carol Zank e Alexandre Krob (Instituto Curicaca/NuCAR)</t>
  </si>
  <si>
    <t>6- Adequação e aplicação de instrumentos normativos para auxiliar na conservação de anfíbios e répteis continentais do Sul do Brasil em cinco anos.</t>
  </si>
  <si>
    <t>6.1- Incorporar estudos, mesmo que preliminares, na etapa do projeto básico de engenharia de rodovias em SC  visando a detecção das espécies alvo na área de influência da obra.</t>
  </si>
  <si>
    <t>inclusão da ação em uma instrução normativa dos departamentos de infraestrutura Rodoviária de SC</t>
  </si>
  <si>
    <t>março/ 2013</t>
  </si>
  <si>
    <t>Fabiana H. Amorin (PROSUL)</t>
  </si>
  <si>
    <t>Raíssa Bressan (Projeto Chelonia/UFRGS), Tobias Kunz (UFRGS), Milena Wachlevski (UFSC)</t>
  </si>
  <si>
    <t>6.2- Estabelecer mecanismos legais para a proteção dos campos nativos .</t>
  </si>
  <si>
    <t>Minutas elaboradas encaminhadas para as  diferentes esferas governamentais</t>
  </si>
  <si>
    <t xml:space="preserve"> Eridiane Silva (APA IBIRAPUITÃ) </t>
  </si>
  <si>
    <t>Agapan (RS), Mauro Britto (IAP/PR), Departamento de Botânica da UFRGS, IGRE (RS), Marcos Bornschein (MATER NATURA), Leonardo Stahnke (Instituto Pampa Brasil),  Fundação Zoobotânica (RS), SUPES/IBAMA-RS),  Fabiana Heidrich Amorim (PROSUL), Alexandre Krob (Instituto Curicaca), Vívian Uhilg (RAN/ICMBIO),  ONGs Ambientalistas do RS (APEDEMA-RS, INGÁ, IGRÉ, AGAPAN, Mira-Serra, Instituto Serrano), Fernanda Abbud (FATMA/SC)</t>
  </si>
  <si>
    <t>6.3- Qualificar agentes de fiscalização (IBAMA, ICMBio, Polícia Militar  Ambiental, fiscais estaduais da Sema - RS, IAP/PR e FATMA/SC, fiscais municipais) e controle ambiental para atuação prioritária e estratégica nas áreas de ocorrência conhecida das espécies.</t>
  </si>
  <si>
    <t>Profissionais qualificados através de 3 Oficinas de qualificação na conservação de anfíbios e répteis com disponibilização de mapa de áreas de ocorrência conhecida (uma por UF)</t>
  </si>
  <si>
    <t>jan/2013</t>
  </si>
  <si>
    <t>dez/2013</t>
  </si>
  <si>
    <t>RS- Edenice Souza (FLONA São Francisco de Paula), SC -   Fernanda Abbud (FATMA/SC);  PR - Mauro Britto(IAP/PR)</t>
  </si>
  <si>
    <t xml:space="preserve">Ana Carolina Canary (E.E. TAIM), CR9 do ICMBio, Alexandre Krob (Instituto Curicaca), Leonardo Stahnke (Instituto Pampa Brasil) , Paulo Garcia (UFMG), Milena Wachlevski (UFSC), Clóvis Bujes (Projeto Chelonia/UFRGS), Elaine M. Lucas (UNOCHAPECÓ) </t>
  </si>
  <si>
    <t>Foi levada a proposta ao Departamento de Infraestrutura Rodoviária de SC.</t>
  </si>
  <si>
    <t>Até o presente momento o maior passo no setor rodoviário foi a inclusão de uma instrução normativa no órgão estadual (FATMA) – IN 63 de março/2013 para licenciamento dos empreendimentos, contando com equipe mínima e contemplando estudos faunísticos com a descrição das espécies ameaçadas de extinção (http://www.fatma.sc.gov.br/images/stories/Instrucao%20Normativa/IN%2063/in_63.pdf ) item 4.9 - a.</t>
  </si>
  <si>
    <t>Para implementação da ação há necessidade de revisão dos orçamentos previstos para estudos ambientais que constituem a componente ambiental dos projetos básicos de engenharia. Atualmente, a planilha orçamentária do DEINFRA não prevê estudos biológicos faunísticos nem a contratação dos profissionais. A proposta encontra-se em análise pela diretoria do órgão.</t>
  </si>
  <si>
    <t>Heriberto Hilse Neto – Gerente de Meio Ambiente do Departamento de Infraestrutura Rodoviária (DEINFRA) e Fabiana Amorim</t>
  </si>
  <si>
    <t>Continuidade dos esforços para revisão do escopo dos estudos do componente ambiental dos projetos de engenharia rodoviária no estado (Instrução de Serviço Interna – IS 05)</t>
  </si>
  <si>
    <t>6.1-Incorporar estudos, mesmo que preliminares, na etapa do anteprojeto de rodovias em SC  visando a detecção das espécies ameaçadas na área de influência da obra.</t>
  </si>
  <si>
    <t>Não há condição política para articular regramentos para proteção de campo nativo enquanto alteração no Código Florestal não estivesse concluída, publicada e sancionada, o que só ocorreu em maio/2012, e enquanto não estiver regulamentado e funcionando o CAR – Cadastro Ambiental Rural, o que, segundo a Ministra do Meio Ambiente, deve ocorrer em dezembro/2013.</t>
  </si>
  <si>
    <t xml:space="preserve">Eridiane Silva (APA do Ibirapuitã) </t>
  </si>
  <si>
    <t>Edenice Souza (FLONA São Francisco de Paula) e Fernanda Abbud (FATMA/SC)</t>
  </si>
  <si>
    <t>6.3-Informar aos agentes de fiscalização e controle (IBAMA, ICMBio, Polícia Militar  Ambiental, fiscais estaduais da Sema - RS, IAP/PR e FATMA/SC, fiscais municipais) sobre as áreas de ocorrência das espécies alvo.</t>
  </si>
  <si>
    <t>Não serão realizadas oficinas, deve-se propor uma forma alternativa de informação</t>
  </si>
  <si>
    <t>Andrea Lamberts (CR 9 - ICMBio)</t>
  </si>
  <si>
    <t>Ana Carolina Canary (E.E. TAIM), CR9 do ICMBio, Alexandre Krob (Instituto Curicaca), Leonardo Stahnke (Instituto Pampa Brasil) , Paulo Garcia (UFMG), Milena Wachlevski (UFSC), Clóvis Bujes (Projeto Chelonia/UFRGS), Elaine M. Lucas (UNOCHAPECÓ), Ester Bahia Lopes (FATMA/SC)  , Clara Liberato (SEMA/RS), Mauro Britto (IAP/PR), Fernanda Abbud (FATIMA/SC)</t>
  </si>
  <si>
    <t xml:space="preserve">Andrea Lamberts pode encaminhar a demanda no ICMBio para as UC federais dos 3 estados. Mauro: Informo que deveremos ter um treinamento interno no IAP para a atualização de conhecimentos sobre as atividades repassadas pelo IBAMA em função da LC 140/2011. Neste treinamento poderemos incluir um tema relacionado à diferentes grupos de fauna de importância em regiões de interesse no Estado do Paraná. </t>
  </si>
  <si>
    <t>7- Proteção das espécies alvo do PAN e fauna associada contra espécies invasoras, em cinco anos</t>
  </si>
  <si>
    <t xml:space="preserve">7.1- Organizar um banco de dados sobre espécies invasoras que ofereçam risco potencial de impacto aos anfíbios e répteis nativos do sul do Brasil. </t>
  </si>
  <si>
    <t>Relatório com mapas de ocorrência</t>
  </si>
  <si>
    <t>março 2012</t>
  </si>
  <si>
    <t>2013 (contínuo)</t>
  </si>
  <si>
    <t>Renato Bérnils (UFES) - Répteis e Paulo Garcia (UFMG) - Anfíbios</t>
  </si>
  <si>
    <t>Taran Grant (USP) , Magno Segalla (Horus), Elaine M. Lucas (UNOCHAPECÓ), Gustavo Canella (Prefeitura de Torres- RS) , Júlio Moura Leite (PUC/PR), SBH, Cláudio Augusto Mondin (PUC/RS)</t>
  </si>
  <si>
    <t>Mapas elaborados</t>
  </si>
  <si>
    <t xml:space="preserve">Magno Segalla (Horus), Marcos Bornschein (MATER NATURA) , ICMBio, Eridiane Silva (APA IBIRAPUITÃ) , Carlos Salvador (Caipora), Mauro Britto (IAP/PR), Fernando Quintela (UFRGS), UPF </t>
  </si>
  <si>
    <t>7.3- Promover articulações junto às instituições públicas para o controle dos Javalis asselvajados  (porcos ferais) no RS, PR e SC.</t>
  </si>
  <si>
    <t>Rede integrada de controle formada</t>
  </si>
  <si>
    <t>RS-  Eridiane Silva (APA IBIRAPUITÃ), PR-  Mauro Britto (IAP-PR), SC - Elaine M. Lucas (UNOCHAPECÓ)</t>
  </si>
  <si>
    <t>Fernanda Abbud (FATMA/SC), Marcos Bornschein (MATER NATURA), Elaine M. Lucas (UNOCHAPECÓ), Carlos Salvador (Caipora), Fundação zoobotânica do RS, Marcos Taniwaki (PNSJ), Milena Wachlevski (UFSC)</t>
  </si>
  <si>
    <t>fevereiro/2013 (contínuo)</t>
  </si>
  <si>
    <t>Magno Segalla (Horus), Marcos Bornschein (MATER NATURA), ICMBio, Gustavo Canella (Prefeitura de Torres- RS) , Sérgio Morato, Alex Bager, SBH, Paulo Simon (Secret. Meio Ambiente de Araranguá/SC), Vívian Uhlig (RAN/ ICMBIO)</t>
  </si>
  <si>
    <t>Júlio César  Moura Leite (MHNCI)</t>
  </si>
  <si>
    <t>Vinícius Abilhôa(MHNCI), Paulo Simon (Secret. Meio Ambiente de Araranguá/SC), Vívian Uhlig (RAN/ICMBIO)</t>
  </si>
  <si>
    <t>7.6- Articular com o MPA e  MMA (IBAMA, ICMBio) a promoção de uma regulamentação conjunta dos ranários.</t>
  </si>
  <si>
    <t>Normativas de regulamentação dos ranários</t>
  </si>
  <si>
    <t>fevereiro 2013</t>
  </si>
  <si>
    <t>Inês Dias (RAN/ICMBio)</t>
  </si>
  <si>
    <t>Embrapa, Taran Grant (USP),  SBH, Magno Segalla (Horus), Universidade Federal de Viçosa, Raquel Santos (Polar Inteligência em Meio Ambiente), Leonardo Stahnke  (Instituto Pampa Brasil)</t>
  </si>
  <si>
    <t>7.7- Estabelecer parâmetros mínimos para estrutura de ranários com vistas à prevenção de fuga.</t>
  </si>
  <si>
    <t>Protocolo de parâmetros</t>
  </si>
  <si>
    <t>Ivan Borel (RAN /ICMBIO)</t>
  </si>
  <si>
    <t xml:space="preserve">Embrapa, Universidade Federal de Viçosa, Taran Grant (USP), Mauro Britto (IAP/PR), Carlos A. Volpato (FATMA/SC), FZB (RS), Maria de Lurdes Molarinho Velly (BIOSSENA Brasil), Associações de ranicultores, CONAMA </t>
  </si>
  <si>
    <t>7.8- Desenvolver protocolos para ranários desativados ou em desativação.</t>
  </si>
  <si>
    <t>Protocolo de desativação</t>
  </si>
  <si>
    <t>março/2013</t>
  </si>
  <si>
    <t>Camilla Bolth (PUC/RS), Embrapa, UFV, Mauro Britto (IAP-PR), Carlos A. Volpato (FATMA/SC), FZB (RS), Associações de ranicultores, MAP e Secretarias Estaduais de Agricultura, Paulo Simon (Secret. Meio Ambiente de Araranguá/SC), Maria de Lurdes Molarinho Velly (BIOSSENA Brasil)</t>
  </si>
  <si>
    <t>relatórios anuais com mapas de registro de ocorrências/ Elaboração de protocolos de monitoramento</t>
  </si>
  <si>
    <t>fevereiro 2013 (contínuo)</t>
  </si>
  <si>
    <t>USP, Camila Bolth (PUC/RS), Elaine M. Lucas (UNOCHAPECÓ),  Paulo Garcia (UFMG), UFV, SBH, Encontro Nacional de Ranicultura, FZB (RS), Carlos A. Volpato (FATMA/SC), Mauro Britto (IAP/PR), Gustavo Canella (Prefeitura de Torres- RS), Sônia Cechin (UFSM), Marcos Taniwaki - PNSJ</t>
  </si>
  <si>
    <t>7.10- Estimular que as instituições responsáveis pelo desenvolvimento agropecuário, ensino, produção, financiamento e pesquisa considerem os possíveis impactos negativos dos ranários sobre a fauna nativa brasileira.</t>
  </si>
  <si>
    <t>Cursos, palestras de orientação às intituições de promoção da ranicultura</t>
  </si>
  <si>
    <t>março 2013</t>
  </si>
  <si>
    <t>anual(contínuo)</t>
  </si>
  <si>
    <t>Camilla Bolth (PUC/RS), RAN/ICMBIO, UFV,  CONSEMA, CONAMA</t>
  </si>
  <si>
    <t>7.11- Monitorar a ocorrência de patógenos de doenças emergentes, tanto nos ranários quanto nas populações invasoras.</t>
  </si>
  <si>
    <t>Relatório anual</t>
  </si>
  <si>
    <t>Camilla Bolth (PUC/RS) , Paulo Garcia (UFMG), Elaine M. Lucas (UNOCHAPECÓ), UFV, Kátia Dejuste (USP), Laura Verrastro (UFRGS).</t>
  </si>
  <si>
    <t>Relatórios de pesquisas realizadas</t>
  </si>
  <si>
    <t xml:space="preserve">Camilla Bolth (PUC/RS), UFV, Sônia Cechin (UFSM), Elaine M. Lucas (UNOCHAPECÓ), Gustavo Canella (Prefeitura de Torres- RS), Jorge Bernardo-Silva (UFRGS) </t>
  </si>
  <si>
    <t>7.13- Incluir nas autorizações e licença de coleta do SISBIO solicitação explícita de informação sobre ocorrência de espécies de vertebrados invasores no módulo relatórios.</t>
  </si>
  <si>
    <t>Relatórios/alteração dos módulo relatório</t>
  </si>
  <si>
    <t>ICMBIO</t>
  </si>
  <si>
    <t xml:space="preserve">A ação não foi iniciada. Para realizar essa ação seria necessário mobilizar as pessoas envolvidas (articuladores e colaboradores) num projeto específico para tal, o que jamais foi sequer idealizado. </t>
  </si>
  <si>
    <t>Por enquanto, nenhum.</t>
  </si>
  <si>
    <t>Há dados esparsos recolhidos por todos, mas eu e meu colega co-articulador não nos comunicamos ou nos organizamos para reunir essas informações e começar o banco de dados.</t>
  </si>
  <si>
    <t>Renato S. Bérnils (UFES, campus São Mateus/ES)</t>
  </si>
  <si>
    <t>Esse banco de dados é importante, mas não necessariamente precisava estar pronto no primeiro ano do Plano. Com um mínimo de estímulo e alguma comunicação entre os articuladores, além da colaboração dos colaboradores e de herpetólgos atuantes em todo o Sul do Brasil (especialmente os que estão em campo e os curadores de coleções), acredito que conseguiremos levantar os dados para montar esse banco em pouco tempo. Além disso, devo ter me esquecido de algo ou entendido errado, mas n]ao compreendo por que está estimado um custo de 150 mil reais para elaborar um banco simples e barato como esse. Alguém pode explicar o que aconteceu?</t>
  </si>
  <si>
    <t xml:space="preserve">Elaborar uma lista das espécies exóticas invasoras que oferecem risco às espécies alvo do PAN a partir das listas de espécies exóticas invasoras estaduais criar uma lista </t>
  </si>
  <si>
    <t>Lista elaborada</t>
  </si>
  <si>
    <t xml:space="preserve"> </t>
  </si>
  <si>
    <t>Renato Bernils (UFES)</t>
  </si>
  <si>
    <t>Taran Grant (USP), Magno Segalla (Instituto Horus), Elaine M. Lucas (UNOCHAPECÓ),  Júlio Moura Leite (PUC/PR), SBH, Cláudio Augusto Mondin (PUC/RS), Marcos Bornshein (MATER NATURA), Rodrigo Lingnau (UFTPR)</t>
  </si>
  <si>
    <t>Algumas localidades foram levantadas, incluindo localidades com introdução recente da espécie, como é o caso da Floresta Nacional de Chapecó. No entanto, é necessário recurso para a elaboração de mapas.</t>
  </si>
  <si>
    <t>Verificar se o ICMBio pode receber a planilha e confeccionar os mapas.</t>
  </si>
  <si>
    <t>Ester Warken Bahia Lopes (FATMA/SC) Ester, Magno Segalla (Horus), Marcos Bornschein (MATER NATURA) , ICMBio, Eridiane Silva (APA IBIRAPUITÃ) , Carlos Salvador (Caipora), Mauro Britto (IAP/PR), Fernando Quintela (UFRGS), UPF , Rodrigo</t>
  </si>
  <si>
    <t>Sugere-se contato com o Juliano do PARNA Araucárias que desenvolve trabalho com exoticas invasoras (Andrea fará o contato). E com Carlos Salvador (UFSC) que  trabalha com javali, Selvino irá entrar em contato.</t>
  </si>
  <si>
    <t xml:space="preserve">Houve atraso em relação ao início da ação, haja vista que IBAMA publicou regramento de abate de javali em janeiro/2013 e que ICMBio somente se manifestou favorável à adoção da IN IBAMA 03/2013 em setembro/2013. Houve articulação com EMBRAPA Aves e Suínos, DIBIO/ICMBio/DF, CR9/ICMBio/SC, Sindicatos Rurais de Alegrete/RS, Santana do Livramento/RS, Quaraí/RS e Rosário do Sul/RS, Exército Brasileiro.
Foi iniciado Monitoramento de Dispersão de Javalis na APA do Ibirapuitã via GoogleEarth.
</t>
  </si>
  <si>
    <t>Esbarramos em questões de logística e de recursos: Exército se dispôs a ajudar, mas não conseguiu recursos financeiros para financiar as ações; produtores rurais se dispõem a ajudar mas não tem armamento adequado e nem treinamento para executar a ação; ICMBio não tem armamento adequado para executar ação; EMBRAPA está apenas monitorando doenças e parasitas que estas populações possam estar disseminando.Para dar continuidade a esta ação, é necessário que os articuladores reúnam-se para a discussão e definição dos encaminhamentos necessários.                  Com a promulgação da LEI COMPLEMENTAR FEDERAL nº 140 de 08 de dezembro de 2011, o Instituto Brasileiro do Meio Ambiente e dos Recursos Naturais Renováveis (IBAMA), visando à descentralização da gestão da fauna silvestre nos Estados, repassou ao Instituto Ambiental do Paraná (IAP), suas atribuições referentes ao Licenciamento Ambiental de Empreendimentos que fazem uso e manejo de recursos da fauna silvestre nativa e exótica.  Sendo assim, uma das atividades que ficaram a cargo do IBAMA foi aquela responsável pelo controle de porcos ferais ou javalis asselvajados (Instrução Normativa Ibama 03/2013, de 31.jan.2013).</t>
  </si>
  <si>
    <t>Eridiane Silva, Elaine Lucas e Mauro Brito</t>
  </si>
  <si>
    <t xml:space="preserve">Melhorar articulação e incluir MAPA - Ministério de Agricultura, Pecuária e Abastecimento, haja vista o risco às exportações nacionais de carne em função da quebra de barreira sanitária que vem sendo proporcionada por esta população de javalis, javaporcos e porcos domésticos asselvajados que vem transitando livremente no país e na fronteira Brasil-Uruguai.
Incluir ação junto às Câmaras Municipais de Vereadores visando proibir a criação de porcos domésticos soltos, prática que vem contribuindo para o aumento da população de porcos asselvajados e de javaporcos.
</t>
  </si>
  <si>
    <t>7.3- Promover articulações junto às associações de caçadores e instituições públicas para o controle dos Javalis asselvajados  (porcos ferais) no RS, PR e SC.</t>
  </si>
  <si>
    <t>Documentos da articulação e relatório técnico elaborado</t>
  </si>
  <si>
    <t>RS-  Eridiane Silva (APA IBIRAPUITÃ)</t>
  </si>
  <si>
    <t>Mauro Brito (IAP), Fernanda Abbud (FATMA/SC), Marcos Bornschein (MATER NATURA), Elaine M. Lucas (UNOCHAPECÓ), Carlos Salvador (Caipora), Fundação zoobotânica do RS, Marcos Taniwaki (PNSJ)</t>
  </si>
  <si>
    <t>Esta ação deve estar de acordo com a IN 03/2013 com ressalvas visto que aumentou o risco para a caça de outras espécies.  contato com Virginia Santiago vica@cnpsa.embrapa.br, pois foi desenvolvido um projeto por ela, para os porcos ferais.</t>
  </si>
  <si>
    <t>consultar colaboradores</t>
  </si>
  <si>
    <t>nov/2014 (contínuo)</t>
  </si>
  <si>
    <t>Raíssa Bressan (UFRGS)</t>
  </si>
  <si>
    <t>Cariane C. Trigo (UFRGS) , Tobias Kunz (UFRGS) , Ester Bahia Lopes (Fatma/SC) , Magno Segalla (Instituto Horus), Marcos Bornschein (MATER NATURA), ICMBio , Sérgio Morato , Alex Bager (CBEE/UFLA) , SBH, Vívian Uhlig (RAN/ ICMBIO)</t>
  </si>
  <si>
    <t>não pôde ser implementada e foi excluída devido a ausência de articulador.</t>
  </si>
  <si>
    <t>Problemas de ordem técnica (reestruturação administrativa institucional) e impossibilidade de afastamento funcional para o desenvolvimento de atividades em campo.</t>
  </si>
  <si>
    <t>Embrapa, Taran Grant (USP),  SBH, Magno Segalla (Instituto Horus), Universidade Federal de Viçosa, Raquel Santos (Polar Inteligência em Meio Ambiente), Leonardo Stahnke  (Instituto Pampa Brasil)</t>
  </si>
  <si>
    <t>Estender a articulação com a EMBRAPA que está estimulando a criação de ranários</t>
  </si>
  <si>
    <t>No dia 25 de novembro de 2012 foi realizada a “Mesa-Redonda sobre rã-touro” durante o simpósio “DESAFIOS PARA A CONSERVAÇÃO DA MEGADIVERSIDADE: O CASO DOS ANFÍBIOS E RÉPTEIS BRASILEIROS”, promovido pela Sociedade Brasileira de Herpetologia. A mesa redonda foi coordenada pelo Prof. Dr. Taran Grant (USP) e contou com a participação do Arthur Labes Neto (CEO da Ranaville Agroindústrias), a Dra. Camila Both (Bolsista de Pós-Doutorado, Universidade Federal de Goiás), a Dra. Cláudia Maris Ferreira (Pesquisadora Científica, Instituto de Pesca, Governo do Estado de São Paulo) e da Dra. Sílvia Ziller (Diretora Executiva, Instituto Hórus de Desenvolvimento e Conservação Ambiental). Um dos assuntos discutidos foi a necessidade de desenvolver protocolos para ranários desativados ou em desativação, e está sendo elaborado um manual de boas práticas que inclui este tema.</t>
  </si>
  <si>
    <t>Ivan</t>
  </si>
  <si>
    <t>7.7- Estabelecer parâmetros mínimos para estrutura de ranários com vistas à prevenção de fuga e protocolos para ranários desativados ou em desativação</t>
  </si>
  <si>
    <t>Documento resultado de um simpósio específico a se realizar durante o Congresso de Herpetologia (Gramado, RS - setembro de 2015), dentro do Fórum do RAN ou outro evento dentro do Congresso</t>
  </si>
  <si>
    <t xml:space="preserve">Submeter projeto específico sobre isso. </t>
  </si>
  <si>
    <t>Agrupada na 7.7 . No dia 25 de novembro de 2012 foi realizada a “Mesa-Redonda sobre rã-touro” durante o simpósio “DESAFIOS PARA A CONSERVAÇÃO DA MEGADIVERSIDADE: O CASO DOS ANFÍBIOS E RÉPTEIS BRASILEIROS”, promovido pela Sociedade Brasileira de Herpetologia. A mesa redonda foi coordenada pelo Prof. Dr. Taran Grant (USP) e contou com a participação do Arthur Labes Neto (CEO da Ranaville Agroindústrias), a Dra. Camila Both (Bolsista de Pós-Doutorado, Universidade Federal de Goiás), a Dra. Cláudia Maris Ferreira (Pesquisadora Científica, Instituto de Pesca, Governo do Estado de São Paulo) e da Dra. Sílvia Ziller (Diretora Executiva, Instituto Hórus de Desenvolvimento e Conservação Ambiental). Um dos assuntos discutidos foi a necessidade de desenvolver protocolos para ranários desativados ou em desativação, e está sendo elaborado um manual de boas práticas que inclui este tema.</t>
  </si>
  <si>
    <t>fev/2017 (contínua)</t>
  </si>
  <si>
    <t>USP, Camila Bolth (PUC/RS), Elaine M. Lucas (UNOCHAPECÓ),  Paulo Garcia (UFMG), UFV, SBH, Encontro Nacional de Ranicultura, FZB (RS), Carlos A. Volpato (FATMA/SC), Mauro Britto (IAP/PR), Gustavo Canella (Prefeitura de Torres- RS), Sônia Cechin (UFSM), Marcos Taniwaki ( PNSJ).</t>
  </si>
  <si>
    <t>No dia 25 de novembro de 2012 foi realizada a “Mesa-Redonda sobre rã-touro” durante o simpósio “DESAFIOS PARA A CONSERVAÇÃO DA MEGADIVERSIDADE: O CASO DOS ANFÍBIOS E RÉPTEIS BRASILEIROS”, promovido pela Sociedade Brasileira de Herpetologia. A mesa redonda foi coordenada pelo Prof. Dr. Taran Grant (USP) e contou com a participação do Arthur Labes Neto (CEO da Ranaville Agroindústrias), a Dra. Camila Both (Bolsista de Pós-Doutorado, Universidade Federal de Goiás), a Dra. Cláudia Maris Ferreira (Pesquisadora Científica, Instituto de Pesca, Governo do Estado de São Paulo) e da Dra. Sílvia Ziller (Diretora Executiva, Instituto Hórus de Desenvolvimento e Conservação Ambiental). A necessidade de conscientizar os atores sobre os riscos associados à ranicultura foi reconhecida por todos os participantes, e está sendo elaborado um manual de boas práticas e um folder informativo.</t>
  </si>
  <si>
    <t xml:space="preserve">Camilla Bolth (PUC/RS), RAN/ICMBIO, UFV,  CONSEMA, CONAMA, Rodrigo Lingnau </t>
  </si>
  <si>
    <t>Inseir a pauta no Evento programado para o Congresso de Herpetologia de 2015.</t>
  </si>
  <si>
    <t xml:space="preserve"> “Pesquisa de presença da Quitridiomicose em rã-touro, Lithobates catesbeianus SHAW 1802, provenientes de ranários e em anfíbios silvestres capturados nos recintos da criação comercial”, financiado pela FAPESP, Proc. 11/50009-9. Corrdenador: Dr. Marcio Hipolito (Instituto Biológico).</t>
  </si>
  <si>
    <t>Both, C. &amp; Grant, T. 2012 Biological invasions and the acoustic niche: the effect of bullfrog calls on the acoustic signals of white-banded tree frogs. Biol. Lett. 8, 714–6. (doi:10.1098/rsbl.2012.0412)</t>
  </si>
  <si>
    <t>Camilla Bolth (PUC/RS), UFV, Sônia Cechin (UFSM), Elaine M. Lucas (UNOCHAPECÓ), Gustavo Canella (Prefeitura de Torres- RS), Jorge Bernardo-Silva (UFRGS), Camila Madeiros (UFRGS), Sandra Hartz (UFRGS).</t>
  </si>
  <si>
    <t>Demanda encaminha a Coordenação de Pesquisa do ICMBIO  para ampliação das discussões sobre a inclusão desse item nos relatórios SISBIO. Estamos aguardando resposta.</t>
  </si>
  <si>
    <t>8- Fortalecimento dos sistemas de áreas protegidas visando a proteção e conectividade de hábitats para conservação de répteis e anfíbios em cinco anos.</t>
  </si>
  <si>
    <t>Articulação realizada</t>
  </si>
  <si>
    <t>Ivan Borel (RAN/ICMBio)</t>
  </si>
  <si>
    <t>Márcio Borges - Martins (UFRGS), Caroline Zank (UFRGS), Michelle Abadie (UFRGS)</t>
  </si>
  <si>
    <t>8.2- Propor a crição de unidades de conservação federal e estadual dentro das áreas selecionadas como alta prioridade para conservação de anfíbios e répteis do Bioma Pampa, localizadas na Serra do Sudeste e Planalto da Campanha.</t>
  </si>
  <si>
    <t>Proposta elaborada e encaminhada</t>
  </si>
  <si>
    <t>Márcio Borges - Martins (UFRGS)</t>
  </si>
  <si>
    <t>Caroline Zank (UFRGS), Diego Alvares (UFRGS), Ivan Borel (RAN/ICMBio), FZRGS, Tiago Gomes (UNIPAMPA), Franciéle Maragno (UFSM), Alexandre Krob (Instituto Curicaca), SUPES/IBAMA/ RS, Patrick Colombo (PUC/RS), Laura Verrastro (UFRGS), Lúcio Santos (PNAS e PNSG),  Associação Charrua de RPPNs</t>
  </si>
  <si>
    <t>Laura Verrastro (UFRGS), Márcio Borges- Martins (UFRGS), ICMBio/RAN, Alexis K., Associação Charrua de RPPNs</t>
  </si>
  <si>
    <t>8.4- Encaminhar ao MMA documento solicitando a regulamentação da categoria de UC "APA"</t>
  </si>
  <si>
    <t>Documento elaborado e encaminhado ao  MMA</t>
  </si>
  <si>
    <t>mai/2012</t>
  </si>
  <si>
    <t>Clara Liberato (SEMA/RS), Fernanda Abbud (FATMA/RS),  Mauro Britto(IAP/PR),  Maria Elizabete (APA Baleia Franca - SC), Milene Prestes (APA Rota do Sol -RS)</t>
  </si>
  <si>
    <t xml:space="preserve">8.5- Realizar um seminário técnico "Impacto do uso de agrotóxicos sobre a conservação de répteis e anfíbios no sul do Brasil" </t>
  </si>
  <si>
    <t>Seminário realizado e relatório publicado</t>
  </si>
  <si>
    <t>dez/2012</t>
  </si>
  <si>
    <t>CR9/ICMBio, SUPES/IBAMA/RS, Clóvis Bujes (Projeto Chelonia/UFRGS),  Elaine M. Lucas (UNOCHAPECÓ), SUPES/IBAMA/SC, Edenice Souza (F.N. São Francisco de Paula), Marcos Taniwaki (PNSJ)</t>
  </si>
  <si>
    <t>8.6- Propor o regramento para a aplicação de agrotóxicos dentro e na zona de amortecimento das Ucs, visando reduzir impacto destes produtos sobre os habitats de répteis e anfíbios</t>
  </si>
  <si>
    <t>mar/2013</t>
  </si>
  <si>
    <t>SUPES/IBAMA/ RS, Magno Segalla (Horus), Elaine M. Lucas (UNOCHAPECÓ),  Lúcio Santos (PNAS e PNSG), Associação Charrua de RPPNs, ONGs Ambientalistas do RS (APEDEMA-RS, INGÁ, IGRÉ, AGAPAN, Mira-Serra, Instituto Serrano)</t>
  </si>
  <si>
    <t>8.7- Elaborar e encaminhar ao Ministério Público documento solicitando que a SEMA/RS implementar a Zona de Amortecimento no entorno do Parque Estadual do Turvo (RS), visto a importância desta Unidade de Conservação Estadual para a conservação da herpetofauna do sul do Brasil.</t>
  </si>
  <si>
    <t xml:space="preserve">Documento elaborado e encaminhado ao Ministério Público </t>
  </si>
  <si>
    <t>jul/2012</t>
  </si>
  <si>
    <t>Laura Verrastro (UFRGS), Márcio Borges -Martins (UFRGS), Sônia Cechin (UFRGS), ONGs Ambientalistas do RS (APEDEMA-RS, INGÁ, IGRÉ, AGAPAN, Mira-Serra, Instituto Serrano)</t>
  </si>
  <si>
    <t>8.8- Encaminhar à DIREP/ICMBio documento solicitando que a elaboração do Plano de Manejo do PARNA São Joaquim seja priorizada tendo em vista sua importância para a conservação da herpetofauna do sul do Brasil.</t>
  </si>
  <si>
    <t>Documento elaborado e encaminhado ao DIREP/ICMBio</t>
  </si>
  <si>
    <t>Jan/2012</t>
  </si>
  <si>
    <t>Marcos Taniwaki (PNSJ)</t>
  </si>
  <si>
    <t>Inês Dias (RAN/ICMBio), Elaine M. Lucas (UNOCHAPECÓ), Rodrigo Lingnau (UTFPR), Milena Wachlevski (UFSC)</t>
  </si>
  <si>
    <t xml:space="preserve">8.9- Elaborar mapa identificando as áreas estratégicas para a conservação das espécies alvo do PAN, as áreas de conexão entre elas e as Ucs de ocorrência potencial das spp alvo, prioritariamente na região do Alto Uruguai, Pampa e áreas úmidas da Planície Costeira </t>
  </si>
  <si>
    <t>Vívian Uhlig (RAN/ICMBio)</t>
  </si>
  <si>
    <t xml:space="preserve">Lúcio Santos (PNAS e PNSG), Márcio Borges Martins (UFRGS), Caroline Zank (UFRGS), Diego Álvares (UFRGS), Alexandre Krob (Instituto Curicaca), Patrick Colombo (PUC/RS), Jorge Bernardo-Silva (UFRGS) </t>
  </si>
  <si>
    <t>8.10- Encaminhar o mapa (criado na ação 8.9) ao MMA, ao ICMBio, ao IBAMA, a SEMA/RS, a FATMA/SC, IAP/PR e as  Prefeituras dos municípios que contenham as espécies alvo do PAN.</t>
  </si>
  <si>
    <t>mapa encaminhado</t>
  </si>
  <si>
    <t>ago/2012</t>
  </si>
  <si>
    <t>Vera Luz (RAN/ICMBIO)</t>
  </si>
  <si>
    <t>8.11- Solicitar aos órgãos de licenciamento ambiental (MMA, o ICMBio, o IBAMA, a SEMA/RS, FATMA/SC e IAP/PR, e Prefeituras dos municípios) que contenham as espécies alvo do PAN  as averbações das áreas de Reserva Legal nas áreas indicadas como prioritárias no mapa 8.9.</t>
  </si>
  <si>
    <t>Vívian Uhlig (RAN/ICMBio),  Alexandre Krob (Instituto Curicaca), Elaine M. Lucas (UNOCHAPECÓ), Laura Verrastro (UFRGS)</t>
  </si>
  <si>
    <t>Documento elaborado e encaminhado a PRJ do ICMBio, MP e DIREP</t>
  </si>
  <si>
    <t>abr/2012</t>
  </si>
  <si>
    <t>Inês Dias (RAN/ICMBio),  Raquel Santos (Empresa Polar Inteligência em Meio Ambiente), Valentina Zaffaroni (PUC/RS)</t>
  </si>
  <si>
    <t>8.13- Identificar as UC federais, estaduais e municipais com ocorrência ou potencial ocorrência das spp alvo do PAN e diagnosticar o nível de implementação de cada uma.</t>
  </si>
  <si>
    <t>Diagnóstico da implementação realizado</t>
  </si>
  <si>
    <t>set/2012</t>
  </si>
  <si>
    <t>Clara Liberato (SEMA/RS), Fernanda Abbud (FATMA/RS),  Mauro Britto(IAP/PR), municípios alvo, CR 9, Eridiane Silva (APA IBIRAPUITÃ), Leonardo Stahnke (Instituto Pampa Brasil), Marcos Taniwaki (PNSJ)</t>
  </si>
  <si>
    <t>8.14- Encaminhar documento aos órgãos gestores das UC federais, estaduais e municipais com ocorrência ou potencial ocorrência das spp alvo do PAN solicitando a implementação das UCs não implementadas identificadas no item 8.13 consideradas estratégicas para a conservação das spp alvo do PAN.</t>
  </si>
  <si>
    <t>Documento gerado e encaminhado</t>
  </si>
  <si>
    <t>Clara Liberato (SEMA/RS), Fernanda Abbud (FATMA/RS), Mauro Britto(IAP/PR), municípios alvo, CR9/ICMBio, Eridiane Silva (APA IBIRAPUITÃ), Leonardo Stahnke (Instituto Pampa Brasil), Vera Luz (RAN/ ICMBIO), ONGs Ambientalistas do RS (APEDEMA-RS, INGÁ, IGRÉ, AGAPAN, Mira-Serra, Instituto Serrano)</t>
  </si>
  <si>
    <t>8.15- Encaminhar ao Ministério Público uma cópia do documento encaminhado aos órgãos gestores das UC federais, estaduais e municipais, com ocorrência ou potencial ocorrência das spp alvo do PAN solicitando a implementação das UCs consideradas estratégicas para a conservação das spp alvo do PAN referentes a ação 8.14.</t>
  </si>
  <si>
    <t>mai/2013 (articulação contínua)</t>
  </si>
  <si>
    <t xml:space="preserve"> Eridiane Silva (APA IBIRAPUITÃ), Inês Dias (RAN/ICMBio)</t>
  </si>
  <si>
    <t>Proposta elaborada e encaminhada à fundação ambiental do município de Araranguá - SC</t>
  </si>
  <si>
    <t>Paulo Simon (Secret. Meio Ambiente de Araranguá/SC)</t>
  </si>
  <si>
    <t>UNESC, Luiz Fernando Rocha Ugioni (UNIFESP-DIADEMA),  Laura Verrastro (UFRGS), Clóvis Bujes (Projeto Chelonia/UFRGS), Jorge Bernardo-Silva (UFRGS)</t>
  </si>
  <si>
    <t>Ana Carolina Canary (E.E. Taim)</t>
  </si>
  <si>
    <t>Marcelo Duarte Freire (Teia Projetos Ambientais), Patrick Colombo (PUC/RS), Alexandro Tozzeti, Daniel Loebman, Caroline Zank (UFRGS), Jorge Bernardo-Silva (UFRGS)</t>
  </si>
  <si>
    <t>maio/2012</t>
  </si>
  <si>
    <t xml:space="preserve">Ester, Elaine M. Lucas (UNOCHAPECÓ), Marcos Taniwaki (PNSJ), Magno Segalla (Horus),  </t>
  </si>
  <si>
    <t>8.19- Articular com o MMA, o ICMBio, a SEMA/RS, a FATMA/SC e o IAP/PR a elaboração e publicação de normativas que coloque o conhecimento sobre ocorrência das espécies alvo do PAN como pre-requisito obrigatório para a elaboração e revisão dos instrumentos de gestão das UCs (Planos de Manejo, Planos de Proteção, ZEE, etc)</t>
  </si>
  <si>
    <t>Documento encaminhados aos órgãos licenciadores</t>
  </si>
  <si>
    <t>Inês Dias (RAN/ICMBio),  Mauro Brito(IAP/PR), Fernanda Abbud (FATMA/SC), Clara Liberato (SEMA-RS)</t>
  </si>
  <si>
    <t>Documento Técnico encaminhado</t>
  </si>
  <si>
    <t>mar/2014</t>
  </si>
  <si>
    <t>Marcos Bornchain (MATER NATURA)</t>
  </si>
  <si>
    <t>Elaine M. Lucas (UNOCHAPECÓ), Magno Segalla (HORUS), Renato, Bérnils (UFES),  Luiz Fernando Rocha Ugioni (UNIFESP-DIADEMA), Júlio Moura Leite, Paulo Garcia (UFMG), Fernanda Abbud (FATMA/SC)</t>
  </si>
  <si>
    <t>Avaliação ecológica rápida realizada</t>
  </si>
  <si>
    <t>Lúcio Santos (PNAS e PNSG), Marcelo  Duarte Freire (Teia Projetos Ambientais), Caroline Zank (UFRGS), Márcio Borges- Martins (UGRGS), Patrick Colombo (PUC/RS), Diego Álvares (UFRGS), Gustavo Canella (Prefeitura de Torres- RS), Laura Verrastro (UFRGS), Clóvis Bujes (Projeto Chelonia/UFRGS), Raquel Santos (Empresa Polar Inteligência em Meio Ambiente), Centro de Ecologia da UFRGS, Inês Dias  (RAN/ICMBio)</t>
  </si>
  <si>
    <t>Procedimentos de consulta públia e aperfeiçoamento técnico</t>
  </si>
  <si>
    <t>Lúcio Santos (PNAS e PNSG), Clara Weber Liberato (SEMA /RS),  UFRGS</t>
  </si>
  <si>
    <t>Documento técnico</t>
  </si>
  <si>
    <t>UFRGS</t>
  </si>
  <si>
    <t>30 já adquiridos pelo Estado</t>
  </si>
  <si>
    <t>2016</t>
  </si>
  <si>
    <t>Clara Liberato (SEMA-RS)</t>
  </si>
  <si>
    <t>Caroline Zank e Alexandre Krob (Instituto Curicaca / NuCAR)</t>
  </si>
  <si>
    <t>8.1- Articular com o proprietário da área em que está inserido o Perau de Janeiro (Município de Arvorezinha, RS) a criação de UC garantindo a proteção da única população conhecida de Melanophryniscus admirabilis.</t>
  </si>
  <si>
    <t>Márcio Borges Martins (UFRGS), Caroline Zank (SEMA/RS), Alexandre Krob (Instituto Curicaca)</t>
  </si>
  <si>
    <t>Conversamos com o Eduardo Velez, que elaborou para o MMA um proposta de áreas prioritárias para a criação de UC´s no Pampa, e ficou combinado dele nos passar seu estudo, que será cruzado com os resultados obtidos pelo Projeto do Boticário. Após o cruzamento dessas propostas será formalizada uma proposta ao ICMBio, à Sema, ao MMA.</t>
  </si>
  <si>
    <t>8.2- Propor a criação de unidades de conservação federal e estadual dentro das áreas selecionadas como alta prioridade para conservação de anfíbios e répteis do Bioma Pampa, localizadas na Serra do Sudeste e Planalto da Campanha.</t>
  </si>
  <si>
    <t>set/2013.</t>
  </si>
  <si>
    <t>dez/2014.</t>
  </si>
  <si>
    <t>Nfoi realizado apenas um contato inicial com um proprietário por uma launa de mestrado da Laura, final de 2012, que se manifestou favorável</t>
  </si>
  <si>
    <t>Laura</t>
  </si>
  <si>
    <t xml:space="preserve"> Márcio Borges- Martins (UFRGS), ICMBio/RAN, Alexis K., Associação Charrua de RPPNs</t>
  </si>
  <si>
    <t>Não realizada</t>
  </si>
  <si>
    <t>Não houve e ainda não há condição política para solicitar regulamentação da categoria de UC “APA”. Motivos: alteração no Código Florestal a qual somente foi concluída, publicada e sancionada, em maio/2012; revogação da Resolução CONAMA 13/1990; publicação da Lei Complementar 140/2011.</t>
  </si>
  <si>
    <t>Eridiane Lopes da Silva</t>
  </si>
  <si>
    <t>Clara Liberato (SEMA/RS), Fernanda Abbud (FATMA/\SC),  Mauro Britto(IAP/PR),  Maria Elizabete (APA Baleia Franca - SC), Milene Prestes (APA Rota do Sol -RS)</t>
  </si>
  <si>
    <t>Em ano eleitoral dificulta a execução de eventos públicos. Não foi possível obter recursos financeiros para a realização do evento.</t>
  </si>
  <si>
    <t>CR9/ICMBio, SUPES/IBAMA/RS, Clóvis Bujes (Projeto Chelonia/UFRGS),  Elaine M. Lucas (UNOCHAPECÓ), SUPES/IBAMA/SC, Edenice Souza (FLONA São Francisco de Paula), Marcos Taniwaki (PNSJ)</t>
  </si>
  <si>
    <t>Solicitar à Eridiane que re-elabore o texto da ação a fim de ficar mais palpável, considerando que há pouco conhecimento deste tema e que não dá suporte para um seminário. Considerar o agrupamento da ação: Propor o regramento para a aplicação de agrotóxicos dentro e na zona de amortecimento das Ucs, visando reduzir impacto destes produtos sobre os habitats de répteis e anfíbios</t>
  </si>
  <si>
    <t>Agrupada com a 8.5</t>
  </si>
  <si>
    <t>Memorando emitido. Está em fase de elaboração do Termo de Referência para contratação de empresa de consultoria para elaborar o Projeto Basico - Diagnostico Socieconomico e Historico cultural do PNSJ, sob supervisão da COMA-ICMBio</t>
  </si>
  <si>
    <t xml:space="preserve">Lúcio Santos (PNAS e PNSG), Márcio Borges Martins (UFRGS), Caroline Zank (UFRGS), Diego Álvares (UFRGS), Patrick Colombo (Instituto Curicaca), Jorge Bernardo-Silva (UFRGS) </t>
  </si>
  <si>
    <t>8.10-Encaminhar o mapa criado na ação 8.9 ao MMA, ao ICMBio, ao IBAMA, à SEMA/RS, à FATMA/SC, IAP/PR e às Prefeituras dos municípios que contenham as espécies alvo do PAN.</t>
  </si>
  <si>
    <t>Não houve e ainda não há condição política para solicitar averbação de reservas legais. Motivos: alteração no Código Florestal a qual somente foi concluída, publicada e sancionada, em maio/2012, e enquanto não estiver regulamentado e funcionando o CAR – Cadastro Ambiental Rural, o que, segundo a Ministra do Meio Ambiente, deve ocorrer em dezembro/2013.</t>
  </si>
  <si>
    <t>Eridiane</t>
  </si>
  <si>
    <t>Ação deve ser executada tão logo seja regulamentado e operacionalizado o Cadastro Ambiental Rural – CAR.</t>
  </si>
  <si>
    <t>Ester Warken Bahia Lopes (FATMA/SC), Vivian, Alexandre krob (Instituto Curicaca), Andrea  von der Heyde Lamberts (CR9/ICMBio), Caroline Zank (SEMA/RS), Clara Liberato (SEMA/RS), Fernanda Abbud (FATMA/SC),  Mauro Britto(IAP/PR), municípios alvo, CR 9, Eridiane Silva (APA IBIRAPUITÃ), Marcos Taniwaki (PNSJ)</t>
  </si>
  <si>
    <t>Ester Warken Bahia Lopes (FATMA/SC), Vivian Uhlig (AN/ICMBio), Alexandre Krob (Instituto Curicaca), Andrea  von der Heyde Lamberts (CR9/ICMBio), Caroline  Zank (SEMA/RS), Clara Liberato (SEMA/RS), Fernanda Abbud (FATMA/RS),  Mauro Britto(IAP/PR), municípios alvo, CR 9, Eridiane Silva (APA IBIRAPUITÃ), Marcos Taniwaki (PNSJ)</t>
  </si>
  <si>
    <t>8.15- Encaminhar ao Ministério Público uma cópia do documento encaminhado aos órgãos gestores das UC federais, estaduais e municipais, com ocorrência ou potencial ocorrência das spp alvo e beneficiadas do PAN solicitando a implementação das UCs consideradas estratégicas para a conservação das spp alvo do PAN referentes a ação 8.14.</t>
  </si>
  <si>
    <t>nov/14(contínua)</t>
  </si>
  <si>
    <t>Encaminhar ao Ministério Público uma cópia do documento encaminhado aos órgãos gestores das UC federais, estaduais e municipais, com ocorrência ou potencial ocorrência das spp alvo e beneficiadas do PAN solicitando a implementação das UCs consideradas estratégicas para a conservação das spp alvo do PAN referentes a ação 8.14.</t>
  </si>
  <si>
    <r>
      <t>Paulo Garcia (UFMG), Fabiana Amorim (PROSUL), Tobias Kunz (UFRGS), Jorge Bernardo (UF</t>
    </r>
    <r>
      <rPr>
        <sz val="11"/>
        <rFont val="Calibri"/>
        <family val="2"/>
        <scheme val="minor"/>
      </rPr>
      <t>RGS), Andrea  von der Heyde Lamberts (CR9/ICMBio)</t>
    </r>
    <r>
      <rPr>
        <sz val="11"/>
        <color rgb="FFFF0000"/>
        <rFont val="Calibri"/>
        <family val="2"/>
        <scheme val="minor"/>
      </rPr>
      <t xml:space="preserve"> </t>
    </r>
  </si>
  <si>
    <t>Sugere-se articular com a secretaria municipal de meio ambiente um novo articulador para ação.</t>
  </si>
  <si>
    <t>Marcelo Duarte Freire (Teia Projetos Ambientais), Patrick Colombo (FZB/RS), Alexandro Tozzeti  (Unisinos), Daniel Loebman (FURG), Caroline Zank (UFRGS), Jorge Bernardo-Silva (UFRGS)</t>
  </si>
  <si>
    <t>Dependente de término das atividades de campo</t>
  </si>
  <si>
    <t>Rodrigo Lignau (UFPR), Elaine M. Lucas (UNOCHAPECÓ), Marcos Taniwaki (PNSJ), Magno Segalla (Horus), Ester Warken Bahia Lopes (FATMA/SC)</t>
  </si>
  <si>
    <t>Não iniciado</t>
  </si>
  <si>
    <t xml:space="preserve">8.19- Articular com o MMA, o ICMBio, a SEMA/RS, a FATMA/SC e o IAP/PR a elaboração e publicação de normativas que coloque o conhecimento sobre ocorrência das espécies alvo do PAN como pre-requisito obrigatório para a elaboração e revisão dos instrumentos de gestão das UCs (Planos de Manejo, Planos de Proteção, etc) </t>
  </si>
  <si>
    <t xml:space="preserve">Inês Dias (RAN/ICMBio),  Mauro Brito(IAP/PR), Fernanda Abbud (FATMA/SC), Clara Liberato (SEMA-RS), Ester Warken Bahia Lopes (FATMA/SC), Andrea  von der Heyde Lamberts (CR9/ICMBio) </t>
  </si>
  <si>
    <t>Sugere-se que todas as espécies ameaçadas de todos os taxons tenham esse referendamento realizado junto às coordenações do icmbio e agencias estaduais.</t>
  </si>
  <si>
    <t>Elaine M. Lucas (UNOCHAPECÓ), Magno Segalla (Instituto HORUS), Renato, Renato S. Bérnils (UFES, campus São Mateus/ES),  Luiz Fernando Rocha Ugioni (UNIFESP-DIADEMA), Júlio Moura Leite, Paulo Garcia (UFMG), Fernanda Abbud (FATMA/SC), Mauro Britto (IAP/PR), Ester Warken Bahia Lopes (FATMA/SC), Andrea  von der Heyde Lamberts (CR9/ICMBio)  Rodrigo Lignau (UFPR),  Vívian Uligh (RAN/ICMBIO)</t>
  </si>
  <si>
    <t>Em fase de captação de recursos</t>
  </si>
  <si>
    <t>Falta de recursos para realizar a ação. Alexandre solicitou uma carta de apoio do RAN para a busca de recursos.</t>
  </si>
  <si>
    <t>Lúcio Santos (PNAS e PNSG), Marcelo  Duarte Freire (Teia Projetos Ambientais), Caroline Zank (UFRGS), Márcio Borges- Martins (UGRGS), Patrick Colombo (FZB/RS), Diego Álvares (UFRGS), Gustavo Canella (Prefeitura de Torres- RS), Laura Verrastro (UFRGS), Clóvis Bujes (Projeto Chelonia/UFRGS), Raquel Santos (Empresa Polar Inteligência em Meio Ambiente), Centro de Ecologia da UFRGS, Inês Dias  (RAN/ICMBio)</t>
  </si>
  <si>
    <t>Proposta encaminhada</t>
  </si>
  <si>
    <t>Pesquisa em andamento</t>
  </si>
  <si>
    <t>8.23- Avaliar a contribuição dos microcorredores ecológicos de Itapeva para a conservação de anfíbios e répteis na área de ocorrência conhecida do M. macrogranulosus e sugerir aperfeiçoamentos - município de Dom Pedro de Alcântara.</t>
  </si>
  <si>
    <t>Foi possível inserir as áreas de ocorrência das espécies do PAN como prioritárias nas demandas da UC, através de um plano estratégico de regularização fundiário coordenado pelo Instituto Curicaca, parceiro do PAN.</t>
  </si>
  <si>
    <t>8.24- Indicar as áreas com ocorrência de espécies do PAN como prioritárias para a regularização fundiária do Parque Estadual de Itapeva (RS)</t>
  </si>
  <si>
    <t>Plano de regularização fundiária elaborado</t>
  </si>
  <si>
    <t>Relatório técnico</t>
  </si>
  <si>
    <t xml:space="preserve">Lúcio Santos (PNSJ), Fabiana Amorim (PROSUL), Magno Segalla (Instituto Horus) </t>
  </si>
  <si>
    <t>custo absorvido por outro projeto</t>
  </si>
  <si>
    <t>Marcos Tortato (PROSUL), Erica Naomi Saito (UFSC), Ivan Borel (RAN/ICMBIO)</t>
  </si>
  <si>
    <t>Relatórios de expedições</t>
  </si>
  <si>
    <t>Rodrigo Lingnau (UFTPR), Ivan Borel (RAN/ICMBio)</t>
  </si>
  <si>
    <t>Rede interna estabelecida e meios de comunicação definidos (como por exemplo um Boletim informativo) para o repasse de informações para o público externo</t>
  </si>
  <si>
    <t>01/03/2014 (contínuo)</t>
  </si>
  <si>
    <t>Correspondência enviada</t>
  </si>
  <si>
    <t>insignificante</t>
  </si>
  <si>
    <t>Selvino Neckel de Oliveira (UFSC),Marcos Taniwaki (PNSJ)</t>
  </si>
  <si>
    <t xml:space="preserve">Andrea  von der Heyde Lamberts (CR9/ICMBio) </t>
  </si>
  <si>
    <t>Comunicação a cada semestre ao Coordenador do PAN com cópia para os colaboradores</t>
  </si>
  <si>
    <t>Ines Dias  (COMAN/ICMBio), Alexandre Krob (Instituto Curicaca)</t>
  </si>
  <si>
    <t>Medidas efetivadas</t>
  </si>
  <si>
    <t>01/12/2014 (contínua)</t>
  </si>
  <si>
    <t>Alexandre Krob (Instituto Curicaca), Márcio Martins (UFRGS), Clara Liberato (SEMA/RS)</t>
  </si>
  <si>
    <t>Processos instruídos</t>
  </si>
  <si>
    <t>Clara Liberato (SEMA/RS), Patrick Colombo (FZB/RS)</t>
  </si>
  <si>
    <t>Relatório do andamento da ação</t>
  </si>
  <si>
    <t>Andrea  von der Heyde Lamberts (CR9/ICMBio), Márcio Martins (UFRGS),  Marcelo Duarte Freire (Teia Projetos Ambientais)</t>
  </si>
  <si>
    <t>dez/16</t>
  </si>
  <si>
    <t xml:space="preserve"> 1.4- Propor a elaboração do zoneamento da silvicultura nas Unidades de Paisagem que coincidam com a área de ocorrência conhecida das espécies alvo e beneficiadas do PAN para a IAP - PR e SDS-SC.</t>
  </si>
  <si>
    <t>dez/14</t>
  </si>
  <si>
    <t>EXCLUIDA DURANTE A 2 MONITORIA. Sem encaminhamento concreto.</t>
  </si>
  <si>
    <t>A ação não pode ser incluída nas prioridades do Instituto Curicaca e demanda bastante envolvimento para que possa ser realizada, já que envolve políticas públicas numa esfera pouco tangível. Na reunião passada havia sido solicitada a exclusão dessa atividade !!!</t>
  </si>
  <si>
    <t>Alexandre Jose Diehl Krob</t>
  </si>
  <si>
    <t>Foi solicitado por mensagem o status da ação nos estados de SC e PR para representantes das OEMAs. Esther, da FATMA/SC, não conseguiu verificar como se encontra esta questão dentro da FATMA/SC.</t>
  </si>
  <si>
    <t>Ainda não há produto obtido.</t>
  </si>
  <si>
    <t xml:space="preserve"> Esther Bahia Lopes.</t>
  </si>
  <si>
    <t xml:space="preserve"> 1.4- Elaborar um relatório de recomendações técnicas sobre os impactos da silvicultura nas Unidades de Paisagem que coincidam com a área de ocorrência das espécies alvo e beneficiadas do PAN  e encaminhar para o IAP - PR e SDS-SC</t>
  </si>
  <si>
    <t>Gostaria de sair da articulação desta ação, por não ser de competência do ICMBio, Andrea von der Heyde Lamberts.</t>
  </si>
  <si>
    <t>dez/16 (contínua)</t>
  </si>
  <si>
    <t>out/12</t>
  </si>
  <si>
    <t>nov/14 (contínua)</t>
  </si>
  <si>
    <t>fev/12</t>
  </si>
  <si>
    <t>Tres atos pedagógicos piloto</t>
  </si>
  <si>
    <t>jul/14</t>
  </si>
  <si>
    <t xml:space="preserve">fev/17 </t>
  </si>
  <si>
    <t>Falta de recursos financeiros, cujo custo total foi estimado no Plano de Ação em R$ 20.000,00.</t>
  </si>
  <si>
    <t>Luís Alfredo Freitas (RAN/ICMBio) , Nilza Barbosa (RAN/ICMBio), Diego J. Alvares (UFRGS), Caroline Zank (SEMA/RS), Ibere, Selvino, Carol Angri</t>
  </si>
  <si>
    <t>Jogo dos anfíbios elaborado em meio digital, aguardando recurso para impressão.</t>
  </si>
  <si>
    <t>Iberê Farina Machado</t>
  </si>
  <si>
    <t>Em andamento.</t>
  </si>
  <si>
    <t>Os obstáculos burocráticos para a aprovação da publicação dentro do ICMBio aumentaram; adicionalmente, falta resolver a questão das autorizações de direitos de uso das imagens e texto (ALEXANDRE FICOU DE PASSAR PARA O IVAN).</t>
  </si>
  <si>
    <t>Ivan Borel Amaral.</t>
  </si>
  <si>
    <t>2.5- Publicar e distribuir nos municípios com registro das espécies contempladas pelo PAN, o livro "Cordel dos Anfíbios" com conteúdo interativo disponibilizado.</t>
  </si>
  <si>
    <t>Relatório final dos estudos com a delimitação de trechos mínimos; publicação de artigos científicos para a divulgação dos resultados; aprimoramento dos trabalhos de monitoramento de fauna.</t>
  </si>
  <si>
    <t>jul/13</t>
  </si>
  <si>
    <t>julho/12</t>
  </si>
  <si>
    <t>ago/12</t>
  </si>
  <si>
    <t>Márcio Pie (UFPR)</t>
  </si>
  <si>
    <t>dez/12</t>
  </si>
  <si>
    <t>Jéssica Fellapi, Renata Cardoso Vieira, Caroline Maria da Silva, Rodrigo Carrucio, Martin Schossler e Márcio Borges- Martins (UFRGS), Fernanda Abbud (FATMA/SC).</t>
  </si>
  <si>
    <t>3.12 - agrupada com 3.19</t>
  </si>
  <si>
    <t>mar/16</t>
  </si>
  <si>
    <t>Márcio Borges-Martins (UFRGS) , Tobias Kuntz (UFRGS) , Michelle Abadie (UFRGS) , Jéssica Fellapi (UFRGS), Laura Lang (UFRGS), Camila Mesquita (UFRGS)</t>
  </si>
  <si>
    <t>mar/13</t>
  </si>
  <si>
    <t>out/16</t>
  </si>
  <si>
    <r>
      <t xml:space="preserve">3.25- Realizar estudos sobre distribuição geográfica e ecologia das populações e variação genética de </t>
    </r>
    <r>
      <rPr>
        <i/>
        <sz val="11"/>
        <rFont val="Calibri"/>
        <family val="2"/>
      </rPr>
      <t>Hypsiboas poaju</t>
    </r>
    <r>
      <rPr>
        <sz val="11"/>
        <rFont val="Calibri"/>
        <family val="2"/>
      </rPr>
      <t xml:space="preserve"> em Santa Catarina, com ênfase no Parque Estadual da Serra do Tabuleiro que é a Unidade de Conservação de proteção integral mais próxima da distribuição geográfica conhecida para a espécie.</t>
    </r>
  </si>
  <si>
    <t>Uma população de Phrynops williamsi está sendo monitorada no rio Canoas, planalto catarinense. Cinco indivíduos foram capturados, medidos, marcados e liberados ao longo de dois anos. Quatro radiotransmissores foram adquiridos por meio de financiamento pela Fundação O Boticário, mas ainda não estão em sendo utilizados devido a questões técnicas em discussão atualmente (montagem de forma que não exceda o peso de 10% do peso total do espécime). Ademais, foi aprovado o projeto “Estudos ecológicos de quelônios em UC’s do Sul do Brasil” via RAN/ICMBio, que visa inventariar as espécies de quelônios que ocorrem em áreas federais protegidas. Uma campanha foi realizada no estado de Santa Catarina em setembro de 2014, porém a única população encontrada está fora dos limites da UC. As próximas campanhas são na REBIO das Araucárias, APA do Ibirapuitã agendadas para novembro de 2014. Aguardando condições de tempo chuvoso encerrar.</t>
  </si>
  <si>
    <t>As campanhas no Rio Canoas estão sendo prejudicadas pela maior taxa de precipitação média registrada para a região, o que eleva o nível dos rios e, consequentemente, impede a colocação de armadilhas para capturas. Na última campanha, realizada entre setembro-outubro de 2014, buscou-se novos pontos para o monitoramento.</t>
  </si>
  <si>
    <t>Raissa Fries Bressan</t>
  </si>
  <si>
    <t>Raíssa Fries Bressan</t>
  </si>
  <si>
    <t>Primeira etapa concluída.</t>
  </si>
  <si>
    <t xml:space="preserve">Primeira etapa concluída e ação está em andamento. Articulador não foi encontrado para forncer informações. </t>
  </si>
  <si>
    <t>Ivan Borel Amaral e Valentina Zaffaroni Caorsi.</t>
  </si>
  <si>
    <t>Ainda não foi iniciada a redação do artigo proposto.</t>
  </si>
  <si>
    <t>Segundo o Mauro: Não há motivos que justifiquem a não execução. Os problemas enfrentados são relacionados à falta de oportunidades de desenvolvimento da pesquisa, mediante inexistência de recursos e oportunidades até o momento. &gt;&gt;&gt; Segundo a Raíssa: O desenvolvimento da pesquisa demanda dedicação de pelo menos 1 ano de campo, então o texto da ação deve ficar simplificado a fim de ser exequível.</t>
  </si>
  <si>
    <t>Mauro de Moura Britto e Raíssa Fries Bressan.</t>
  </si>
  <si>
    <t>Fica a critério da plenária em função da urgência de cumprimento do prazo.</t>
  </si>
  <si>
    <t>Caso seja aprovada a expedição de campo de novembro de 2014 o levantamento será realizado. Verificar com o mauro a possibilidade de troca da articulação com a Raíssa Fries Bressan, caso existam recursos de projetos no paraná no ano de 2015.</t>
  </si>
  <si>
    <t>Foram apresentadas propostas para a consultoria/empreendedor os quais levaram a proposta para o órgão licenciador. Foi aprovado pelo Ibama com anuência do ICMBio.</t>
  </si>
  <si>
    <t>Ivan Borel Amaral e Fabiana Heidrich Amorim.</t>
  </si>
  <si>
    <t>3.6- Desenvolver estudos para a proposição e avaliação de dispositivos de mitigação para Thoropa saxatilis na rodovia SC-450, como projeto piloto para empreendimentos que impactem as espécies alvo do PAN.</t>
  </si>
  <si>
    <t>Estamos a alguns meses de finalmente descrever um grande conjunto de espécies novas (10). Tivemos dificuldade para descrever alguns caracteres morfológicos sutis, mas felizmente estes problemas foram sanados.</t>
  </si>
  <si>
    <t>Os manuscritos em fase final de redação incluirão um grande número de espécies novas e bem caracterizadas. Ainda há um conjunto de espécies ainda a serem descritas, dependendo principalmente da obtenção de mais material biológico para a sua caracterização apropriada.</t>
  </si>
  <si>
    <t>As principais limitações foram a dificuldade na obtenção de um número apropriado de espécimes para descrições robustas, principalmente tendo em vista a dificuldade de acesso às localidades onde as espécies são encontradas. Também tivemos dificuldades para a caracterização de alguns caracteres morfológicos de difícil visualização, os quais foram solucionados e que deverão facilitar novas descrições.</t>
  </si>
  <si>
    <t>Marcio Roberto Pie.</t>
  </si>
  <si>
    <t>Eu não fui contactado por outros colaboradores desta ação desde que foi iniciada (exceto os membros de nossa equipe de trabalho). Por mais que as populações amostradas por nossa equipe (inclusive coordenadas) e as atividades que estamos realizando foram explicitadas desde a primeira reunião do PAN, não houve interações com outros colaboradores nesta ação. Com isso, não tivemos acesso a outras iniciativas. Reconheço que compromissos administrativos me impediram de participar nas últimas reuniões do PAN, mas gostaria de reiterar a minha disponibilidade e interesse em interagir com outros colaboradores.</t>
  </si>
  <si>
    <t>Projetos ainda não desenvolvidos.</t>
  </si>
  <si>
    <t>Um trabalho está em fase final de redação, onde incluímos toda a caracterização genética das espécies conhecidas do PR e SC. Também avançamos na aplicação de novas tecnologias genômicas, já tendo sequenciado mais de 3200 loci para espécies de Brachycephalus e Melanophryniscus, aumentando consideravelmente o conhecimento sobre a variação genética nessas espécies. Este segundo estudo está em fase de análise e de redação.</t>
  </si>
  <si>
    <t>Caracterizamos em detalhe as relações entre as espécies conhecidas, seu nível de variação genética e delimitações entre espécies crípticas.</t>
  </si>
  <si>
    <t>Não fui contactado por outros colaboradores testa ação desde que foi iniciada (exceto os membros de nossa equipe de trabalho). Por mais que as populações amostradas por nossa equipe e as atividades que estamos realizando foram explicitadas desde a primeira reunião do PAN, não houve interações com outros colaboradores nesta ação. Com isso, não tivemos acesso a outras iniciativas. Reconheço que compromissos administrativos me impediram de participar nas últimas reuniões do PAN, mas gostaria de reiterar a minha disponibilidade e interesse em interagir com outros colaboradores.</t>
  </si>
  <si>
    <t>Dados compilados a partir do doutorado da Carol Zank, com análises utilizando a modelagem da distribuição potencial de todoas as espécies de anura e squamata, utilizando o Zonation.</t>
  </si>
  <si>
    <t>Laura Verrastro Vinas.</t>
  </si>
  <si>
    <t>3.11- Avaliar o estado de conservação das espécies: Liolaemus occipitalis e Liolaemus arambarensis, e encaminhar os resultados para a SEMA/RS.</t>
  </si>
  <si>
    <t>Foram realizadas duas saídas de campo à procura da espécie e até agora não temos registros novos.</t>
  </si>
  <si>
    <t>Recursos que haviam sido previstos em projeto aprovado na DIBIO/ICMBio foram contingenciados as expedições foram canceladas em 2012.</t>
  </si>
  <si>
    <t>Marcio Borges Martins e Ivan Borel Amaral.</t>
  </si>
  <si>
    <t xml:space="preserve">Dificuldade de obtenção de recursos financeiros para execução das buscas por novas populações das espécies alvo. </t>
  </si>
  <si>
    <t>Tiago Gomes dos Santos dos Santos.</t>
  </si>
  <si>
    <t>Não foi realizada expedição por falta de recursos financeiros</t>
  </si>
  <si>
    <t>Registros novos obtidos em outras atividades não vinculadas a esta ação</t>
  </si>
  <si>
    <t>Sem recursos.</t>
  </si>
  <si>
    <t>Elaine Maria Lucas Gonsales.</t>
  </si>
  <si>
    <t>Não temos previsão de começo de atividades com esta espécie.</t>
  </si>
  <si>
    <t>Temos problemas em alocar recursos humanos ao estudo desta espécie já que não temos recursos financeiros e é um local que exige dinheiro para alojamento, comida e transporte.</t>
  </si>
  <si>
    <t>Um estudo de longo prazo de história natural de Phrynops williamsi foi iniciado no Parque Estadual do Tainhas, na cidade de São Francisco de Paula - RS, onde serão coletados dados de tamanho populacional, área de vida, atividade, dieta, e reprodução. Até o momento apenas uma campanha foi realizada, sete indivíduos foram capturados, medidos, marcados e liberados. Ademais, foi aprovado o projeto “Estudos ecológicos de quelônios em UC’s do Sul do Brasil” via RAN/ICMBio, que visa inventariar as espécies de quelônios que ocorrem em áreas federais protegidas. Uma campanha no Rio Grande do Sul está prevista para novembro/dezembro de 2014.</t>
  </si>
  <si>
    <t>Raissa Fries Bressan.</t>
  </si>
  <si>
    <t>Em dezembro de 2014 será ministrada uma oficina à todos os técnicos ambientais da Secretaria Estadual do Meio Ambientepara técnicos da Secretaria que atuam em UC e entorno e nas agencias que trabalham com licenciamento florestal. Tal oficina será realizada na Universidade Federal do Rio Grande do Sul, sendo que os pesquisadores desta instituição a ministrarão. A ação foi marcada em amarelo devido ao fato de não envolver o público das secretarias municipais do RS e SC.</t>
  </si>
  <si>
    <t>Inicialmente, foram enviados ofícios aos chefes das divisões da SEMA/RS (Divisão de Unidades de Conservação, Divisão de Licenciamento Florestal e Divisão de Cadastro Florestal), a fim de formalizar a intenção, e saber ao certo quantas pessoas estarão envolvidas na ação. A mobilização no âmbito da SEMA/RS vem ocorrendo.</t>
  </si>
  <si>
    <t>set/14.</t>
  </si>
  <si>
    <t>dez/14.</t>
  </si>
  <si>
    <t>Acrescentar: Márcio Borges Martins e Michele Abadie (UFRGS). Edenice Brandão Ávila de Souza (F.N. São Francisco de Paula), Márcio Borges- Martins (UFRGS), Tiago Gomes dos Santos (UNIPAMPA), Raíssa Fries Bressan (Projeto Chelonia/UFRGS), Lúcio Santos (PNAS/PNSG/ICMBio), Marcos Hiroshi Taniwaki(PNSJ/ICMBio), Paulo Christiano de Anchietta Garcia (UFMG), Elaine Maria Lucas Gonsales (UNOCHAPECÓ), Agnaldo Mendonça de Lima (Secretario de Meio Ambiente /Laguna)</t>
  </si>
  <si>
    <t>Está em andamento, foram realizadas buscas por populações na base caçapava na EE Taim e até o momento não foram encontrados indivíduos da espécie.</t>
  </si>
  <si>
    <t>Dissertação de mestrado da Valentina e os estudos continuam.</t>
  </si>
  <si>
    <t>Foram realizadas 5 excursões da região, localizadas populações de semiguttatus, doutorando está estudando este grupo para definir limites de ocorrência desta espécie. C. bolitoglossus deve sair da lista de spp do PAN.  Indivíduos de Phrynomedusa apendiculatta e C. diring não foram localizados nas excursões.</t>
  </si>
  <si>
    <t>Recursos financeiros, que estavam mobilizados para ação e foram cancelados, com excursões agendadas.</t>
  </si>
  <si>
    <t>Paulo Christiano de Anchietta Garcia.</t>
  </si>
  <si>
    <t>Magno Vicente Segalla (Instituto HORUS), Elaine Maria Lucas Gonsales (UNOCHAPECÓ), Selvino Neckel de Oliveira Oliveira (UFSC), Sidnei Dornelles (Univille), Marta Cramer (Univille), Luís Giasson (FURB), Rodrigo Lingnau (UFTPR), Thais Helena Condez (UNESP Rio Claro), Délio Baêta (UNESP Rio Claro), Paulo Pinheiro (UNESP Rio Claro), Estevão Comitti (UFMG).</t>
  </si>
  <si>
    <t>No primeiro semestre de 2012 selecionamos três unidades de conservação da Ilha de Santa Catarina (Parque Municipal da Lagoa do Peri, Maciço da Costeira e Unidade de Conservação Ambiental Desterro) e instalamos 18 parcelas de 10 x 100m em áreas riparias e não riparias com o objetivo de: 1) verificar a abundância espacial e temporal de I. manezinho; 2) determinar o uso de micro-habitat; 3) coletar amostras de tecido para analises moleculares/variabilidade genética das populações. As áreas estão sendo visitadas uma vez por estação e o procedimento de amostragem está sendo padronizados e repetidos.</t>
  </si>
  <si>
    <t>Faltam recursos para compra de materiais para realizar os estudos de variabilidade genética; outras localidades da Ilha precisam ser amostradas para identificar outras populações; faz-se necessário amostrar regiões fora da Ilha para comparar as populações da Ilha com as do continente para que se possa determinar se se tratam da mesma espécie; não foi possível, até o momento, realizar idas a campo em 2014 para coleta de dados por conta da falta de recursos para realizar as expedições.</t>
  </si>
  <si>
    <t>Vitor Carvalho Rocha - Biólogo formado pela UFSC; Selvino Neckel de Oliveira -Professor UFSC</t>
  </si>
  <si>
    <t>Aporte de recursos são necessários para o prosseguimento dos estudos.</t>
  </si>
  <si>
    <t>Vítor de Carvalho Rocha (UFSC), SelvinoNeckel de Oliveira (UFSC), Caroline Batistim Oswald (UFMG), Paulo Christiano de Anchietta Garcia (UFMG)</t>
  </si>
  <si>
    <t>De outubro de 2011 a março 2013 foram registrados 59 indivíduos, desses apenas uma fêmea. A taxa de recaptura é baixa, mas o motivo ainda não foi definido. Machos foram observados em todos os meses, principalmente após fortes chuvas, porém o pico reprodutivo provavelmente ocorre entre os meses de outubro e março, quando foram observados casais em amplexos. As desovas foram depositadas às margens do Rio, em locais que a água apresenta uma corrente de menor velocidade; as desovas são claras e ficam fixados em galhos submersos, os girinos que eclodem dos ovos se mantêm por um tempo na região de desova, porém é possível observar girinos em locais que não foram encontrados indivíduos adultos, principalmente em regiões de baixa corrente, como corpos d’águas tributários, com baixa corrente; não foi observado cuidado parental; os indivíduos realizam sinalizações visuais e confrontos entre machos ocorrem, com injúrias causadas pelo prepólex. O canto é constante, constituído de notas pulsadas, e apresenta notas territoriais, quando é observada a presença de outros machos próximos.</t>
  </si>
  <si>
    <t>A taxa de recaptura baixa (menos de 10%), não permite estimar com precisão o tamanho da população. Esse baixo numero de indivíduos pode estar relacionado com a predação ou deslocamento dos indivíduos para outros rios na região. Ainda não foram feitos testes de deslocamento de indivíduos, nem mesmo testes genéticos. A busca de novos locais de ocorrência ainda não foram realizados, devido à logística de campo, financiamento, e época de coleta de dados restrita.</t>
  </si>
  <si>
    <t>Caroline Angri – Mestre em Ecologia na Universidade Federal de Santa Catarina; Rafael Gogoy- Graduando em Ciências Biológicas na Universidade Federal de Santa Catarina; Dr. Selvino Neckel Oliveira- Professor na Universidade Federal de Santa Catarina</t>
  </si>
  <si>
    <t>É recomendado que seja mantido o status de espécie ameaçada, devido o seu tamanho populacional reduzido, seu uso de habitat restrito a áreas bem conservadas e com características específicas  e pela ausência de novos locais de ocorrência registrados.</t>
  </si>
  <si>
    <t>Articular um edital específico para as espécies (CNPq/FAPESC).</t>
  </si>
  <si>
    <t>Não foi iniciada pelo articulador</t>
  </si>
  <si>
    <t>3.26 - Integrar ao banco de metadados SIBBr/PPBio informações sobre as espécies alvo e beneficiadas pelo PAN.</t>
  </si>
  <si>
    <t>Dados inseridos.</t>
  </si>
  <si>
    <t>Selvino Neckel de Oliveira.</t>
  </si>
  <si>
    <t>Andreas Kindel (UFRGS), Erica Naomi Saito (UFRGS)</t>
  </si>
  <si>
    <t>AÇÃO EXCLUÍDA</t>
  </si>
  <si>
    <t>Até o presente momento, não foi lançado edital de concorrência por parte do empreendedor, para realização desse trabalho. Existe a condicionante por parte do licenciamento, porém dependemos da abertura da licitação por parte do empreendedor e ainda, submetermos uma proposta para iniciação dos trabalhos.</t>
  </si>
  <si>
    <t>Fabiana Heidrich Amorim  (PROSUL)</t>
  </si>
  <si>
    <t>Proposta de exclusão da ação devido a inexequibilidade e elaborar uma nova ação para contemplar as espécies, vinculada à realização do Plano de Manejo da APA da Baleia Franca</t>
  </si>
  <si>
    <t xml:space="preserve">A ação foi planejada para fevereiro de 2014, mas houve um período de seca muito intensa e se concluiu por não executá-la visto a baixa probabilidade de sucesso. </t>
  </si>
  <si>
    <t>Não foi possível ainda obter o produto.</t>
  </si>
  <si>
    <t>É esperado que a espécie reproduza em água acumulada em bromélias após períodos de muita chuva, de modo que coincidir os campos com esses períodos de chuvas se faz uma necessidade. Quando do início desse ano, as condições climáticas foram adversas para a possibilidade de encontro de uma espécie raríssima, conhecida unicamente do exemplar tipo. A ação se justifica e deve permanecer, mas o calendário de atividades de parte dos colaboradores dificulta a ida para campo durante o período de aulas. Fevereiro de 2015 continua como nova opção de data para tentativa de busca pela espécie, ao menos pelo responsável pela ação.</t>
  </si>
  <si>
    <t>Marcos Ricardo Bornschein e Rodrigo Lingnau.</t>
  </si>
  <si>
    <t>Rodrigo Lingnau (UFTPR), Ivan Borel Amaral (RAN/ICMBio), Iberê Farina Machado (Instituto Boitatá)</t>
  </si>
  <si>
    <t>4.3 - Estabelecer mecanismos de comunicação interna e externa ao PAN visando a melhoria da comunicação</t>
  </si>
  <si>
    <t>mar/14 (contínua)</t>
  </si>
  <si>
    <t>Gestão junto à Dibio para busca de recursos por meios de editais; Encaminhamento e aprovação de dois projetos de pesquisa à DIBIO na chamada interna 2014, contemplando ações de implementação do PAN. Repasse edital FUNBIO e FNMA em 2012/13 aos parceiros do PAN para submissão de projetos. Negociação DIBIO/ Fundação Boticário com publicação de editais específicos para implementações de planos de ação. Contabilizados em 2013 um edital e 2014 outro edital específico para o Bioma Pampa.</t>
  </si>
  <si>
    <t>Projetos de pesquisa aprovados e executados na Chamada Interna da Dibio em 2012, 2013 e 2014.  Edital específico para ações de implementação de PANs pelo FUNBIO e FNMA repassado aos parceiros. Edital Fundação o Boticário em 2013 para implementação de Planos de Ação; um edital,  em 2014,  específico para o Bioma Pampa, todos repassados aos parceiros.</t>
  </si>
  <si>
    <t>Falta de recurso orçamentário na DIBIO/ICMBio para ações de implementação de PAN. Os projetos aprovados  são  de custos baixo. Apesar de ter saído edital específico para ações de PANs e de ter sido repassado aos parceiros, dificuldade de saber se algum projeto foi submetido e/ou contemplado</t>
  </si>
  <si>
    <t>Vera Lúcia Ferreira Luz.</t>
  </si>
  <si>
    <t>Ação já revisada durante a 1ª Monitoria</t>
  </si>
  <si>
    <t>Foi elaborado o boletim com informações sobre o PAN.</t>
  </si>
  <si>
    <t>Boletim elaborado e emitido.</t>
  </si>
  <si>
    <t>Iberê Farina Machado (Instituto Boitatá)</t>
  </si>
  <si>
    <t>A descrição das espécies novas da área ainda não saiu e isso foi um critério para se dar o início da ação. A partir da disponibilização dos nomes poderemos agrupar os esforços necessários. Faço notar que houve uma sugestão inicial, quando da primeira reunião do presente PAN, para incluir as espécies novas não descritas como alvo do PAN, a qual não foi acolhida pela maioria. Desse modo, as ações ficaram atreladas às descrições formais das espécies, que devem sair em breve.</t>
  </si>
  <si>
    <t>Ainda não houve produto.</t>
  </si>
  <si>
    <t>Aguardamos a publicação das espécies novas para entrar com os esforços de conservação da ação.</t>
  </si>
  <si>
    <t>Marcos Bornschein.</t>
  </si>
  <si>
    <t>Paulo C. A. Garcia (UFMG), Ester Warken Bahia Lopes (FATMA/SC), Mauro de Moura Britto (IAP/RS), Ivan Borel Amaral (RAN/ICMBio)</t>
  </si>
  <si>
    <t>Durante a monitoria 2 foi concluído que a ação pode ser realizada independentemente da descrição da espécie; e que estas ações de conservação devem ser articuladas por outros parceiros, visto que o Marcão está dedicado na descrição das espécies e não com o foco nas ações de conservação. Ivan vai fazer uma expedição na área.</t>
  </si>
  <si>
    <t>Ainda não foi iniciada a redação do relatório proposto.</t>
  </si>
  <si>
    <t>Não há motivos que justifiquem a não execução. Os problemas enfrentados são inerentes ao cotidiano institucional, incluindo inexistência de proposta formal por parte dos interessados e consequentemente de um relatório com propostas de condicionantes.</t>
  </si>
  <si>
    <t>Mauro de Moura Britto.</t>
  </si>
  <si>
    <t>Proponho a modificação para Junho/2015.</t>
  </si>
  <si>
    <t>Ibere Farina Machado (Instituto Boitatá)</t>
  </si>
  <si>
    <t>Organizar uma excursão para o local com o articulador, colaboradores e coordenador do PAN.</t>
  </si>
  <si>
    <t>5.3 - Manifestação contrária ao impacto dos empreendimentos hidrelétricos (Complexo Garabi/Panambi) sobre as espécies de anfíbios e répteis alvo do PAN, presentes no PE do Turvo, antes da liberação das licenças</t>
  </si>
  <si>
    <t>Ação envolveu muitas instituições e o MP, uma reunião em que a COAPRO/ICMBio, CR9/ICMBio, e instituições vinculadas ao PAN e que culminou no arquivamento do processo de licenciamento imposta pelo MP.</t>
  </si>
  <si>
    <t>Impedimento do empreedimento</t>
  </si>
  <si>
    <t>Marcio Roberto Pie (UFPR);</t>
  </si>
  <si>
    <t>Noticiar o fato nos veículos de comunicação do RAN, ICMBio, e Herpetologia Brasileira, boletim eletrônico da revista brasileira de Zoologia, Eco e outros.</t>
  </si>
  <si>
    <t xml:space="preserve">Não há motivos que justifiquem a não execução.  </t>
  </si>
  <si>
    <t>Ivan Borel Amaral (RAN/ICMBio);</t>
  </si>
  <si>
    <t>Foi encaminhada à FEPAM uma proposta de alteração dos Termos de Referencia incluindo metodologia específica para o monitoramento de Liolaemus occipitalis nas áreas de implementação de empreendimentos eólicos.</t>
  </si>
  <si>
    <t>Não sabemos se foi implementado.</t>
  </si>
  <si>
    <t>Laura Verrastro Vinas</t>
  </si>
  <si>
    <t>5.6 Aperfeiçoar os itens referentes aos anfíbios e répteis alvos do PAN nos Termos de Referência para empreendimentos no Rio Grande do Sul</t>
  </si>
  <si>
    <t>Marcio Borges Martins (UFRGS);</t>
  </si>
  <si>
    <t>Solicitar informações do Marcelo Freire sobre o andamento da ação.</t>
  </si>
  <si>
    <t>Ainda não foi iniciada a redação do modelo proposto.</t>
  </si>
  <si>
    <t>Não há motivos que justifiquem a não execução, pelo contrário. Os problemas enfrentados são inerentes ao cotidiano institucional.</t>
  </si>
  <si>
    <t>5.7 Aperfeiçoar os itens referentes aos anfíbios e répteis alvos do PAN nos Termos de Referência para empreendimentos no Paraná</t>
  </si>
  <si>
    <t>Proponho a modificação para Maio/2015.</t>
  </si>
  <si>
    <t>Taran Grant (USP).</t>
  </si>
  <si>
    <t>A ação foi iniciada em agosto de 2014, um pouco além do previsto. Houve duas reuniões técnicas internas (FATMA), e no momento estamos realizando uma revisão das Instruções Normativas (IN) e Termos de Referência (para EAS e RAS). A idéia é incluir um item, mais geral, nas INs e, com o auxílio de especialistas (colaboradores desta ação), identificar itens específicos a serem incluídos nos TRs de alguns empreendimentos. Para EIA/RIMA, a proposta de Termo de Referência é apresentada pelo próprio empreendedor para avaliação e aprovação da FATMA.</t>
  </si>
  <si>
    <t xml:space="preserve">Considerando que os empreendimentos que requerem EIA/RIMA não apresentam modelo de TR, a execução da ação será parcial. </t>
  </si>
  <si>
    <t>Seria interessante a elaboração de um documento para encaminhar à Diretoria da FATMA, considerando a importância de se prever alguns itens relacionados às espécies alvo do PAN nos estudos ambientais de grandes empreendimentos.</t>
  </si>
  <si>
    <t>Como os TRs estão inseridos nas INs, como anexos, o texto da ação poderia ser: “Aperfeiçoar os itens referentes aos anfíbios e répteis alvos do PAN nas Instruções Normativas para empreendimentos em Santa Catarina”.</t>
  </si>
  <si>
    <t>Itens específicos sobre os anfíbios e répteis alvos do PAN inseridos nas Instruções Normativas para o processo de Licenciamento Ambiental de empreendimentos em SC.</t>
  </si>
  <si>
    <t xml:space="preserve">Incluir: Luthiana Carbonell dos Santos (FATMA); Incluir mais especialistas, se necessário, para auxiliar na definição dos itens específicos a serem incluídos.    </t>
  </si>
  <si>
    <t>Diretrizes não foram aperfeiçoadas.</t>
  </si>
  <si>
    <t>5.10- Aperfeiçoar diretrizes e condicionantes para a implantação de parques eólicos, contemplando a fauna de anfíbios e répteis terrestres em Santa Catarina.</t>
  </si>
  <si>
    <t>Sugestões encaminhadas</t>
  </si>
  <si>
    <t>Fernanda Moraes Abbud (FATMA)</t>
  </si>
  <si>
    <t>Não fiz a solicitação, não preparei o documento e não busquei os contatos necessários, por falta de tempo e priorização desta ação dentro das minhas demais atribuições no RAN.</t>
  </si>
  <si>
    <t>Ester Warken Bahia Lopes (FATMA/SC) entrou em contato informando como deve ser procedido com a elaboração da solicitação à FATMA. Informou que o ofício deve ser encaminhado para a Diretora de Licenciamento da FATMA sede (Florianópolis). No ofício, devem ser incluídas as espécies alvo, suas distribuições geográficas, locais de ocorrência e a solicitação que as licenças de suinocultura devem ser condicionadas à análise da presença das espécies bem como exigir a realização de estudos populacionais sobre as espécies ocorrentes na área. Uma minuta do ofício será encaminhada por email para os participantes da oficina.</t>
  </si>
  <si>
    <t>Ester Warken Bahia Lopes e Elaine Maria Lucas Gonsales.</t>
  </si>
  <si>
    <t>Não há custos.</t>
  </si>
  <si>
    <t xml:space="preserve">O ofício será encaminhado para a ciência da comissão do PAN antes da entrega na FATMA. </t>
  </si>
  <si>
    <t>Ação realizada e o produto final foi repensado</t>
  </si>
  <si>
    <t>FEPAM vai fazer um relatório a ser divulgado entre a equipe técnica com recomendações e não será gerado um produto na forma de Zoneamento</t>
  </si>
  <si>
    <t>Caroline Zank.</t>
  </si>
  <si>
    <t>5.17- Solicitar o resultado do  Zoneamento Ecológico para empreendimentos eólicos no Rio Grande do Sul.</t>
  </si>
  <si>
    <t>Relatório que deve ser apresentado para a comunidade científica e ONGs locais a fim de o aperfeiçoar.</t>
  </si>
  <si>
    <t>Valentina Zaffaroni Caorsi (UFRGS), Laura Verrastro Vinas (UFRGS), Carol Zank (SEMA/RS)</t>
  </si>
  <si>
    <t>Ata de reunião realizada</t>
  </si>
  <si>
    <t>5.18 - Acompanhar junto ao Ministério Público e órgão licenciador o processo de licenciamento da Pequena Central Hidrelétrica Perau de Janeiro.</t>
  </si>
  <si>
    <t xml:space="preserve">Um relatório indicando diretrizes a serem seguidas pelo órgão ambiental para o licenciamento de eólicos está em fase de finalização por uma equipe técnica da FEPAM. </t>
  </si>
  <si>
    <t xml:space="preserve">Um documento está sendo elaborado em forma de diretrizes e recomendações para implantação de Parques eólicos no Rio Grande do Sul. Segundo os técnicos da FEPAM envolvidos na elaboração deste documento, as recomendações indicadas seguem o que foi proposto pela consultoria contratada. Não será publicado como um zoneamento oficial por que não deve passar pelo CONSEMA para aprovação, então será apenas um documento para uso interno da FEPAM, indicando diretriz e a serem seguidas pelo órgão ambiental. </t>
  </si>
  <si>
    <t>Valentina Zaffaroni Caorsi(UFRGS), Laura Verratro Vinas (UFRGS)</t>
  </si>
  <si>
    <t>Agapan (RS), Mauro de Moura Britto (IAP/PR), Departamento de Botânica da UFRGS, IGRE (RS), Marcos Ricardo Bornschein (MATER NATURA),Leonardo Francisco Stahnke (Instituto Pampa Brasil),  Fundação Zoobotânica (RS), SUPES/IBAMA-RS),  Fabiana Heidrich Amorim (PROSUL), Alexandre Jose Diehl Krob(Instituto Curicaca), Vívian Uhilg (RAN/ICMBio),  ONGs Ambientalistas do RS (APEDEMA-RS, INGÁ, IGRÉ, AGAPAN, Mira-Serra, Instituto Serrano), Fernanda Moraes Abbud (FATMA/SC)</t>
  </si>
  <si>
    <t>jan/13</t>
  </si>
  <si>
    <t>6.4 - Encaminhar correspondência ao DEINFRA alertando sobre a ocorrência das espécies ameaçadas que fazem parte do PAN nos empreendimentos rodoviários de SC.</t>
  </si>
  <si>
    <t>Em termos burocráticos de documentação, o DEINFRA não realizou a revisão das instruções de serviço, porém há sim uma mudança de comportamento dos próprios analistas do departamento (DEINFRA), no intuito de aumentar essa cobrança na revisão dos anteprojetos.</t>
  </si>
  <si>
    <t>Em termos burocráticos de documentação, o DEINFRA não realizou a revisão das instruções de serviço, porém há sim uma mudança de comportamento dos próprios analistas do departamento (DEINFRA), no intuito de aumentar essa cobrança na revisão dos anteprojetos. Ressalta-se que essas modificações/revisões de instruções de serviço acabam onerando os quantitativos originais e a muito tempo não atualizados, acredito que esse seja o real motivo da não concretização formal da ação.</t>
  </si>
  <si>
    <t>6.1-Elaborar e encaminhar para a FATMA/SC uma proposta de Termo de Referência que inclua estudos de répteis e anfíbios para o licenciamento de rodovias no estado de SC.</t>
  </si>
  <si>
    <t>Raíssa Fries Bressan (UFRGS), Tobias Saraiva Kunz (UFRGS), Fernanda Moraes Abbud (FATMA),  Ester Warken Bahia Lopes (FATMA)</t>
  </si>
  <si>
    <t>Aguardando publicação de normativa pela SEMA/RS definindo parâmetros técnicos para o Cadastro Ambiental Rural – CAR no Bioma Pampa.</t>
  </si>
  <si>
    <t>Publicação deve ser realizada pelo Governo do Estado do RS até abril/2015.</t>
  </si>
  <si>
    <t>No âmbito da SEMA/RS, de acordo com a Clara Weber Liberato, eles estão em fase de planejamento desta ação, junto à Universidade Federal do Rio Grande do Sul (Lab. de Herpetologia). O formato seria uma oficina, para todos os técnicos ambientais (chefes de uc's e etc.) da secretaria, que são o alvo da ação, os quais atuam em licenciamentos (autorizações no entorno das UC's e licenciamento florestal). No âmbito do ICMBio, pretendo fazer uma divulgação das áreas das espécies do PAN aos chefes das UCs, no entanto, ainda carecemos de material de apoio.</t>
  </si>
  <si>
    <t>Necessidade de material de divulgação. Os mapas dos três estados do Sul poderiam conter legendas com as espécies.</t>
  </si>
  <si>
    <t>Clara Weber Liberato</t>
  </si>
  <si>
    <t>Incluir as espécies deste PAN na pauta da capacitação da CGPRO de fiscais do ICMBio de forma integrada com outros PANs da região Sul. O material de divulgação deve conter a área que as espécies ameaçadas ocorrem.</t>
  </si>
  <si>
    <t>6.3-Informar aos agentes de fiscalização e controle (IBAMA, ICMBio, Polícia Militar  Ambiental, Sema - RS, IAP/PR e FATMA/SC, fiscais municipais) sobre as áreas de ocorrência das espécies alvo.</t>
  </si>
  <si>
    <t>Material de divulgação elaborado e distribuído</t>
  </si>
  <si>
    <t>Carol Zank (SEMA/RS), Patrick Colombo (Fundação Zoobotânica), Fernanda Moraes Abbud (FATMA),  Ester Warken Bahia Lopes (FATMA)</t>
  </si>
  <si>
    <t>Andrea vai verificar com equipe do PAN Passeriformes sobre os contatos que já foram estabelecidos e utilizar o mesmo canal.</t>
  </si>
  <si>
    <t>Não iniciada. Agrupada na ação.</t>
  </si>
  <si>
    <t>nov/14 (contínuo)</t>
  </si>
  <si>
    <t>Ester Warken Bahia Lopes (FATMA/SC), Magno Segalla (Horus), Marcos Bornschein (MATER NATURA) , ICMBio, Eridiane Silva (APA IBIRAPUITÃ) , Carlos Salvador (Caipora), Mauro Britto (IAP/PR), Fernando Quintela (UFRGS), UPF , Rodrigo Lingnau (UFTPR)</t>
  </si>
  <si>
    <t>Eridiane Silva (APA IBIRAPUITÃ)</t>
  </si>
  <si>
    <t>Minuta de Normativa encaminhada</t>
  </si>
  <si>
    <t>Ivan Borel amaral (RAN/ICMBio)</t>
  </si>
  <si>
    <t>7.8 - agrupada com a 7.7.</t>
  </si>
  <si>
    <t>fev/17 (contínua)</t>
  </si>
  <si>
    <t>O levantamento das espécies exóticas invasoras da área de abrangência do PAN depende de inventários feitos pelos estados envolvidos. Até o momento, apenas o estado do Paraná apresentou uma revisão dos registros de répteis e anfíbios exóticos invasores.</t>
  </si>
  <si>
    <t>São poucas as espécies que podem ser consideradas exóticas invasoras na região (um anuro e dois quelônios de água doce). Além deste, uma lagartixa exótica também é citada como potencial invasora.</t>
  </si>
  <si>
    <t>Não há necessidade de descrever sucintamente. Nós, responsáveis pela ação, não nos mexemos para tal e ficamos aguardando que os estados produzissem suas listas, que nós compilaríamos. De qualquer forma, ainda podemos fazer esse levantamento, tendo em vista que a lista de espécies será necessariamente reduzida, e entregar o resultado até novembro.</t>
  </si>
  <si>
    <t>Renato, deve ter ocorrido alguma falha de comunicação sobre as espécies invasoras desta ação. Não são anfibios e répteis invasoras, mas sim quaisquer da fauna e flora.  Santa Catarina e RS publicaram as listas. Carol vai passar a lista do RS para o Renato, e Raíssa vai enviar a de SC para o Renato.</t>
  </si>
  <si>
    <t xml:space="preserve">7.1- A partir das listas estaduais de espécies exóticas invasoras, elaborar uma lista das espécies exóticas invasoras que ofereçam risco às espécies alvo do PAN. </t>
  </si>
  <si>
    <t>Sem custos.</t>
  </si>
  <si>
    <t>Solicito e-mail do colaborador Cláudio A. Mondin (PUC-RS).</t>
  </si>
  <si>
    <t>Não iniciada</t>
  </si>
  <si>
    <t xml:space="preserve">O grupo é grande e não se reuniu para definir como as informações serão organizadas. Em meu entendimento, provavelmente será necessário apoio do RAN para receber e plotar as localizações dos registros em mapa, uma vez que não existe recurso para a realização desta ação, que necessitaria da contratação de um profissional. </t>
  </si>
  <si>
    <t>Após a verificação da possibilidade de um responsável pelo recebimento das informações, poderia ser encaminhada uma mensagem aos pesquisadores dos diferentes grupos taxonômicos que realizam trabalhos nesta região solicitando a submissão das coordenadas de registros.</t>
  </si>
  <si>
    <t>Acrescentar: Iberê Farina Machado (Instituto Boitatá), Caroline Zank (SEMA/RS), Edenice Brandão Ávila de Souza (FLONA São Francisco de Paula), Fernanda Moraes Abbud (FATMA)</t>
  </si>
  <si>
    <t>Na APA do Ibirapuitã estão sendo testadas diferentes metodologias de controle de javali, bem como está sendo efetuada coleta de sangue para análise e monitoramento pela EMBRAPA SUÍNOS E AVES.</t>
  </si>
  <si>
    <t>A governabilidade do ICMBio quanto a ações sobre este tema ficou restrita às UCs Federais. Há um GT nacional e um GT estadual criados para tratar sobre o controle de javali, sendo que ICMBio faz parte de ambos GTs (Nacional: representante é Biol. Katia Torres – DIBio/ICMBio/DF e Estadual: representante é o Med. Vet. Magnus – PN Aparados da Serra/ICMBio/DF).</t>
  </si>
  <si>
    <t>Eridiane Lopes da Silva.</t>
  </si>
  <si>
    <t>Parceria ICMBio com (a) EMBRAPA SUÍNOS E AVES, (b) caçadores autorizados pelo IBAMA e pelo Exército, (c) Sindicato Rural de Santana do Livramento, (d) produtores rurais, (e) Brigada Militar, (f) Secretaria Municipal de Planejamento e Meio Ambiente de Santana do Livramento/RS, (g) Secretaria Municipal de Agricultura e Pecuária de Santana do Livramento/RS e (h) Fundação Maronna funcionando na APA do Ibirapuitã.</t>
  </si>
  <si>
    <t>É necessário uma maior articulação do ICMBio junto ao GT Estadual do RS.</t>
  </si>
  <si>
    <t>jun/16 (contínua)</t>
  </si>
  <si>
    <t xml:space="preserve">Ação iniciada com a solicitação da localização dos ranários licenciados pelo MPA no Brasil, via ofício. Não foi obtida resposta. </t>
  </si>
  <si>
    <t>Não disponibilização das informações solicitadas ao MPA.</t>
  </si>
  <si>
    <t>Não foi aceito pelo SISBIO a inserção do campo  "registro de spp exótica invasora".</t>
  </si>
  <si>
    <t>Laplace Junior (RAN/ICMBio) Iberê Farina Machado (Instituto Boitatá), Isaías José dos Reis (RAN/ICMBio), Cíntia Maria Silva Coimbra (RAN/ICMBio)</t>
  </si>
  <si>
    <t>Ivan Borel Amaral vai responder sobre a possibilidade de inclusao de um campo no modelu relatprio do sisbio para colocar visualização de espécies exoticas.</t>
  </si>
  <si>
    <t>set/2013</t>
  </si>
  <si>
    <t xml:space="preserve"> set/2013</t>
  </si>
  <si>
    <t xml:space="preserve"> dez/2014</t>
  </si>
  <si>
    <t>jul/12</t>
  </si>
  <si>
    <t>Jan/12</t>
  </si>
  <si>
    <t>nov. 2014</t>
  </si>
  <si>
    <t>8.11- Solicitar aos órgãos de licenciamento ambiental (MMA, o ICMBio, o IBAMA, à SEMA/RS, FATMA/SC e IAP/PR, e Prefeituras dos municípios) que contemplem as espécies alvo e beneficiadas do PAN  na implantação do CAR (Cadastro Ambiental Rural) nas áreas indicadas como prioritárias no mapa 8.9.</t>
  </si>
  <si>
    <t>Ivan Borel Amaral (RAN/ICMBIO)</t>
  </si>
  <si>
    <t>mar/14</t>
  </si>
  <si>
    <t>dez/13</t>
  </si>
  <si>
    <t>8.25 - Propor que o plano de manejo do PNSJ incorpore demandas de conservação das espécies beneficiadas do PAN</t>
  </si>
  <si>
    <t>8.26 - Propor que o plano de manejo da APA da Baleia Franca incorpore demandas de conservação das espécies alvo do PAN</t>
  </si>
  <si>
    <t>8.27 - Acompanhar a tramitação do processo de criação no ICMBio de uma UC na planície costeira norte do RS</t>
  </si>
  <si>
    <t>8.28 - Implementar medidas efetivas de controle de impacto antrópico no Morro da Gruta, município de D. Pedro de Alcântara</t>
  </si>
  <si>
    <t>dez/14 (contínua)</t>
  </si>
  <si>
    <t>8.29 - Instruir processos para regularização de propriedades situadas nas áreas indicadas como prioritárias no plano de regularização fundiária do Parque Estadual de Itavepa (RS)</t>
  </si>
  <si>
    <t>8.30 - Interceder junto à FEPAM - RS e ao ICMBio a respeito do conflito potencial de empreendimento eólico com as espécies do PAN e em área prevista para criação de UC federal, mantendo o MP informado</t>
  </si>
  <si>
    <t>O proprietário, Sr. Carmeliano Zen, já foi contatado em setembro de 2014. Porém, como ele vive em Manaus, a articulação está sendo realizada por intermédio de sua filha, Srta. Estefânia Zen. Num primeiro momento, propusemos a criação de uma RPPN na área e estamos aguardando o retorno. A negociação está sendo mantida pelo NuCAR do Instituto Curicaca e deverá acontecer numa dinâmica cuidadosa procurando evitar desinteresse por medo ou desinformação.</t>
  </si>
  <si>
    <t>Até o momento, conversamos pessoalmente com a Srta. Estefânia, que se mostrou disposta a colaborar.</t>
  </si>
  <si>
    <t>As características de visão e interesse do proprietário podem ser contrárias a assumir compromissos com conservação e suas restrições de uso inerentes. A RPPN deverá, caso seja criada, abranger apenas a área de ocupação atual da população e poderá ajudar a controlar apenas as ameaças diretas, mas oferece pouca contribuição para ameaças de abrangência maior.</t>
  </si>
  <si>
    <t>Michelle Abadie de Vasconcelos.</t>
  </si>
  <si>
    <t>Gostaríamos de incluir os custos de um RAS e de um Estudo Prévio para a criação da UC.</t>
  </si>
  <si>
    <t>No dia 29 de setembro de 2014, no Campus do Vale da UFRGS, em Porto Alegre, foi realizada pelo Instituto Curicaca e o Laboratório de Herpetologia da UFRGS uma “Oficina Técnica de Planejamento para a conservação da única população de Melanophryniscus admirabilis”. Estavam presentes os seguintes atores: Ariadne Angulo – IUCN e ASG; Ivan Borel Amaral Amaral– RAN/ICMBio; Thiago Quaggio – RAN/ICMBio; Caroline Zank – SEMA/RS e NuCAR/Instituto Curicaca; Paola Prates Stumpf – SEMA/RS; Patrick Colombo – MCN/Fundação  Zoobotânica-RS e NuCAR/Instituto Curicaca; Márcio Borges Martins – Dep. Zoologia/Instituto de Biociências/UFRGS; Fernando Gertum Bercker – Dep. Ecologia/Instituto de Biociências/UFRGS; Iberê Farina Machado – Instituto Boitatá; Alexandre Jose Diehl Krob – Instituto Curicaca; Valentina Caorsi – NuCAR/Instituto Curicaca; Michelle Abadie de Vasconcelos – PPG Biologia Animal/ UFRGS e NuCAR/Instituto Curicaca; Thayná Mendes de Freitas Lima de Freitas Lima – PPG Biologia Animal/UFRGS; Bruna Arbo Meneses – PPG Ecologia/UFRGS. Durante essa oficina, frente às ameaças identificadas como de maior importância, estabelecemos como principal estratégia para a conservação da espécie a criação de uma UC na área (assim como já havia sido proposto no PAN da Herpetofauna do Sul do Brasil). O melhor cenário visualizado pelo grupo de pesquisadores e representantes dos órgãos ambientais presentes foi a criação de uma Unidade de Conservação Federal. Portanto, durante a oficina de monitoramento deste PAN, deverá ser sugerida a inclusão de uma nova ação (ou a revisão desta) relacionada a essa demanda.</t>
  </si>
  <si>
    <t xml:space="preserve">Foram definidas as áreas prioritárias do bioma Pampa. </t>
  </si>
  <si>
    <t xml:space="preserve"> Existe interesse por parte de um proprietário na Serra do Sudeste (São Jerônimo) para transformar sua terra em RPPN. Tentaremos começar projetos com Anuros na localidade e ajudar na criação da RPPN.</t>
  </si>
  <si>
    <t xml:space="preserve"> Márcio Borges- Martins (UFRGS), ICMBio/RAN, Associação Charrua de RPPNs, Rafael Balestrin (UFRGS), Nathalia Matias (UFRGS), Raíssa Fries Bressan (UFRGS)</t>
  </si>
  <si>
    <t>Ano de eleição presidencial. Aguardando definição de quem será o Ministro do Meio Ambiente na Gestão 2015-2019 do Governo Dilma para iniciar ação.</t>
  </si>
  <si>
    <t>Problemas na gestão da APA do Ibirapuitã/ICMBio/RS (recursos humanos insuficientes para atender grande volume de demandas) geraram Ação Civil Pública nº 5002933-40.2014.404.7106 onde ICMBio é réu.</t>
  </si>
  <si>
    <t>Solicito alteração no articulador desta ação devido à sobrecarga de atividades na UC da qual sou gestora.</t>
  </si>
  <si>
    <t>Solicitar cópia do documento para incluir no processo e disponibilizar em pasta compartilhada.</t>
  </si>
  <si>
    <t>Optou-se por fazer a identificação de áreas estratégicas utilizando a priorização espacial utilizando o software Zonation, assim como está sendo feito para outros PANs. Em outubro (2014) será realizado um curso para analistas ambientais do ICMBio sobre a aplicação deste software e serão utilizados os dados do PAN Sul. Com relação à área do Pampa, já foi realizada uma definição de áreas prioritárias, processo em que o prof. Márcio Borges participou e indicou a utilização destes limites já definidos. Será então aplicada a  metodologia de priorização com o Zonation para a área do bioma Mata Atlântica dentro da abrangência do PAN Sul.</t>
  </si>
  <si>
    <t>Foi criada uma UC municipal na região.</t>
  </si>
  <si>
    <t>Até o momento a ação não foi iniciada.</t>
  </si>
  <si>
    <t>Ana Carolina Canary</t>
  </si>
  <si>
    <t>Esta ação é de fácil realização, devendo ser realizada o quanto antes. Se possível me enviar o contato dos colaboradores para que comecemos a realizar a mesma. No entanto, como trata-se de elaborar um documento técnico, acharia interessante ter mais um colaborador que fosse pesquisador e trabalhasse com essas espécies pois daria uma maior peso ao documento.</t>
  </si>
  <si>
    <t>Não realizada.</t>
  </si>
  <si>
    <t>Ação muito ampla.</t>
  </si>
  <si>
    <t>Paulo Christiano de Anchietta Garcia</t>
  </si>
  <si>
    <t xml:space="preserve">8.19- Elaborar e encaminhar uma nota técnica do PAN para o ICMBio, a SEMA/RS, a FATMA/SC e o IAP/PR indicando a necessidade de contemplar as espécies alvo do PAN na elaboração e revisão dos instrumentos de gestão das UCs (Planos de Manejo, Planos de Proteção, etc) </t>
  </si>
  <si>
    <t>Ivan Borel Amaral Amaral(RAN) Mauro Brito(IAP/PR), Fernanda Moraes Abbud (FATMA/SC), Clara Weber Liberato (SEMA-RS), Ester Warken Bahia Lopes (FATMA/SC), Andrea  von der Heyde Lamberts (CR9/ICMBio), Inês de Fátima Oliveira Dias (COMAM/ICMBio)</t>
  </si>
  <si>
    <t xml:space="preserve">Ao menos da minha parte, não pude articular o desenvolvimento da ação. </t>
  </si>
  <si>
    <t>Desconheço se houve produto da ação decorrente dos esforços de colaboradores.</t>
  </si>
  <si>
    <t xml:space="preserve">A ação demanda um trânsito muito grande do articular junto aos órgãos ambientais e a pesquisadores atuantes na região, que se verificou impossível de realizar durante os prazos estipulados. Ademais, o articulador possui uma área de Floresta Atlântica que está em processo de transformação em RPPN e os esforços para tal foram muito intensos nos últimos anos, consumindo o tempo para investir na tentativa de proteger outras regiões. </t>
  </si>
  <si>
    <t>Recomendo a substituição do articulador e eventual revisão da ação sob o crivo do novo articular (ver abaixo).   Peço a substituição do meu nome como articulador e minha indicação como colaborador. Da indicação de novo articulador, a ação deverá ser revista por ele, ao menos quanto aos prazos.</t>
  </si>
  <si>
    <t>8.20-  Elaborar proposta técnica solicitando ao ICMBio a criação, recategorização e/ou ampliação de UC de proteção integral nos Campos de Palmas/PR e Água Doce/SC, reforçando a relevância da região na proteção de Pleurodema bibroni, C. vacariensis, C. hussami e C. ronaldoi.</t>
  </si>
  <si>
    <t>Vivian Mara Uhlig (RAN/ICMBio)</t>
  </si>
  <si>
    <t>Tobias Kunz</t>
  </si>
  <si>
    <t>Espécie nova endêmica: Phyllomedusa rustica</t>
  </si>
  <si>
    <t>8.23- Mapear a distribuição de M macrogranulosus dentro da área de micro corredores ecológicos de Itapeva</t>
  </si>
  <si>
    <t>Artigo publicado com o mapa elaborado</t>
  </si>
  <si>
    <t>Aguardando o edital do plano de manejo do PARNA São Joaquim.</t>
  </si>
  <si>
    <t>Selvino Neckel de Oliveira</t>
  </si>
  <si>
    <t>Ivan Borel Amaral (RAN/ICMBio),Andrea von der Heyde Lamberts (CR9/ICMBio), Erica Naomi Saito (UFSC)</t>
  </si>
  <si>
    <t>Existe a proposta de REVIS da Lagoa do do Morro do Forno e Lagoa do Jacaré em discussão na CCUC.</t>
  </si>
  <si>
    <t>8.28 - Estabelecer um caráter de proteção formal para a localidade tipo de M. Macrogranulosus, Morro da Gruta, município de Dom Pedro de Alcântara, RS.</t>
  </si>
  <si>
    <t>Área protegida estabelecida</t>
  </si>
  <si>
    <t>Valentina</t>
  </si>
  <si>
    <t>Caroline Zank (SEMA/RS), Patrick Colombo (Fundação Zoobotânica), Michelle Abadie de Vasconcelos (UFRGS), Ivan Borel Amaral (RAN/CMBio)</t>
  </si>
  <si>
    <t>Ivan borel Amaral vai consultar o CECAV (Lindalva).</t>
  </si>
  <si>
    <t>ALEXANDRE, DETALHAR MELHOR O TEXTO E LOCAL DA AÇÃO: 8.30 - Interceder junto à FEPAM - RS e ao ICMBio a respeito do conflito potencial de empreendimento eólico com as espécies do PAN e em área prevista  para criação de UC federal, mantendo o MP informado</t>
  </si>
  <si>
    <r>
      <t>3.30 - Realizar estudos populacionais e de história natural de</t>
    </r>
    <r>
      <rPr>
        <i/>
        <sz val="11"/>
        <color theme="1"/>
        <rFont val="Calibri"/>
        <family val="2"/>
        <scheme val="minor"/>
      </rPr>
      <t xml:space="preserve"> L. occiptalis</t>
    </r>
    <r>
      <rPr>
        <sz val="11"/>
        <color theme="1"/>
        <rFont val="Calibri"/>
        <family val="2"/>
        <scheme val="minor"/>
      </rPr>
      <t xml:space="preserve"> e</t>
    </r>
    <r>
      <rPr>
        <i/>
        <sz val="11"/>
        <color theme="1"/>
        <rFont val="Calibri"/>
        <family val="2"/>
        <scheme val="minor"/>
      </rPr>
      <t xml:space="preserve"> M. dorsalis</t>
    </r>
    <r>
      <rPr>
        <sz val="11"/>
        <color theme="1"/>
        <rFont val="Calibri"/>
        <family val="2"/>
        <scheme val="minor"/>
      </rPr>
      <t xml:space="preserve"> na área da APA  Baleia Franca.</t>
    </r>
  </si>
  <si>
    <t>Laura Verrastro Vinas (UFRGS)</t>
  </si>
  <si>
    <t>Ivan Borel Amaral (RAN/ICMBio), Simão Marrul (APA Baleia Franca/ICMBio), Fabiana Heidrich Amorim (PROSUL)</t>
  </si>
  <si>
    <t>R$ 80.000.00</t>
  </si>
  <si>
    <r>
      <t xml:space="preserve">3.31 - Monitorar populações de </t>
    </r>
    <r>
      <rPr>
        <i/>
        <sz val="11"/>
        <color theme="1"/>
        <rFont val="Calibri"/>
        <family val="2"/>
        <scheme val="minor"/>
      </rPr>
      <t>Thoropa saxatilis</t>
    </r>
    <r>
      <rPr>
        <sz val="11"/>
        <color theme="1"/>
        <rFont val="Calibri"/>
        <family val="2"/>
        <scheme val="minor"/>
      </rPr>
      <t xml:space="preserve"> na encosta da Serra Geral (RS) a fim de diagnosticar o impacto antrópico do turismo sobre estas populações.</t>
    </r>
  </si>
  <si>
    <t>relatório de expedições e artigos científicos</t>
  </si>
  <si>
    <t>Patrick Colombo (Fundação Zoobotânica)</t>
  </si>
  <si>
    <t>Valentina Zaffaroni Caorsi (UFRGS),  Edenice Brandão Ávila de Souza (FLONA São Francisco de Paula)</t>
  </si>
  <si>
    <t>R$ 60.000.00</t>
  </si>
  <si>
    <r>
      <t>3.33 - Avaliar a eficiência dos dispositivos de mitigação para</t>
    </r>
    <r>
      <rPr>
        <i/>
        <sz val="11"/>
        <color theme="1"/>
        <rFont val="Calibri"/>
        <family val="2"/>
        <scheme val="minor"/>
      </rPr>
      <t xml:space="preserve"> Thoropa saxatilis</t>
    </r>
    <r>
      <rPr>
        <sz val="11"/>
        <color theme="1"/>
        <rFont val="Calibri"/>
        <family val="2"/>
        <scheme val="minor"/>
      </rPr>
      <t xml:space="preserve"> na rodovia SC- 290 (antiga SC - 450).</t>
    </r>
  </si>
  <si>
    <t>Relatório de monitoramento</t>
  </si>
  <si>
    <t>Fabiana Heidrich Amorim (PROSUL)</t>
  </si>
  <si>
    <t xml:space="preserve">Relatório </t>
  </si>
  <si>
    <t>Selvino Neckel de Oliveira  (UFSC)</t>
  </si>
  <si>
    <t>Caroline Oswald (UFMG), Paulo Christiano de Anchietta Garcia (UFMG), Vitor Rocha (UFSC), Clarissa Canedo (MNRJ)</t>
  </si>
  <si>
    <t>3.35 - Incentivar a formação de novos grupos para levantamento de espécies anfíbios beneficiados pelo PAN no Paraná, em especial, áreas carentes de herpetólogos.</t>
  </si>
  <si>
    <t>Relatórios dos contatos realizados e grupos formados</t>
  </si>
  <si>
    <t>dez/15 (contínua)</t>
  </si>
  <si>
    <t xml:space="preserve">Ivan Borel Amaral (RAN/ICMBio), Luis Alfredo Costa Freitas (RAN/ICMBio), </t>
  </si>
  <si>
    <r>
      <t xml:space="preserve">6.5 - Elaborar minuta para regulamentação da criação e comercialização de </t>
    </r>
    <r>
      <rPr>
        <i/>
        <sz val="11"/>
        <color theme="1"/>
        <rFont val="Calibri"/>
        <family val="2"/>
        <scheme val="minor"/>
      </rPr>
      <t xml:space="preserve">T. dorbigni </t>
    </r>
    <r>
      <rPr>
        <sz val="11"/>
        <color theme="1"/>
        <rFont val="Calibri"/>
        <family val="2"/>
        <scheme val="minor"/>
      </rPr>
      <t>no estado do Rio Grande do Sul</t>
    </r>
  </si>
  <si>
    <t>Minuta elaborada</t>
  </si>
  <si>
    <t>Caroline Zank (SEMA)</t>
  </si>
  <si>
    <t>Raissa Fries Bressan (UFRGS),  Cariane Campos Trigo (UFRGS), Pedro Ivo Campani de Castro Figueiredo (UFRGS), Valentina Zaffaroni Caorsi (UFRGS), Michelle Abadie de Vasconcelos (UFRGS)</t>
  </si>
  <si>
    <r>
      <t xml:space="preserve">8.31 - Encaminhar para o ICMBio um documento solicitando a criação de uma Unidade de Conservação federal no município de Arvorezinha, único local de ocorrência conhecida de </t>
    </r>
    <r>
      <rPr>
        <i/>
        <sz val="11"/>
        <color theme="1"/>
        <rFont val="Calibri"/>
        <family val="2"/>
        <scheme val="minor"/>
      </rPr>
      <t>M. admirabilis</t>
    </r>
    <r>
      <rPr>
        <sz val="11"/>
        <color theme="1"/>
        <rFont val="Calibri"/>
        <family val="2"/>
        <scheme val="minor"/>
      </rPr>
      <t>.</t>
    </r>
  </si>
  <si>
    <t>Relatório dos contatos estabelecidos e documentos encaminhados</t>
  </si>
  <si>
    <t>Michelle Abadie de Vasconcelos (Universidade Tuiuti/PR)</t>
  </si>
  <si>
    <r>
      <t xml:space="preserve">8.32 - Criar um Grupo de Trabalho permanente interinstitucional para assessoramento e coordenação de ações referentes à conservação de </t>
    </r>
    <r>
      <rPr>
        <i/>
        <sz val="11"/>
        <color theme="1"/>
        <rFont val="Calibri"/>
        <family val="2"/>
        <scheme val="minor"/>
      </rPr>
      <t>Melanophryniscus admirabilis</t>
    </r>
    <r>
      <rPr>
        <sz val="11"/>
        <color theme="1"/>
        <rFont val="Calibri"/>
        <family val="2"/>
        <scheme val="minor"/>
      </rPr>
      <t xml:space="preserve">.
</t>
    </r>
  </si>
  <si>
    <t>GT criado</t>
  </si>
  <si>
    <t>Marcio Borges Martins (UFRGS)</t>
  </si>
  <si>
    <r>
      <t xml:space="preserve">8.33 - Orientar proprietários de áreas naturais e fornecer suporte técnico para a criação de uma Unidade de Conservação em uma das áreas de ocorrência de </t>
    </r>
    <r>
      <rPr>
        <i/>
        <sz val="11"/>
        <color theme="1"/>
        <rFont val="Calibri"/>
        <family val="2"/>
        <scheme val="minor"/>
      </rPr>
      <t>M. macrogranulosus</t>
    </r>
    <r>
      <rPr>
        <sz val="11"/>
        <color theme="1"/>
        <rFont val="Calibri"/>
        <family val="2"/>
        <scheme val="minor"/>
      </rPr>
      <t xml:space="preserve"> no município de Maquiné, RS.</t>
    </r>
  </si>
  <si>
    <t>Relatório contendo os Inventários e documentação levantada</t>
  </si>
  <si>
    <t>Valentina Zaffaroni Caorsi (UFRGS), Márcio Borges Martins (UFRGS), Clara Weber Liberato (SEMA/RS), Caroline Zank (SEMA/RS), Patrick Colombo (Fundação Zoobotânica), Marcelo Duarte Freire (Teia Projetos Ambientais), Michelle Abadie de Vasconcelos (UFRGS), Vívian Mara Uhlig (RAN/ICMBio), Andrea von der Heyde Lamberts (CR9/ ICMBio)</t>
  </si>
  <si>
    <r>
      <t>8.34 Solicitar a DUC SEMA que proponha um termo de compromisso com o proprietário do camping do Passo da Ilha no Parque Estadual do Tainhas (RS) que regulamente o uso público deste trecho do Rio Tainhas, área de ocorrência de</t>
    </r>
    <r>
      <rPr>
        <i/>
        <sz val="11"/>
        <color theme="1"/>
        <rFont val="Calibri"/>
        <family val="2"/>
        <scheme val="minor"/>
      </rPr>
      <t xml:space="preserve"> P. williamsi</t>
    </r>
    <r>
      <rPr>
        <sz val="11"/>
        <color theme="1"/>
        <rFont val="Calibri"/>
        <family val="2"/>
        <scheme val="minor"/>
      </rPr>
      <t>.</t>
    </r>
  </si>
  <si>
    <t>Raissa Fries Bressan (UFRGS)</t>
  </si>
  <si>
    <t>Caroline Zank (SEMA/RS), Patrick Colombo (Fundação Zoobotânica), Michelle Abadie de Vasconcelos (UFRGS), Valentina Zaffaroni Caorsi (UFRGS), Laura Verrastro Vinas (UFRGS), Clara Weber Liberato (SEMA/RS), Tobias Saraiva Kunz (UFRGS), Alexandre Jose Diehl Krob (Instituto Curicaca)</t>
  </si>
  <si>
    <t xml:space="preserve"> 1.4 - Elaborar um relatório de recomendações técnicas sobre os impactos da silvicultura nas Unidades de Paisagem que coincidam com a área de ocorrência das espécies alvo e beneficiadas do PAN  e encaminhar para o IAP/PR e SDS/SC.</t>
  </si>
  <si>
    <t>Mauro de Moura Britto (IAP/PR), Ester Warken Bahia Lopes (FATMA)</t>
  </si>
  <si>
    <t>1.5- Realizar oficina de integração de conhecimentos e ações de conservação com relação aos anfíbios e répteis da região de Itapeva, Lagoa do Morro do Forno, Silveirão, Josafaz e Aparados da Serra (âmbito dos Microcorredores Ecológicos de Itapeva) e elaboração de plano de ação que abranja os municípios de Torres, Dom Pedro de Alcântara, Morrinhos do Sul, Mampituba, São Francisco de Paula, Cambará do Sul , Praia Grande e Jacinto Machado (SC).</t>
  </si>
  <si>
    <t>jun/16</t>
  </si>
  <si>
    <t>Alexandre Jose Diehl Krob (Instituto Curicaca)</t>
  </si>
  <si>
    <t>Lucio Santos (PARNA Aparados da Serra/PARNA Serra Geral/ICMBio), Clara Weber Liberato (SEMA/RS), Centro Ecológico (RS),  UFRGS, Prefeituras Municipais de Torres, Dom Pedro e Morrinhos do Sul, Edenice Brandão Ávila de Souza (FLONA São Francisco de Paula/ICMBio)</t>
  </si>
  <si>
    <t>Laura Verrastro Vinas (UFRGS),  Centro de Estudos Límnicos  e Marinhos -  (UFRGS),  Alexandre Jose Diehl Krob (Instituto Curicaca), Luis Alfredo Costa Freitas (RAN/ICMBio)</t>
  </si>
  <si>
    <t>mar/15</t>
  </si>
  <si>
    <t>Franciéle Pereira Maragno(UFSM), Luis Alfredo Costa Freitas  (RAN/ICMBio), Leonardo Francisco Stahnke (Instituto Pampa Brasil)</t>
  </si>
  <si>
    <t xml:space="preserve">2.3- Criar, divulgar e atualizar um site com informações sobre as espéceis alvo do PAN e suas áreas prioritárias para conservação, acessado através de um link no site do RAN. </t>
  </si>
  <si>
    <t>Vívian Mara Uhlig (RAN/ICMBio)</t>
  </si>
  <si>
    <t>Luis Alfredo Costa Freitas (RAN/ICMBio)</t>
  </si>
  <si>
    <t>Ivan Borel Amaral (RAN/ICMBio)</t>
  </si>
  <si>
    <t>Equipe de Educação Ambiental do RAN/ICMBio, Alexandre Jose Diehl Krob (Curicaca)</t>
  </si>
  <si>
    <t xml:space="preserve">2.6. Realizar atos pedagógicos piloto de capacitação  conforme demandas levantadas nas áreas estratégicas do PAN. </t>
  </si>
  <si>
    <t>Mauro de Moura Britto (IAP/PR), Cariane Campos Trigo (UFRGS), Andrea von der Heyde Lamberts (CR9/ ICMBio), Ester Warken Bahia Lopes (FATMA), Fabiana Heidrich Amorim  (PROSUL)</t>
  </si>
  <si>
    <t>ICMBio, Secretárias de Meio Ambiente Estaduais, ONGs Ambientalistas, Universidades, Projeto Chelonia (UFRGS), Mauro de Moura Britto (IAP/PR), SDUC/RS, Secretarias de Educação Municipais, Fundações Ambientais</t>
  </si>
  <si>
    <t>Raíssa Fries Bressan (UFRGS)</t>
  </si>
  <si>
    <t xml:space="preserve">Tobias Saraiva Kunz (UFRGS),  Sérgio Augusto Abrahao Morato (STCP Engenharia de Projetos), Julio Cesar de Moura Leite (MHNCI), Ester Warken Bahia Lopes (FATMA) </t>
  </si>
  <si>
    <r>
      <t xml:space="preserve">3.2- Desenvolver projetos de pesquisa sobre biologia reprodutiva , monitoramento populacional, uso do hábitat e avaliação do nível de variabilidade genética da única população conhecida de </t>
    </r>
    <r>
      <rPr>
        <i/>
        <sz val="11"/>
        <color theme="1"/>
        <rFont val="Calibri"/>
        <family val="2"/>
        <scheme val="minor"/>
      </rPr>
      <t>Melanophryniscus admirabilis</t>
    </r>
    <r>
      <rPr>
        <sz val="11"/>
        <color theme="1"/>
        <rFont val="Calibri"/>
        <family val="2"/>
        <scheme val="minor"/>
      </rPr>
      <t>.</t>
    </r>
  </si>
  <si>
    <t>dez/ 15</t>
  </si>
  <si>
    <t>Michelle Abadie de Vasconcelos (UFRGS), Caroline Zank (SEMA/RS), Luis Fernando Marin da Fonte (UFRGS), Thayná Mendes de Freitas Lima (UFRGS)</t>
  </si>
  <si>
    <r>
      <t xml:space="preserve">3.4- Desenvolver projetos de pesquisa sobre taxonomia, distribuição e história natural de </t>
    </r>
    <r>
      <rPr>
        <i/>
        <sz val="11"/>
        <color theme="1"/>
        <rFont val="Calibri"/>
        <family val="2"/>
        <scheme val="minor"/>
      </rPr>
      <t>Melanophryniscus cambaraensis</t>
    </r>
    <r>
      <rPr>
        <sz val="11"/>
        <color theme="1"/>
        <rFont val="Calibri"/>
        <family val="2"/>
        <scheme val="minor"/>
      </rPr>
      <t>.</t>
    </r>
  </si>
  <si>
    <t>Valentina Zaffaroni Caorsi (UFRGS), Raquel Rocha Santos (Polar Inteligência em Meio Ambiente), Patrick Colombo (Fundação Zoobotânica), Márcio Borges Martins (UFRGS), Lucio Santos (PARNA Aparados da Serra/PARNA Serra Geral/ICMBio), Edenice Brandão Ávila de Souza (FLONA São Francisco de Paula/ICMBio)</t>
  </si>
  <si>
    <t>Mauro de Moura Britto (IAP/PR)</t>
  </si>
  <si>
    <t>Raíssa Fries Bressan (UFRGS), Tobias Saraiva Kunz (UFRGS), Clóvis de Souza Bujes (Projeto Chelonia/UFRGS), Sérgio Augusto Abrahao Morato (STCP Engenharia de Projetos), Julio Cesar de Moura Leite (MHNCI) , Rafael Antônio Balestra (RAN/ICMBio)</t>
  </si>
  <si>
    <t>3.7- Desenvolver Projetos de Pesquisa a fim de identificar as principais ameaças a Melanophryniscus alipioi e Brachychephalus sp, e descrever a distribuição, densidade populacional e principais efeitos antrópicos que impactam as populações dessas espécies.</t>
  </si>
  <si>
    <t>Márcio Roberto Pie (UFPR)</t>
  </si>
  <si>
    <t>Marcos Ricardo Bornschein (MATER NATURA), Magno Vicente Segalla (Instituto Instituto Hórus) , Luiz Fernando Ribeiro  (Universidade Tuiuti), Mauro de Moura Britto (IAP/PR),  Paulo Christiano de Anchietta Garcia (UFMG), Fernanda Moraes Abbud (FATMA) , Ivan Borel Amaral (RAN/ICMBio), Thais Helena Condez  (UNESP/Rio Claro)</t>
  </si>
  <si>
    <t>Marcos Ricardo Bornschein (MATER NATURA), Magno Vicente Segalla (Instituto Hórus) , Luiz Fernando Ribeiro (Universidade Tuiuti), Mauro de Moura Britto (IAP/PR),  Paulo Christiano de Anchietta Garcia (UFMG), Fernanda Moraes Abbud (FATMA)</t>
  </si>
  <si>
    <t>Marcos Ricardo Bornschein (MATER NATURA), Magno Vicente Segalla(Instituto Hórus), Luiz Fernando Ribeiro (Universidade Tuiuti) , Mauro de Moura Britto (IAP/PR),  Paulo Christiano de Anchietta Garcia(UFMG) e Fernanda Moraes Abbud (FATMA), Ivan Borel Amaral (RAN/ICMBio), Thais Helena Condez  (UNESP/Rio Claro)</t>
  </si>
  <si>
    <t>Jéssica Francine Felappi (UFRGS), Renata Cardoso Vieira (UFRGS), Caroline Maria da Silva (UFRGS) , Rodrigo Caruccio Santos (UFRGS), Martin Schossler (UFRGS), Márcio Borges Martins (UFRGS), Fernanda Moraes Abbud (FATMA)</t>
  </si>
  <si>
    <r>
      <t xml:space="preserve">3.13- Realizar expedições de campo para localizar populações de </t>
    </r>
    <r>
      <rPr>
        <i/>
        <sz val="11"/>
        <color theme="1"/>
        <rFont val="Calibri"/>
        <family val="2"/>
        <scheme val="minor"/>
      </rPr>
      <t>Anisolepis undulatus e Stenocercus azureus</t>
    </r>
    <r>
      <rPr>
        <sz val="11"/>
        <color theme="1"/>
        <rFont val="Calibri"/>
        <family val="2"/>
        <scheme val="minor"/>
      </rPr>
      <t xml:space="preserve"> na região do Bioma Pampa. </t>
    </r>
  </si>
  <si>
    <t>Márcio Borges Martins (UFRGS), Marcelo Duarte Freire (Teia Projetos Ambientais)</t>
  </si>
  <si>
    <t>Márcio Borges Martins Martins (UFRGS)</t>
  </si>
  <si>
    <t>Selvino Neckel de Oliveira (UFSC) , Diego Janisch Alvares (UFRGS)</t>
  </si>
  <si>
    <t>Laura Verrastro Vinas(UFRGS)</t>
  </si>
  <si>
    <t>Márcio Borges Martins (UFRGS), Tobias Saraiva Kunz (UFRGS), Michelle Abadie de Vasconcelos (UFRGS) , Jéssica Francine Felappi (UFRGS), Laura Fischer Lang (UFRGS), Camila Mesquita de Oliveira (UFRGS)</t>
  </si>
  <si>
    <t>Elaine Maria Lucas Gonsales (UNOCHAPECÓ)</t>
  </si>
  <si>
    <t xml:space="preserve">Rodrigo Lingnau (UTFPR), Gustavo Lara Canella (Prefeitura de Torres), Luis Fernando Ribeiro (Universidade Tuiuti), Vinícius Matheus Caldart (UFSM), Juam Juan Diego Baldo (Fundación Miguel Lillo) (Fundación Miguel Lillo), Paulo Christiano de Anchietta Garcia (UFMG), Franciéle Pereira Maragno (UFRGS), Mauro de Moura Britto (IAP/PR), Sonia Zanini Cechin (UFSM), RAN/ICMBio         </t>
  </si>
  <si>
    <t>Renata Cardoso Vieira (UFRGS), Martin Schossler (UFRGS), Lucio Santos (PARNA Aparados da Serra/PARNA Serra Geral/ICMBio)</t>
  </si>
  <si>
    <t xml:space="preserve"> Raíssa Fries Bressan (UFRGS)</t>
  </si>
  <si>
    <t>Rafael Antônio Balestra (RAN/ICMBio), Raíssa Fries Bressan (UFRGS)</t>
  </si>
  <si>
    <t>Clara Weber Liberato (SEMA/RS),Paulo Sérgio Simon (FAMA/SC)</t>
  </si>
  <si>
    <t>Edenice Brandão Ávila de Souza (FLONA São Francisco de Paula/ICMBio), Márcio Borges Martins (UFRGS), Tiago Gomes dos Santos  (UNIPAMPA), Raíssa Fries Bressan (Projeto Chelonia/UFRGS), Lucio Santos (PARNA Serra Geral/PARNA Aparados da Serra/ICMBio), Marcos Hiroshi Taniwaki (PARNA São Joaquim/ICMBio), Milena Wachlevski Machado (UFSC),  Paulo Christiano de Anchietta Garcia(UFMG), Elaine Maria Lucas Gonsales (UNOCHAPECÓ), Agnaldo Mendonça de Lima (FLAMA)</t>
  </si>
  <si>
    <r>
      <t xml:space="preserve">3.21- Prospectar/redescobrir populações de </t>
    </r>
    <r>
      <rPr>
        <i/>
        <sz val="11"/>
        <color theme="1"/>
        <rFont val="Calibri"/>
        <family val="2"/>
        <scheme val="minor"/>
      </rPr>
      <t xml:space="preserve">Ceratophrys ornata </t>
    </r>
    <r>
      <rPr>
        <sz val="11"/>
        <color theme="1"/>
        <rFont val="Calibri"/>
        <family val="2"/>
        <scheme val="minor"/>
      </rPr>
      <t>na área de ocorrência potencial no litoral sul do Rio Grande do Sul.</t>
    </r>
  </si>
  <si>
    <t>Marcelo Duarte Freire (Teia Projetos Ambientais), Patrick Colombo (PUC/RS), Caroline Zank (UFGRS), Ana Carolina Canary (E.E. TAIM), Gustavo Lara Canella (Prefeitura de Torres)</t>
  </si>
  <si>
    <r>
      <t xml:space="preserve">3.22- Estudar a taxonomia, a distribuição e a história natural de </t>
    </r>
    <r>
      <rPr>
        <i/>
        <sz val="11"/>
        <color theme="1"/>
        <rFont val="Calibri"/>
        <family val="2"/>
        <scheme val="minor"/>
      </rPr>
      <t>Melanophryniscus macrogranulosus.</t>
    </r>
  </si>
  <si>
    <t>Valentina Zaffaroni Caorsi (UFRGS), Patrick Colombo (Fundação Zoobotânica), Marcelo Duarte Freire (Teia Projetos Ambientais), Caroline Zank (SEMA/RS), Ivan Borel Amaral (RAN/ICMBio), Juan Diego Baldo (Fundación Miguel Lillo), Alexandre Jose Diehl Krob (Instituto Curicaca), Márcio Borges Martins (UFRGS), Clara Weber Liberato (SEMA/RS).</t>
  </si>
  <si>
    <r>
      <t xml:space="preserve">3.23- Buscar novas populações e novas áreas de ocorrência para as espécies </t>
    </r>
    <r>
      <rPr>
        <i/>
        <sz val="11"/>
        <color theme="1"/>
        <rFont val="Calibri"/>
        <family val="2"/>
        <scheme val="minor"/>
      </rPr>
      <t xml:space="preserve">C. diringshofeni, C. bolitoglossus, H. semiguttatus, P. appendiculata </t>
    </r>
    <r>
      <rPr>
        <sz val="11"/>
        <color theme="1"/>
        <rFont val="Calibri"/>
        <family val="2"/>
        <scheme val="minor"/>
      </rPr>
      <t>nas regiões de ocorrência conhecidas dessas espécies (nordeste de SC e sudeste do PR).</t>
    </r>
  </si>
  <si>
    <t>Paulo Christiano de Anchietta Garcia(UFMG)</t>
  </si>
  <si>
    <t>Magno Vicente Segalla (Instituto Hórus), Elaine Maria Lucas Gonsales (UNOCHAPECÓ), Selvino Neckel de Oliveira (UFSC), Sidnei Dornelles (Univille), Marta Jussara Cremer (UNIVILLE), Luís Olímpio Menta Giasson (FURB), Rodrigo Lingnau (UFTPR), Thais Helena Condez (UNESP/Rio Claro), Délio Pontes Baêta da Costa (UNESP/Rio Claro), Paulo Durães Pereira Pinheiro (UNESP/Rio Claro), Estevão Jasper Comitti (UFMG).</t>
  </si>
  <si>
    <r>
      <t xml:space="preserve">3.24- Levantar novas populações de </t>
    </r>
    <r>
      <rPr>
        <i/>
        <sz val="11"/>
        <color theme="1"/>
        <rFont val="Calibri"/>
        <family val="2"/>
        <scheme val="minor"/>
      </rPr>
      <t xml:space="preserve">Ischnocnema manezinho </t>
    </r>
    <r>
      <rPr>
        <sz val="11"/>
        <color theme="1"/>
        <rFont val="Calibri"/>
        <family val="2"/>
        <scheme val="minor"/>
      </rPr>
      <t>na Ilha de Santa Catarina, SC, identificar ameaças e realizar estudos ecológicos e de história natural desta espécie.</t>
    </r>
    <r>
      <rPr>
        <b/>
        <sz val="11"/>
        <color theme="1"/>
        <rFont val="Calibri"/>
        <family val="2"/>
        <scheme val="minor"/>
      </rPr>
      <t xml:space="preserve"> </t>
    </r>
  </si>
  <si>
    <t>Milena Wachlevski Machado (UFSC), Fernanda Moraes Abbud (FATMA), Vítor de Carvalho Rocha (UFSC), Caroline Batistim Oswald (UFMG), Paulo Christiano de Anchietta Garcia (UFMG)</t>
  </si>
  <si>
    <t>3.25- Realizar estudos sobre distribuição geográfica e ecologia das populações e variação genética de Hypsiboas poaju em Santa Catarina, com ênfase no Parque Estadual da Serra do Tabuleiro que é a Unidade de Conservação de proteção integral mais próxima da distribuição geográfica conhecida para a espécie.</t>
  </si>
  <si>
    <t>Milena Wachlevski Machado (UFSC), Jorge Bernardo Silva (UFRGS), Paulo Christiano de Anchietta Garcia (UFMG)</t>
  </si>
  <si>
    <t xml:space="preserve">Selvino Neckel de Oliveira  (UFSC) </t>
  </si>
  <si>
    <t>Paulo Christiano de Anchietta Garcia (UFMG), Selvino Neckel de Oliveira (UFSC), Márcio Borges Martins Martins (UFRGS)</t>
  </si>
  <si>
    <t>Lucio Santos  (PARNA São Joaquim/ICMBio), Fabiana Heidrich Amorim  (PROSUL), Magno Vicente Segalla (Instituto  Hórus), Andreas Kindel (UFRGS), Erica Naomi Saito (UFSC)</t>
  </si>
  <si>
    <r>
      <t xml:space="preserve">3.29 - Buscar novas populações de </t>
    </r>
    <r>
      <rPr>
        <i/>
        <sz val="11"/>
        <color theme="1"/>
        <rFont val="Calibri"/>
        <family val="2"/>
        <scheme val="minor"/>
      </rPr>
      <t>Dendrophryniscus stawiarskyi</t>
    </r>
    <r>
      <rPr>
        <sz val="11"/>
        <color theme="1"/>
        <rFont val="Calibri"/>
        <family val="2"/>
        <scheme val="minor"/>
      </rPr>
      <t xml:space="preserve"> próximas da localidade tipo no Paraná.</t>
    </r>
  </si>
  <si>
    <t xml:space="preserve">Marcos Ricardo Bornschein (MATER NATURA) </t>
  </si>
  <si>
    <t>Relatório de expedições e artigos científicos</t>
  </si>
  <si>
    <t xml:space="preserve">4- Fortalecimento da integração e da capacidade de atuação de instituições envolvidas na pesquisa, conservação e manejo de anfíbios e répteis da região Sul do Brasil
</t>
  </si>
  <si>
    <t>4.1- Propor à diretoria de Biodiversidade (DIBIO-ICMBio) que ela busque junto aos órgãos de fomento a inclusão de linhas de financiamento aos Planos de Ação Nacional.</t>
  </si>
  <si>
    <t>Ivan Borel Amaral (RAN/ICMBio), Márcio Luiz Alves (FATMA)</t>
  </si>
  <si>
    <t>4.3 - Estabelecer mecanismos de comunicação interna e externa ao PAN visando a melhoria da comunicação.</t>
  </si>
  <si>
    <t>5- Qualificação do licenciamento ambiental nos empreendimentos visando a conservação da fauna de anfíbios e répteis da região Sul do Brasil</t>
  </si>
  <si>
    <t>Ester Warken Bahia Lopes (FATMA), Mauro de Moura Britto (IAP/PR), Ivan Borel Amaral (RAN/ICMBio), Paulo Christiano de Anchietta Garcia (UFMG).</t>
  </si>
  <si>
    <t xml:space="preserve"> 5.3- Solicitar que sejam considerados os possíveis impactos dos empreendimentos hidrelétricos (Complexo Garabi/Panambi) sobre as espécies de anfíbios e répteis alvos do PAN, presentes no Parque Estadual do Turvo, antes da liberação dos licenças.</t>
  </si>
  <si>
    <t xml:space="preserve"> Laura Verrastro Vinas (UFRGS)</t>
  </si>
  <si>
    <t>Alexandre Jose Diehl Krob (Instituto Curicaca), Caroline Zank (UFRGS),  Marcelo Duarte Freire (Teia Projetos Ambientais), IBAMA/RS, FEPAM,  ONGs Ambientalistas do RS (APEDEMA-RS, INGÁ, IGRÉ, AGAPAN, Mira-Serra, Instituto Serrano), Marcio Borges Martins (UFRGS).</t>
  </si>
  <si>
    <t>mai/15</t>
  </si>
  <si>
    <t>Rodrigo Lingnau (UFTPR), Marcos Ricardo Bornschein (MATER NATURA), Julio César de Moura Leite (MHMCI), Taran Grant (USP)</t>
  </si>
  <si>
    <t>5.8 - Aperfeiçoar os itens referentes aos anfíbios e répteis alvos do PAN nas Instruções Normativas para empreendimentos em Santa Catarina.</t>
  </si>
  <si>
    <t>Ester Warken Bahia Lopes (FATMA), Raíssa Fries Bressan (UFRGS), Elaine Maria Lucas Gonsales (UNOCHAPECÓ), Luthiana Carbonell dos Santos (FATMA)</t>
  </si>
  <si>
    <t xml:space="preserve">FEPAM (RS), Fernanda Moraes Abbud (FATMA), Mauro de Moura Britto (IAP/PR), Renato Silveira Bérnils (UFES),  Jorge Bernardo Silva (UFRGS) , Milena Wachlevski Machado (UFSC), Magno Vicente Segalla (Instituto Horus), Elaine Maria Lucas Gonsales (UNOCHAPECÓ), ANAMMA - SC, Márcio Borges Martins (UFGRS)  </t>
  </si>
  <si>
    <t>Caroline Zank (UFRGS), Clóvis de Souza Bujes (Projeto Chelonia), Martin Schossler (UFRGS), Marcelo Duarte Freire (Teia Projetos Ambientais), ONGs Ambientalistas do RS (APEDEMA-RS, INGÁ, IGRÉ, AGAPAN, Mira-Serra, Instituto Serrano</t>
  </si>
  <si>
    <t>5.14-Solicitar aos órgãos ambientais estaduais um mapa das barragens para abastecimento, UHEs e PCHs da região sul do Brasil de modo a verificar o impacto desses para a conectividade das espécies alvo do PAN e suas áreas estratégicas.</t>
  </si>
  <si>
    <t>Marcio Borges Martins (UFGRS), Laura Verrastro Vinas (UFRGS), Alexandre Jose Diehl Krob (Instituto Curicaca), Leonardo Francisco Stahnke (Instituto Pampa Brasil), Michelle Abadie de Vasconcelos (UFRGS), Maria Benedita Prim (SED/SC), Tiago Santos (UNIPAMPA), Raquel Santos (Polar Inteligência em Meio Ambiente), Rafael Antônio Balestra (RAN/ICMBio), Ismael Verrastro Brack (UFRGS), Lúcio Santos (PARNA Aparados da Serra e PARNA Serra Geral/ICMBio), Elaine Maria Lucas Gonsales (UNOCHAPECÓ), Ester Warken Bahia Lopes (FATMA)</t>
  </si>
  <si>
    <t>ANAMMA SC, ICMBio, IBAMA, Eduardo Mussatto (FATMA), FEPAM, Polícia Ambiental de SC e Brigada Militar do RS, CIDASC,  Ester Warken Bahia Lopes (FATMA)</t>
  </si>
  <si>
    <t>Eridiane Silva (APA Ibirapuitã/ICMBio), Marcelo Freire (Teia Projetos Ambientais), Lúcio Santos (PNAS e PNSG), ONGs Ambientalistas do RS (APEDEMA-RS, INGÁ, IGRÉ, AGAPAN, Mira-Serra, Instituto Serrano), Laura Verrastro Vinas (UFRGS), Valentina Zaffaroni Caorsi (UFRGS), Laura Verrastro Vinas (UFRGS)</t>
  </si>
  <si>
    <t>Michelle Abadie de Vasconcelos (UFRGS)</t>
  </si>
  <si>
    <t>Alexandre Jose Diehl Krob (Instituto Curicaca), Ivan Borel Amaral(RAN/ICMBio), Marcio Borges Martins (UFRGS), Caroline Zank (SEMA/RS)</t>
  </si>
  <si>
    <t>5.19 - Acompanhar junto à FEPAM e SEMA - RS o andamento do zoneamento ambiental dos empreendimentos eólicos e a sua capacidade de abranger as demandas de conservação das espécies alvo e beneficiadas do PAN.</t>
  </si>
  <si>
    <t>Alexandre Jose Diehl Krob (Instituto Curicaca), Valentina Zaffaroni Caorsi(UFRGS), Laura Verratro Vinas (UFRGS)</t>
  </si>
  <si>
    <t>6- Adequação e aplicação de instrumentos normativos para auxiliar na conservação de anfíbios e répteis continentais do Sul do Brasil</t>
  </si>
  <si>
    <t xml:space="preserve">Eridiane Lopes da Silva (APA do Ibirapuitã/ICMBio) </t>
  </si>
  <si>
    <t>6.3-Informar aos agentes de fiscalização e controle (IBAMA, ICMBio, Polícia Militar  Ambiental, Sema - RS, IAP/PR e FATMA, fiscais municipais) sobre as áreas de ocorrência das espécies alvo.</t>
  </si>
  <si>
    <t>Andrea von der Heyde Lamberts (CR 9/ICMBio)</t>
  </si>
  <si>
    <t>7- Proteção das espécies alvo do PAN e fauna associada contra espécies invasoras</t>
  </si>
  <si>
    <t>Renato Silveira Bérnils (UFES)</t>
  </si>
  <si>
    <t>Taran Grant (USP),Magno Vicente Segalla (Instituto Instituto Hórus), Elaine Maria Lucas Gonsales (UNOCHAPECÓ),  Júlio Moura Leite (PUC/PR), SBH, Cláudio Augusto Mondin (PUC/RS), Marcos Bornshein (MATER NATURA), Rodrigo Lingnau (UFTPR)</t>
  </si>
  <si>
    <t>Eridiane Lopes da Silva (APA Ibirapuitã/ICMBio)</t>
  </si>
  <si>
    <t>Mauro de Moura Britto (IAP/PR), Fernanda Moraes Abbud (FATMA), Marcos Ricardo Bornschein (MATER NATURA), Elaine Maria Lucas Gonsales (UNOCHAPECÓ), Carlos Salvador (Caipora), Fundação Zoobotânica, Marcos Hiroshi Taniwaki (PARNA São Joaquim/ICMBio)</t>
  </si>
  <si>
    <t>7.4- Identificar localidades com presença dos Tigres-d'água: Trachemys dorbignii fora da sua áreas de ocorrência natural (Pampa e litoral do RS) e da espécie exóticaTrachemys scripta.</t>
  </si>
  <si>
    <t>Embrapa, Taran Grant (USP),  SBH,Magno Vicente Segalla (Instituto Instituto Hórus), Universidade Federal de Viçosa, Raquel Rocha Santos (Polar Inteligência em Meio Ambiente),Leonardo Francisco Stahnke  (Instituto Pampa Brasil)</t>
  </si>
  <si>
    <t>7.7- Estabelecer parâmetros mínimos para estrutura de ranários com vistas à prevenção de fuga e protocolos para ranários desativados ou em desativação.</t>
  </si>
  <si>
    <t xml:space="preserve">Embrapa, Universidade Federal de Viçosa, Taran Grant (USP), Mauro de Moura Britto (IAP/PR), Carlos Algusto Volpato (FATMA), Fundação Zoobotânica (RS), Maria de Lurdes Molarinho Velly (BIOSSENA Brasil), Associações de ranicultores, CONAMA </t>
  </si>
  <si>
    <t>USP, Camila Chiamenti Both (PUC/RS), Elaine Maria Lucas Gonsales (UNOCHAPECÓ), Paulo Christiano de Anchietta Garcia (UFMG), UFV, SBH, Encontro Nacional de Ranicultura, Fundação Zoobotânica, Carlos Algusto Volpato (FATMA), Mauro de Moura Britto (IAP/PR), Gustavo Lara Canella (Prefeitura de Torres), Sonia Zanini Cechin (UFSM), Marcos Hiroshi Taniwaki( PARNA São Joaquim/ICMBio).</t>
  </si>
  <si>
    <t>Camila Chiamenti Both (PUC/RS), RAN/ICMBio, UFV, CONSEMA, CONAMA, Rodrigo Lingnau (UFTPR)</t>
  </si>
  <si>
    <t>Camila Chiamenti Both (PUC/RS), Paulo Christiano de Anchietta Garcia (UFMG), Elaine Maria Lucas Gonsales (UNOCHAPECÓ), UFV, Kátia Dejuste (USP), Laura Verrastro Vinas (UFRGS).</t>
  </si>
  <si>
    <t>Camila Chiamenti Both (PUC/RS), UFV, Sonia Zanini Cechin (UFSM), Elaine Maria Lucas Gonsales (UNOCHAPECÓ), Gustavo Lara Canella (Prefeitura de Torres), Jorge Bernardo Silva (UFRGS), Camila Madeiros (UFRGS), Sandra Hartz (UFRGS).</t>
  </si>
  <si>
    <t>8- Fortalecimento dos sistemas de áreas protegidas visando a proteção e conectividade de hábitats para conservação de répteis e anfíbios</t>
  </si>
  <si>
    <t>set/13</t>
  </si>
  <si>
    <t>Márcio Borges Martins (UFRGS), Caroline Zank (SEMA/RS), Alexandre Jose Diehl Krob (Instituto Curicaca)</t>
  </si>
  <si>
    <t>Caroline Zank (UFRGS), Diego Janisch Alvares (UFRGS), Ivan Borel Amaral (RAN/ICMBio), FZRGS, Tiago Gomes dos Santos (UNIPAMPA), Franciéle Pereira Maragno (UFSM), Alexandre Jose Diehl Krob (Instituto Curicaca), SUPES/IBAMA/RS, Patrick Colombo (Fundação Zoobotânica), Laura Verrastro Vinas (UFRGS), Lucio Santos (PARNA Aparados da Serra/PARNA Serra Geral/ICMBio),  Associação Charrua de RPPNs</t>
  </si>
  <si>
    <t>Márcio Borges Martins (UFRGS), RAN/ICMBio, Alexis K., Associação Charrua de RPPNs, Rafael Balestrin (UFRGS), Nathalia Matias (UFRGS), Raíssa Fries Bressan (UFRGS)</t>
  </si>
  <si>
    <t xml:space="preserve">Eridiane Lopes da Silva (APA Ibirapuitã/ICMBio) </t>
  </si>
  <si>
    <t>Clara Weber Liberato (SEMA/RS), Fernanda Moraes Abbud (FATMA),  Mauro de Moura Britto(IAP/PR),  Maria Elizabete (APA Baleia Franca/ICMBio), Milene Prestes (APA Rota do Sol/ICMBio)</t>
  </si>
  <si>
    <t>8.5 - Realizar um seminário técnico "Impacto do uso de agrotóxicos sobre a conservação de répteis e anfíbios no sul do Brasil" .</t>
  </si>
  <si>
    <t>CR9/ICMBio, SUPES/IBAMA/RS, Clóvis de Souza Bujes (Projeto Chelonia/UFRGS),  Elaine Maria Lucas Gonsales (UNOCHAPECÓ), SUPES/IBAMA/SC, Edenice Brandão Ávila de Souza (FLONA São Francisco de Paula/ICMBio), Marcos Hiroshi Taniwaki (PARNA São Joaquim/ICMBio)</t>
  </si>
  <si>
    <t>8.7 - Elaborar e encaminhar ao Ministério Público documento solicitando que a SEMA/RS implementar a Zona de Amortecimento no entorno do Parque Estadual do Turvo (RS), visto a importância desta Unidade de Conservação Estadual para a conservação da herpetofauna do sul do Brasil.</t>
  </si>
  <si>
    <t xml:space="preserve">Tiago Campos Gomes (UNIPAMPA) </t>
  </si>
  <si>
    <t>Laura Verrastro Vinas (UFRGS), Márcio Borges Martins (UFRGS), Sonia Zanini Cechin (UFRGS), ONGs Ambientalistas do RS (APEDEMA-RS, INGÁ, IGRÉ, AGAPAN, Mira-Serra, Instituto Serrano)</t>
  </si>
  <si>
    <t>8.8 - Concluida. 8.8- Encaminhar à DIREP/ICMBio documento solicitando que a elaboração do Plano de Manejo do PARNA São Joaquim seja priorizada tendo em vista sua importância para a conservação da herpetofauna do sul do Brasil.</t>
  </si>
  <si>
    <t>8.9- Elaborar mapa identificando as áreas estratégicas para a conservação das espécies alvo do PAN, as áreas de conexão entre elas e as Ucs de ocorrência potencial das spp alvo, prioritariamente na região do Alto Uruguai, Pampa e áreas úmidas da Planície Costeira.</t>
  </si>
  <si>
    <t>VívianMara Uhlig (RAN/ICMBio)</t>
  </si>
  <si>
    <t xml:space="preserve">Lucio Santos (PARNA Aparados da Serra/PARNA Serra Geral/ICMBio), Márcio Borges Martins Martins (UFRGS), Caroline Zank (UFRGS), Diego Janisch Alvares (UFRGS), Patrick Colombo (Instituto Curicaca), Jorge Bernardo-Silva (UFRGS) </t>
  </si>
  <si>
    <t>8.10-Encaminhar o mapa criado na ação 8.9 ao MMA, ao ICMBio, ao IBAMA, à SEMA/RS, à FATMA, IAP/PR e às Prefeituras dos municípios que contenham as espécies alvo do PAN.</t>
  </si>
  <si>
    <t>Vera Lúcia Ferreira Luz (RAN/ICMBio)</t>
  </si>
  <si>
    <t>8.11- Solicitar aos órgãos de licenciamento ambiental (MMA, o ICMBio, o IBAMA, à SEMA/RS, FATMA e IAP/PR, e Prefeituras dos municípios) que contemplem as espécies alvo e beneficiadas do PAN  na implantação do CAR (Cadastro Ambiental Rural) nas áreas indicadas como prioritárias no mapa 8.9.</t>
  </si>
  <si>
    <t>VívianMara Uhlig (RAN/ICMBio),  Alexandre Jose Diehl Krob (Instituto Curicaca), Elaine Maria Lucas Gonsales (UNOCHAPECÓ), Laura Verrastro Vinas (UFRGS)</t>
  </si>
  <si>
    <t>Inês de Fátima Oliveira Dias (RAN/ICMBio), Raquel Rocha Santos (Empresa Polar Inteligência em Meio Ambiente), Valentina Zaffaroni Caorsi (UFRGS)</t>
  </si>
  <si>
    <t>Ester Warken Bahia Lopes (FATMA), Vivian, Alexandre Jose Diehl Krob(Instituto Curicaca), Andrea  von der Heyde Lamberts (CR9/ICMBio), Caroline Zank (SEMA/RS), Clara Weber Liberato (SEMA/RS), Fernanda Moraes Abbud (FATMA),  Mauro de Moura Britto(IAP/PR), municípios alvo, CR 9, Eridiane Lopes da Silva (APA Ibirapuitã/ICMBio), Marcos Hiroshi Taniwaki(PARNA São Joaquim/ICMBio)</t>
  </si>
  <si>
    <t>Ester Warken Bahia Lopes (FATMA), Vívian Mara Uhlig (RAN/ICMBio), Alexandre Jose Diehl Krob (Instituto Curicaca), Andrea  von der Heyde Lamberts (CR9/ICMBio), Caroline  Zank (SEMA/RS), Clara Weber Liberato (SEMA/RS), Fernanda Moraes Abbud (FATMA),  Mauro de Moura Britto(IAP/PR), municípios alvo, CR 9, Eridiane Lopes da Silva (APA Ibirapuitã/ICMBio), Marcos Hiroshi Taniwaki(PARNA São Joaquim/ICMBio)</t>
  </si>
  <si>
    <t>Alexandre Jose Diehl Krob(Instituto Curicaca)</t>
  </si>
  <si>
    <t xml:space="preserve"> Eridiane Lopes da Silva (APA Ibirapuitã/ICMBio), Inês de Fátima Oliveira Dias (RAN/ICMBio)</t>
  </si>
  <si>
    <t>8.16 - Concluída. 8.16- Elaborar proposta de criação de uma UC no Morro dos Conventos (SC) e região de marismas, área de ocorrência de M. dorsalis, L. occipitalis prioritariamente, ou a ampliação da APA da Baleia Franca.</t>
  </si>
  <si>
    <t xml:space="preserve"> Paulo Christiano de Anchietta Garcia (UFMG), Fabiana Heidrich Amorim  (PROSUL), Tobias Saraiva Kunz (UFRGS), Jorge Bernardo (UFRGS), Andrea  von der Heyde Lamberts (CR9/ICMBio) </t>
  </si>
  <si>
    <t>Ana Carolina Canary (Estação Ecológica do Taim/ICMBio)</t>
  </si>
  <si>
    <t>Marcelo Duarte Freire (Teia Projetos Ambientais), Patrick Colombo (Fundação Zoobotânica), Alexandro Marques Tozzeti (Unisinos), Daniel Loebman (UFRGS), Caroline Zank (SEMA/RS), Jorge Bernardo-Silva (UFRGS)</t>
  </si>
  <si>
    <t>8.18- Elaboração de documento técnico que deverá ser encaminhado à FATMA demonstrando a importância do nordeste de Santa Catarina para a conservação de Hypsiboas semiguttatus, Cycloramphus bolitoglossus, C. diringshofeni e Phrynomedusa appendiculata e propondo a criação de uma UC de proteção integral na região.</t>
  </si>
  <si>
    <t>Rodrigo Lignau (UFPR), Elaine Maria Lucas Gonsales (UNOCHAPECÓ), Marcos Hiroshi Taniwaki (PARNA São Joaquim/ICMBio), Magno Vicente Segalla (Instituto Hórus), Ester Warken Bahia Lopes (FATMA)</t>
  </si>
  <si>
    <t>8.19- Elaborar e encaminhar uma nota técnica do PAN para o ICMBio, a SEMA/RS, a FATMA e o IAP/PR indicando a necessidade de contemplar as espécies alvo do PAN na elaboração e revisão dos instrumentos de gestão das UCs (Planos de Manejo, Planos de Proteção, etc).</t>
  </si>
  <si>
    <t xml:space="preserve"> Paulo Christiano de Anchietta Garcia(UFMG)</t>
  </si>
  <si>
    <t xml:space="preserve"> Mauro de Moura Britto(IAP/PR), Fernanda Moraes Abbud (FATMA), Clara Weber Liberato (SEMA-RS), Ester Warken Bahia Lopes (FATMA), Andrea  von der Heyde Lamberts (CR9/ICMBio), Ivan Borel Amaral (RAN/ICMBio)</t>
  </si>
  <si>
    <t>Elaine Maria Lucas Gonsales (UNOCHAPECÓ), Magno Vicente Segalla (Instituto Hórus), Renato Silveira Bérnils (UFES),  Luiz Fernando Rocha Ugioni (UNIFESP/DIADEMA), Julio Cesar de Moura Leite (MHNCI),  Paulo Christiano de Anchietta Garcia(UFMG), Fernanda Moraes Abbud (FATMA), Mauro de Moura Britto (IAP/PR), Ester Warken Bahia Lopes (FATMA), Andrea  von der Heyde Lamberts (CR9/ICMBio), Rodrigo Lignau (UFPR), Tobias Saraiva Kunz (UFRGS)</t>
  </si>
  <si>
    <t>8.21- Realizar  avaliação ecológica rápida na região do banhado amarelo Josafaz e Silveirão (área do entorno do PNAS, FNSFP), área de ocorrência potencial para as espécies Thoropa saxatilis, C. valae, M. cambaraensis, E. erythrogaster, P. bibroni, Clelia hussami, Rhinocerophis cotiara.</t>
  </si>
  <si>
    <t>Lucio Santos (PARNA Aparados da Serra/PARNA Serra Geral/ICMBio), Marcelo  Duarte Freire (Teia Projetos Ambientais), Caroline Zank (UFRGS), Márcio Borges Martins (UGRGS), Patrick Colombo (Fundação Zoobotânica/RS), Diego Janisch Alvares (UFRGS), Gustavo Lara Canella (Prefeitura de Torres), Laura Verrastro Vinas (UFRGS), Clóvis de Souza Bujes (Projeto Chelonia/UFRGS), Raquel Rocha Santos (Empresa Polar Inteligência em Meio Ambiente), Centro de Ecologia da UFRGS, Inês de Fátima Oliveira Dias  (RAN/ICMBio)</t>
  </si>
  <si>
    <t>Concluída - 8.22- Propor a criação de uma UC abrangendo o complexo Lagoa do Morro do Forno e Lagoa do Jacaré (estudos e proposta técnica já foram elaborados), abrangendo o Morro da Gruta e o Mato do Macaco (M. macrogranulosus) municípios de Dom Pedro de Alcântara, Morrinhos do Sul, Mampituba e Torres (RS).</t>
  </si>
  <si>
    <t>Concluída - 8.23- Avaliar a contribuição dos microcorredores ecológicos de Itapeva para a conservação de anfíbios e répteis na área de ocorrência conhecida do M. macrogranulosus e sugerir aperfeiçoamentos - município de Dom Pedro de Alcântara.</t>
  </si>
  <si>
    <t>8.25 - Propor que o plano de manejo do PNSJ incorpore demandas de conservação das espécies beneficiadas do PAN.</t>
  </si>
  <si>
    <t>Selvino Neckel de Oliveira(UFSC), Marcos Hiroshi Taniwaki (PARNA São Joaquim/ICMBio)</t>
  </si>
  <si>
    <t>Andrea  von der Heyde Lamberts (CR9/ICMBio), Ivan Borel Amaral (RAN/ICMBio), Erica Naomi Saito (UFSC)</t>
  </si>
  <si>
    <t>8.26 - Propor que o plano de manejo da APA da Baleia Franca incorpore demandas de conservação das espécies alvo do PAN.</t>
  </si>
  <si>
    <t>8.27 - Acompanhar a tramitação do processo de criação no ICMBio de uma UC na planície costeira norte do RS.</t>
  </si>
  <si>
    <t>Valentina Zaffaroni Caorsi (UFRGS)</t>
  </si>
  <si>
    <t>Alexandre Jose Diehl Krob (Instituto Curicaca), Márcio Borges Martins (UFRGS), Clara Weber Liberato (SEMA/RS), Caroline Zank (SEMA/RS), Patrick Colombo (Fundação Zoobotânica), Michelle Abadie de Vasconcelos (UFRGS), Ivan Borel Amaral (RAN/CMBio)</t>
  </si>
  <si>
    <t>8.29 - Instruir processos para regularização de propriedades situadas nas áreas indicadas como prioritárias no plano de regularização fundiária do Parque Estadual de Itavepa (RS).</t>
  </si>
  <si>
    <t>Clara Weber Liberato (SEMA/RS), Patrick Colombo (Fundação Zoobotânica/RS)</t>
  </si>
  <si>
    <t>8.30 - Interceder junto à FEPAM - RS e ao ICMBio a respeito do conflito potencial de empreendimento eólico com as espécies do PAN e em área prevista para criação de UC federal, mantendo o MP informado.</t>
  </si>
  <si>
    <t>Andrea  von der Heyde Lamberts (CR9/ICMBio), Márcio Borges Martins (UFRGS),  Marcelo Duarte Freire (Teia Projetos Ambientais)</t>
  </si>
  <si>
    <t xml:space="preserve">Relatório das atividades de cada uma das localidades </t>
  </si>
  <si>
    <t>Valentina Zaffaroni (Instituto Curicaca/UFRGS), Michele Abadie (Instituto Curicaca/UFRGS), Carol Zank (DBIO/SEMA), Patrick Colombo (FZB/MCN), Márcio Borges (UFRGS)</t>
  </si>
  <si>
    <t>Avaliação elaborada e documento de solicitação protocolado</t>
  </si>
  <si>
    <t>Maio de 2015</t>
  </si>
  <si>
    <t>Pie</t>
  </si>
  <si>
    <t>Vivian, Juliane, Paulo Garcia, Ivan, Estevão Comitti  (UFMG)</t>
  </si>
  <si>
    <t>Relatórioa anuais de acompanhamento</t>
  </si>
  <si>
    <t>maio de 2015</t>
  </si>
  <si>
    <t>01/05/2016 (contínua)</t>
  </si>
  <si>
    <t>Michelle, Carol, Patrick, Vealen</t>
  </si>
  <si>
    <t>Projeto em andamento</t>
  </si>
  <si>
    <t>1. Relatório e 2. Trâmite do relatório via COGEF.</t>
  </si>
  <si>
    <t>Mauro de Moura Britto (IAP/PR), Ester Warken Bahia Lopes (FATMA), Fernanda Moraes Abud (FATMA)</t>
  </si>
  <si>
    <t xml:space="preserve">Nada foi realizado. </t>
  </si>
  <si>
    <t>O pedido de apoio ao RAN para a realização de uma oficina de integração não pode ser atendido. Os financiamentos de projetos para a região buscados no período não foram alcançados. A ação não está entre as prioridades do Instituto Curicaca e não será realizada pela instituição sem que estejam presentes as condições necessárias, que não estão surgindo.</t>
  </si>
  <si>
    <t>1.5- Realizar oficina de integração de conhecimentos e ações de conservação com relação aos anfíbios e répteis da região de Itapeva, Lagoa do Morro do Forno, Silveirão, Josafaz e Aparados da Serra (âmbito dos Microcorredores Ecológicos de Itapeva) e elaboração de plano de ação que abranja os municípios de Torres, Dom Pedro de Alcântara, Morrinhos do Sul, Mampituba, São Francisco de Paula, Cambará do Sul (RS) , Praia Grande e Jacinto Machado (SC).</t>
  </si>
  <si>
    <t>A ação está em andamento, foram realizadas oficinas com o apoio do MEC e pretendemos dar continuidade às atividades durante este e os próximos anos.</t>
  </si>
  <si>
    <t xml:space="preserve">Até o momento foram realizadas 38 oficinas intituladas “Anfíbios e Répteis do Rio Grande do Sul” nos municípios do litoral norte do RS e na capital, Porto Alegre, bem como, na região metropolitana.  Todos os anos nos meses de janeiro e fevereiro o CECLIMAR realiza uma “Programação de Verão” com diversas atividades para o público que visita o litoral norte do RS. Em 2015 estas atividades foram voltadas à questão do lixo e da preservação das dunas e lagoas costeiras. Desenvolvemos estas atividades para o público na beira da praia e para isso realizamos oficinas de capacitação para a equipe, quatro delas com assuntos relacionados às espécies-alvo do PAN: “O lixo e seus impactos”, “A importância das dunas”, “Lagoas, patrimônio do RS” e “Agroecologia e sua saúde”. Além disso, foram realizadas sete oficinas para crianças intituladas “Reciclar, Brincar e Meu Espaço Transformar”. </t>
  </si>
  <si>
    <t>Acredito que o prazo para a entrega do questionário foi exíguo, pois precisaria de mais tempo para contatar todos os colaboradores.</t>
  </si>
  <si>
    <t>Acredito que se o número de colaboradores for maior e representativo para toda a região Sul, poderíamos alterar o texto da ação, incluindo outras regiões do Estado, bem como, dos outros estados da região.</t>
  </si>
  <si>
    <t>Acredito que outras pessoas na região Sul estejam fazendo este tipo de trabalho e não estão incluídas como colaboradoras.</t>
  </si>
  <si>
    <t xml:space="preserve"> Acredito que se o número de colaboradores for maior e representativo para toda a região Sul, poderíamos maximizar a ação através da realização de mais atividades de sensibilização em outras regiões do Estado, bem como, nos demais estados da região.</t>
  </si>
  <si>
    <t xml:space="preserve">Finalização do Capítulo “Biodiversidade de Anfíbios”, parte do livro intitulado “O valor dos Campos”, produto vinculado à Rede Campos Sulinos (www.ufrgs.br/redecampossulinos) cujo objetivo é trazer informações sobre a importância da conservação dos ecossistemas campestres ao público leigo. O material está em fase final de editoração e a publicação está prevista para o segundo semestre de 2015. </t>
  </si>
  <si>
    <t>2.2- Sensibilizar a comunidade escolar sobre a importância dos anfíbios e répteis de remanescentes de campos nativos, com ênfase na compatibilidade das atividades econômicas no bioma Pampa</t>
  </si>
  <si>
    <t>Relatórios, artigos científicos publicados, oficinas realizadas (total de 12) e livros</t>
  </si>
  <si>
    <t>Franciéle Pereira Maragno(UFSM), Luis Alfredo Costa Freitas  (RAN/ICMBio)</t>
  </si>
  <si>
    <t>Vamos utilizar uma parte dos textos e imagens contidas no livro que está em conclusão. A lista de espécies mudou então o mapa precisa ser refeito e está na fila de demandas pendentes para a Vívian fazer. Esta fila está andando e assim que o material do livro estiver pronto vou adaptar para fazer o upload no site do RAN:  http://www.icmbio.gov.br/ran/o-que-fazemos/planos-de-acao.html</t>
  </si>
  <si>
    <t>Luis Alfredo: Um material ludopedagógico: "Joginho dos anfíbios": um tabuleiro com o ciclo de vida dos anfíbios e suas dificuldade de sobrevivência em virtude dos impactos antrópicos.  Um material educativo: livro "Cordel dos Anfíbios"  com fotografias de anfíbios e versos primorosos, sobre a história natural e ameaças a que estão submetidos. Marcelo:
1 jogo de tabuleiro "A Vida dos Anfíbios" (produzido mas não publicado); 1 guia de  fauna e flora aquática  distribuído em 3 municípios do RS (Consultoria Teia); 1 guia de fauna e flora terrestre de lagoas costeiras, distribuído em 3 municípios do RS (Consultoria Teia); folder em elaboração e página na web já lançada pela UFRGS e Instituto Curicaca sobre a conservação de Melanophryniscus admirabilis; material do segundo simpósio gaúcho de herpetologia sobre  conservação da herpetofauna pela UFRGS e Instituto Curicaca.</t>
  </si>
  <si>
    <t>Luis Alfredo Costa Freitas (RAN/ICMBio), Nilza Silva Barbosa (RAN/ICMBio), Ivan Borel Amaral (RAN/ICMBio)</t>
  </si>
  <si>
    <t xml:space="preserve"> Busca de patrocínio para publicação dos materiais e parceria com ONGs que tenha maior facilidade em conseguir recursos.</t>
  </si>
  <si>
    <t>Joana  Mendes Ferraz (COPAN/ICMBio)</t>
  </si>
  <si>
    <t xml:space="preserve">Buscar editoras comerciais com potencial para encaminhamento à comercialização. Mauro sugeriu a Anolis Book. Responsável: Ivan Borel Amaral e Iberê Farina Machado. Raíssa Fries Bressam vai verificar junto a Argos da Unochapecó. </t>
  </si>
  <si>
    <t xml:space="preserve">Esta ação está incluída em outras. Não nos foi enviado, pela equipe de colaboradores, o levantamento das demandas nas áreas estratégicas do PAN. Quanto às atividades de educação ambiental, Cariane informou que foram enviadas diretamente para o Ivan Borel.  </t>
  </si>
  <si>
    <t>Não foi respondido o contato feito com os colaboradores, pois os mesmos entenderam que tais informações deveriam ser passadas diretamente ao coordenador Ivan Borel.</t>
  </si>
  <si>
    <t>Cariane Campos Trigo (UFRGS), Nilza Silva Barbosa (RAN/ICMBio)</t>
  </si>
  <si>
    <t>Alexandre: Não há articulação suficiente com os colaboradores para acompanhar o que foi realizado por cada um. No âmbito do Instituto Curicaca não houve um foco para o tema nas ações de formação de educadores ambientais realizadas em 2014. Laura: Foram elaborados materiais didáticos de educação ambiental aplicados a conservação de Liolaemus arambarensis nas restingas do litoral médio do Rio Grande do Sul. Estes materiais podem ser utilizados nas oficinas de qualificação dos agentes de educação ambiental</t>
  </si>
  <si>
    <t>Desconheço a situação dos colaboradores. No caso do Instituto Curicaca, em 2014 não houve oportunidade de formação de educadores ambientais nas áreas prioritárias para o PAN Sul.</t>
  </si>
  <si>
    <t xml:space="preserve">Os aspectos envolvidos na pesquisa necessitam de monitoramentos a longo prazo e a articuladora não está mais vinculada ao local de estudo, então esta ação está prejudicada porém devido a relevância desta ação será mantida neste PAN. Uma população de Phrynops williamsi está sendo monitorada no rio Canoas, planalto catarinense. Apenas doze indivíduos foram capturados, medidos, marcados e liberados ao longo de três anos. Quatro radiotransmissores que foram adquiridos por meio de financiamento pela Fundação O Boticário serão utilizados em outro projeto, abarcado pela ação 3.19. Informações sobre uso do hábitat e biologia reprodutiva foram coletadas pontualmente. </t>
  </si>
  <si>
    <t>A população mencionada acima está localizada na área onde será o reservatório da UHE São Roque. Problemas com a captura dos indivíduos já ocorriam por conta de alterações do regime do Rio Canoas (ausência do período de seca) e, conforme as obras de barramento avançaram, os pontos de captura previamente selecionados se tornaram inviáveis. Na última campanha de monitoramento realizada, solicitei junto ao consórcio da UHE para trabalhar dentro do canteiro de obras, na ensecadeira. Foram capturados sete indivíduos, o que praticamente dobrou o número de capturas em quase dois anos de monitoramento. Infelizmente, esta população – embora numerosa – está confinada entre a barragem e o fim do reservatório da UHE Garibaldi, que já está em funcionamento.</t>
  </si>
  <si>
    <t xml:space="preserve">Falta recursos financeiros para realização do monitoramento para gerar dados sobre a área de vida. </t>
  </si>
  <si>
    <t>Existem atualmente duas dissertações de mestrado em andamento (Ecologia populacional e genética da conservação) realizando atividades relativas a esta ação, além de um TCC (esqueletocronologia) e um mestrado (fisiologia da conservação/herbicidas) em fases iniciais.</t>
  </si>
  <si>
    <t>Michelle Abadie de Vasconcelos (UFRGS/Instituto Curicaca), Caroline Zank (Instituto Curicaca), Luis Fernando Marin da Fonte (UFRGS), Thayná Mendes de Freitas Lima (UFRGS)</t>
  </si>
  <si>
    <t>Ação em execução. Dissertação de mestrado defendida e aprovada. Manuscrito final em preparação.</t>
  </si>
  <si>
    <t>Taran Grant (USP), Valentina Zaffaroni Caorsi (UFRGS), Marcio Borges-Martins (UFRGS)</t>
  </si>
  <si>
    <t>Não foram realizadas atividades, porém, no segundo semestre de 2015 serão realizadas duas campanhas em UC Federais no PR com recursos do edital ICMBio DIBIO.</t>
  </si>
  <si>
    <t>Não há motivos que justifiquem a não execução. Os problemas enfrentados são relacionados à falta de oportunidades de desenvolvimento da pesquisa, mediante inexistência de recursos e oportunidades até o momento.</t>
  </si>
  <si>
    <t>Relatório.</t>
  </si>
  <si>
    <t>Mauro de Moura Britto (IAP/PR) , Ana Paula Gomes Lustosa (RAN/ICMBio), Rafael Martins Valadão (RAN/ICMBio), Geraldo Tracajá (RAN/ICMBio), Rafael Antônio Balestra (RAN/ICMBio)</t>
  </si>
  <si>
    <t xml:space="preserve">Parte da ação foi realizada em termos de distribuição e busca de novas populações, e uma tese (mestrado, Carina Firkowski), porém, não focou na identiifcação de ameaças. </t>
  </si>
  <si>
    <t>Um artigo científico sobre brachycephalus publicado sendo o articulador o primeiro autor (Márcio Pie vai disponibilizar, Coloquem na pasta da Dropbox).</t>
  </si>
  <si>
    <t>3.7- Descrever a distribuição geográfica  e avaliar a vulnerabilidade de Melanophryniscus spp e Brachychephalus spp na Serra do Mar do Paraná e Santa Catarina</t>
  </si>
  <si>
    <t>Escolhemos dar prioridade a outras atividades no período (i.e. descrever novas espécies e avaliar sua variabilidade genética).</t>
  </si>
  <si>
    <t>Não houve problemas em si. Apenas priorizamos outras atividades.</t>
  </si>
  <si>
    <t>Por priorizarmos outras ações, não temos conseguido avançar nessa ação específica e sugerimos que outras pessoas que estiverem disponíveis possam assumi-la.</t>
  </si>
  <si>
    <t>Ação em andamento, com 1 artigo submetido sobre as spp novas de Melano , 1 artigo aceito com as novas spp de Brachy  e 1 artigo em preparação que é a esse da Carina Firkowski.</t>
  </si>
  <si>
    <t>Em uma série de estudos, temos caracterizado a variabilidade genética das espécies contidas na ação (além de outras espécies próximas).</t>
  </si>
  <si>
    <t xml:space="preserve">Atividades realizadas via Projeto financiado pela Celulose Riograndense: para Liolaemus occipitalis: Doutorado em andamento orientado pela articuladora. Para L. arambarensis: Mestrado em andamento orientado pela articuladora , Três dissertações de bacharelados em andamento
</t>
  </si>
  <si>
    <t>Ainda não foi finalizada a ação.</t>
  </si>
  <si>
    <t xml:space="preserve">Foi realizada uma expedição de campo em agosto de 2014 para Canguçu - RS e a espécie não foi encontrada. Serão realizadas novas tentativas.  </t>
  </si>
  <si>
    <t>Publicação científica sumarizando a distribuição geográfica de Crossodactylus schmidti, incluindo o registro de quatro novas populações da espécie no Rio Grande do Sul: Caldart, V.; Iop, S.; de Sá, F.P.; Rocha, M.C.; SANTOS, T. G. &amp; CECHIN, S.Z2013. New records of Crossodactylus schmidti for the state of Rio Grande do Sul, Brazil. Check List 9:1552-1555. Duas novas populações de Hypsiboas curupi foram registradas para o estado, nos municípios de Frederico Westphalen e Dois Irmãos das Missões, por Marcelo de Carvalho Rocha e equipe (URI Câmpus de Frederico Westphalen/RS), cujos dados não foram publicados. Ademais, foi submetido recemente à publicação manuscrito abordando os efeitos da radiação sobre a sobrevivência de girinos de Hypsiboas curupi.</t>
  </si>
  <si>
    <t>Não foram realizadas expedições específicas, mas novos registros vêm sendo buscados por coletas paralelas ou encontros por colaboradores.</t>
  </si>
  <si>
    <t>3.15- Buscar populações de Ditaxodon taeniatus, Clelia hussami, Atractus thalesdelemai, Apostolepis quirogai e Calamodontophis ronaldoi.</t>
  </si>
  <si>
    <t xml:space="preserve">Foi publicado em 2015 um estudo sobre a Filogeografia de Homonota uruguayensis que traz dados importantes para à conservação. A espécie foi incluída na lista de espécies ameaçadas nacional como Vulnerável. Para Contomastix lacertoides está sendo finalizada uma dissertação orientada pelo Marcio Borges (Camila Mesquita). Tropidurus imbituba ainda não foi realizado ppis o material foi repassado </t>
  </si>
  <si>
    <r>
      <t xml:space="preserve">3.16- Estudar a genética de populações de </t>
    </r>
    <r>
      <rPr>
        <i/>
        <sz val="11"/>
        <color theme="1"/>
        <rFont val="Calibri"/>
        <family val="2"/>
        <scheme val="minor"/>
      </rPr>
      <t>Tropidurus imbituba, Contomastix lacertoides e Homonota uruguayensis com</t>
    </r>
    <r>
      <rPr>
        <sz val="11"/>
        <color theme="1"/>
        <rFont val="Calibri"/>
        <family val="2"/>
        <scheme val="minor"/>
      </rPr>
      <t xml:space="preserve"> ênfase no reconhecimento de unidades evolutivas significativas</t>
    </r>
  </si>
  <si>
    <t>O principal produto são informações disponíveis sobre as espécies, que ainda se encontram nos trabalhos de conclusão e relatórios de pesquisa, mas que serão posteriormente encaminhadas para publicação em periódicos.</t>
  </si>
  <si>
    <t>Não foram disponibilizados recursos. Existe uma dificuldade de acesso ao local e pouca estrutura de apoio, assim como dificuldades de logística e certamente a espécie está se extinguindo.</t>
  </si>
  <si>
    <t>Um estudo de longo prazo de história natural de Phrynops williamsi foi iniciado no Parque Estadual do Tainhas, na cidade de São Francisco de Paula - RS, onde estão sendo coletados dados de tamanho populacional, área de vida, atividade, dieta, e reprodução. Até o momento três campanhas foram realizadas, 26 indivíduos foram capturados, medidos, marcados e liberados. A segunda campanha do projeto “Estudos ecológicos de quelônios em UC’s do Sul do Brasil”, aprovado via RAN/ICMBio, foi realizada em fevereiro de 2015 na APA de Ibirapuitã, porém novas populações de P. williamsi não foram encontradas.</t>
  </si>
  <si>
    <t>Clara Weber Liberato (SEMA/RS)</t>
  </si>
  <si>
    <t>Edenice Brandão Ávila de Souza (FLONA São Francisco de Paula/ICMBio), Márcio Borges Martins (UFRGS), Tiago Gomes dos Santos  (UNIPAMPA), Raíssa Fries Bressan (UFRGS), Lucio Santos (PARNA Serra Geral/PARNA Aparados da Serra/ICMBio) Paulo Christiano de Anchietta Garcia (UFMG), Elaine Maria Lucas Gonsales (UNOCHAPECÓ), Caroline Zank.</t>
  </si>
  <si>
    <t>Existe um esforço para localizar em Santa Vitória do Palmar e Chuí desde 2010 e não foi encontrado. A ação está em andamento, foram realizadas em 2013 e 2014 buscas por populações na base caçapava na EE Taim e até o momento não foram encontrados indivíduos da espécie. Foi aprovado recurso pela DIBIO para realizar prospecção nos próximos 3 anos.</t>
  </si>
  <si>
    <t>Marcelo Duarte Freire (Teia Projetos Ambientais),  Caroline Zank (DBIO SEMA), Ana Carolina Canary (E.E. TAIM),</t>
  </si>
  <si>
    <t>Estudo de mestrado da Valentina Zaffaroni Caorsi (UFRGS) sobre a taxonomia e distribuição de Melanophryniscus cambaraensis e M. macrogranulosus (campo, coleta e análise de dados finalizado; dissertação defendida; preparação de manuscritos em andamento). Um artigo foi publicado.</t>
  </si>
  <si>
    <t>Ação em andamento. Até o momento a dissertação foi defendida e aprovada e um artigo foi publicado.</t>
  </si>
  <si>
    <t>Elaine Maria Lucas Gonsales (UNOCHAPECÓ), Selvino Neckel de Oliveira (UFSC), Sidnei Dornelles (Univille), Marta Jussara Cremer (UNIVILLE), Rodrigo Lingnau (UTFPR), Thais Helena Condez (UNESP/Rio Claro), Délio Pontes Baêta da Costa (UNESP/Rio Claro), Paulo Durães Pereira Pinheiro (UNESP/Rio Claro), Estevão Jasper Comitti (UFMG), Juliane Monteiro (UNESP)</t>
  </si>
  <si>
    <t>No primeiro semestre de 2012 selecionamos três unidades de conservação da Ilha de Santa Catarina (Parque Municipal da Lagoa do Peri, Maciço da Costeira e Unidade de Conservação Ambiental Desterro) e instalamos 18 parcelas de 10 x 100m em áreas riparias e não riparias com o objetivo de: 1) verificar a abundância espacial e temporal de I. manezinho; 2) determinar o uso de micro-habitat; 3) coletar amostras de tecido para analises moleculares/variabilidade genética das populações. As áreas foram visitadas uma vez por estação até julho de 2013 e o procedimento de amostragem foi padronizado.</t>
  </si>
  <si>
    <t>Em um ano de coletas trimestrais nas parcelas alocadas, foram registrados 46 indivíduosde I. manezinho. Destes, 14 foram encontrados na sua localidade-tipo, o Parque Municipal do Maciço da Costeira (PMMC), 11 no Parque Municipal da Lagoa do Peri (PMLP) e 21 na Unidade de Conservação Ambiental Desterro (UCAD). Dos indivíduos registrados, 10 foram capturados, sendo dois coletados como exemplar testemunho, e os outros oito, tiveram amostra de tecido retirado (ablação de artelho). Nas parcelas não ripárias (distantes pelo menos 100 metros de riachos ou outros tipos de corpos d´água), foram encontrados 32 indivíduos e nas ripárias, 14, demonstrando que a proximidade de corpos d´água não limita a distribuição da espécie.  Ocasionalmente (fora das parcelas), foram encontrados mais 33 indivíduos, sendo quatro no PMMC, nove no PMLP, 11 na UCAD e nove em cavernas de blocos de granito na região do Bairro Saco Grande, Florianópolis. Destes ocasionais, foi possível coletar tecido de 23 indivíduos (nove exemplares-testemunho e 14 ablações). Assim, foram encontrados 79 indivíduos no total (dentro e fora das parcelas). Machos foram mais abundantes (54 indivíduos) que fêmeas (12 indivíduos), não sendo possível determinar o sexo de 11 indivíduos. Ischnocnema manezinho foi encontrado em todos os meses amostrados, entretanto, observou-se a presença de machos vocalizando nos meses de janeiro, setembro e novembro. O horário em que se puderam ouvir machos vocalizando variou, sendo possível registar indivíduos no período da manhã, tarde e noite. Daqueles que puderam ser localizados visualmente (45 indivíduos), 40 estavam em substrato rochoso, Destes, 20 foram encontrados dentro de cavernas formadas por blocos de granito, a uma distância que variou de 0,1 a 20 metros da entrada da mesma. A outra metade foi encontrada em locais de afloramentos rochosos.</t>
  </si>
  <si>
    <t>Faltam recursos para compra de materiais para realizar os estudos de variabilidade genética; outras localidades da Ilha precisam ser amostradas para identificar outras populações; não foi possível realizar idas a campo em 2014 e até o momento em 2015 para coleta de dados por falta de recursos para realizar as expedições.</t>
  </si>
  <si>
    <t>Vitor Carvalho Rocha – Biólogo, mestrando em Ecologia pela UFSC e Selvino Neckel de Oliveira – Professor adjunto UFSC</t>
  </si>
  <si>
    <t>Inclusão de: Vítor de Carvalho Rocha (UFSC), SelvinoNeckel de Oliveira (UFSC), Caroline Batistim Oswald (UFMG), Paulo Garcia (UFMG)</t>
  </si>
  <si>
    <t>Estudo da ecologia da espécie foi realizado no tabuleiro (biologia reprodutiva), mas os estudos de distribuição geográfica ainda não foi conduzida.</t>
  </si>
  <si>
    <t xml:space="preserve">Um trabalho de conclusão de Curso e um Mestrado foram realizados. </t>
  </si>
  <si>
    <t>A distribuição geográfica e analises genéticas da espécie ainda não foram realizadas devido a falta de recursos e a pessoas para fazer.</t>
  </si>
  <si>
    <t>Separar em duas ações, uma realizada (ecologia da espécie) no TCC e no mestrado; outra ação que levará mais tempo (distribuição geográfica e genética das populações) colocar para inicio em 2016.</t>
  </si>
  <si>
    <t>A ação ainda não foi iniciada devido a problemas como:  o site do PPBio Mata Atlantica não foi finalizado, existindo problemas para iniciar a inserção da informação.</t>
  </si>
  <si>
    <t>Agosto de 2015.</t>
  </si>
  <si>
    <t xml:space="preserve">O monitoramento tem sido feito pelo Núcleo de Ecologia de Rodovias da UFRGS e, parceria com o PARNA de Aparados da Serra. Os resultados já estão consolidados e estão disponíveis para a UC. No final de 2013 o Instituto Curicaca entrou como parceiro desse monitoramento e submeteu um projeto à Fundação O Boticário que está apoiando a iniciativa. </t>
  </si>
  <si>
    <t>Os resultados estão sendo apresentados em congressos e logo estarão disponíveis a todos. Diversas sugestões em relação aos riscos de atropelamento, à passagens de fauna, ajustes nas medidas já implantadas, controle do sistema de drenagem, entre outras, foram feitas pelos pesquisadores.</t>
  </si>
  <si>
    <t>Alexandre Krob</t>
  </si>
  <si>
    <t>Magnus Severo (PARNA São Joaquim/ICMBio), Andreas Kindel (UFRGS/ Instituto Curicaca), Fernanda  Zimmermann Teixeira (NERF/UFRGS)</t>
  </si>
  <si>
    <t>Há previsão de recursos financeiros para iniciar a ação deste ano via edital da DIBIO/ICMBio</t>
  </si>
  <si>
    <t>Até o momento o colaborador Iberê Farina Machado (Instituto Boitatá) realizou uma expedição a uma das áreas com ocorrência de Thoropa saxatilis obtendo novos dados sobre a história natural da espécie. Desceu na Cachoeira Forqueta, fazendo coletas de girinos e amostragens na parte de cima e de baixo da cachoeira.</t>
  </si>
  <si>
    <t>Ainda é necessário o envio da matriz consolidada do PAN ou das ações em que estou envolvido para a FZB RS a fim de envolver formalmente a instituição.</t>
  </si>
  <si>
    <t>Conforme item anterior, ainda é necessário o envio da matriz consolidada do PAN ou das ações em que estou envolvido para a FZB RS a fim de envolver formalmente a instituição.</t>
  </si>
  <si>
    <t>Ação ainda não formalmente iniciada. A chefe da FLONA SFP, Edenice Brandão Ávila de Souza já foi contactada e manifestou interesse no trabalho na unidade. A mesma sugeriu elaborar um termo de cooperação entre a FZB RS e a FLONA SFP. O termo está em elaboração.</t>
  </si>
  <si>
    <t>Patrick Colombo (MCN/FZB RS)</t>
  </si>
  <si>
    <t xml:space="preserve">O projeto iniciou com a solicitação ACCT em janeiro de 2015 junto ao IBAMA (DILIC) para a execução do programa, contudo, até a presente data não foi concedida a ACCT por parte do IBAMA. </t>
  </si>
  <si>
    <t>Atualização com base em dados secundários dos pontos de corrência da Thoropa saxatalis .</t>
  </si>
  <si>
    <t xml:space="preserve">Identificação de novas populações atribuídas à Ischnocnema manezinho no Estado de Santa Catarina e coleta de material biológico para as análises. </t>
  </si>
  <si>
    <t xml:space="preserve">Problemas financeiros estão sendo enfrentados para a continuidade de execução (para novas excursões a campo). As poucas campanhas já realizadas aconteceram através de parcerias, com fonte alternativa e/ou pessoal dos colaboradores. </t>
  </si>
  <si>
    <r>
      <t>3.34 - Realizar a revisão do status taxonômico de</t>
    </r>
    <r>
      <rPr>
        <i/>
        <sz val="11"/>
        <color theme="1"/>
        <rFont val="Calibri"/>
        <family val="2"/>
        <scheme val="minor"/>
      </rPr>
      <t xml:space="preserve"> Ischnocnema manezinho</t>
    </r>
    <r>
      <rPr>
        <sz val="11"/>
        <color theme="1"/>
        <rFont val="Calibri"/>
        <family val="2"/>
        <scheme val="minor"/>
      </rPr>
      <t>.</t>
    </r>
  </si>
  <si>
    <t>Primeiro contato realizado no inicio do período letivo com algumas universidades e faculdades do interior do Paraná.</t>
  </si>
  <si>
    <t>Início do catálogo de faculdades e universidades para formação de novos grupos.</t>
  </si>
  <si>
    <t>Até o momento não foi possível estabelecer uma agenda que possibilite a execução de curso e treinamentos sobre a herpetofauna, a fim de identificar os principais novos pontos e grupos de estudo no estado.</t>
  </si>
  <si>
    <t xml:space="preserve">Anualmente são submetidos ao edital da DIBIO projetos envolvendo a implementação de ações dos PANs. Apenas R$ 20.000,00 foram aprovados neste edital no último ano. </t>
  </si>
  <si>
    <t xml:space="preserve">4.1- Propor à diretoria de Biodiversidade (DIBIO-ICMBio) que ela busque junto aos órgãos de fomento a inclusão de linhas de financiamento aos Planos de Ação Nacional. </t>
  </si>
  <si>
    <t>Paulo de Sousa (RAN/ICMBio)</t>
  </si>
  <si>
    <t>Ester Warken Bahia Lopes (FATMA), Mauro de Moura Britto (IAP/PR), Ivan Borel Amaral (RAN/ICMBio), Paulo Christiano de Anchietta Garcia (UFMG), Juliane Monteiro (UNESP)</t>
  </si>
  <si>
    <t xml:space="preserve">Iberê Machado:Até o momento estão sendo desenvolvidos editais para buscas por estagiários junto às universidades e faculdades mais próximas da área, para a realização de um Trabalho de Conclusão em que o objetivo seja mapear as áreas de ocorrência de M. alipioi, mapear a área potencial de extração de granito e as áreas atuais que vem sendo modificadas para a extração de granito. Mauro Britto: Ainda não foi iniciada a redação do relatório proposto. </t>
  </si>
  <si>
    <t>Iberê Machado: Os problemas até o momento se deram pela falta de contato entre os participantes desta ação. Até o recebimento do questionário, não havia sido distribuída a matriz da ultima reunião, logo não havia como identificar todos os participantes desta ação. Mauro Britto: Não há motivos que justifiquem a não execução. Os problemas enfrentados são inerentes ao cotidiano institucional, incluindo inexistência de proposta formal por parte dos interessados e consequentemente de um relatório com propostas de condicionantes.</t>
  </si>
  <si>
    <t xml:space="preserve">O Instituto Curicaca, junto com o Comitê Estadual da Reserva da Biosfera da Mata Atlântica no Rio Grande do Sul, instruiu uma ação civil do Ministério Público Estadual e Federal. </t>
  </si>
  <si>
    <t>Houve a suspensão judicial da licença e na determinação de redução da cota de alagamento de 130 pra 120,5 metros. Com isso o Parque Estadual do Turvo não será mais atingido diretamente pelo alagamento. Já houve recursoS do empreendedor e do IBAMA que foram negado pelo juiz.</t>
  </si>
  <si>
    <t>Com relação à parques eólicos: Foi estabelecido contato com a coordenação responsável pelos empreendimentos eólicos, porém, não conseguimos um andamento na ação. Foi inserida uma lista de espécies alvo dentro de um documento chamado: Diretrizes para o licenciamento de usinas eólicas, EIA e RAS, da FEPAM.</t>
  </si>
  <si>
    <r>
      <t xml:space="preserve">Alexandre Jose Diehl Krob (Instituto Curicaca), Caroline Zank (SEMA),  Marcelo Duarte Freire (Teia Projetos Ambientais), </t>
    </r>
    <r>
      <rPr>
        <sz val="11"/>
        <color theme="1"/>
        <rFont val="Calibri"/>
        <family val="2"/>
        <scheme val="minor"/>
      </rPr>
      <t>Marcio Borges Martins (UFRGS).</t>
    </r>
  </si>
  <si>
    <t xml:space="preserve">A Instrução Normativa FATMA nº 62 (que estabelece critérios relativos aos estudos de fauna em áreas de influência de empreendimentos) está sendo revisada e contará com item geral sobre os PANs. Esta IN contém Termos de Referência para os estudos de Levantamento, Monitoramento e Resgate de Fauna. A ideia é que todas as Instruções Normativas do Licenciamento da FATMA contenham um item orientando que os estudos de fauna devem estar de acordo com a IN 62.   </t>
  </si>
  <si>
    <t xml:space="preserve">Ainda estamos trabalhando na revisão da IN 62, com intuito de melhorar os Termos de Referência e consequentemente a qualidade dos estudos apresentados à FATMA.  </t>
  </si>
  <si>
    <t>Por enquanto estamos trabalhando no nível técnico, sendo nosso único obstáculo o excesso de trabalho.</t>
  </si>
  <si>
    <t>5.8 - Aperfeiçoar os itens referentes aos anfíbios e répteis contempladas pelo PAN nas Instruções Normativas para empreendimentos em Santa Catarina.</t>
  </si>
  <si>
    <t>Mapa elaborado mas não foi amplamente divulgado. A lista de espécies mudou então o mapa precisa ser refeito e está na fila de demandas pendentes para a Vívian fazer. Adicionalmente, a descrição da área de ocorrencia das espécies alvo esttá divulgada no site do ICMBio, em espécies ameaçadas.</t>
  </si>
  <si>
    <t xml:space="preserve">5.9- Elaborar e divulgar mapa contendo posicionamento aproximado da ocorrência das espécies contempladas pelo PAN incluindo buffer a partir da área de ocorrência das espécies. </t>
  </si>
  <si>
    <t>Produto disponibilizado em meio impresso via ofício para os órgãos ambientais municipais, estaduais e federal.</t>
  </si>
  <si>
    <t xml:space="preserve">Não priorizei a execução dessa ação.  Devo articular com os representantes dos estados para ajudar a elaborar o pedido e ver o destinatário e endereço corretos,  para juntar com os dados que eu tenho (dados da ANEEL) e com a nova lista de espécies. As áreas estratégicas ainda não tive tempo de gerar, e até foi bom pois as espécies mudaram, então teria que refazer. Conseguimos uma bolsista para ajudar especificamente nisso, ela entrou agora em Abril  há vinte dias, e estamos capacitando-a no Zonation para fazer as áreas estratégicas nesta metodologia de priorização. </t>
  </si>
  <si>
    <t>Marcio Borges Martins (UFGRS), Laura Verrastro Vinas (UFRGS), Alexandre Jose Diehl Krob (Instituto Curicaca), Michelle Abadie de Vasconcelos (UFRGS), Tiago Santos (UNIPAMPA), Rafael Antônio Balestra (RAN/ICMBio), Ismael Verrastro Brack (UFRGS), Lúcio Santos (PARNA Aparados da Serra e PARNA Serra Geral/ICMBio), Elaine Maria Lucas Gonsales (UNOCHAPECÓ), Ester Warken Bahia Lopes (FATMA), Mauro Britto (IAP)</t>
  </si>
  <si>
    <t xml:space="preserve">Na última reunião de monitoramento (2014, Florianópolis), a minuta do ofício de encaminhamento da ação para a FATMA foi socializado com a plenária. No entanto, alguns articuladores sugeriram que outros empreendimentos fossem incluídos nesta ação. A sugestão foi de fazer um ofício único com todas as ameaças e empreendimentos. Entretanto, no entendimento de alguns presentes, este encaminhamento pode resultar em perda do foco e de efetividade. Como não houve um consenso e encaminhamento específico, a proposta de ofício foi encaminhada ao Coordenador do PAN Herpetofauna Sul, Sr. Ivan Borel do Amaral, que ficou de analisar e retornar sobre o melhor encaminhamento a ser dado.  </t>
  </si>
  <si>
    <t>Minuta de ofício a ser encaminhado para a FATMA.</t>
  </si>
  <si>
    <t xml:space="preserve">Não existem problemas sérios, apenas divergência quanto ao melhor encaminhamento da ação na oficina de monitoramento. </t>
  </si>
  <si>
    <t>Sugiro que o encaminhamento seja novamente avaliado na reunião do GAT e, dependendo da decisão, encaminhado de forma separada à FATMA, de acordo com a proposta de ação elaborada na primeira oficina.</t>
  </si>
  <si>
    <t>Em diversos momentos possíveis o Instituto Curicaca exerceu demanda frente à Secretaria Estadual de Meio Ambiente do Rio Grande do Sul para que o zoneamento fosse elaborado. A dinâmica andou lentamente e o Laboratório de Herpetologia da UFRGS, prof. Márcio Borges, subsidiou tecnicamente o estudo no que se refere aos anfíbios. A integração dos mapas temáticos com outros grupos da fauna, paisagem, etc., foi feita pelo Laboratório de Geoprocessamento da UFRGS.</t>
  </si>
  <si>
    <t>O produto é um mapa de fragilidade para o licenciamento de parques eólicos. O produto ainda não foi plenamente discutido e nem houve apresentação densa à sociedade. O Instituto Curicaca e o Comitê Estadual da Reserva da Biosfera da Mata Atlântica solicitaram uma apresentação, que esteve muito genérica sem ser possível entender a metodologia de integração e suscitou dúvidas quanto a representação da realidade, mas representa um avanço para a gestão. Há uma fragilidade devido ao mapa ter sido elaborado apenas para as áreas de maior potencial gerador de energia eólica e não abranger todo o estado. Há também carência de diretrizes claras de gestão ambiental, mas acredita-se que o produto passará por algumas discussões antes de ser consolidado.</t>
  </si>
  <si>
    <t>O processo de licenciamento se encerrou em 2014 e, desde então, seguimos acompanhando se há alguma novidade no processo.</t>
  </si>
  <si>
    <t>Ação em andamento, foi publicada uma portaria geral, que não é o zoneamento em si mas cumpre o objetivo do Zoneamento. A FEPAM não está aplicando  este documento da maneira correta, é necessário o acompanhamento para que a aplicação aconteça. Portaria FEPAM n.º 118/2014, dispõe acerca da regulamentação do art. 3º da resolução CONAMA 462/2014 e estabelece os critérios, exigências e estudos prévios para o licenciamento ambiental de empreendimentos de geração de energia a partir da fonte eólica, no Estado do Rio Grande do Sul. Portaria FEPAM N.º 121/2014. Altera a redação do parágrafo 2º do artigo 3º da Portaria Fepam n.º 118/2014.</t>
  </si>
  <si>
    <t>Em decorrências de mudanças de cargos no DEINFRA, torna o trabalho mais complicado.</t>
  </si>
  <si>
    <t>Excluir a ação e incorporar os termos de referência junto a FATMA (órgão ambiental estadual)</t>
  </si>
  <si>
    <t>6.1-Elaborar e encaminhar para a FATMA uma proposta de Termo de Referência que inclua estudos de répteis e anfíbios para o licenciamento de rodovias no estado de SC.</t>
  </si>
  <si>
    <t>Não foi realizada e não recebemos justificativa.</t>
  </si>
  <si>
    <t>Elaine: Na última reunião de monitoramento (2014, Florianópolis) esta ação foi discutida e foi sugerido que os dados de ocorrência do javali em áreas de ocorrência das espécies do PAN fossem solicitados e organizados pelo próprio ICMBio, através da coleta de dados de relatórios entregues ao órgão. Precisa retomar a discussão para definir melhor o encaminhamento. Faltam pesquisas que avaliem o impacto, como está previsto na ação. Ibere: Trabalho iniciado com o levantamento conhecido da distribuição de javalis no sul do Brasil. Iniciado a formação de um grupo de pesquisa sobre a influência dos javalis em populações de anuros no norte do estado do RS. Oficina: Mauro conseguirá uma série de dados no PR e vai encaminhar para o Ibere, que vai centralizar as informações.</t>
  </si>
  <si>
    <t>Atualmente, estou em busca de alunos que realizem pesquisas em campo com o intuito de avaliar o quanto as populações de javalis influenciam as populações de anfíbios, principalmente as espécies alvo do PAN.</t>
  </si>
  <si>
    <t>Relatório com mapa</t>
  </si>
  <si>
    <t>Dados pontuais sobre a presença de Trachemys spp. foram levantados, mas ainda não foi realizada uma compilação mais ampla da ocorrência destas espécies na região sul. Em campanha realizada em fevereiro de 2015, a presença de Trachemys dorbigni foi registrada na APA do Ibirapuitã, RS, onde a espécie tem, provavelmente, ocorrência natural.</t>
  </si>
  <si>
    <t>Dificuldade em encontrar a melhor forma de centralizar os dados.</t>
  </si>
  <si>
    <t>7.4- Identificar localidades com presença dos Tigres-d'água: Trachemys dorbignii fora da sua áreas de ocorrência natural (Pampa e litoral do RS) e da espécie exótica Trachemys scripta.</t>
  </si>
  <si>
    <t xml:space="preserve"> Tobias Saraiva Kunz (UFRGS)</t>
  </si>
  <si>
    <t xml:space="preserve">Não foi realizada. </t>
  </si>
  <si>
    <t xml:space="preserve">A responsabilidade da regulamentação não está claramente definida no Brasil atualmente. </t>
  </si>
  <si>
    <t>Página de Internet com dados de distribuição (a ser atualizado assim que terminar o atual levantamento de informações): http://www.ib.usp.br/grant/Ra-touro_no_Brasil/Distribuicao.html</t>
  </si>
  <si>
    <t>A última tentativa de articulação com a filha do proprietário foi obtida a informação de que o proprietário está com câncer terminal.Não foi prosseguida a ação de articulação, apenas informadas para a filha dele algumas orientações sobre RPPN.</t>
  </si>
  <si>
    <t>Falta de interesse e de receptividade por parte do proprietário da área.</t>
  </si>
  <si>
    <t>Foi contatado o proprietário que demonstrou interesse. Mas não continuou-se a ação. Esta área será retomada em breve, e serão feitas novas tentativas.</t>
  </si>
  <si>
    <t>Estamos desenvolvendo estudo no Parque Estadual do Turvo e arredores, especificamente delineado para acessar o valor de poças em áreas agrícolas na manutenção da anurofauna local. Esse estudo faz parte do projeto de Doutorado do aluno Victor Lipinski (Programa de Pós-Graduação em Biodiversidade Animal/UFSM) e certamente trará dados robustos sobre a problemática da Zona de Amortecimento, que poderão melhor embasar o desenvolvimento dessa ação.</t>
  </si>
  <si>
    <t>8.7 - Elaborar e encaminhar ao Ministério Público documento solicitando que a SEMA/RS implementar a Zona de Amortecimento no entorno do Parque Estadual do Turvo (RS), visto a importância desta unidade de conservação estadual para a conservação da herpetofauna do sul do Brasil.</t>
  </si>
  <si>
    <t>Laura Verrastro Vinas (UFRGS), Márcio Borges Martins (UFRGS), Sonia Zanini Cechin(UFSM)</t>
  </si>
  <si>
    <t xml:space="preserve">Não realizado </t>
  </si>
  <si>
    <t>8.13- Identificar as UC federais, estaduais e municipais com ocorrência ou potencial ocorrência das spp contempladas do PAN e diagnosticar o nível de implementação de cada uma.</t>
  </si>
  <si>
    <t>Dependente da ação anterior, não realizada.</t>
  </si>
  <si>
    <t>Essa ação é uma complementação, desdobramento ou reforço da ação anterior “8.13- Encaminhar documento aos órgãos gestores das UC federais, estaduais e municipais com ocorrência ou potencial ocorrência das spp alvo do PAN solicitando a implementação das UCs não implementadas identificadas no item 8.13 consideradas estratégicas para a conservação das spp alvo do PAN.”, articulada pelo Ivan Borel (RAN/ICMBIO). Não recebemos informação de que tenha sido realizada e/ou cópia dos documentos enviados, para dar sequencia na informação ao MP.</t>
  </si>
  <si>
    <t>8.17- Encaminhar memorando para a Coordenação de Criação de UC/DIREP,   solicitando a criação de uma UC de Proteção Integral na região do Albardão (município de Santa Vitória do Palmar/RS) como estratégia de conservação de Ceratophrys ornata e M. montevidensis.  **AÇÃO EM QUE SOLICITAMOS APOIO DA COPAN - BRASÍLIA PARA INTERVIR JUNTO</t>
  </si>
  <si>
    <t>Rodrigo Lignau (UFPR), Elaine Maria Lucas Gonsales (UNOCHAPECÓ),  Magno Vicente Segalla (Instituto Hórus), Ester Warken Bahia Lopes (FATMA), Juliane Monteiro (UNESP)</t>
  </si>
  <si>
    <t>Caroline recomendou a utilização do Zonation nesta análise</t>
  </si>
  <si>
    <t>Não priorizei a elaboração da proposta ainda por atender outras demandas de trabalho no RAN, que são tão importantes quanto esta, e preciso colocar na fila de prioridades esta ação, que ainda está dentro do prazo de início e término.</t>
  </si>
  <si>
    <t>A ação mantêm-se como de interesse do Instituto Curicaca e foi colocada no Plano de Ação do NuCAR para o ano de 2014 e 15, mas não conseguiu ser realizada. Está em fase de avaliação quanto à estratégia para a sua execução.</t>
  </si>
  <si>
    <t xml:space="preserve">8.21- Realizar  avaliação ecológica rápida na região do Banhado Amarelo, Josafaz e Silveirão (área do entorno dos Parques Nacionais de Aparados da Serra e Serra Geral e Floresta Nacional São Francisco de Paula) áreas de ocorrência potencial para as espécies C. valae, M. cambaraensis, E. erythrogaster, P. bibroni, Clelia hussami, Bothrops cotiara Thoropa saxatilis, </t>
  </si>
  <si>
    <t>A proposta técnica elaborada pelo Centro de Ecologia da UFRGS, Instituto Curicaca e FZB foi formalmente entregue à Secretaria Estadual de Meio Ambiente do Rio Grande do Sul e à Coordenação Regional 9 do ICMBio.</t>
  </si>
  <si>
    <t>Proposta técnica entregue à potenciais gestores.</t>
  </si>
  <si>
    <t>Vincular a outra ação decorrente da conclusão dessa que é de acompanhamento do processo no ICMBio e estava sendo feito pela Andrea.</t>
  </si>
  <si>
    <t>Foi realizada pela pesquisadora Valentina Zaffaroni como tema de mestrado.</t>
  </si>
  <si>
    <t>Houve a comprovação de confluência dos microcorredores ecológicos de Itapeva com a maioria dos sítios conhecidos para a espécie, embora essa não tenha sido utilizada como critério para a definição dos mesmos. Conclui que a implantação dos microcorredores pode contribuir para a sua conservação.</t>
  </si>
  <si>
    <t>Plano de manejo ainda não foi iniciado, mudança de chefia do Parque.</t>
  </si>
  <si>
    <t>Selvino Neckel de Oliveira(UFSC)</t>
  </si>
  <si>
    <t>Houve troca de comunicação entre o Instituto Curicaca e a Andrea, da CR9 do ICMBio, com fins de nivelar pelo acompanhamento feito por ela. Entretanto, no ano passado a Andrea foi deslocada da CR9.</t>
  </si>
  <si>
    <t>8.27 - Acompanhar a tramitação do processo de criação no ICMBio de uma UC na planície costeira norte do RS, que abrange a área da Lagoa do Morro do Forno e do Jacaré.</t>
  </si>
  <si>
    <t>Talvez.</t>
  </si>
  <si>
    <t xml:space="preserve">Andrea  von der Heyde Lamberts (CR9/ICMBio),  </t>
  </si>
  <si>
    <t>Comunicação entre todos os integrantes da ação ainda não consolidada para articulação da ação.</t>
  </si>
  <si>
    <t>Há uma dinâmica forte de instrução de processo com os proprietários das terras de dentro do Parque que tenham documentação e interesse em abrir processo.</t>
  </si>
  <si>
    <t>Há um incremento constante de processos instruídos.</t>
  </si>
  <si>
    <t xml:space="preserve">Verificar a quantidade de processos instruídos que coincidem com as áreas de ocorrência conhecida das espécies do PAN Sul. </t>
  </si>
  <si>
    <t>Parte da ação foi contemplada com o zoneamento ambiental da geração de energia eólica, pois um dos layer considerado foi o de áreas com propostas e processos de criação de UC.</t>
  </si>
  <si>
    <t>Mapa de zoneamento dos eólicos</t>
  </si>
  <si>
    <t>Estamos escrevendo o documento e esperamos encaminhá-lo antes da monitoria.</t>
  </si>
  <si>
    <t xml:space="preserve">O GT foi criado na reunião ocorrida em Porto Alegre em Setembro de 2014, em seguida ao II SGH foi realizada uma oficina para tratar de ações de conservação de Melanophryniscus admirabilis, incluindo Curicaca/NuCAR, ICMBio, UFRGS, FZB/MCN, Instituto Boitatá, Teia Projetos Ambientais, IUCN e DBIO/SEMA. Esse grupo consolidou, entre uma série de ações, uma proposta de criação de uma UC federal que foi enviada recentemente à presidência do ICMBio com copia para diretor da CR9.  </t>
  </si>
  <si>
    <t>É recomendável que o GT mantenha a regularidade das reuniões.</t>
  </si>
  <si>
    <t xml:space="preserve">Os levantamentos sobre a herpetofauna tem sido realizados duas vezes por semestre; e atualmente, conta com a participação de uma aluna realizando seu trabalho de conclusão com anuros pela UFRGS. Além disso, a colaboradora Valentina Zaffaroni vem realizando os levantamentos de répteis.  </t>
  </si>
  <si>
    <t>Lista parcial de espécies da área.</t>
  </si>
  <si>
    <t>A ação não foi iniciada.</t>
  </si>
  <si>
    <t>Houve uma comunicação inicial por parte da gestão da UC com o responsável pelo camping a fim de restringir a circulação de veículos na cachoeira, mas, antes que se defina a questão fundiária (a área onde se localiza o camping do Passo da Ilha está em processo de aquisição pelo governo estadual do RS) provavelmente não haja efetivação desta regulamentação.</t>
  </si>
  <si>
    <t>Recomenda-se acompanhar o processo de regularização fundiária da área do camping.</t>
  </si>
  <si>
    <t>Ação contínua.</t>
  </si>
  <si>
    <t xml:space="preserve">2.2- Sensibilizar a comunidade escolar sobre a importância dos anfíbios e répteis e dos remanescentes nativos, com enfase na compatibilidade das atividades econômica no Bioma Pampa. </t>
  </si>
  <si>
    <t xml:space="preserve">2.3- Criar, divulgar e atualizar um site com informações sobre as espécies alvo do PAN e suas áreas prioritárias para conservação, acessado através de um link no site do RAN. </t>
  </si>
  <si>
    <t>Luis Alfredo Costa Freitas (RAN/ICMBio),  Michelle Abadie de Vasconcelos (UFRGS), Valentina Zaffaroni Caorsi (UFRGS), Mauro de Moura Britto (IAP/PR), Laura Verrastro Vinas (UFRGS)</t>
  </si>
  <si>
    <t>(20) Oficinas de qualificação em que o tema conservação de anfíbios e répteis tenha sido inserido.</t>
  </si>
  <si>
    <t>2.5- Publicar e distribuir nos municípios com registro das espécies contempladas pelo PAN, o livro "Cordel dos Anfíbios".</t>
  </si>
  <si>
    <t>Retomada de contato com os colaboradores, para prosseguimento e implementação das ações.</t>
  </si>
  <si>
    <t>Relatórios finalizados e publicações.</t>
  </si>
  <si>
    <t>Relatórios e publicações.</t>
  </si>
  <si>
    <t xml:space="preserve">Rodrigo Lingnau (UTFPR), Luis Fernando Ribeiro (Universidade Tuiuti), Vinícius Matheus Caldart (UFSM), Juam Diego Baldo (Fundación Miguel Lillo), Paulo Christiano de Anchietta Garcia (UFMG), Franciéle Pereira Maragno (UFRGS), Mauro de Moura Britto (IAP/PR), Sonia Zanini Cechin (UFSM), Ivan Borel Amaral (RAN/ICMBio)         </t>
  </si>
  <si>
    <t xml:space="preserve">Excluir: Renata Cardoso Vieira (UFRGS), Martin Schossler (UFRGS)
Incluir no grupo Murilo Guimarães (UFRGS)
</t>
  </si>
  <si>
    <t xml:space="preserve">Buscar recursos para colocar alunos em campo. </t>
  </si>
  <si>
    <t>Realocar a  ação no objetivo 2 e entrar em contato com Clara Weber Liberato (SEMA/RS) para saber do andamento da ação e apresentar o novo texto da ação.</t>
  </si>
  <si>
    <t xml:space="preserve">3.20  - Contribuir para a qualificação dos Técnicos e Analistas Ambientais da SEMA, ICMBio, IBAMA e FATMA e Fundações Municipais de meio Ambiente e Secretarias Ambientais Municipais no Rio Grande do Sul e Santa Catarina oferecendo cursos sobre anfíbios e répteis ameaçados de extinção.  </t>
  </si>
  <si>
    <t>Taran Grant (USP), Valentina Zaffaroni Caorsi (UFRGS), Márcio Borges Martins (UFRGS)</t>
  </si>
  <si>
    <t>Desenvolvemos até o momento quatro excursões a campo na área de interesse. Uma em 2012, três em 2013 e quatro em 2014. Duas novas excursões estão programadas.</t>
  </si>
  <si>
    <t>Paulo Christiano de Anchietta Garcia (UFMG)</t>
  </si>
  <si>
    <t>Estudo elaborado e disponibilizado.</t>
  </si>
  <si>
    <t xml:space="preserve"> Disponibilização do produto gerado.</t>
  </si>
  <si>
    <t>2.x - Contribuir para a qualificação dos Técnicos e analistas ambientais da SEMA, fundações e secretarias ambientais municipais no Rio Grande do Sul oferecendo cursos sobre anfíbios e répteis ameaçados de extinção.</t>
  </si>
  <si>
    <t>Foi realizada uma tentativa de organização de um curso de capacitção com guardas parque da SEMA e não foi realizado por falta de recursos financeiros.</t>
  </si>
  <si>
    <t>Inserir nos resultados os nomes do alunos e tema da monografia/dissertação/tese apenas para detalhar o produto da ação.</t>
  </si>
  <si>
    <t>Realocar  no objetivo 8.</t>
  </si>
  <si>
    <t>Relatório de expedições e publicações.</t>
  </si>
  <si>
    <t>Dependendo dos andamentos da terceira monitoria e conforme o dialogo entre as  partes envolvidas na ação, talvez o articulador deva ser revisado.</t>
  </si>
  <si>
    <t>Fabiana Heidrich Amorim (PROSUL),  Erica Naomi Saito (UFSC)</t>
  </si>
  <si>
    <t>Adequar ao novo cronograma, assim que iniciado efetivamente o trabalho.</t>
  </si>
  <si>
    <r>
      <t xml:space="preserve">3.32 - Monitorar aspectos da dinâmica populacional e da história natural de </t>
    </r>
    <r>
      <rPr>
        <i/>
        <sz val="11"/>
        <color theme="1"/>
        <rFont val="Calibri"/>
        <family val="2"/>
        <scheme val="minor"/>
      </rPr>
      <t>M. cambaraensis</t>
    </r>
    <r>
      <rPr>
        <sz val="11"/>
        <color theme="1"/>
        <rFont val="Calibri"/>
        <family val="2"/>
        <scheme val="minor"/>
      </rPr>
      <t xml:space="preserve"> na FLONA SFP.</t>
    </r>
  </si>
  <si>
    <t>Valentina Zaffaroni Caorsi (UFRGS),  Edenice Brandão Ávila de Souza (FLONA São Francisco de Paula), Marcelo Duarte Freire (Teia Projetos Ambientais)</t>
  </si>
  <si>
    <t xml:space="preserve">Iberê Farina Machado (Instituto Boitatá) </t>
  </si>
  <si>
    <t>Luis Alfredo Costa Freitas (RAN/ICMBio) , Nilza Silva Barbosa (RAN/ICMBio), Diego Janisch Alvares (UFRGS), Caroline Zank (SEMA/RS), Iberê Farina Machado (Instituto Boitatá), Selvino Neckel de Oliveira (UFSC), Caroline Angri (UFSC)</t>
  </si>
  <si>
    <t>Equipe de Educação Ambiental do RAN/ICMBio, Alexandre Jose Diehl Krob(Instituto Curicaca), Marcelo Duarte Freire (Teia Projetos Ambientais), Iberê Farina Machado (Instituto Boitatá)</t>
  </si>
  <si>
    <t>Rodrigo Lingnau (UFTPR), Ivan Borel Amaral (RAN/ICMBio), Iberê Farina Machado (Instituto Boitatá), Juliane Monteiro (UNESP), Marcelo Freire (Teia)</t>
  </si>
  <si>
    <t>Iberê Farina Machado (Instituto Boitatá), Ivan Borel Amaral (RAN/ICMBio) , Daniel (RPPN Garapiá), Marcelo Duarte Freire (Teia Projetos Ambientais) (TEIA), Erica Naomi Saito (UFSC)</t>
  </si>
  <si>
    <t>Valentina Zaffaroni Caorsi (UFRGS),  Edenice Brandão Ávila de Souza (FLONA São Francisco de Paula), Iberê Farina Machado (Instituto Boitatá)</t>
  </si>
  <si>
    <t>Iberê Farina Machado (Instituto Boitatá) , Ivan Borel Amaral (RAN/ICMBio), Marcelo Duarte Freire (Teia Projetos Ambientais), Erica Naomi Saito (UFSC), Patrick Colombo (Fundação Zoobotânica)</t>
  </si>
  <si>
    <t>Caroline Oswald (UFMG), Paulo Christiano de Anchietta Garcia (UFMG), Vitor Rocha (UFSC), Clarissa Canedo (MNRJ),  Iberê Farina Machado (Instituto Boitatá)</t>
  </si>
  <si>
    <t>Márcio Roberto Pie (UFPR), Marcos Ricardo Bornschein (MATER NATURA), Magno Vicente Segalla (Instituto Horus), Iberê Farina Machado (Instituto Boitatá)</t>
  </si>
  <si>
    <t>ICMBIO, Laplace Gomide Junior (RAN/ICMBio) Iberê Farina Machado (Instituto Boitatá), Isaías José dos Reis (RAN/ICMBio), Cíntia Maria Silva Coimbra (RAN/ICMBio)</t>
  </si>
  <si>
    <t>Ivan Borel Amaral (RAN/ICMBio), Alexandre Jose Diehl Krob (Instituto Curicaca), Marcio Borges Martins (UFRGS), Caroline Zank (SEMA/RS), Patrick Colombo (Fundação Zoobotânica), Valentina Zaffaroni Caorsi (UFRGS), Luis Fernando Marin da Fonte (UFRGS), Thayná Mendes de Freitas Lima (UFRGS), Fernando Becker (UFRGS), Ariadne Ângulo (ASG/IUCN), Iberê Farina Machado (Instituto Boitatá)</t>
  </si>
  <si>
    <t>Michelle Abadie de Vasconcelos (UFRGS), Valentina Zaffaroni Caorsi (UFRGS) 
Thayná Mendes de Freitas Lima (UFRGS), Luis Fernando Marin da Fonte (UFRGS)
Caroline Zank (SEMA/RS)
Patrick Colombo (Fundação  Zoobotânica), Ivam Borel Amaral (RAN/ICMBio)
Iberê Farina Machado (Instituto Boitatá)
Ariadne Angulo (ASG/IUCN), Clara Weber Liberato (SEMA/RS)</t>
  </si>
  <si>
    <t xml:space="preserve">Caroline Batistim Oswald (UFMG), Selvino Neckel de Oliveira (UFSC)
</t>
  </si>
  <si>
    <t>3.35 - Incentivar a formação de novos grupos de pesquisa para realizar estudos sobre as espécies de anfíbios incluídos do PAN, no Paraná, em especial, em áreas carentes de herpetólogos.</t>
  </si>
  <si>
    <t>Propostas enviadas.</t>
  </si>
  <si>
    <t xml:space="preserve">Vera Lúcia Ferreira Luz (RAN/ICMBio) </t>
  </si>
  <si>
    <t>Foi criado o Boletim do RAN com um encarte Herpetopan.</t>
  </si>
  <si>
    <t>A dificuldade de se criar condicionantes deve-se ao fato de as espécies ainda não terem sido formalmente descritas.</t>
  </si>
  <si>
    <t>Documentos protocolados.</t>
  </si>
  <si>
    <t>5.1-  Sugerir condicionantes nos processos de licenciamento nas áreas de mineração de caulim na Serra do Quiriri/SC , local de ocorrência de espécies contempladas pelo PAN, para que elas sejam consideradas em estratégias de conservação e monitoradas.</t>
  </si>
  <si>
    <t>Ação encaminhada à COPAN/ICMBio</t>
  </si>
  <si>
    <t>Laura Verrastro Vinas (UFRGS) , Caroline Zank (UFRGS)</t>
  </si>
  <si>
    <t>Reunião para apresentação, documento protocolado e cronograma de acompanhamento da inclusão dos subsídios técnicos fornecidos no termo de referência.</t>
  </si>
  <si>
    <t>Ação encaminhada à COPAN/ICMBio. Ação em que solicitamos apoio da COPAN/ICMBio para intervir junto.</t>
  </si>
  <si>
    <t>5.7 Aperfeiçoar os itens referentes aos anfíbios e répteis alvos do PAN nos Termos de Referência para empreendimentos no Paraná.</t>
  </si>
  <si>
    <t>Ester Warken Bahia Lopes (FATMA), Raíssa Fries Bressan (UFRGS), Elaine Maria Lucas Gonsales (UNOCHAPECÓ), Luthiana Carbonell dos Santos (FATMA), Paulo Christiano de Anchietta Garcia (UFMG)</t>
  </si>
  <si>
    <t>Sobra trabalho e falta mão de obra.</t>
  </si>
  <si>
    <t>Documento protocolado.</t>
  </si>
  <si>
    <t>Caroline Zank (UFRGS), Marcelo Duarte Freire (Teia Projetos Ambientais), Raíssa Fries Bressan (UFRGS), Elaine Maria Lucas Gonsales (UNOCHAPECÓ)</t>
  </si>
  <si>
    <t>Utilizar como modelo uma portaria da FEPAM indicada pela Caroline Zank.</t>
  </si>
  <si>
    <t>Ação encaminhada à COPAN/ICMBio. Ação em que solicitamos apoio da COPAN/ICMBio pra intervir junto.</t>
  </si>
  <si>
    <t xml:space="preserve"> Ação em que socilitamos apoio da COPAN/ICMBio para intervir junto.</t>
  </si>
  <si>
    <t>5.10 - Encaminhar documento sugerindo o aperfeiçoamento de diretrizes e condicionantes para a implantação de parques eólicos, considerando as espécies contempladas pelo PAN em Santa Catarina.</t>
  </si>
  <si>
    <t>5.19 - Acompanhar junto à FEPAM e SEMA - RS o andamento da aplicação do zoneamento ambiental dos empreendimentos eólicos e a sua capacidade de abranger as demandas de conservação das espécies alvo e beneficiadas do PAN.</t>
  </si>
  <si>
    <t xml:space="preserve">Transferir ação para o objetivo 5. </t>
  </si>
  <si>
    <t>5.x -Elaborar e encaminhar para a FATMA uma proposta de Termo de Referência que inclua estudos de répteis e anfíbios para o licenciamento de rodovias no estado de SC.</t>
  </si>
  <si>
    <t>Lucio Santos (PARNA Aparados da Serra/PARNA Serra Geral/ICMBio), Clara Weber Liberato, Caroline Zank (SEMA/RS), Centro Ecológico (RS),  UFRGS, Prefeituras Municipais de Torres, Dom Pedro e Morrinhos do Sul, Edenice Brandão Ávila de Souza (FLONA São Francisco de Paula/ICMBio), Patrick Colombo  (FZB/MCN)</t>
  </si>
  <si>
    <t>Caroline Zank (SEMA/RS) , Fabiana Heidrich Amorim  (PROSUL)</t>
  </si>
  <si>
    <t>Caroline Zank(SEMA/RS) vai solicitar a colaboração do NERF.</t>
  </si>
  <si>
    <t xml:space="preserve"> Fernanda Moraes Abbud (FATMA)</t>
  </si>
  <si>
    <t>6.2- Subsidiar tecnicamente e incentivar o aprimoramento de mecanismos legais para a proteção dos campos nativos.</t>
  </si>
  <si>
    <t xml:space="preserve">6.2- Estabelecer mecanismos legais para a proteção dos campos nativos . </t>
  </si>
  <si>
    <t>Ação em que solicitamos apoio da COPAN/ICMBio para intervir junto.</t>
  </si>
  <si>
    <t>Tiago Gomes dos Santos (UNIPAMPA), Elaine Maria Lucas Gonsales (UNOCHAPECÓ) ,Mauro de Moura Britto (IAP/PR)</t>
  </si>
  <si>
    <t>Minutas elaboradas encaminhadas para as  diferentes esferas governamentais.</t>
  </si>
  <si>
    <t>Ivan Borel Amaral (RAN/ICMBio) informará Tiago Gomes dos Santos (UNIPAMPA)  que ele é articulador no RS.</t>
  </si>
  <si>
    <t>Ana Carolina Canary (E.E. TAIM), CR9 do ICMBio, Alexandre Jose Diehl Krob(Instituto Curicaca), Leonardo Francisco Stahnke (Instituto Pampa Brasil), Paulo Christiano de Anchietta Garcia(UFMG), Milena Wachlevski Machado (UFSC), Clóvis de Souza Bujes (Projeto Chelonia/UFRGS), Elaine Maria Lucas Gonsales (UNOCHAPECÓ), Ester Warken Bahia Lopes (FATMA)  , Clara Weber Liberato (SEMA/RS), Mauro de Moura Britto (IAP/PR), Fernanda Moraes Abbud (FATIMA/SC), Caroline Zank (SEMA/RS), Patrick Colombo (Fundação Zoobotânica), Fernanda Moraes Abbud (FATMA)</t>
  </si>
  <si>
    <t>Isaac? informou que é possível realizar a divulgação.</t>
  </si>
  <si>
    <t>Ofício com indicação da fonte dos dados e mapa.</t>
  </si>
  <si>
    <t xml:space="preserve">IAP -  Luiz Tarcísio Mossato Pinto, Diretor Presidente. Rua Engenheiros Rebouças, 1255. </t>
  </si>
  <si>
    <t>Minuta elaborada.</t>
  </si>
  <si>
    <t>Ação concluída, foi publicada uma portaria que regulamenta.</t>
  </si>
  <si>
    <t>7.1- A partir das listas estaduais de espécies exóticas invasoras, elaborar uma lista das espécies exóticas invasoras que ofereçam risco às espécies contempladas pelo PAN.</t>
  </si>
  <si>
    <t>Iberê Farina Machata (Instituto Boitatá) entrará em contato com articulador e verificará a disponibilidade  do mesmo. Caso o articulador não tenha disponibilidade , Iberê se tornará articulador.</t>
  </si>
  <si>
    <t>7.2- Identificar áreas naturais de ocorrência de espécies contempladas pelo PAN em simpatria com javalis (Sus scrofa).</t>
  </si>
  <si>
    <t>Ester Warken Bahia Lopes (FATMA), Magno Vicente Segalla (Instituto Hórus), Marcos Ricardo Bornschein (MATER NATURA) , ICMBio, Eridiane Lopes da Silva (APA Ibirapuitã/ICMBio) , Carlos Salvador (Caipora), Mauro de Moura Britto (IAP/PR), Fernando Quintela (UFRGS), Valentina Zaffaroni Caorsi(UFRGS), Laura Verratro Vinas (UFRGS), Rodrigo Lingnau, Iberê Farina Machado (Instituto Boitatá), Caroline Zank (SEMA), Eddenice Brandão Ávila de Souza (FLONA São Francisco de Paula/ICMBio), Fernanda Morais Abbud (FATMA)</t>
  </si>
  <si>
    <t>Iberê Farina Machado (Instito Boitatá)</t>
  </si>
  <si>
    <t>Cariane Campos Trigo (UFRGS) , Tobias Saraiva Kunz (UFRGS) , Ester Warken Bahia Lopes (FATMA) ,Magno Vicente Segalla (Instituto Instituto Hórus), Marcos Ricardo Bornschein (MATER NATURA), ICMBio , Sérgio Augusto Abrahao Morato , Alex Bager (CBEE/UFLA) , SBH, Vívian Mara Uhlig (RAN/ ICMBIO) Iberê Farina Machado (Instituto Boitatá)</t>
  </si>
  <si>
    <t>Ester Warken Bahia Lopes (FATMA), Elaine Maria Lucas Gonsales (UNOCHAPECÓ), Fernanda Morais Abbud (FATMA), Mauro de Moura Britto (IAP/PR), Caroline Zank (SEMA), Vívian Mara Uhlig (RAN/ ICMBIO)</t>
  </si>
  <si>
    <t>Verificar de qual esfera é a responsabilidade da regulamentação, e articular para esse encaminhamento.                                                                                                                      Ação encaminhada à COPAN/ICMBio Ação em que solicitamos apoio da COPAN/ICMBio para intervir junto.</t>
  </si>
  <si>
    <t>7.6- Articular com os governos estaduais a promoção da regulamentação de ranários.</t>
  </si>
  <si>
    <t>Ofício encaminhado.</t>
  </si>
  <si>
    <t>Documento contendo um protocolo de prevenção a fuga e um protocolo contendo parâmetros mínimos para a desativação de ranários, a ser encaminhado aos órgãos licenciadores.</t>
  </si>
  <si>
    <t>Ivan Borel Amaral (RAN/ICMBio), Carololine Zank (SEMA), Oswaldo Pinto Ribeiro Filho (UFV),  Taran Grant (USP), Associações de ranicultores, CONAMA , Fernanda Moraes Abbud (FATMA), Peterson Leivas (UFPR)</t>
  </si>
  <si>
    <t>jul/15.</t>
  </si>
  <si>
    <t xml:space="preserve">8.4- Encaminhar ao MMA documento solicitando a regulamentação da categoria de UC "APA". </t>
  </si>
  <si>
    <t>Ação encaminhada à COPAN/ICMBio, Ação em que solicitamos apoio da COPAN/ICMBio para interir junto.</t>
  </si>
  <si>
    <t>Selvino Neckel tem um projeto nesta UC e está em contato como chefe, que infomou que o Plano de Manejo está sendo encaminhado e que ele será informado das possibilidades de parceria.</t>
  </si>
  <si>
    <t xml:space="preserve">Não realizada.  Ainda não foram definidas as áreas previstas na ação 8.10. </t>
  </si>
  <si>
    <t>8.11- Solicitar aos órgãos de licenciamento ambiental (MMA, o ICMBio, o IBAMA, à SEMA/RS, FATMA e IAP/PR, e Prefeituras dos municípios) que contemplem as  áreas prioritárias do PAN na implementação do CAR (Cadastro Ambiental Rural) .</t>
  </si>
  <si>
    <t xml:space="preserve"> Solicitar para a Caroline Zank (SEMA) a planilha da DUC.</t>
  </si>
  <si>
    <t>Quando for enviado o documento aos órgãos gestores, repassar cópia ao Alexandre Jose Diehl Krob(Instituto Curicaca),  Eridiane Lopes da Silva (APA Ibirapuitã/ICMBio) e Inês de Fátima Oliveira Dias (RAN/ICMBio).</t>
  </si>
  <si>
    <t>Ação em que foi solicitado apoio da COPAN/ICMBio para intervir junto.</t>
  </si>
  <si>
    <t xml:space="preserve">8.17- Encaminhar documento técnico para a Coordenação de Criação de UC/DIREP,   solicitando a criação de uma UC de Proteção Integral na região do Albardão (município de Santa Vitória do Palmar/RS) como estratégia de conservação de Ceratophrys ornata e M. montevidensis. </t>
  </si>
  <si>
    <t>Ester Warken Bahia Lopes (FATMA), Alexandre Jose Diehl Krob(Instituto Curicaca), Caroline Zank (SEMA/RS), Clara Weber Liberato (SEMA/RS), Fernanda Moraes Abbud (FATMA),  Mauro de Moura Britto(IAP/PR), Ibere Farina Machado, Elaine Maria Lucas Gonsales (UNOCHAPECÓ), Juliane Monteiro (UNESP)</t>
  </si>
  <si>
    <t xml:space="preserve"> Mauro de Moura Britto(IAP/PR), Fernanda Moraes Abbud (FATMA), Clara Weber Liberato (SEMA-RS), Ester Warken Bahia Lopes (FATMA), Ivan Borel Amaral (RAN/ICMBio),  Paulo Christiano de Anchietta Garcia(UFMG)</t>
  </si>
  <si>
    <t>8.20-  Elaborar memorando solicitando ao ICMBio a criação ou a recategorização com ampliação da unidade de conservação de proteção integral na região dos Campos de Palmas e Água Doce, reforçando a relevância da região na proteção de C. vacariensis, C. hussami e C. ronaldoi, Phyllomedusa rustica e Pleurodema bibroni.</t>
  </si>
  <si>
    <t>Nada foi realizado.</t>
  </si>
  <si>
    <t>Lucio Santos (PARNA Aparados da Serra/PARNA Serra Geral/ICMBio), Marcelo  Duarte Freire (Teia Projetos Ambientais), Caroline Zank (NUCAR Curicaca), Márcio Borges Martins (UFRGS), Patrick Colombo (Fundação Zoobotânica/RS), Diego Janisch Alvares (UFRGS), Laura Verrastro Vinas (UFRGS),Valentina Zaffaroni Caorsi (UFRGS), Iberê Farina Machado (Instituto Boitatá)</t>
  </si>
  <si>
    <t>Ivam Borel Amaral (RAN/ICMBio)  vai enviar memorando.</t>
  </si>
  <si>
    <t>O  contato foi estabelecido. O chefe da UC disse que astava sem recurso para inciar o plano.</t>
  </si>
  <si>
    <t>Verificar com Andrea  von der Heyde Lamberts (CR9/ICMBio) se ela pode permanecer como ponto focal.</t>
  </si>
  <si>
    <t>Proposta encaminhada.</t>
  </si>
  <si>
    <t>Cópia do documentos encaminhados.</t>
  </si>
  <si>
    <t>Marcio Borges Martins (UFRGS), Patrick Colombo (Fundação  Zoobotânica)</t>
  </si>
  <si>
    <t xml:space="preserve">Não foi realizada em função da perspectiva de ampliação do número de espécies contempladas, será agrupada em uma nova ação </t>
  </si>
  <si>
    <t xml:space="preserve">Solicitamaos apoio da COPAN/ICMBio para </t>
  </si>
  <si>
    <t>Não realizada. Os mapas serão feitos em função da nova lista de espécies alvo do PAN</t>
  </si>
  <si>
    <t xml:space="preserve">Os obstáculos burocráticos para a aprovação da publicação dentro do ICMBio </t>
  </si>
  <si>
    <t>5.7 Aperfeiçoar os itens referentes às espécies contempladas do PAN nos Termos de Referência para empreendimentos no Paraná (AÇÃO EM QUE SOLICITAMOS APOIO DA COPAN - BRASÍLIA PARA INTERVIR JUNTO)</t>
  </si>
  <si>
    <t>Foram elaborados em anos anteriores documentos, mas não temos notícias do andamento da ação.</t>
  </si>
  <si>
    <t>Elaine Maria Lucas Gonsales (UNOCHAPECÓ), Magno Vicente Segalla (Instituto Hórus), Renato Silveira Bérnils (UFES),  Luiz Fernando Rocha Ugioni (UNIFESP/DIADEMA), Julio Cesar de Moura Leite (MHNCI),  Paulo Christiano de Anchietta Garcia(UFMG), Fernanda Moraes Abbud (FATMA), Mauro de Moura Britto (IAP/PR), Ester Warken Bahia Lopes (FATMA), Rodrigo Lignau (UFPR), Tobias Saraiva Kunz (UFRGS), Marcia Barbosa Abraão (REVIS dos Campos de Palmas/ICMBio)</t>
  </si>
  <si>
    <t>Existe um estudo concluído com a identificação de áreas prioritárias para a Savana Uruguaia, contudo ainda não foi formalizada proposta de criação de UCs como resultado desta ação do PAN. Existe processo em andamento na SEMA/RS para a criação de UC no Cerro do Jarau, Quaraí.</t>
  </si>
  <si>
    <t>Estudo concluído.</t>
  </si>
  <si>
    <t>Ação muito ampla, especialmente se pensarmos na proposição formal de alguma UC. O estudo de AP existe e pode ser usado, mas a plenária do PANSUL pode decidir se optamos por manter documento amplo, como o já existente, ou se devemos focar em propostas de algumas áreas.</t>
  </si>
  <si>
    <t>Seleção de áreas para foco da ação, com ênfase na Serra do sudeste.</t>
  </si>
  <si>
    <t>Falta de recursos específicos.</t>
  </si>
  <si>
    <t>1. Relatório e 2. Trâmite do relatório via COGEF</t>
  </si>
  <si>
    <t>Iberê Farina Machado (Instituto Boitata)</t>
  </si>
  <si>
    <t>Mauro de Moura Britto (IAP/PR), Ester Warken Bahia Lopes (FATMA), Fernanda Moraes Abbud (FATMA)</t>
  </si>
  <si>
    <t>Lucio Santos (PARNA Aparados da Serra/PARNA Serra Geral/ICMBio), Clara Weber Liberato e Caroline Zank (SEMA/RS), Centro Ecológico (RS),  UFRGS, Prefeituras Municipais de Torres, Dom Pedro e Morrinhos do Sul, Edenice Brandão Ávila de Souza (FLONA São Francisco de Paula/ICMBio), Patrick Colombo  (FZB/MCN)</t>
  </si>
  <si>
    <t>Luis Alfredo Costa Freitas (RAN/ICMBio) , Nilza Silva Barbosa (RAN/ICMBio), Diego Janisch Alvares (UFRGS), Caroline Zank (SEMA/RS), Iberê Farina Machado (Instituto Boitata), Selvino Neckel de Oliveira (UFSC), Caroline Angri (UFSC)</t>
  </si>
  <si>
    <t>Equipe de Educação Ambiental do RAN/ICMBio, Alexandre Jose Diehl Krob(Instituto Curicaca), Marcelo Duarte Freire (Teia Projetos Ambientais), Iberê Farina Machado (Instituto Boitata)</t>
  </si>
  <si>
    <t>2.5- Publicar e distribuir nos municípios com registro das espécies contempladas pelo PAN, o livro "Cordel dos Anfíbios"</t>
  </si>
  <si>
    <t>Equipe de Educação Ambiental do RAN/ICMBio, Alexandre Jose Diehl Krob (Curicaca), Joana  Mendes Ferraz (COPAN/ICMBio)</t>
  </si>
  <si>
    <t>(20) Oficinas de qualificação em que o tema conservação de anfíbios e répteis tenha sido inserido</t>
  </si>
  <si>
    <t>ICMBio, Secretárias de Meio Ambiente Estaduais, ONGs Ambientalistas, Universidades, Projeto Chelonia (UFRGS), SDUC/RS, Secretarias de Educação Municipais, Fundações Ambientais, Luis Alfredo Costa Freitas (RAN/ICMBio),  Michelle Abadie de Vasconcelos (UFRGS), Valentina Zaffaroni Caorsi (UFRGS), Mauro de Moura Britto (IAP/PR), Laura Verrastro Vinas (UFRGS)</t>
  </si>
  <si>
    <r>
      <t xml:space="preserve">3.3- Buscar novas áreas de potencial ocorrência para </t>
    </r>
    <r>
      <rPr>
        <i/>
        <sz val="11"/>
        <color theme="1"/>
        <rFont val="Calibri"/>
        <family val="2"/>
        <scheme val="minor"/>
      </rPr>
      <t>Melanophryniscus admirabilis</t>
    </r>
    <r>
      <rPr>
        <sz val="11"/>
        <color theme="1"/>
        <rFont val="Calibri"/>
        <family val="2"/>
        <scheme val="minor"/>
      </rPr>
      <t>.</t>
    </r>
  </si>
  <si>
    <t>Tobias Saraiva Kunz (UFRGS), Clóvis de Souza Bujes (Projeto Chelonia/UFRGS), Sérgio Augusto Abrahao Morato (STCP Engenharia de Projetos), Julio Cesar de Moura Leite (MHNCI) , Rafael Antônio Balestra (RAN/ICMBio), Mauro de Moura Britto (IAP/PR) , Ana Paula Gomes Lustosa (RAN/ICMBio), Rafael Martins Valadão (RAN/ICMBio), Geraldo Tracajá (RAN/ICMBio), Rafael Antônio Balestra (RAN/ICMBio)</t>
  </si>
  <si>
    <t>Relatórios finalizados e publicações</t>
  </si>
  <si>
    <t>Relatórios e publicações</t>
  </si>
  <si>
    <t>Lucio Santos (PARNA Aparados da Serra/PARNA Serra Geral/ICMBio), Murilo Guimarães (UFRGS)</t>
  </si>
  <si>
    <t>2.9 - Contribuir para a qualificação dos Técnicos e analistas ambientais da SEMA, fundações e secretarias ambientais municipais no Rio Grande do Sul oferecendo cursos sobre anfíbios e répteis ameaçados de extinção.</t>
  </si>
  <si>
    <t>Milena Wachlevski Machado (UFSC), Fernanda Moraes Abbud (FATMA), Vítor de Carvalho Rocha (UFSC), Caroline Batistim Oswald (UFMG), Paulo Christiano de Anchietta Garcia (UFMG), Vítor de Carvalho Rocha (UFSC)</t>
  </si>
  <si>
    <t>5.6 - Subsidiar tecnicamente a FEPAM para a elaboração de Termos de Referência para o licenciamento de empreendimentos que afetem as espécies alvo do PAN.</t>
  </si>
  <si>
    <t>mai/15 (contínua)</t>
  </si>
  <si>
    <r>
      <t xml:space="preserve">3.18 - Monitorar populações de </t>
    </r>
    <r>
      <rPr>
        <i/>
        <sz val="11"/>
        <color theme="1"/>
        <rFont val="Calibri"/>
        <family val="2"/>
        <scheme val="minor"/>
      </rPr>
      <t>Contomastix vacariensis</t>
    </r>
    <r>
      <rPr>
        <sz val="11"/>
        <color theme="1"/>
        <rFont val="Calibri"/>
        <family val="2"/>
        <scheme val="minor"/>
      </rPr>
      <t xml:space="preserve"> na região de Silvicultura no Planalto das Araucárias e avaliar o efeito sobre sua biologia.</t>
    </r>
  </si>
  <si>
    <t xml:space="preserve">5.9 - Elaborar e divulgar mapa contendo posicionamento aproximado da ocorrência das espécies contempladas pelo PAN incluindo buffer a partir da área de ocorrência das espécies. </t>
  </si>
  <si>
    <t>5.14 -Solicitar aos órgãos ambientais estaduais um mapa das barragens para abastecimento, UHEs e PCHs da região sul do Brasil de modo a verificar o impacto desses para a conectividade das espécies alvo do PAN e suas áreas estratégicas.</t>
  </si>
  <si>
    <t>Ainda não foi iniciado</t>
  </si>
  <si>
    <t>Ainda não foi informado pelo articulador da ação</t>
  </si>
  <si>
    <t>5.5- Criar um GT que subsidie os órgãos responsáveis pelo licenciamento na avaliação de impactos de empreendimentos hidrelétricos sobre espécies alvo e beneficiadas do PAN e orientar as formas de mitigação quando pertinente</t>
  </si>
  <si>
    <t>1.6- Implantar projeto piloto de uso sustentável da biodiversidade com agricultores familiares de área de ocorrência de espécies do PAN no Rio Grande do Sul</t>
  </si>
  <si>
    <t>1 - Promoção de iniciativas piloto para compatibilizar a produção agrossilvopastoril com a conservação de anfíbios e répteis e seus habitat</t>
  </si>
  <si>
    <t xml:space="preserve">Agrupar em uma  ação geral </t>
  </si>
  <si>
    <t>5.12 - Elaborar e encaminhar para FEPAM um documento solicitando que sejam enfatizadas no zoneamento ecológico econômico as atividades mineradoras  nos empreendimentos previstos na Serra do Sudeste (Bioma Pampa, Rio Grande do Sul) com impacto sobre répteis e anfíbios. **AÇÃO EM QUE SOLICITAMOS APOIO DA COPAN - BRASÍLIA PARA INTERVIR JUNTO</t>
  </si>
  <si>
    <t>8. 36 .  Avaliar do estado de conservação das áreas de ocorrência das  espécies endêmicas (Blumenau, Luiz Alves, Joinville, Garuva e Ilhota - SC) e elaborar uma solicitação de criação de unidades de conservação junto aos órgãos ambientais municipais, estaduais e federais</t>
  </si>
  <si>
    <t>8.37 - Acompanhar o desdobramento da proposta de criação da criação de uma UC abrangendo o complexo Lagoa do Morro do Forno e Lagoa do Jacaré (estudos e proposta técnica já foram elaborados), abrangendo o Morro da Gruta e o Mato do Macaco (M. macrogranulosus) municípios de Dom Pedro de Alcântara, Morrinhos do Sul, Mampituba e Torres (RS).</t>
  </si>
  <si>
    <t xml:space="preserve">Não há governança sobre esse tipo de ação por parte do articulador e as instituições colocadas como colaboradoras não têm qualquer envolvimento ou compromisso gerados no seu planejamento. O esforço para a sua implantação é alto com resultados subjetivos e difusos. </t>
  </si>
  <si>
    <t>Ação importante porém sua execução está fora do alcance dos participantes do PAN.</t>
  </si>
  <si>
    <t>4.2- excluída. Articular a integração das instituições com coleções científicas de anfíbios e répteis da região sul do Brasil, a fim de buscar fontes de financiamento para a estruturação e manutenção das mesmas.</t>
  </si>
  <si>
    <t>O zoneamento foi alterado e está sendo implementado.</t>
  </si>
  <si>
    <t>5.16 - excluída.Encaminhar à Câmara Técnica de Biodiversidade no CONAMA uma proposta de resolução para avaliação da efetividade da legislação para previnir impactos nos empreendimentos de suinocultura extensiva no sul do país, com ênfase no oeste de Santa Catarina.</t>
  </si>
  <si>
    <t>7.5 - excluída. Identificar localidades com a presença de bagre africano (Clarias gariepinus) e impactos sobre repteis e anfíbios.</t>
  </si>
  <si>
    <t>Sem articulador</t>
  </si>
  <si>
    <t>5.5- Criar um GT para propor aos órgãos responsáveis pelo licenciamento de hidrelétricas das Bacias dos Rios Uruguai e Iguaçu a instalação de um dispositivo de contenção na estrutura de concreto do barramento a fim de evitar a queda de indivíduos de Phrynops williamsi.</t>
  </si>
  <si>
    <t>3.28 - Excluída</t>
  </si>
  <si>
    <t>3.6 - Concluída.</t>
  </si>
  <si>
    <t>3.10 - Concluída</t>
  </si>
  <si>
    <t>3.14 - Concluída</t>
  </si>
  <si>
    <t xml:space="preserve">5.4- Conluída </t>
  </si>
  <si>
    <t>1.2 - Excluída</t>
  </si>
  <si>
    <t xml:space="preserve">1.3 - Excluída </t>
  </si>
  <si>
    <t>3.6 - Concluída</t>
  </si>
  <si>
    <t>3.10- Concluída</t>
  </si>
  <si>
    <t xml:space="preserve">3.12 - agrupada </t>
  </si>
  <si>
    <t>3.20  - Agrupada</t>
  </si>
  <si>
    <t xml:space="preserve">3.14- Concluída </t>
  </si>
  <si>
    <t xml:space="preserve">4.2- Excluída </t>
  </si>
  <si>
    <t>5.4- Conluída</t>
  </si>
  <si>
    <t xml:space="preserve">5.5- Excluída </t>
  </si>
  <si>
    <t>5.16 - excluída</t>
  </si>
  <si>
    <t>8.8 - Concluida</t>
  </si>
  <si>
    <t>8.16 - Concluída</t>
  </si>
  <si>
    <t xml:space="preserve"> 8.23- Concluída</t>
  </si>
  <si>
    <t>3.27- Ampliar e intensificar o monitoramento de anfíbios e répteis atropelados nas estradas entre os PARNA Serra Geral e Aparados da Serra (área de ocorrência de T. saxatilis)</t>
  </si>
  <si>
    <t>4.3- Estabelecer mecanismos de comunicação interna e externa ao PAN visando a melhoria da comunicação</t>
  </si>
  <si>
    <t>5.18- Acompanhar junto ao MP e órgão licenciador o processo de licenciamento da pCH Perau de Janeiro até a sua finalização</t>
  </si>
  <si>
    <t>5.19- Acompanhar junto à FEPAM e SEMA - RS o andamento do zoneamento ambiental dos empreendimentos eólicos e a sua capacidade de abranger as demandas de conservação das espécies alvo e beneficiadas do PAN</t>
  </si>
  <si>
    <t>6.4- Encaminhar correspondência ao DEINFRA alertando sobre a ocorrência das espécies ameaçadas que fazem parte do PAN nos empreendimentos rodoviários de SC</t>
  </si>
  <si>
    <t>8.25- Propor que o plano de manejo do PNSJ incorpore demandas de conservação das espécies beneficiadas do PAN</t>
  </si>
  <si>
    <t>8.26- Propor que o plano de manejo da APA da Baleia Franca incorpore demandas de conservação das espécies alvo do PAN</t>
  </si>
  <si>
    <t>8.27- Acompanhar a tramitação do processo de criação no ICMBio de uma UC na planície costeira norte do RS</t>
  </si>
  <si>
    <t>8.28- Implementar medidas efetivas de controle de impacto antrópico no Morro da Gruta, município de D. Pedro de Alcântara</t>
  </si>
  <si>
    <t>8.29- Instruir processos para regularização de propriedades situadas nas áreas indicadas como prioritárias no plano de regularização fundiária do Parque Estadual de Itavepa (RS)</t>
  </si>
  <si>
    <t>8.30- Interceder junto à FEPAM - RS e ao ICMBio a respeito do conflito potencial de empreendimento eólico com as espécies do PAN e em área prevista para criação de UC federal, mantendo o MP informado</t>
  </si>
  <si>
    <t xml:space="preserve">Plano de Ação Nacional para a Conservação dos Anfíbios e Répteis Ameaçados de Extinção da Região Sul do Brasil (PAN Sul) </t>
  </si>
  <si>
    <t>Não tivemos problemas durante o período correspondente.</t>
  </si>
  <si>
    <t>Marcio R. Pie</t>
  </si>
  <si>
    <t>Não é necessário.</t>
  </si>
  <si>
    <t>Tendo em vista o grande número de espécies novas, sugerimos a extensão desta ação para dez/18.</t>
  </si>
  <si>
    <t>Infelizmente a ação não foi iniciada.</t>
  </si>
  <si>
    <t>Não há.</t>
  </si>
  <si>
    <t>Ainda não houve a disponibilidade de pesquisadores para realizar esta ação.</t>
  </si>
  <si>
    <t>Marcio Pie</t>
  </si>
  <si>
    <t>Como indicado na matriz, o produto foi uma publicação científica relacionada à ação. Firkowski, Carina R. ; Bornschein, Marcos R. ; RIBEIRO, LUIZ F. ; Pie, Marcio R. . Species delimitation, phylogeny and evolutionary demography of co-distributed, montane frogs in the southern Brazilian Atlantic Forest. Molecular Phylogenetics and Evolution 100: 345-360, 2016.</t>
  </si>
  <si>
    <t>Marcio Pie (UFPR)</t>
  </si>
  <si>
    <t>Documentos relatando as descobertas recentes sobre novas espécies e suas implicações para o manejo e conservação destas espécies.</t>
  </si>
  <si>
    <t xml:space="preserve">Apesar de que o envio do documento aconteceu há bastante tempo, o retorno dos órgãos ambientais correspondentes foi limitado.  </t>
  </si>
  <si>
    <t>Por mais que produtos desta ação foram realizados, o impacto prático da ação foi limitado. Acreditamos que uma nova ação deva substituir esta, com objetivos mais diretos junto aos órgãos pertinentes.</t>
  </si>
  <si>
    <t xml:space="preserve">A ação permanece em andamento, a partir da publicação de regramento geral para o licenciamento de eólicos no RS e que não é o zoneamento em si mas cumpre em parte os objetivos do Zoneamento, estamos acompanhando a aplicação pelo órgão licenciador. No ultimo ano houve abrandamento por parte da FEPAM na exigências para o licenciamento e monitoramento dos empreendimento já instalados. Alem disso, houve uma redução na demanda para instalação de novos empreendimentos desta natureza no Estado. </t>
  </si>
  <si>
    <t>Alexandre Jose Diehl Krob (Instituto Curicaca), Valentina Zaffaroni Caorsi (UFRGS), Laura Verratro Vinas (UFRGS)</t>
  </si>
  <si>
    <t>Inicialmente, o objetivo era fazer uma vistoria em conjunto com os interessados Márcio Roberto Pie (UFPR) e Marcos Ricardo Bornschein (MATER NATURA), mas não conseguimos agendar por motivos alheios ao objetivo, além de que o Relatório nunca chegou às nossas mãos, para a devida leitura.</t>
  </si>
  <si>
    <t>Mauro Britto</t>
  </si>
  <si>
    <t>Ação ainda não iniciada.</t>
  </si>
  <si>
    <t>Alexandre Jose Diehl Krob (Instituto Curicaca), Ivan Borel Amaral (RAN/ICMBio), Marcio Borges Martins (UFRGS), Caroline Zank (SEMA/RS)</t>
  </si>
  <si>
    <t>Conforme o proposto na ação, estamos monitorando o pedido de licenciamento para instalação de hidrelétricas na região do Perau de Janeiro (Arvorezinha/ Soledade), por meio da página da FEPAM/RS e de contato com alguns técnicos do órgão licenciador. Além disso, temos acesso a informações extraoficiais, por meio de moradores locais. Aparentemente, não existe nenhum pedido de licenciamento para o Perau de Janeiro, mas uma das licenças em andamento, localizada entre os municípios de Arvorezinha e Soledade, não apresenta nome do empreendimento. Entramos em contato com técnicos do órgão licenciador para tentarmos obter maiores informações.</t>
  </si>
  <si>
    <t>Michelle Abadie</t>
  </si>
  <si>
    <t>“Encaminhar documento oficial do PAN à DILIC/FATMA com indicação de itens específicos e diretrizes sobre anfíbios e répteis alvo do PAN para os estudos de fauna no âmbito do processo de licenciamento ambiental do estado de SC.”</t>
  </si>
  <si>
    <t xml:space="preserve">“ Documento oficial do PAN encaminhado à  DILIC/FATMA, indicando itens específicos e diretrizes sobre anfíbios e répteis alvo do PAN para os estudos de fauna no âmbito dos processos de licenciamento ambiental. “ </t>
  </si>
  <si>
    <t xml:space="preserve">Passo a ser colaboradora. </t>
  </si>
  <si>
    <t xml:space="preserve">A revisão da ação se torna necessária para que ela se torne exeqüível .  Além disso, se justifica pelo fato de que os TRs contidos nas INs servem apena para Estudo Ambiental Simplificado – EAS. No caso de EIA/RIMA, os TRs são apresentados pelos consultores e aprovados pelos técnicos da FATMA, sendo assim, um documento orientador seria de grande utilidade para estes técnicos. </t>
  </si>
  <si>
    <t>Não iniciada.</t>
  </si>
  <si>
    <t xml:space="preserve">A IN de Eólica foi revisada recentemente, trazendo um item específico para anfíbios, considerando este grupo como um dos grupos que necessitam maior atenção nos estudos de levantamento e monitoramento.  </t>
  </si>
  <si>
    <t>Recentemente recebi  o artigo do NERF/UFRGS (que não está pronto ainda para publicação) sobre qualificação de TRs para o licenciamento ambiental de rodovias.</t>
  </si>
  <si>
    <t xml:space="preserve">A DILIC/FATMA tem dado sinal de interesse em revisar as INs do Licenciamento. Seria um bom momento para encaminhamento deste documento. </t>
  </si>
  <si>
    <t xml:space="preserve">Sugiro revisão do articulador, devido à sobrecarga de trabalho na FATMA. </t>
  </si>
  <si>
    <t xml:space="preserve">Esta ação depende da Diretoria de Licenciamento – DILIC/FATMA.  </t>
  </si>
  <si>
    <t>Estudo similar está sendo realizado no RS. Sugere-se que esta ação seja assumida por outro articulador ou excluída.</t>
  </si>
  <si>
    <t>Estamos na dependência de novos recursos para buscar a espécie em áreas fora de UCs federais, tendo em vista que as principais unidades já foram visitadas.</t>
  </si>
  <si>
    <t>O portal dos PANs do ICMBio (www.icmbio.gov.br/portal/faunabrasileira/planos-de-acao-nacional) ) concentra as informações gerais de cada PAN. O site do RAN, ao clicar no PAN Sul, encaminha para o Portal do ICMBio. Ficou disponível para download um arquivo que pode ser aberto no Google Earth contendo os registros das espécies de divulgação permitida da base do PAN Sul. Os registros acompanham a referência bibliográfica e nome da localidade. Como a definição de áreas prioritárias está sendo elaborada pela nossa bolsista no RAN e tivemos um atraso no cronograma, não estamos ainda disponibilizando o polígono com as áreas prioritárias, mas esperamos que dentro de 1 mês já possamos divulgar. Não foram ainda disponibilizadas nesse link as informações gerais sobre as espécies, por falta de priorização desta parte da ação diante de outras demandas acumuladas pela articuladora, pois há algumas semanas foi enviada por email aos colaboradores dessa ação uma solicitação de apoio para esta parte da ação, para que as pessoas enviassem um extrato de informações de cada espécie mas não recebi resposta.</t>
  </si>
  <si>
    <t>Excesso de demandas e poucas pessoas para realizar a ação. Ausência de resposta de colaboradores</t>
  </si>
  <si>
    <t>Vívian Uhlig</t>
  </si>
  <si>
    <t>A ação não foi concluída pois somente foi divulgado para o estado de Santa Catarina, atendendo à demanda do setor de geoprocessamento e licenciamento. Ainda não foi elaborado mapa em separado para os outros dois estados por falta de priorização desta ação diante das demais atividades da servidora.</t>
  </si>
  <si>
    <t>Por enquanto somente os registros de Santa Catarina foram encaminhados para o órgão estadual (FATMA), faltam os outros dois estados</t>
  </si>
  <si>
    <t>Excesso de demandas e poucas pessoas para realizar a ação.</t>
  </si>
  <si>
    <t>Ao entrar em contato por telefone e por email com os setores de geoinformação e licenciamento dos órgãos estaduais, fomos informados de que a base que eles utilizam é a do órgão federal, ANEEL, e que eles não dispõem de mapas diferentes do que consta na base da ANEEL. Assim, foi elaborada a sobreposição destes dados com os dados do PAN e elaborado um mapa indicando a localização/conectividade dessas informações. Ainda não foi acrescentada a delimitação das áreas estratégicas pelo fato de ainda não foi finalizada, mas deve ser concluída em breve.</t>
  </si>
  <si>
    <t>Até o momento foi elaborado um mapa indicando a localização/conectividade dessas informações que será enviado em arquivo pdf para a Monitoria. Ainda não foi acrescentada a delimitação das áreas estratégicas pelo fato de ainda não foi finalizada, mas deve ser concluída em breve.</t>
  </si>
  <si>
    <t xml:space="preserve">Excesso de demandas e poucas pessoas para realizar a ação. </t>
  </si>
  <si>
    <t>Não foi concluída ainda a delimitação das áreas prioritárias, que está em fase final, sendo elaborada pela nossa bolsista do RAN, Franciele Fath. Franciele concluiu a modelagem da adequabilidade das espécies no início do ano, que foi revisada pelos colaboradores, alguns mandaram sugestões, que foram acatadas; e agora está na fase final de ajustes na análise do Zonation. O trabalho é orientado pelo prof. Rafael Loyola da UFG. Tivemos atraso no cronograma devido a capacitação inicial que foi necessária para bolsista, mas em breve teremos o produto, do qual dependem várias outras ações.</t>
  </si>
  <si>
    <t>Não foi concluída ainda a delimitação das áreas prioritárias, que está em fase final, sendo elaborada pela nossa bolsista do RAN, Franciele Fath. Franciele concluiu a modelagem da adequabilidade das espécies, que é uma das camadas utilizadas para a definição das áreas prioritárias.</t>
  </si>
  <si>
    <t>Não conseguimos selecionar uma bolsista já capacitada em modelagem de distribuição de espécies e Zonation em Goiânia, apesar da intensa colaboração dos professores Paulo de Marco e Rafael Loyola na identificação de alunos deles que estariam sem bolsa na pós graduação na UFG ou no exterior. Assim, com a indicação pelo professor Paulo de Marco da Franciele, foi necessário fazer a capacitação dela nas ferramentas de modelagem e priorização. Ela tem feito para todos os PANs do RAN ao mesmo tempo, e deve concluir em breve.</t>
  </si>
  <si>
    <t>O mapa da ação 8.9 ainda não foi concluído! Esperamos em breve ter essa conclusão, revisada pelos parceiros, e então encaminhar para os órgãos ambientais.</t>
  </si>
  <si>
    <t>A ação ainda está dentro do prazo proposto mas não foi realizada por falta de priorização diante de outras demandas da servidora articuladora.</t>
  </si>
  <si>
    <t>Não dediquei tempo diante de outras demandas pendentes.</t>
  </si>
  <si>
    <t>6.5 - concluída</t>
  </si>
  <si>
    <t>A ação não se iniciou.</t>
  </si>
  <si>
    <t>Foram enviados ofícios aos chefes das divisões da SEMA/RS (Divisão de Unidades de Conservação, Divisão de Licenciamento Florestal e Divisão de Cadastro Florestal), a fim de formalizar a intenção, e saber ao certo quantas pessoas estariam envolvidas na ação. A mobilização no âmbito da SEMA/RS se iniciou em Setembro de 2014.</t>
  </si>
  <si>
    <t>O fato de a ação envolver instituições de diferentes esferas (federais, estaduais, municipais) também prejudicou o andamento da mesma, tendo em vista (1) a dificuldade de articulação entre os colaboradores e (2) a dificuldade de executar algo com esta complexidade (por ex.: todos os municípios do RS).</t>
  </si>
  <si>
    <t>Clara Weber Liberato.</t>
  </si>
  <si>
    <t>Tendo em vista que atualmente estou lotada no Balcão de Licenciamento Ambiental Unificado (Gerência Litoral Norte, com sede no município de Tramandaí), órgão de integração (SEMA e FEPAM) que coordena e unifica os serviços desenvolvidos pelos órgãos e entidades que integram o Sistema Estadual de Licenciamento Ambiental, sugiro as seguintes alterações com relação à ação: 1)Incluir somente a região do Litoral Norte (a qual inclui 25 municípios), área com maior número de registros das espécies alvo beneficiadas pelo PAN, e 2)Realizar a capacitação somente com servidores da SEMA/RS e da FEPAM/RS. O fato de se realizar um evento regional facilita a logística e provimento de recursos, equipamentos, informações e recursos humanos para a execução da atividade. Os servidores da administração direta (SEMA) e da autarquia (FEPAM) atuam no licenciamento ambiental na região do Litoral Norte, sendo que podem aplicar os conhecimentos adquiridos em processos de licenciamento, também atuando como divulgadores junto aos municípios licenciadores na região.</t>
  </si>
  <si>
    <t>Contribuir para a qualificação dos Técnicos Ambientais da SEMA/RS e FEPAM/RS lotados no Litoral Norte, oferecendo cursos sobre anfíbios e répteis ameaçados de extinção com distribuição para esta região.</t>
  </si>
  <si>
    <t>Capacitação realizada.</t>
  </si>
  <si>
    <t>Não é necessário alterar.</t>
  </si>
  <si>
    <r>
      <t xml:space="preserve">3.15- Buscar populações de </t>
    </r>
    <r>
      <rPr>
        <i/>
        <sz val="11"/>
        <color theme="1"/>
        <rFont val="Calibri"/>
        <family val="2"/>
        <scheme val="minor"/>
      </rPr>
      <t xml:space="preserve">Ditaxodon taeniatus, Clelia hussami, Atractus thalesdelemai, Apostolepis quirogai </t>
    </r>
    <r>
      <rPr>
        <sz val="11"/>
        <color theme="1"/>
        <rFont val="Calibri"/>
        <family val="2"/>
        <scheme val="minor"/>
      </rPr>
      <t>e</t>
    </r>
    <r>
      <rPr>
        <i/>
        <sz val="11"/>
        <color theme="1"/>
        <rFont val="Calibri"/>
        <family val="2"/>
        <scheme val="minor"/>
      </rPr>
      <t xml:space="preserve"> Calamodontophis ronaldoi</t>
    </r>
    <r>
      <rPr>
        <sz val="11"/>
        <color theme="1"/>
        <rFont val="Calibri"/>
        <family val="2"/>
        <scheme val="minor"/>
      </rPr>
      <t>.</t>
    </r>
  </si>
  <si>
    <t>6.4 -Excluída</t>
  </si>
  <si>
    <t>6.1-Realocada no objetivo 5</t>
  </si>
  <si>
    <t>8.31 - Concluída</t>
  </si>
  <si>
    <t>8.35  Avaliar do estado de conservação das áreas de ocorrência das  espécies endêmicas (Blumenau, Luiz Alves, Joinville, Garuva e Ilhota - SC) e elaborar uma solicitação de criação de unidades de conservação junto aos órgãos ambientais municipais, estaduais e federais</t>
  </si>
  <si>
    <t xml:space="preserve"> 8.22- Concluída.</t>
  </si>
  <si>
    <t>Artigos científicos publicados em revistas especializadas.</t>
  </si>
  <si>
    <t>A falta de recurso financeiro dificulta a execução de algumas pesquisas.</t>
  </si>
  <si>
    <t>Elaine Maria Lucas Gonsales</t>
  </si>
  <si>
    <t>Lançamento de editais direcionados ao PAN em parceria com órgãos de fomento.</t>
  </si>
  <si>
    <t>Não houve o contato/retorno da articuladora; Mudança de unidade de conservação;</t>
  </si>
  <si>
    <t>Não houve retorno do articulador desta ação.</t>
  </si>
  <si>
    <t>Não se aplica.</t>
  </si>
  <si>
    <t>Nenhuma</t>
  </si>
  <si>
    <t>Não se aplica</t>
  </si>
  <si>
    <t>Algumas espécies alvos e beneficiadas do PAN possuem fotografias e sonogramas prontos para serem incorporados ao banco de dados do SIBBR/PPBIO, porem estes bancos de metadados ainda não estão funcionando.</t>
  </si>
  <si>
    <t>Algumas espécies alvos e beneficiadas do PAN possuem fotografias e sonogramas prontos.</t>
  </si>
  <si>
    <t>Banco de dados e metadados do SIBBR ainda não estão funcionando.</t>
  </si>
  <si>
    <t>Prorrogar a acao para mais um ano.</t>
  </si>
  <si>
    <t>Não precisa</t>
  </si>
  <si>
    <t>O articulador manifestou que não tem o interesse em continuar à frente desta ação.</t>
  </si>
  <si>
    <t>Está sendo realizado o levantamento de localidades e coordenadas de ocorrências</t>
  </si>
  <si>
    <t>Planilha de localidades e coordenadas (parcial)</t>
  </si>
  <si>
    <t>O articulador estava envolvido com o final do doutorado (concluído neste mês de setembro) por isso pôde dedicar pouco tempo à execução da ação</t>
  </si>
  <si>
    <t>1.1 - Excluída</t>
  </si>
  <si>
    <r>
      <t xml:space="preserve">3.17- Desenvolver pesquisas sobre ocorrência, ecologia, biologia e taxonomia de </t>
    </r>
    <r>
      <rPr>
        <i/>
        <sz val="11"/>
        <color theme="1"/>
        <rFont val="Calibri"/>
        <family val="2"/>
        <scheme val="minor"/>
      </rPr>
      <t xml:space="preserve">Crossodactylus schmidti, Hypsiboas curupi, Limnomedusa macroglossa, Phyllomedusa rustica e </t>
    </r>
    <r>
      <rPr>
        <i/>
        <sz val="11"/>
        <color rgb="FFFF0000"/>
        <rFont val="Calibri"/>
        <family val="2"/>
        <scheme val="minor"/>
      </rPr>
      <t>Pleurodema bibroni</t>
    </r>
    <r>
      <rPr>
        <sz val="11"/>
        <color rgb="FFFF0000"/>
        <rFont val="Calibri"/>
        <family val="2"/>
        <scheme val="minor"/>
      </rPr>
      <t xml:space="preserve"> </t>
    </r>
    <r>
      <rPr>
        <sz val="11"/>
        <color theme="1"/>
        <rFont val="Calibri"/>
        <family val="2"/>
        <scheme val="minor"/>
      </rPr>
      <t>no estado de Santa Catarina e sudoeste do Paraná.</t>
    </r>
  </si>
  <si>
    <t>1.6 - Implantar projeto piloto de uso sustentável da biodiversidade com agricultores familiares de área de ocorrência de espécies do PAN no Rio Grande do Sul</t>
  </si>
  <si>
    <t>Ela foi iniciada e está com problemas de  execução; os mapas obtidos e no momento está de desenvolvendo as técnicas de análise em SIG.</t>
  </si>
  <si>
    <t>os mapas iniciais foram obtidos;</t>
  </si>
  <si>
    <t>Falta de equipe técnica capacitada; falta de recursos financeiras;</t>
  </si>
  <si>
    <t>Iberê Machado</t>
  </si>
  <si>
    <t>Laura Verrastro Vinas (UFRGS),  Alexandre Jose Diehl Krob (Instituto Curicaca), Luis Alfredo Costa Freitas (RAN/ICMBio)</t>
  </si>
  <si>
    <t xml:space="preserve">Cariane </t>
  </si>
  <si>
    <t xml:space="preserve">2.1- Sensibilizar as comunidades locais para que conheçam os anfíbios e répteis da planície costeira do Rio Grande do Sul. </t>
  </si>
  <si>
    <t>Laura Verrastro Vinas (UFRGS),  Alexandre Jose Diehl Krob (Instituto Curicaca), Patrick (FZB)</t>
  </si>
  <si>
    <t>um artigo de divulgação publicado, um capítulo do livro "Os campos do Sul"pelo PPBIO/SISBiota, guia digital dos anuros dos campos sulinos; as oficinas planejadas nos municípios da região estão atrasadas por falta de recursos  financeiros; entretanto, foram realizadas 5 oficinas em escolas públicas em São Gabriel; foi realizada uma exposição fotográfica do Café do MARGS (Museu de Arte do Rio Grande do Sul) em Porto Alegre (RS)</t>
  </si>
  <si>
    <t>Relatórios, artigos científicos publicados, oficinas realizadas (total de 12) e capítulo de livros</t>
  </si>
  <si>
    <t xml:space="preserve">2.3- Disponibilizar  informações sobre as espécies alvo do PAN e suas áreas prioritárias para conservação, acessado através de um link no site do RAN/ICMBio. </t>
  </si>
  <si>
    <t xml:space="preserve">Cariane: O material já está sendo preparado para divulgação, como calendrários (com fotos das espécies alvo, com um texto das espécies do PAN); marcadores de páginas de livros, com fotos e informações sobre as espécies do PAN; Laura: também preparou materiais de divulgação; Márcio: tb está preparando folders; Marcelo: no primeiro projeto (LACOS 2 - Lagoas Costeiras/Universidade de Caxias do Sul), foram produzidos um atlas ambiental e um guia de anfíbios e répteis (alguns do PAN) e no segundo projeto (LACOS 3), foi produzido um atlas ambiental e um caderno ambiental ; No site da universidade de Caxias do Sul (UCS) há informações sobre as espécies ameaçadas de extinção; Iberê: foi produzido um baralho para divulgação sobre o I. manezinho e será divulgado nas próximas semanas; </t>
  </si>
  <si>
    <t>Calendários, folders, baralhos, marcadores de páginas, atlas ambientais;</t>
  </si>
  <si>
    <t>Falta de recursos financeiros para a plena produção e divulgação;</t>
  </si>
  <si>
    <t>Folders, livretos, jogos, cartazes, guias de fauna, atlas ambientais, produzidos em meio digital ou impresso e distribuidos</t>
  </si>
  <si>
    <t>Alexandre Jose Diehl Krob (Instituto Curicaca), Marcelo Duarte Freire (Teia Projetos Ambientais), Iberê Farina Machado (Instituto Boitata), Laura Verrastro (UFRGS), Márcio Borges (UFRGS)</t>
  </si>
  <si>
    <t>O articulador da ação está de licença médica. Iberê: O pdf do cordel está pronto; está faltando uma avaliação técnica do ICMBio para a divulgação (inclusive no site);</t>
  </si>
  <si>
    <t>Iberê Machado (Instituto Boitatá)</t>
  </si>
  <si>
    <t>Vera Luz (RAN/ICMBio), Alexandre Jose Diehl Krob (Curicaca), Joana  Mendes Ferraz (COPAN/ICMBio)</t>
  </si>
  <si>
    <t>OBS: Vera fará o contato com o Antônio Alencar para solicitar a cessão dos direitos do Cordel.</t>
  </si>
  <si>
    <t>Mauro de Moura Britto (IAP/PR), Andrea von der Heyde Lamberts (CR9/ ICMBio), Ester Warken Bahia Lopes (FATMA), Fabiana Heidrich Amorim  (PROSUL)</t>
  </si>
  <si>
    <t>Cariane: foi feita uma capacitação para professores de Imbé em 2015 sobre a Bacia Hidrográfica do Rio Tramandaí, em que foram abordados répteis e anfíbios, citando as espécies ameaçadas de extinção na região (com a colaboração do Marcelo Duarte); foi realizado em  entre abril e maio de 2016, uma capacitação com os professores de Imbé e Tramandaí, em que foram abordados os répteis e anfíbios ameaçados de extinção na região;</t>
  </si>
  <si>
    <t>Mauro de Moura Britto (IAP/PR), Ester Warken Bahia Lopes (FATMA).</t>
  </si>
  <si>
    <t>OBS: Selvino vai contactar a Erica (PROSUL), com cópia para Paulo (RAN), convidando-a para participar  ou indicar alguém da PROSUL para colaborar com as ações da PROSUL.</t>
  </si>
  <si>
    <t>Edenice Brandão Ávila de Souza (FLONA São Francisco de Paula/ICMBio), Márcio Borges Martins (UFRGS), Tiago Gomes dos Santos  (UNIPAMPA), Raíssa Fries Bressan (UFRGS), Lucio Santos (PARNA Serra Geral/PARNA Aparados da Serra/ICMBio) Paulo Christiano de Anchietta Garcia (UFMG), Elaine Maria Lucas Gonsales (UNOCHAPECÓ), Caroline Zank (Instituto Curicaca).</t>
  </si>
  <si>
    <t>Márcio Borges Martins (UFRGS), Raíssa Fries Bressan (UFRGS), Caroline Zank (Instituto Curicaca), Michele Abadie (UFRGS), Rômulo Tomas de Oliveira Valim (SEMA), Caroline Teixeira Moura (FEPAM).</t>
  </si>
  <si>
    <t>Recamendação: Inserir a ação no planejamento do 2º ciclo, em que iniciaria no primeiro ano do segundo ciclo e finalizaria no término do segundo ciclo;</t>
  </si>
  <si>
    <t xml:space="preserve">Tobias Saraiva Kunz (UFRGS),  Sérgio Augusto Abrahao Morato (STCP Engenharia de Projetos), Julio Cesar de Moura Leite (Museu de História Natural Capão da Imbuia/Prefeitura de Curitiba), Ester Warken Bahia Lopes (FATMA) </t>
  </si>
  <si>
    <r>
      <t xml:space="preserve">3.19- Buscar novas populações de </t>
    </r>
    <r>
      <rPr>
        <i/>
        <sz val="11"/>
        <color theme="1"/>
        <rFont val="Calibri"/>
        <family val="2"/>
        <scheme val="minor"/>
      </rPr>
      <t xml:space="preserve">P. williamsi </t>
    </r>
    <r>
      <rPr>
        <sz val="11"/>
        <color theme="1"/>
        <rFont val="Calibri"/>
        <family val="2"/>
        <scheme val="minor"/>
      </rPr>
      <t>no RS, bem como desenvolver pesquisas sobre a área de vida, uso do habitat e biologia reprodutiva da espécie.</t>
    </r>
  </si>
  <si>
    <t>Relatório e submissão de artigos científicos para a divulgação dos resultados.</t>
  </si>
  <si>
    <t>Michelle Abadie de Vasconcelos (UFRGS), Caroline Zank (Instituto Curicaca), Luis Fernando Marin da Fonte (ASG Brasil), Thayná Mendes de Freitas Lima (UFRGS/Instituto Curicaca)</t>
  </si>
  <si>
    <t>foram feitas as buscas e que não foram encontrados exemplares; persectiva de continuidade através do Edital do Projeto Boticário (2017);</t>
  </si>
  <si>
    <t>Marcos Ricardo Bornschein (MATER NATURA), Magno Vicente Segalla (Instituto Hórus) , Luiz Fernando Ribeiro  (Universidade Tuiuti), Mauro de Moura Britto (IAP/PR),  Paulo Christiano de Anchietta Garcia (UFMG), Fernanda Moraes Abbud (FATMA) , Ivan Borel Amaral (RAN/ICMBio), Thais Helena Condez  (UNESP/Rio Claro)</t>
  </si>
  <si>
    <t>Marcos Ricardo Bornschein (MATER NATURA/UNESP São Vicente/SP), Luiz Fernando Ribeiro  (PUC/PR), Paulo Christiano de Anchietta Garcia (UFMG), Ivan Borel Amaral (RAN/ICMBio), Thais Helena Condez  (UNESP/Rio Claro)</t>
  </si>
  <si>
    <t>Recomendação: Seria útil levantar se há voluntários durante o PAN para desenvolver pesquisa relacionada a esta ação.</t>
  </si>
  <si>
    <r>
      <t xml:space="preserve">3.8 - Desenvolver Projetos de Pesquisa a fim de identificar as principais ameaças a </t>
    </r>
    <r>
      <rPr>
        <i/>
        <sz val="11"/>
        <color theme="1"/>
        <rFont val="Calibri"/>
        <family val="2"/>
        <scheme val="minor"/>
      </rPr>
      <t>Melanophryniscus vilavilhensis</t>
    </r>
    <r>
      <rPr>
        <sz val="11"/>
        <color theme="1"/>
        <rFont val="Calibri"/>
        <family val="2"/>
        <scheme val="minor"/>
      </rPr>
      <t xml:space="preserve"> e descrever a distribuição, densidade populacional e principais efeitos antrópicos que impactam as populações dessa espécie.</t>
    </r>
  </si>
  <si>
    <t xml:space="preserve">tccs de graduação e dissertação de mestrados, artigos em produção; Estes temas foram, e ainda vêm sendo, abordados em estudos de Bacharelado, Mestrado e Doutorado, por alunos sob minha orientação, ou co-orientação, em colaboração com colegas dos departamentos de Zoologia, Genética e Ecologia da UFRGS, bem como da Faculdade de Biociências da PUCRS. </t>
  </si>
  <si>
    <t>Foram realizados dois TCCs (dieta e ecologia populacional), dois mestrados (genética e ecologia populacional). Atualmente estão em desenvolvimento um doutorado (ecologia populacional), um mestrado (fisiologia da conservação / efeito de agrotóxicos) e um TCC (osteocronologia) sobre Melanophryniscus admirabilis.</t>
  </si>
  <si>
    <t>Alguns documentos já foram produzidos, mas ainda serão publicados em revistas especializadas.</t>
  </si>
  <si>
    <t>Márcio Borges</t>
  </si>
  <si>
    <t>Não foram encontrados novos registros significativos destas espécies.</t>
  </si>
  <si>
    <t>Falta de financiamento específico para a busca destas espécies.</t>
  </si>
  <si>
    <t>São espécies muito raras e seu encontro depende de muito esforço de campo.</t>
  </si>
  <si>
    <t>Falta de viabilidade de criação de UCs Estaduais e Federais, dado o atual cenário econômico e político do RS e Brasil.</t>
  </si>
  <si>
    <t>Márcio Borges.</t>
  </si>
  <si>
    <t>Rever a viabilidade da Ação e quais as possibilidades ainda existentes de encaminhamento.</t>
  </si>
  <si>
    <r>
      <t xml:space="preserve">3.1-  </t>
    </r>
    <r>
      <rPr>
        <sz val="11"/>
        <color rgb="FFFF0000"/>
        <rFont val="Calibri"/>
        <family val="2"/>
      </rPr>
      <t xml:space="preserve">Agrupada com 3.19 </t>
    </r>
    <r>
      <rPr>
        <sz val="11"/>
        <rFont val="Calibri"/>
        <family val="2"/>
      </rPr>
      <t xml:space="preserve">Desenvolver pesquisas sobre área de vida, uso do habitat e biologia reprodutiva de </t>
    </r>
    <r>
      <rPr>
        <i/>
        <sz val="11"/>
        <color theme="1"/>
        <rFont val="Calibri"/>
        <family val="2"/>
        <scheme val="minor"/>
      </rPr>
      <t>P. williamsi</t>
    </r>
    <r>
      <rPr>
        <sz val="11"/>
        <color theme="1"/>
        <rFont val="Calibri"/>
        <family val="2"/>
        <scheme val="minor"/>
      </rPr>
      <t xml:space="preserve"> em SC.</t>
    </r>
  </si>
  <si>
    <r>
      <t>3.5-</t>
    </r>
    <r>
      <rPr>
        <sz val="11"/>
        <color rgb="FFFF0000"/>
        <rFont val="Calibri"/>
        <family val="2"/>
      </rPr>
      <t xml:space="preserve"> Agrupada na 3.19 </t>
    </r>
    <r>
      <rPr>
        <sz val="11"/>
        <rFont val="Calibri"/>
        <family val="2"/>
      </rPr>
      <t xml:space="preserve">Buscar novas populações de </t>
    </r>
    <r>
      <rPr>
        <i/>
        <sz val="11"/>
        <color theme="1"/>
        <rFont val="Calibri"/>
        <family val="2"/>
        <scheme val="minor"/>
      </rPr>
      <t>P. williamsi</t>
    </r>
    <r>
      <rPr>
        <sz val="11"/>
        <color theme="1"/>
        <rFont val="Calibri"/>
        <family val="2"/>
        <scheme val="minor"/>
      </rPr>
      <t xml:space="preserve"> no PR.</t>
    </r>
  </si>
  <si>
    <t>OBS: o grupo entende que a ação está sobrepondo à ação 3.19, sendo assim, decidiu-se agrupá-la a esta.</t>
  </si>
  <si>
    <t>Rafael Antônio Balestra (RAN/ICMBio)</t>
  </si>
  <si>
    <t xml:space="preserve">Relatórios e artigos em preparação. </t>
  </si>
  <si>
    <t>Tobias Saraiva Kunz (UFRGS),  Sérgio Augusto Abrahao Morato (STCP Engenharia de Projetos), Julio Cesar de Moura Leite (Museu de História Natural Capão da Imbuia/Prefeitura de Curitiba), Ester Warken Bahia Lopes (FATMA), Rafael Antônio Balestra (RAN/ICMBio), Mauro de Moura Britto (IAP/PR), Ana Paula Gomes Lustosa (RAN/ICMBio), Rafael Martins Valadão (RAN/ICMBio).</t>
  </si>
  <si>
    <r>
      <t xml:space="preserve">3.9 - </t>
    </r>
    <r>
      <rPr>
        <sz val="11"/>
        <rFont val="Calibri"/>
        <family val="2"/>
      </rPr>
      <t xml:space="preserve">Avaliar a variabilidade genética das populações de </t>
    </r>
    <r>
      <rPr>
        <i/>
        <sz val="11"/>
        <color theme="1"/>
        <rFont val="Calibri"/>
        <family val="2"/>
        <scheme val="minor"/>
      </rPr>
      <t>Melanophryniscus spp Brachycephalus spp.</t>
    </r>
  </si>
  <si>
    <t>Não foi realizada por falta de recursos financeiros, apesar de ser uma área de extrema importância do ponto de vista da conservação; buscando recursos para a elaboração de um plano de manejo da RPPN Mata do Professor Batista (Dom Pedro de Alcântara/RS)</t>
  </si>
  <si>
    <t>Michelle Abadie de Vasconcelos (UFRGS), Valentina Zaffaroni Caorsi (UFRGS), Mauro de Moura Britto (IAP/PR), Laura Verrastro Vinas (UFRGS), Cariane Trigo (UFRGS), Iberê Machado (Instituto Boitatá)</t>
  </si>
  <si>
    <t>Produção de folders, painéis, site, oficinas lúdicas, livro do M. Dorsalis;</t>
  </si>
  <si>
    <t>Valentina Zaffaroni (Instituto Curicaca/UFRGS), Michele Abadie (Instituto Curicaca/UFRGS), Caroline Zank (Instituto Curicaca), Patrick Colombo (FZB/MCN), Márcio Borges (UFRGS), Luis Fernando Marin da Fontes (ASG Brasil)</t>
  </si>
  <si>
    <t>Está sendo desenvolvido em Arvorezinha entre Curicaca e UFRGS; foi realizado um evento na comunidade em que foram abordados temas de conservação M. admirabilibis; Patrick: na FZB, já foram realizadas 3 oficinas contendo atividades lúdicas denominadas "pintando o sapo" (primeira oficina) e posteriormente, "pintando o bicho" (as demais); Márcio: foi criado um site para divulgar as informações sobre M. admirabilis; Vera: foi produzido pela Nilza (RAN) um livro sobre o M. dorsalis ("Flamenguinho: o sapinho da barriga vermelha"), a qual está buscando patrocínio para a publicação;</t>
  </si>
  <si>
    <t>Realizamos um primeiro estudo envolvendo uma grande quantidade de espécies dos dois gêneros. Este estudo não só foi a primeira avaliação em larga escala da variabilidade genética em cada espécie e suas relações filogenéticas, mas também permitiu confirmar geneticamente a delimitação das novas espécies descritas anteriormente. Além disso, estamos trabalhando (Mácio Pie, Marcos Bornschein e Luiz Fernando) em um estudo com informações genéticas de maior resolução que permitirá avaliar os resultados prévios e fornecer uma perspectiva mais precisa sobre a variabilidade genética dentro e entre as espécies envolvidas. Luiz Fernando: um artigo foi submetido em outubro de 2016 relacionado à Melanophryniscus spp, o qual está em análise pelo periódico.</t>
  </si>
  <si>
    <t>Recomendação: é uma ação que terá continuidade para o segundo ciclo do PAN; o articulador deve organizar os produtos da ação e disponibilizar para o PAN;</t>
  </si>
  <si>
    <t>OBS: o Iberê Machado vai contactar a professora Noeli Zanella (Universidade de Passo Fundo), a possibilidade dela colaborar com informações sobre a Atractus thalesdelemai. Recomendação: Márcio e Iberê vão convidá-la para participar como colaboradora da ação;</t>
  </si>
  <si>
    <t>Selvino Neckel de Oliveira (UFSC), Diego Janisch Alvares (UFRGS), Iberê Machado (Instituto Boitatá), Tobias Kunz (UFRGS), Noeli Zanella (Universidade de Passo Fundo)</t>
  </si>
  <si>
    <t xml:space="preserve">Rodrigo Lingnau (UTFPR), Luis Fernando Ribeiro (Universidade Tuiuti), Vinícius Matheus Caldart (UFSM), Juan Diego Baldo (Fundación Miguel Lillo), Paulo Christiano de Anchietta Garcia (UFMG), Franciéle Pereira Maragno (UFRGS), Mauro de Moura Britto (IAP/PR), Sonia Zanini Cechin (UFSM), Ivan Borel Amaral (RAN/ICMBio)         </t>
  </si>
  <si>
    <t xml:space="preserve">Rodrigo Lingnau (UTFPR), Luiz Fernando Ribeiro (PUC/PR), Vinícius Matheus Caldart (UFSM), Paulo Christiano de Anchietta Garcia (UFMG), Sonia Zanini Cechin (UFSM), Tiago Gomes (Unipampa), Iberê Machado (Instituto Boitatá)       </t>
  </si>
  <si>
    <t>3.17- Desenvolver pesquisas sobre ocorrência, ecologia, biologia e taxonomia de Crossodactylus schmidti, Hypsiboas curupi, Limnomedusa macroglossa, Phyllomedusa rustica e Pleurodema bibroni</t>
  </si>
  <si>
    <t xml:space="preserve">O articulador manifestou que não tem o interesse em continuar à frente desta ação. Márcio Borges: um artigo de taxonomia foi elaborado e está na fase de submissão; foi feito um registro em aumenta a área de ocorrência da espécie no estado de Santa Catarina; </t>
  </si>
  <si>
    <t>OBS: Márcio Borges complementará as informações sobre esta ação, elencando os produtos produzidos;</t>
  </si>
  <si>
    <t>Márcio Borges (UFRGS)</t>
  </si>
  <si>
    <t>Valentina Zaffaroni Caorsi (UFRGS), Patrick Colombo (Fundação Zoobotânica), Marcelo Duarte Freire (Teia Projetos Ambientais), Caroline Zank (Instituto Curicaca), Ivan Borel Amaral (RAN/ICMBio), Juan Diego Baldo (Fundación Miguel Lillo), Alexandre Jose Diehl Krob (Instituto Curicaca), Clara Liberato (SEMA/RS).</t>
  </si>
  <si>
    <t>A ação não foi executada por falta de recursos; como articulador, precisa de um documento do RAN em que informe que o Patrick é o articulador.</t>
  </si>
  <si>
    <t xml:space="preserve">Relatório ou Publicações </t>
  </si>
  <si>
    <t>Marcelo Duarte Freire (Teia Projetos Ambientais), Caroline Zank (Instituto Curicaca), Ana Carolina Canary (E.E. TAIM), Iberê Machado (Instituto Boitatá), Daniel Loebmann (FURG/RS)</t>
  </si>
  <si>
    <t>Não foram feitas atividades de campo relacionadas a essa ação, sendo que a equipe está envolvida na elaboração de um artigo científico;</t>
  </si>
  <si>
    <t>Relatório ou Publicações.</t>
  </si>
  <si>
    <t>Nestas populações foram levantados dados de uso de ambiente, abundância de machos e fêmeas e variação sazonal. Um trabalho de conclusão de curso de graduação e uma dissertação de mestrado</t>
  </si>
  <si>
    <t>Ação finalizada. Além da população onde esta localizada a localidade tipo da espécie (Poção, Bairro Corrego Grande), há populações  identificadas na Lagoa do Peri, na Unidade de Conservacao do Maciço da Costeira e na Unidade de Conservação Ambiental Desterro. Está sendo preparado uma nota sobre a biologia desta espécie, bem como novos pontos de ocorrência.</t>
  </si>
  <si>
    <t>Um tcc, uma dissertação de mestrado e um artigo em processo de construção;</t>
  </si>
  <si>
    <t>A ação foi realizada, faltando apenas a parte de genética; Foi ampliada a distribuição geográfica com os novos registros (um em Anitápolis e outro em São Bonifácio);</t>
  </si>
  <si>
    <t>Paulo Christiano de Anchietta Garcia (UFMG), Márcio Borges Martins Martins (UFRGS)</t>
  </si>
  <si>
    <r>
      <t xml:space="preserve">3.26 - </t>
    </r>
    <r>
      <rPr>
        <sz val="11"/>
        <color rgb="FFFF0000"/>
        <rFont val="Calibri"/>
        <family val="2"/>
        <scheme val="minor"/>
      </rPr>
      <t xml:space="preserve">Agrupada 2.3 </t>
    </r>
    <r>
      <rPr>
        <sz val="11"/>
        <color theme="1"/>
        <rFont val="Calibri"/>
        <family val="2"/>
        <scheme val="minor"/>
      </rPr>
      <t>Integrar ao banco de metadados SIBBr/PPBio informações sobre as espécies alvo e beneficiadas pelo PAN.</t>
    </r>
  </si>
  <si>
    <t>OBS: a ação agrupada na 2.3, por ser esta também relacionada a divulgação em um portal (RAN/ICMBio)</t>
  </si>
  <si>
    <t xml:space="preserve"> 3.27 - Realocada no objetivo 8 </t>
  </si>
  <si>
    <t>Não houve retorno do articulador desta ação. Marcelo: a ação não foi realizada por falta de recursos; Iberê: tem a possibilidade de fazer uma expedição de coleta ainda em 2016;</t>
  </si>
  <si>
    <t>Iberê: foi feita uma expedição na cascata da Forqueta (Barra do Ouro/Maquiné) no início de 2015, em que foi detectado o pisoteio na área de ocorrência dos girinos da espécie. Em setembro de 2015 foi feita outra expedição foi detectado o mesmo problema; em junho de 2016, foi feita uma nova expedição e detectado novamente pisoteio. Por falta de verba, não foi possível aplicar a metodologia pré-estabelecida para a comparação entre esses eventos.</t>
  </si>
  <si>
    <t>Iberê Farina Machado (Instituto Boitatá), Ivan Borel Amaral (RAN/ICMBio) , Daniel (RPPN Garapiá), Marcelo Duarte Freire (Teia Projetos Ambientais) (TEIA), Erica Naomi Saito (PROSUL)</t>
  </si>
  <si>
    <t>OBS:  Patrick - relatou que tem uma bolsista trabalhando com a Thoropa saxatilis na região de Três Forquilhas, Maquiné e Riozinho (falta ainda a visita a este local); também relatou que foi identificada uma população na localidade de Timbé do Sul (SC) entre 2012/13; Recomendação: é uma ação importante a ser considerada para o segundo ciclo do PAN;</t>
  </si>
  <si>
    <t>Relatório de expedições ou artigos científicos</t>
  </si>
  <si>
    <t>Valentina Zaffaroni Caorsi (UFRGS),  Edenice Brandão Ávila de Souza (FLONA São Francisco de Paula), Marcelo Duarte Freire (Teia Projetos Ambientais), Iberê Machado (Instituto Boitatá)</t>
  </si>
  <si>
    <t>Relatório e dissertação de mestrado</t>
  </si>
  <si>
    <t>Caroline Oswald (UFMG), Paulo Christiano de Anchietta Garcia (UFMG), Vitor Rocha (UFSC), Iberê Machado (Instituto Boitatá), Rafael Magalhães (UFMG)</t>
  </si>
  <si>
    <t>Ao longo do período foram feitas coletas de dados nos municípios de São Bento do Sul, São Bonifácio, e as Ilhas do Arvoredo (município de Governador Celso Ramos) e de Santa Catarina (Florianópolis). Alem disso, material genético coletado nas localidades de Blumenau, Corupá, Florianópolis-Lagoa do Peri, Itapoá, Jaraguá do Sul, São Francisco do Sul, São José dos Pinhais e Timbó foram incluídos nas analises. Nos próximos meses serão feitas novas visitas a algumas localidades para a gravação da vocalização e coleta de indivíduos para complementar as analises.</t>
  </si>
  <si>
    <t>Ivan Borel Amaral (RAN/ICMBio), Marcelo Freire (Teia), Paulo Garcia (UFMG), Felipe Toledo (Unicamp)</t>
  </si>
  <si>
    <t>Paulo: fazer o levantamento dos editais específicos para os planos de ação;</t>
  </si>
  <si>
    <t>Obs: incluir o email de todos os integrantes de todos os PANs no DROPBOX</t>
  </si>
  <si>
    <t>Ester Warken Bahia Lopes (FATMA), Adriana Nunes (FATMA), Mauro de Moura Britto (IAP/PR), Ivan Borel Amaral (RAN/ICMBio), Paulo Christiano de Anchietta Garcia (UFMG), Juliane Monteiro (UNESP)</t>
  </si>
  <si>
    <t>Foi combinada à época da redação da ação, uma vistoria em conjunto com os interessados Márcio Roberto Pie (UFPR), Marcos Ricardo Bornschein (MATER NATURA), mas não conseguimos agendar, infelizmente. Luiz Fernando: em março de 2016 foi feita uma expedição na região, entretanto, não foram encontradas exempleares.</t>
  </si>
  <si>
    <t>Márcio Roberto Pie (UFPR), Iberê Farina Machado (Instituto Boitatá), Luiz Fernando (PUC/PR)</t>
  </si>
  <si>
    <t>OBS: O Iberê fará um mapa com a área de distribuição potencial desta espécie e encaminhará o mapa para os demais colaboradores; OBS: Luiz Fernando e Mauro vão se reunir para discutir uma proposta de condicionantes para o licenciamento na região de escopo desta ação. Com o documento finalizado (uma nota técnica), o Mauro vai encaminhar para o RAN (Vera); a Vera vai repassar a nota técnica por meio de ofício para o Diretor Presidente do IAP/PR (Luis Tarcisio Pinto)</t>
  </si>
  <si>
    <t>A ação não iniciada.</t>
  </si>
  <si>
    <t>5.7 - Aperfeiçoar os itens referentes às espécies contempladas do PAN nos Termos de Referência para empreendimentos no Paraná</t>
  </si>
  <si>
    <t>Rodrigo Lingnau (UFTPR), Iberê Machado (Instituto Boitatá), Julio César de Moura Leite (MHMCI), Caroline Zank (Instituto Curicaca)</t>
  </si>
  <si>
    <t>Encaminhar documento sugerindo o aperfeiçoamento de diretrizes e condicionantes na IN 53 da FATMA publicada em 2015 para a implantação de parques eólicos, considerando as espécies contempladas pelo PAN em Santa Catarina.</t>
  </si>
  <si>
    <t>Caroline Zank (Instituto Curicaca), Marcelo Duarte Freire (Teia Projetos Ambientais), Raíssa Fries Bressan (UFRGS), Elaine Maria Lucas Gonsales (UNOCHAPECÓ), Selvino Neckel (UFSC), Fernanda Abbud (FATMA)</t>
  </si>
  <si>
    <t>Recomendação: verificar se foram incluídas espécies contempladas pelo PAN;</t>
  </si>
  <si>
    <t>Trata-se de ações que são intangíveis para o PAN sem que estejam participando instituições de extensão rural públicas ou privadas.</t>
  </si>
  <si>
    <t>Suprimir</t>
  </si>
  <si>
    <t>O Instituto Curicaca, junto com o Comitê Estadual da Reserva da Biosfera da Mata Atlântica no Rio Grande do Sul, instruiu uma ação civil do Ministério Público Estadual e Federal.</t>
  </si>
  <si>
    <t>Houve a suspensão judicial da licença e na determinação de redução da cota de alagamento de 130 pra 120,5 metros. Com isso o Parque Estadual do Turvo não será mais atingido diretamente pelo alagamento. Já houve recurso do empreendedor e do IBAMA que foram negado pelo juiz.</t>
  </si>
  <si>
    <t>Essa ação é uma complementação, desdobramento ou reforço da ação anterior “8.13- Encaminhar documento aos órgãos gestores das UC federais, estaduais e municipais com ocorrência ou potencial ocorrência das spp alvo do PAN solicitando a implementação das UCs não implementadas identificadas no item 8.13 consideradas estratégicas para a conservação das spp alvo do PAN.”, articulada pelo Ivan Borel (RAN/ICMBIO). Não recebemos informação de que tenha sido realizada e/ou cópia dos documentos enviados, para dar sequencia na informação ao MP.
Temos pressionado insistentemente a Sema/RS para seus compromissos com as Unidades de Conservação e, inclusive, algumas denúncias tem sido encaminhadas ao MP Estadual.</t>
  </si>
  <si>
    <t>Não iniciada até o monmento.</t>
  </si>
  <si>
    <t>Não conseguimos captar recursos para esse projeto.</t>
  </si>
  <si>
    <t>Houve troca de comunicação entre o Instituto Curicaca e a Andrea, da CR9 do ICMBio, com fins de nivelar pelo acompanhamento feito por ela. Entretanto, no ano passado a Andrea foi deslocada da CR9. Verificar com Andrea  von der Heyde Lamberts (CR9/ICMBio) se ela pode permanecer como ponto focal. O Ministério do Meio Ambiente, por fim, oficiou o Instituto Curicaca que a UC não possui dimensões suficientes para uma ação fedeal e recomendou que seja negociada com o Estado. A negociação com o Estado não tem fluído porque a política no momento é de não criação de novas UC.</t>
  </si>
  <si>
    <t>Como pode uma UC com 5.000 há na Mata Atlântica, em zona de alta prioridade, não ser um tamanho possível para UC federal?????</t>
  </si>
  <si>
    <t xml:space="preserve"> Continuar insistindo!</t>
  </si>
  <si>
    <t>Com motivação do Instituto Curicaca, por meio do Conselho da UC, e após termos realizado um  Plano Estratégico para Regularização Fundiário na Parque, diversos processos de desapropriação foram abertos e estão sendo levados adiante com aumento da área de posse do Estado.</t>
  </si>
  <si>
    <t>Grande aumento de ações de compra e desapropriação de áreas no Parque.</t>
  </si>
  <si>
    <t>Relatório técnico de projeto finalizado. Está com os gestopres dos PARNAs.</t>
  </si>
  <si>
    <t>Adriana: foi publicada em 2015 a IN (53) das condicionantes para os parques eólicos;</t>
  </si>
  <si>
    <t>OBS: a ação excluída por falta de articulador;</t>
  </si>
  <si>
    <t>Recomendação: essa ação é importante ser considerada no próximo ciclo do PAN;</t>
  </si>
  <si>
    <t>5.14 -Elaborar um mapa dos empreendimentos hidrelétricos da região sul do Brasil de modo a verificar a sobreposição desses com a área de distribuição das espécies contempladas no PAN.</t>
  </si>
  <si>
    <t>Ester Warken Bahia Lopes (FATMA), Mauro Britto (IAP/PR), Clara Weber (SEMA/RS), Vera Luz (RAN/ICMBio), Paulo Garcia (UFMG), Paulo de Sousa (RAN/ICMBio), Selvino Neckel (UFSC)</t>
  </si>
  <si>
    <t xml:space="preserve">Caroline: foi elaborado um termo de referência específico para o licenciamento de linhas de transmissão (incluindo as espécies contempladas pelo PAN); foi elaborado também um Termo de Referência para licenciamento de rodovias, que também considerou a questão da fauna;  </t>
  </si>
  <si>
    <t>Instrumento elaborado e encaminhado</t>
  </si>
  <si>
    <t>Renata Cardoso Vieira (UFRGS), Caroline Maria da Silva (Fundação Zoobotânica/RS), Martin Schossler (UFRGS), Márcio Borges Martins (UFRGS), Nathália Matias (UFRGS), Lídia Faria Martins (INPA), Paulo Garcia (UFMG), Vera Luz (RAN/ICMBio), Caroline Zank (Instituto Curicaca)</t>
  </si>
  <si>
    <t>OBS: Fluxo - Laura vai consolidar as informações referentes a esta ação e repassará para os colaboradores; com o documento consolidado, Laura/Paulo Garcia/Vera vão encaminhar conjuntamente a nota técnica para a FEPAM</t>
  </si>
  <si>
    <t>Relatórios finalizados e submissão de artigos para publicações</t>
  </si>
  <si>
    <t>Márcio Borges Martins (UFRGS), Tobias Saraiva Kunz (UFRGS), Michelle Abadie de Vasconcelos (UFRGS), Jéssica Francine Felappi (UFRGS), Nádia Pisseta (UFRGS), Camila Mesquita de Oliveira (UFRGS)</t>
  </si>
  <si>
    <t>Está em andamento, pois há um mestrando (Arthur Schramm) que iniciou o monitoramento da espécie em 2016;</t>
  </si>
  <si>
    <t>Lucio Santos (PARNA Aparados da Serra/PARNA Serra Geral/ICMBio), Murilo Guimarães (UFRGS), Arthur Schramm (UFRGS), Martin Schossler (UFRGS)</t>
  </si>
  <si>
    <t>Essa não foi iniciada até o momento;</t>
  </si>
  <si>
    <t>Recomendação: essa ação deve ser considerada e retomada no próximo ciclo;</t>
  </si>
  <si>
    <t>6.3 - Informar aos agentes de fiscalização e controle (IBAMA, ICMBio, Polícia Militar  Ambiental, Sema - RS, IAP/PR e FATMA, fiscais municipais) sobre as áreas de ocorrência das espécies alvo.</t>
  </si>
  <si>
    <t>Foi feito um mapa na ação 5.14 que subsidiará esta ação.</t>
  </si>
  <si>
    <t xml:space="preserve">Obs: sugestão complementar a rede de colaboradores dessa ação com articuladores e colaborares do Obj 5 </t>
  </si>
  <si>
    <t>Iberê Machado (Instituto Boitatá), Ana Carolina Canary (E.E. TAIM), Alexandre Jose Diehl Krob (Instituto Curicaca), Paulo Christiano de Anchietta Garcia (UFMG), Elaine Maria Lucas Gonsales (UNOCHAPECÓ), Ester Warken Bahia Lopes (FATMA) , Clara Weber Liberato (SEMA/RS), Mauro de Moura Britto (IAP/PR), Fernanda Moraes Abbud (FATIMA/SC), Caroline Zank (Instituto Curicaca), Patrick Colombo (Fundação Zoobotânica)</t>
  </si>
  <si>
    <t>Não foi iniciada, sendo que houve a troca de articulador.</t>
  </si>
  <si>
    <t>Iberê Machado (instituto Boitatá)</t>
  </si>
  <si>
    <t>Elaine Maria Lucas Gonsales (UNOCHAPECÓ), Patrick Colombo (FZB), Raíssa Bressan (UFRGS)</t>
  </si>
  <si>
    <t>A ação está em andamento, sendo levantado o número de áreas com a presença de javalis. Será feita uma modelagem para ver a distribuição potencial  dos javalis;</t>
  </si>
  <si>
    <t>Obs: Mauro vai repassar para Iberê um prédiagnóstico da dispersão de javalis no Paraná; também, vai repassar a tese de doutorado do Carlos Salvador (Cooperativa Caipora); Iberê: consultar a possibilidade de Carlos Salvador contribuir nessa ação como colaborador.</t>
  </si>
  <si>
    <t>Cariane Campos Trigo (UFRGS), Ester Warken Bahia Lopes (FATMA) ,Magno Vicente Segalla (Instituto Instituto Hórus), Marcos Ricardo Bornschein (MATER NATURA), ICMBio , Sérgio Augusto Abrahao Morato , Alex Bager (CBEE/UFLA) , SBH, Vívian Mara Uhlig (RAN/ ICMBIO) Iberê Farina Machado (Instituto Boitatá)</t>
  </si>
  <si>
    <t>Obs: Tobias - conferir se os colaboradores em destaque podem continuar contribuindo nesta ação;</t>
  </si>
  <si>
    <t>A ação foi excluída por ser bastante genérica e não prazo hábil para realizá-la.</t>
  </si>
  <si>
    <t>Rodrigo Lingnau (UFTPR), Ivan Borel Amaral (RAN/ICMBio),  Juliane Monteiro (UNESP), Marcelo Freire (Teia), Luiz Fernando (PUC/PR), Estevão Comitti (UFMG),</t>
  </si>
  <si>
    <t>Ação não foi iniciada.</t>
  </si>
  <si>
    <t>Está sendo executada esta ação - Consultar a Camila Both (UFSM) sobre o andamento dessa ação;</t>
  </si>
  <si>
    <r>
      <t xml:space="preserve">Camila Chiamenti Both (UFSM), Elaine Maria Lucas Gonsales (UNOCHAPECÓ), Paulo Christiano de Anchietta Garcia (UFMG), </t>
    </r>
    <r>
      <rPr>
        <sz val="11"/>
        <color rgb="FFFF0000"/>
        <rFont val="Calibri"/>
        <family val="2"/>
      </rPr>
      <t>Osvaldo ... (UFV)</t>
    </r>
    <r>
      <rPr>
        <sz val="11"/>
        <rFont val="Calibri"/>
        <family val="2"/>
      </rPr>
      <t>, Mauro de Moura Britto (IAP/PR),  Sonia Zanini Cechin (UFSM), Selvino Heckel (UFSC)</t>
    </r>
  </si>
  <si>
    <t>Obs: Paulo Garcia - repassar o nome e contato do Osvaldo (UFV); Vera - contactar a Sonia/Camila para ver o interesse em participar do PAN e assumir a articulação desta ação;</t>
  </si>
  <si>
    <t>OBS: a ação foi excluída por não tem condições de executá-la.</t>
  </si>
  <si>
    <t>O Rodrigo S. P. Jorge coordenador do SISBIO considera a sugestão pertinente e o articulador irá se reunir com a analista do icmbio Thayná Guimarães para operacionalizar o andamento da demanda</t>
  </si>
  <si>
    <t>OBS: PAULO - vai contactar o operador do SISBIO e resgatar se já foram feitas alterações ou como está o andamento desta demanda; Prazo: até o final da rodada virtual;</t>
  </si>
  <si>
    <t>A ação está pendente de informações.</t>
  </si>
  <si>
    <t>Havíamos iniciado a articulação com o proprietário através da filha dele. Porém, o proprietário faleceu e a filha não nos dá mais retorno. Márcio: informou que o prof. Márcio Borges/Alexandre Krob captou recursos via Fundação Boticário para realizar um levantamento ecológico rápido,  objetivando a criação de uma unidade conservação;</t>
  </si>
  <si>
    <t>OBS: no dia 24/11/16, Márcio informou que Michelle conseguiu FINALMENTE contactar a proprietária, a qual demonstrou interesse em transformar a área em uma RPPN;</t>
  </si>
  <si>
    <t>Uma UC Estadual estava sendo proposta para o Cerro do Jarau, mas neste último período nenhuma articulação foi efetuada. Clara: informou que existe um processo administrativo de criação de uma UC no Cerro do Jarau; porém, estão discutindo qual a melhor categoria para ser criada;</t>
  </si>
  <si>
    <t>8.2- Reforçar a importância para a criação de uma unidade de conservação no Cerro do Jarau.</t>
  </si>
  <si>
    <t>Parecer técnico encaminhado para a Divisão de Unidades de Conservação/SEMA/RS</t>
  </si>
  <si>
    <t>OBS: a ação foi excluída porque não houve articulação  para iniciar a atividade e não há perspectivas frente ao cenário político;</t>
  </si>
  <si>
    <t>OBS: a ação foi excluída porque não houve articulação para iniciar a atividade e não há perspectivas para o início dela. Além disso, não há subsídios técnicos suficientes para abordar esse tema no Brasil;</t>
  </si>
  <si>
    <t xml:space="preserve">8.6 - agrupada junto a ação 8.5 </t>
  </si>
  <si>
    <t xml:space="preserve">Tiago Gomes (UNIPAMPA) </t>
  </si>
  <si>
    <t>A ação não foi iniciada por falta de tempo mesmo; Tiago: informou que há dois artigos  (um de insetos aquáticos e outro de rã touro) que foram publicados relacionando os impactos que ocorrem na área do entorno da área do Parque Estadual do Turvo (RS)</t>
  </si>
  <si>
    <t>Laura Verrastro Vinas (UFRGS), Márcio Borges Martins (UFRGS), Caroline Zank (Instituto Curicaca)</t>
  </si>
  <si>
    <t>A ação não foi realizada.</t>
  </si>
  <si>
    <t>Recomendação: a ação é importante a ser considerada no próximo ciclo do PAN;</t>
  </si>
  <si>
    <t>8.10 - Encaminhar o mapa criado na ação 8.9 ao MMA, ao ICMBio, ao IBAMA, à SEMA/RS, à FATMA, IAP/PR e às Prefeituras dos municípios que contenham as espécies alvo do PAN.</t>
  </si>
  <si>
    <t>OBS: a ação foi excluída porque não é aplicável, inexequível, pois a responsabilidade pelos CARs  são dos próprios proprietários das áreas;</t>
  </si>
  <si>
    <t>OBS: a ação foi excluída porque não houve articulação, e também, o grupo entende que a presença dos povos tradicionais não necessariamente exclui a conservação da biodiversidade.</t>
  </si>
  <si>
    <t>Ação em elaboração, ainda não foi concluída por falta de priorização diante de outras demandas. Foi solicitada para a Coordenação Regional 9 – ICMBio uma lista com o grau de implementação das UCs, recebemos resposta de que a solicitação chegou, mas não recebemos retorno da solicitação.</t>
  </si>
  <si>
    <t>Laura: Em relação H. uruguayensis tem uma dissertação ainda não publicada, que analisa a morfologia e genética nuclear das populações, encontrando uma espécie nova para o Rio Grande do Sul; para T. imbituba: o aluno de doutorado do prof. Miguel Trefault (USP), Marco Aurélio de Sena, está em fase de estudo; C. lacertoides: Camila Mesquita (aluna de mestrado orientada pelo prof. Márcio Borges) fez análises morfológicas e genéticas da espécie, e será revalidada uma espécie.</t>
  </si>
  <si>
    <t>OBS: Iberê - foi solicitado pela Fundação Boticário que no projeto sobre "o status taxonômico de I. manezinho" por registro da entrega de um documento demonstrando a importância da conservação das áreas de ocorrência dessa espécie; OBS: Luiz Fernando - informou que já foram publicados artigos científicos que colaborarão no embasamento do docuemnto a ser produzido nesta ação;</t>
  </si>
  <si>
    <t>8.18- Elaboração de documento técnico para os órgãos ambientais demonstrando a importância do nordeste de Santa Catarina para a conservação de espécies contempladas pelo PAN.</t>
  </si>
  <si>
    <t>Rodrigo Lignau (UFPR), Elaine Maria Lucas Gonsales (UNOCHAPECÓ),  Magno Vicente Segalla (Instituto Hórus), Ester Warken Bahia Lopes (FATMA), Juliane Monteiro (UNESP), Estevão Comitt (UFMG), Luiz Fernando (PUC/PR), Iberê Machado (Instituto Boitatá), Marcelo Freire (Teia)</t>
  </si>
  <si>
    <t>Mauro de Moura Britto(IAP/PR), Fernanda Moraes Abbud (FATMA), Clara Weber Liberato (SEMA-RS), Ester Warken Bahia Lopes (FATMA), Paulo de Sousa (RAN/ICMBio), Paulo Christiano de Anchietta Garcia(UFMG)</t>
  </si>
  <si>
    <t>8.24- concluída</t>
  </si>
  <si>
    <t>OBS: checar com Patrick e Alexandre se essa ação foi concluída na segunda monitoria e se há mais informações sobre esta ação.</t>
  </si>
  <si>
    <t>As demandas do PAN foram incluídas no Plano de Manejo.</t>
  </si>
  <si>
    <t>OBS: Selvino - verificar se o Plano de Manejo já foi publicado;</t>
  </si>
  <si>
    <t>OBS: PAULO - COBRAR a Valentina as respostas sobre o andamento desta ação;</t>
  </si>
  <si>
    <t>OBS: ALEXANDRE, DETALHAR MELHOR O TEXTO E LOCAL DA AÇÃO: 8.30;</t>
  </si>
  <si>
    <t>Valentina Zaffaroni Caorsi (UFRGS), Márcio Borges Martins (UFRGS), Clara Weber Liberato (SEMA/RS), Caroline Zank (SEMA/RS), Patrick Colombo (Fundação Zoobotânica), Marcelo Duarte Freire (Teia Projetos Ambientais), Michelle Abadie de Vasconcelos (UFRGS), Vívian Mara Uhlig (RAN/ICMBio),Laura Verrastro (UFRGS), Irina Nunes (UFRGS)</t>
  </si>
  <si>
    <t>Caroline Zank (Instituto Curicaca), Patrick Colombo (Fundação Zoobotânica), Michelle Abadie de Vasconcelos (UFRGS), Valentina Zaffaroni Caorsi (UFRGS), Laura Verrastro (UFRGS), Clara Weber Liberato (SEMA/RS), Tobias Saraiva Kunz (UFRGS), Alexandre Jose Diehl Krob (Instituto Curicaca)</t>
  </si>
  <si>
    <t>Vivian Mara (RAN/ICMBio), Juliane Monteiro (UNESP/Rio Claro), Paulo Garcia (UFMG), Ivan Borel (RAN), Estevão Comitti  (UFMG)</t>
  </si>
  <si>
    <t>Michelle (UFRGS), Caroline Zank (Instituto Curicaca), Patrick Colombo (FZB), Valentina Caorsi (UFRGS)</t>
  </si>
  <si>
    <t>Relatórios anuais de acompanhamento</t>
  </si>
  <si>
    <t>OBS: a ação foi agrupada na ação 8.27 por duplicação.</t>
  </si>
  <si>
    <t xml:space="preserve">A detecção de atropelamento de anfíbios é bem difícil. Uma ação específica para aperfeiçoamento do método estará sendo realizada na estrada que cruza a Reserva Biológica da Mata Paludosa, que poderá melhorar nossas próximas intervenções. </t>
  </si>
  <si>
    <t>Foi totalmente realizada pelo Instituto Curicaca em co-realização dom o NERF da UFRGS e o ICMBio PARNA Aparados. Clara/Caroline: o DAER está com uma licitação aberta para contratar uma empresa para executar um termo de referência para o monitoramento de fauna atropelada na REBIO Mata Paludosa, proposto pela SEMA/RS;</t>
  </si>
  <si>
    <t>Recomendação: é uma ação importante a ser considerada no segundo ciclo do PAN;</t>
  </si>
  <si>
    <t>8.24 - Concluída</t>
  </si>
  <si>
    <t>2.9 - Excluída</t>
  </si>
  <si>
    <t>2.7 - Concluída</t>
  </si>
  <si>
    <t>1.6 - Excluída</t>
  </si>
  <si>
    <t>3.3 - Concluída</t>
  </si>
  <si>
    <t>3.4- Concluída</t>
  </si>
  <si>
    <t>3.5- Agrupada na 3.19</t>
  </si>
  <si>
    <t>3.1-  Agrupada com 3.19</t>
  </si>
  <si>
    <t>3.8 - Excluída</t>
  </si>
  <si>
    <t>3.9 - Concluída</t>
  </si>
  <si>
    <t>3.25- Concluída.</t>
  </si>
  <si>
    <t>3.30 - Excluída.</t>
  </si>
  <si>
    <t xml:space="preserve"> 5.3- Concluída</t>
  </si>
  <si>
    <t>5.6 - Excluída</t>
  </si>
  <si>
    <t xml:space="preserve">5.11- Excluída </t>
  </si>
  <si>
    <t>5.12 - Excluída</t>
  </si>
  <si>
    <t>5.17- Concluída</t>
  </si>
  <si>
    <t>6.5 - Concluída</t>
  </si>
  <si>
    <t>6.2- Excluída</t>
  </si>
  <si>
    <t>7.5 - Excluída</t>
  </si>
  <si>
    <t>7.6 - Excluída</t>
  </si>
  <si>
    <t>7.10- Excluída.</t>
  </si>
  <si>
    <t xml:space="preserve">7.8 - Excluída </t>
  </si>
  <si>
    <t>8.3- Excluída.</t>
  </si>
  <si>
    <t>8.4 - Excluída.</t>
  </si>
  <si>
    <t>8.5 - Excluída.</t>
  </si>
  <si>
    <t>8.11- Excluída</t>
  </si>
  <si>
    <t>8.12-Excluída.</t>
  </si>
  <si>
    <t>8.15- Excluída</t>
  </si>
  <si>
    <t>8.14- Excluída.</t>
  </si>
  <si>
    <t>8.25 - Concluída</t>
  </si>
  <si>
    <t>8.29 - Concluída.</t>
  </si>
  <si>
    <t>8.35  Concluída.</t>
  </si>
  <si>
    <t>8.37 - Concluída</t>
  </si>
  <si>
    <t xml:space="preserve">5.7 - Aperfeiçoar os itens referentes às espécies contempladas do PAN nos Termos de Referência para empreendimentos no Paraná </t>
  </si>
  <si>
    <t xml:space="preserve">Esta ação depende da Diretoria de Licenciamento –DILIC/FATMA, que recentemente tem sinalizado a necessidade de revisão das Instruções Normativas, com seus respectivos termos de Referência. Adriana: a Diretoria de Fauna fez uma revisão da IN 62 e publicada; a DILIC está fazendo a revisão das INs da FATMA; foi feito um wokshop para capacitação de tecnicos da FATMA, com participação de consultores e universidades; </t>
  </si>
  <si>
    <t>Diego Janisch Alvares (UFRGS), Caroline Zank (SEMA/RS), Iberê Farina Machado (Instituto Boitata), Selvino Neckel de Oliveira (UFSC), Caroline Angri (UFSC)</t>
  </si>
  <si>
    <t>Franciéle Pereira Maragno(UFSM), Leonardo Francisco Stahnke (Instituto Pampa Brasil)</t>
  </si>
  <si>
    <t>Relatórios anuais com mapas de registro de ocorrências/ Elaboração de protocolos de monitoramento</t>
  </si>
  <si>
    <t xml:space="preserve"> Raissa Fries Bressan (UFRGS)</t>
  </si>
  <si>
    <t xml:space="preserve">A realização desta ação não foi concluída dentro do prazo estipulado. Vinculamos esse trabalho ao Trabalho de Conclusão de um aluno de Biologia, no decorrer deste projeto houve um levantamento inicial da bibliografia pertinente e das áreas com ocorrência de silvicultura. No entanto, o aluno em questão, por falta de bolsa, trocou de laboratório, orientador e projeto. Devido à essa troca de mão de obra, não nos foi possível dar continuidade a esse projeto em tempo hábil ao prazo previsto.  </t>
  </si>
  <si>
    <t>Levantamento inicial das áreas de silvicultura nos estados de SC e PR.</t>
  </si>
  <si>
    <t xml:space="preserve">Devido à problemas logísticos de troca de aluno e de projeto, não nos foi possível dar continuidade a esse projeto em tempo hábil ao prazo previsto.  </t>
  </si>
  <si>
    <t>Ibere Farina Machado</t>
  </si>
  <si>
    <t>Rever essa ação indicando outros produtos. Em vez do produto ser apenas o relatório técnico, incluir uma carta com o mapeamento da silvicultura sobreposto com as ocorrências das espécies ameaçadas (produto 1) e uma publicação (seja relatório ou artigo de divulgação)</t>
  </si>
  <si>
    <t xml:space="preserve">Por falta de verba não foi possível realizar a impressão do cordel para a distribuição nos municípios. No entanto o material se encontra pronto para a publicação on-line do mesmo. </t>
  </si>
  <si>
    <t xml:space="preserve">Por falta de verba não foi possível realizar a impressão do cordel para a distribuição. No entanto, o produto está pronto para divulgação digital. </t>
  </si>
  <si>
    <t>Substituir o texto de publicado e distribuído nos municípios, para divulgado nos municípios.</t>
  </si>
  <si>
    <t>O projeto se encontra escrito e esperando a abertura de editais de financiamento para realizar as expedições.</t>
  </si>
  <si>
    <t>Projeto escrito no aguardo de edital aberto para a arrecadação de verba e realização das amostragens.</t>
  </si>
  <si>
    <t>O período de termino da escrita do projeto foi posterior ao fechamento dos editais abertos na época da proposição desta ação e anterior à abertura de novos editais.</t>
  </si>
  <si>
    <t>Esta ação deve continuar no novo ciclo do PANSUL</t>
  </si>
  <si>
    <t xml:space="preserve">Por falta de verba não foi possível realizar esta ação. Esta será uma ação a ser continuada pelo Instituto Boitatá, mas indicamos a ser descontinuada do PAN. </t>
  </si>
  <si>
    <t xml:space="preserve">Por falta de verba não foi possível realizar as viagens programadas para gerar interesse em herpetologia nos alunos de biologia nas regiões de interesse para o PANSUL. </t>
  </si>
  <si>
    <t>Esta será uma ação a ser continuada pelo Instituto Boitatá, mas indicamos a ser descontinuada do PAN. </t>
  </si>
  <si>
    <t xml:space="preserve">Por se tratar de uma nova linha de pesquisa e tese de pós-graduação, sugiro contatar as responsáveis sobre esta pesquisa e mudar os articuladores para estas pesquisadoras. Recomendo a troca de articulador. </t>
  </si>
  <si>
    <t>Parte das áreas de ocorrência de javali já foram mapeadas com base nos dados fornecidos pelos colaboradores da ação (em especial ao Mauro de Moura Britto) e foram sobrepostos com as espécies do PANSUL. Uma publicação está sendo redigida sobre o mesmo e deve ser submetida em breve para publicação.</t>
  </si>
  <si>
    <t>Com parceira do laboratório de herpetologia da UFRGS, através da orientação da profa Dra Laura Verrastro, indicamos uma aluna de graduação para realizar o trabalho de conclusão na área. Os levantamentos resultaram no TCC aprovado e atualmente se encontra em formatação para publicação científica. Ao mesmo tempo, começamos uma segunda etapa do projeto, o TCC foi transformado em um relatório e se encontra em um documento maior que o proprietário da área está fazendo uso para tentar angariar fundos para a transformação em RPPN.</t>
  </si>
  <si>
    <t>Trabalho de TCC já defendido e aprovado. Artigo cientifico em construção. Relatório técnico redigido para angariar fundos.</t>
  </si>
  <si>
    <t>Escola Municipal de Ensino Fundamental João Evangelista Pinós: 1º a 9º ano - Número de alunos: 241, Colégio Estadual Dr. Carlos Pinto de Albuquerque:  9º e 1º, 2º e 3º - Número de alunos: ~200.</t>
  </si>
  <si>
    <t>No de oficinas: 8</t>
  </si>
  <si>
    <t>Em julho de 2016, foi feita uma expedição com um grupo de alunos na região de ocorrência (fronteira do Brasil/Uruguai), porém, não populações nessa área.Enviado por Laura na rodada virtual: Foi realizada somente duas saídas de procura. Uma em agosto de 2014 e outra em julho de 2016. Não achamos nenhuma das duas espécies.</t>
  </si>
  <si>
    <t>As oficinas tem ocorrido, sendo que neste ultimo ano, o foco principal abrangeu tb outros municípios do litoral médio; Laura enviou na rodada virtual: Foram realizadas palestras expositivas abordando as principais características dos répteis e da lagartixa-das-dunas, sua relação e adaptação aos ambientes de restingas, a diferença das lagartixas mais comuns, a detecção dos problemas ambientais na região, a importância da preservação natureza e o valor da biodiversidade. A maioria dos alunos não apresentou nenhum conhecimento prévio sobre a espécie, apenas dois relatos de estudantes que já a conheciam. Os alunos compreenderam como suas ações podem afetar o ambiente, assim como sua importância como um agente de proteção da espécie e o valor ecológico do lagarto.</t>
  </si>
  <si>
    <t xml:space="preserve"> Escolas visitadas: Escola Fundamental São José: Turmas: 1° à 5° ano e de 6° à 9° ano. Escola Municipal de Ensino Fundamental João Evangelista Pinós: Turmas: 1° à 9° ano do Ensino Fundamental. Colégio Estadual Dr. Carlos Pinto de Alburquerque: 9° ano do Ensino Fundamental e com as turmas de 1° ano do Ensino Médio. Número de alunos atingidos: Escola Fundamental São José:  1º a 9º ano - Número de alunos: 212</t>
  </si>
  <si>
    <t xml:space="preserve">- Um artigo de divulgação publicado na revista Herpetologia Brasileira: </t>
  </si>
  <si>
    <t xml:space="preserve">- Um capítulo de livro destinado ao público leigo: </t>
  </si>
  <si>
    <t>Iop, S.; Assmann, B.R.; Santos, T.G. &amp; Cechin, S.Z. 2015. Biodiversidade de anfíbios In: Os campos do Sul.1 ed.Porto Alegre: Gráfica UFRGS. p.71-79. http://ecoqua.ecologia.ufrgs.br/Camposdosul/Campos_do_Sul_TELA.pdf</t>
  </si>
  <si>
    <t>- Um livro digital (guia sobre a diversidade de anfíbios anuros):</t>
  </si>
  <si>
    <t>Iop, S.; SANTOS, T.G. &amp; CECHIN, S.Z. 2016. Anfíbios anuros dos Campos Sulinos: espécies com ocorrência nas áreas campestres do Pampa e da Mata Atlântica. Porto Alegre: UFRGS. 22p. https://www.ufrgs.br/redecampossulinos/wordpress/wp-content/uploads/2016/10/Guia_Anuros_Campos_Sulinos_2016_errata1.pdf</t>
  </si>
  <si>
    <t>- Três palestras sobre anfíbios e répteis em escola de Ensino Fundamental no município de São Gabriel nos anos de 2015 e 2016.</t>
  </si>
  <si>
    <t>Quando essa ação foi planejada, pretendia-se realizar palestras no máximo de municípios possível dentro do bioma Pampa. Entretanto, a falta de recursos para os deslocamentos fez com que realizássemos as palestras no município de São Gabriel, onde resido e trabalho.</t>
  </si>
  <si>
    <t>Documento elaborado e encaminhado ao Ministério Público (PROMOTORIA DE JUSTIÇA DE TRÊS PASSOS, ao Dr. BRUNO BONAMENTE - 2º PROMOTOR DE JUSTIÇA DA PROMOTORIA DE JUSTIÇA DE TRÊS PASSOS).</t>
  </si>
  <si>
    <t xml:space="preserve"> não houveram avanços com relação a última oficina. Inclusive devido a grande demanda por outras ações mais urgentes no âmbito estadual me distanciei um pouco do acompanhamento desta ação.</t>
  </si>
  <si>
    <t>Proponho que seja revista sua redação em conjunto com a ação 8.30 para o próximo ciclo.</t>
  </si>
  <si>
    <t>Caroline Zank</t>
  </si>
  <si>
    <t>Caroline Zank (Instituto Curicaca)</t>
  </si>
  <si>
    <t>1.5- Realizar oficina de integração de conhecimentos e ações de conservação com relação aos anfíbios e répteis da região de Itapeva, Lagoa do Morro do Forno, Silveirão, Josafaz e Aparados da Serra (âmbito dos Microcorredores Ecológicos de Itapeva) e elaboração de plano de ação que abranja os municípios de Torres, Dom Pedro de Alcântara, Morrinhos do Sul, Mampituba, São Francisco de Paula e Cambará do Sul (RS).</t>
  </si>
  <si>
    <t>OBS: rever o texto da ação, focando nas áreas de atuação atuais do Inst. Curicaca.</t>
  </si>
  <si>
    <t>Lucio Santos (PARNA Aparados da Serra/PARNA Serra Geral/ICMBio), Clara Weber Liberato e Caroline Zank (Instituto Curicaca), Centro Ecológico (RS),  UFRGS, Prefeituras Municipais de Torres, Dom Pedro e Morrinhos do Sul, Edenice Brandão Ávila de Souza (FLONA São Francisco de Paula/ICMBio), Patrick Colombo  (FZB/MCN)</t>
  </si>
  <si>
    <t>8.36 Agrupada na ação 8.27</t>
  </si>
  <si>
    <t>a ação e consideramos que ela não foi executada, e tampouco efetivamente iniciada, segundo o texto proposto. No entanto, consideramos que ela deva ser revista em um segundo ciclo e reformulado o texto buscando avaliar, se estão sendo e de que forma estão sendo usadas e cobradas nos processos de licenciamento as diretrizes criadas para os eólicos.</t>
  </si>
  <si>
    <t>Até o momento o produto é o relatório final de projeto de bolsa de pós-doutorado intitulado, “Heterogeneidade ambiental e a estruturação de taxocenoses de anfíbios e répteis: uma proposta para a consolidação da pesquisa herpetológica no Programa de Pós Graduação em Biologia de Ambientes Aquáticos Continentais – FURG”, que contemplava, entre seus objetivos, a busca de populações desse anuro. Nesse documento consta que população alguma foi encontrada.</t>
  </si>
  <si>
    <t>A falta de recursos financeiros foi o maior dos problemas enfrentados para o andamento da ação. Outro fator importante é que a Fundação Zoobotânica do RS (FZB RS) não internalizou essa e outras ações do PAN Herpetofauna do Sul como seus projetos institucionais, portanto não provendo recursos, tanto financeiros quanto humanos, para a execução de cada uma.</t>
  </si>
  <si>
    <t>A ação deve ir para o segundo ciclo do PAN Herpetofauna do Sul, portanto deve ser mantida. Seria importante que o RAN reforçasse, através de documento oficial, aos dirigentes da FZB RS da importância da parceria entre essas duas instituições, solicitando apoio para a execução das ações as quais a FZB RS é responsável.</t>
  </si>
  <si>
    <t>A ação ainda não foi iniciada. Ainda não foi estabelecido um método para diagnosticar o impacto antrópico sobre as populações da rã-da-pedras. Em recentes excursões a campo (entre 13 e 24 de fevereiro de 2017), nas localidades de ocorrência dessa espécie, tem se verificado uma significativa abundância de indivíduos mesmo em áreas com intensa visitação.</t>
  </si>
  <si>
    <t>Ainda não há produtos, somente o relato acima.</t>
  </si>
  <si>
    <t>O não estabelecimento de um método para diagnóstico do impacto antrópico em função do atendimento de outras demandas da Fundação Zoobotânica do RS (FZB RS) foi o problema mais importante para o andamento da ação. Outro aspecto relevante é que a Fundação Zoobotânica do RS (FZB RS) não internalizou essa e outras ações do PAN Herpetofauna do Sul como seus projetos institucionais, portanto não provendo recursos, tanto financeiros quanto humanos, para a execução de cada uma.</t>
  </si>
  <si>
    <t>Patrick Colombo</t>
  </si>
  <si>
    <t>A ação ainda não foi iniciada. Ainda não foi estabelecido um método para monitoramento da população do sapinho-de-barriga-vermelha, na Floresta Nacional de São Francisco de Paula (FLONA São Chico). Até o momento, não foi realizada excursão a campo alguma.</t>
  </si>
  <si>
    <t>Ainda não há produtos.</t>
  </si>
  <si>
    <t>O problema principal para o não início da ação é que a Fundação Zoobotânica do RS (FZB RS) não internalizou essa e outras ações do PAN Herpetofauna do Sul como seus projetos institucionais, portanto não provendo recursos, tanto financeiros quanto humanos, para a execução de cada uma.</t>
  </si>
  <si>
    <t>É preciso ser discutir se ação deve ir para o segundo ciclo do PAN Herpetofauna do Sul. Mesmo assim seria importante que o RAN reforçasse, através de documento oficial, aos dirigentes da FZB RS da importância da parceria entre essas duas instituições, solicitando apoio para a execução das ações as quais a FZB RS é responsável.</t>
  </si>
  <si>
    <t>O ponto focal do PAN informa que foi feito contato com a articuladora da ação através de ligações telefônicas e e-mails, a qual não retornou. A ação, portanto, não foi iniciada ou concluída.</t>
  </si>
  <si>
    <t>O ponto focal fez contato com a articuladora da ação, a qual informou que a ação não foi iniciada, sendo que no momento, a articuladora está em outra unidade de conservação (PN Aparados da Serra/RS - PN São Joaquim/SC), não tendo, portanto, interesse de continuar participando do PAN.</t>
  </si>
  <si>
    <t>7.3- Excluída</t>
  </si>
  <si>
    <t>7.11 - Excluída</t>
  </si>
  <si>
    <t>7.12 - Excluída</t>
  </si>
  <si>
    <t>Não foi realizada por falta de tempo e dedicação ao tema.</t>
  </si>
  <si>
    <t>Recomendo aproveitarmos objetivamente um certo tempo durante a oficina e prepararmos bases genéricas para a sugestão de condicionantes.  Havendo uma base inicial creio que eu consiga fechar o documento.</t>
  </si>
  <si>
    <t>Erica Naomi Saito (PROSUL)</t>
  </si>
  <si>
    <t>Iberê Farina Machado (Instituto Boitatá) , Ivan Borel Amaral (RAN/ICMBio), Marcelo Duarte Freire (Teia Projetos Ambientais), Patrick Colombo (Fundação Zoobotânica)</t>
  </si>
  <si>
    <t>Andrea  von der Heyde Lamberts (CR9/ICMBio), Ivan Borel Amaral (RAN/ICMBio).</t>
  </si>
  <si>
    <t>A articuladora não trabalha mais com a PROSUL. Paulo de Sousa: informou que durante a rodada virtual, Erica Naomi foi convidada para participar assumir as ações da Fabiana, e que neste momento essa ação está com problemas de realização, pois está se inteirando das ações e trabalhos da Fabiana.</t>
  </si>
  <si>
    <t>O andamento da ação estava sendo realizada no período previsto. Contudo, a obra de pavimentação na SC-290 foi paralisada, sendo que os dispositivos de mitigação não foram executados.</t>
  </si>
  <si>
    <t>O primeiro relatório semestral de monitoramento foi protocolado no Ibama em julho de 2016. O segundo relatório semestral está sendo encaminhado.
Os resultados parciais obtidos seguem resumos:
Por meio do levantamento de dados secundários, a rã-dos-lajedos Thoropa saxatilis é conhecida para 25 localidades no estado de Santa Catarina e Rio Grande do Sul. Apesar da rã-dos-lajedos não ter sido encontrada nas campanhas de busca por novas populações, cabe ressaltar que ela foi registrada no Cânion Índios Coroados em Praia Grande/SC (coordenadas UTM 22J 597.277/6.773.041), representando uma nova localidade para a espécie. No primeiro semestre de 2017, esse registro bem como novas ocorrências posteriores a janeiro de 2016 serão incluídas no mapa de distribuição da espécie.
Foi realizada a primeira campanha do estudo sobre distribuição espacial e área de vida de T. saxatilis. Apesar de ser primavera, as temperaturas do ar e da água assim como a umidade relativa no momento da amostragem são consideradas baixas para a região, refletindo na baixa quantidade de rãs-do-lajedo ativas. Ao final das 12 campanhas de campo, será possível conhecer o padrão de distribuição da espécie bem como estimar a sua área de vida.
Em relação ao estudo do comportamento, mesmo com a realização de três campanhas, ainda não é possível realizar conclusões sobre o padrão comportamental de Thoropa saxatilis. Na maior parte do tempo, os indivíduos observados estavam ativos, porém em repouso. Na campanha de verão, espera-se que haja uma maior quantidade de indivíduos ativos, sendo possível incrementar o repertório comportamental da espécie, incluindo atos relacionados ao comportamento reprodutivo e territorial, que não foram observados nas campanhas anteriores.
Sobre o período de atividade, com a realização da oitava campanha, observa-se um padrão de maior concentração de indivíduos ativos de T. saxatilis durante o período escuro da amostragem, entre as 18h e as 4h. Já no período claro, entre as 5h e as 17h, houve uma queda na atividade da rã-dos-lajedos.
Durante as campanhas de dinâmica populacional poucos indivíduos foram amostrados, devido ao efeito das condições climáticas não propícias ao metabolismo dos anuros. No entanto, uma informação relevante foi a recaptura de um indivíduo jovem na cachoeira B* com influência da rodovia SC-290. De maio para novembro o indivíduo não somente cresceu como também adquiriu massa.</t>
  </si>
  <si>
    <t>A execução da pavimentação da SC-290 foi paralisada, devido à desmobilização da Construtora.</t>
  </si>
  <si>
    <t>A ação tinha como articuladora a ex-funcionária da Prosul Fabiana Amorim. Com a sua saída da empresa, a ação foi repassada a mim. Contudo, ela não foi iniciada, devido ao curto prazo de execução.</t>
  </si>
  <si>
    <t>5.20 - Excluída</t>
  </si>
  <si>
    <t>OBS: Selvino - verificar  se há informações /encaminhamentos para o Plano de Manejo da APA.</t>
  </si>
  <si>
    <t>5.13 - Excluída</t>
  </si>
  <si>
    <t>Obs da 4a Monitoria: Paulo Garcia - repassar o nome e contato do Osvaldo (UFV); Vera - contactar a Sonia/Camila para ver o interesse em participar do PAN e assumir a articulação desta ação;</t>
  </si>
  <si>
    <t>O portal dos PANs do ICMBio (www.icmbio.gov.br/portal/faunabrasileira/planos-de-acao-nacional) concentra as informações gerais de cada PAN. No site do RAN, ao clicar no PAN Sul, encaminha para este Portal do ICMBio. Como resultado da ação ficou disponível para download um arquivo que pode ser aberto no Google Earth (formato .kmz) contendo os registros das espécies de divulgação permitida da base do PAN Sul. Os registros acompanham a referência bibliográfica e nome da localidade. Como a definição de áreas prioritárias está sendo elaborada pela nossa bolsista no RAN e tivemos um atraso no cronograma, as áreas prioritárias ainda não foram divulgadas nesse mesmo link pois aguardamos a revisão por parte de todos nesta monitoria final. As informações sobre cada espécies foram agrupadas em um FOLDER ELETRÔNICO, a ser disponibilizado no mesmo site, em formato .pdf contendo o link para A FICHA DE CADA ESPÉCIE. Ver modelo que está em fase de finalização (faltam ainda hiperlinks e alinhamentos).</t>
  </si>
  <si>
    <t>O link para pontos de registro das espécies alvo e beneficiadas no site ICMBio, no link do PAN. As informações sobre as as espécies estão no FOLDER ELETRÔNICO que está em fase de revisão e finalização. As áreas estratégicas não foram divulgadas por precisam ser revisadas (foram refeitas com as sugestões da última monitoria). AGUARDANDO REVISÃO DO FOLDER ELETRÔNICO E DAS ÁREAS ESTRATÉGICAS.</t>
  </si>
  <si>
    <t>Ofício de encaminhamento e mapa prontos, AGUARDANDO REVISÃO PELOS COLABORADORES</t>
  </si>
  <si>
    <t>Dois mapas foram elaborados e enviados para revisão na última monitoria em novembro de 2016, porém, foram re-elaborados pois as áreas estratégicas (utilizadas para apoiar este mapa). È necessário REVISÃO DOS MAPAS pelos colaboradores da ação</t>
  </si>
  <si>
    <t>Mapa em formato A1, aguardando revisão para impressão em 3 vias e envio via ofício conforme modelo na pasta da DROPBOX</t>
  </si>
  <si>
    <t>Mapa em formato de figura aguardando revisão na pasta da DROPBOX</t>
  </si>
  <si>
    <t>As áreas estratégicas foram enviadas para revisão na última monitoria em novembro de 2016 e foram re-elaboradas com as sugestões de alteração. Estão disponíveis na pasta da Dropbox para revisão, tanto o relatório como os mapas., inclusive as áraes estratégicas em formato shapefile.</t>
  </si>
  <si>
    <t>Mapas das áreas estratégicas</t>
  </si>
  <si>
    <t>Planilha elaborada, aguardando revisão pelos colaboradores da ação. Existem algumas UCs que não consegui a informação.</t>
  </si>
  <si>
    <t>Elaboração de uma planilha contendo os principais instrumentos de gestão. Planilha disponível na pasta da DROPBOX</t>
  </si>
  <si>
    <t>Os ofícios estão prontos desde a última reunião de monitoria em Novembro de 2016, e eu havia solicitado os nomes dos destinatários (representantes de cada estado que devem receber o oficio), mas não recebi retorno. Os ofícios também ficaram na pasta da dropbox, mas não recebi sugestões.   aSSIM, Os ofícios foi encaminhados dia 21 de março de 2017  para a coordenação do RAN enviar para Brasília e estados do Sul</t>
  </si>
  <si>
    <t>O ofício foi elaborado em novembro de 2016 e encaminhado para revisão na monitoria e na pasta da Dropbox. Não houve contribuições, o ofício foi enviado pela coordenação do RAN</t>
  </si>
  <si>
    <t>Ofício enviado, cópia na dropbox</t>
  </si>
  <si>
    <t>Ofícios enviados, cópia na dropbox</t>
  </si>
  <si>
    <t>A ação anterior não foi concluída, aguardamos REVISAO das áraes estratégicas para então envio aos órgãos. A proposta desta ação é ser integrada ao mapa e documentos da ação 5.9, pois assim divulgaremos em um único ofício e mapa.</t>
  </si>
  <si>
    <t>Já tem uma prévia do mapa e ofício na pasta da DROPBOX, REVISEM na ação 5.9</t>
  </si>
  <si>
    <t>Memorando enviado. Aguardando o retorno do operador do SISBIO.</t>
  </si>
  <si>
    <t>Ofícios e memorandos encaminhados para: IBAMA, FATMA/SC, SEMA/RS, IAP/PR, ICMBio (CGPRO e CR9 Florianópolis).</t>
  </si>
  <si>
    <t>Cariane Campos Trigo (UFRGS), Ester Warken Bahia Lopes (FATMA) ,Magno Vicente Segalla (Instituto Hórus), Marcos Ricardo Bornschein (MATER NATURA), Sérgio Augusto Abrahao Morato, Vívian Mara Uhlig (RAN/ ICMBIO) Iberê Farina Machado (Instituto Boitatá), Selvino Neckel (UFSC), Raíssa Bressan (UFRGS)</t>
  </si>
  <si>
    <t>A articuladora não trabalhou para a execução desta ação.</t>
  </si>
  <si>
    <t>Recomendo discussão com o grupo sobre a manutenção / exclusão da ação.</t>
  </si>
  <si>
    <t>Artigos publicados ou em fase de escrita, dissertações e trabalhos de conclusão de curso de graduação concluídos ou em andamento.</t>
  </si>
  <si>
    <t>O principal fator limitante ao desenvolvimento dos estudos é recurso financeiro.</t>
  </si>
  <si>
    <t>Elaine M. Lucas</t>
  </si>
  <si>
    <t>Sugere-se que ação seja continuada no novo ciclo, considerando que existem estudos em andamento e muitas lacunas no conhecimento sobre as espécies em questão.</t>
  </si>
  <si>
    <t>A minuta de ofício foi elaborada e submetida para apreciação dos colaboradores e equipe do RAN. O mapa relativo a atividades de suinocultura por município foi elaborado pela equipe do ICMBio e está de acordo com o que foi solicitado.  Após a revisão do conteúdo do ofício, resta apenas a coordenação do PAN submeter à FATMA.</t>
  </si>
  <si>
    <t>Oficio e mapa contendo os municípios com atividades de suinocultura em Santa Catarina elaborados.</t>
  </si>
  <si>
    <t>Revisão final da proposta pelos colaboradores.</t>
  </si>
  <si>
    <t>Os resultados desta ação se encontram em duas dissertações de mestrado realizadas no PPG em Biologia Animal da UFRGS e que devem ser publicados em breve.</t>
  </si>
  <si>
    <t>Márcio BM</t>
  </si>
  <si>
    <t>Não foram realizadas expedições específicas para a procura destas espécies por falta de financiamento exclusivo, ainda que o grupo sempre esteve atento a novos registros ocasionais feitos em inventários em localidades de ocorrência potencial destas espécies.</t>
  </si>
  <si>
    <t>Falta de financiamento específico.</t>
  </si>
  <si>
    <t>O grupo do PANSUL não realizou a ação, pois uma ação interna da SEMARS já estava propondo a UC. Contudo, a UC não foi criada e aparentemente o andamento da proposta foi interrompido.</t>
  </si>
  <si>
    <t>5.8 - Excluída</t>
  </si>
  <si>
    <t>18 a 22 de novembro de 2013</t>
  </si>
  <si>
    <t>1.2- Apoiar a implantação de projeto piloto de manejo conservacionista do campo nativo, considerando fortalecer mecanismos legais de controle do uso do fogo no manejo de campo nativo para pecuária no pampa e campos de altitude do RS.</t>
  </si>
  <si>
    <t>25 e 29 de maio de 2015</t>
  </si>
  <si>
    <t>05 a 07 de abril de 2017</t>
  </si>
  <si>
    <t>Essa ação foi incluida na monitoria passada</t>
  </si>
  <si>
    <t>8.37</t>
  </si>
  <si>
    <t>8.36</t>
  </si>
  <si>
    <t>8.35</t>
  </si>
  <si>
    <t>8.34 - Solicitar a Divisão de Unidades de Conservação/SEMA/RS que proponha um termo de compromisso com o proprietário do camping do Passo da Ilha no Parque Estadual do Tainhas (RS) que regulamente o uso público deste trecho do Rio Tainhas, área de ocorrência de P. williamsi.</t>
  </si>
  <si>
    <t>8.34</t>
  </si>
  <si>
    <t>8.33 - Orientar proprietários de áreas naturais e fornecer suporte técnico para a criação de uma Unidade de Conservação em uma das áreas de ocorrência de M. macrogranulosus no município de Maquiné, RS.</t>
  </si>
  <si>
    <t>8.33</t>
  </si>
  <si>
    <t xml:space="preserve">8.32 -Concluída </t>
  </si>
  <si>
    <t>8.32</t>
  </si>
  <si>
    <t>8.31</t>
  </si>
  <si>
    <t>8.30</t>
  </si>
  <si>
    <t>8.29</t>
  </si>
  <si>
    <t>8.28 - Propor ao Municício e proprietário do local um caráter de proteção formal para a localidade tipo de M. macrogranulosus, Morro da Gruta, município de Dom Pedro de Alcântara-RS.</t>
  </si>
  <si>
    <t>8.28</t>
  </si>
  <si>
    <t>8.27</t>
  </si>
  <si>
    <t>8.26</t>
  </si>
  <si>
    <t>8.25</t>
  </si>
  <si>
    <t>8.24</t>
  </si>
  <si>
    <t>8.23</t>
  </si>
  <si>
    <t>8.22</t>
  </si>
  <si>
    <t>8.21</t>
  </si>
  <si>
    <t>8.20 -  Elaborar memorando solicitando ao ICMBio a criação ou a recategorização com ampliação da unidade de conservação de proteção integral na região dos Campos de Palmas e Água Doce, reforçando a relevância da região na proteção de C. vacariensis, C. hussami e C. ronaldoi, Phyllomedusa rustica e Pleurodema bibroni.</t>
  </si>
  <si>
    <t>8.20</t>
  </si>
  <si>
    <t>8.19</t>
  </si>
  <si>
    <t>8.18</t>
  </si>
  <si>
    <t xml:space="preserve">8.17- Encaminhar memorando para a Coordenação de Criação de UC/DIMAN,  solicitando a criação de uma UC de Proteção Integral na região do Albardão (município de Santa Vitória do Palmar/RS) como estratégia de conservação de Ceratophrys ornata e M. montevidensis. </t>
  </si>
  <si>
    <t>8.17</t>
  </si>
  <si>
    <t>8.16</t>
  </si>
  <si>
    <t>8.15</t>
  </si>
  <si>
    <t>8.14</t>
  </si>
  <si>
    <t>8.13</t>
  </si>
  <si>
    <t>8.12</t>
  </si>
  <si>
    <t>8.11</t>
  </si>
  <si>
    <t>8.10</t>
  </si>
  <si>
    <t>8.9</t>
  </si>
  <si>
    <t>8.8</t>
  </si>
  <si>
    <t>8.7</t>
  </si>
  <si>
    <t>8.6</t>
  </si>
  <si>
    <t>8.5</t>
  </si>
  <si>
    <t>8.4</t>
  </si>
  <si>
    <t>8.3</t>
  </si>
  <si>
    <t>8.2</t>
  </si>
  <si>
    <t>8.1</t>
  </si>
  <si>
    <t>7.13</t>
  </si>
  <si>
    <t>7.12</t>
  </si>
  <si>
    <t>7.11</t>
  </si>
  <si>
    <t>7.10</t>
  </si>
  <si>
    <t>Camila Chiamenti Both (UFSM), Elaine Maria Lucas Gonsales (UNOCHAPECÓ), Paulo Christiano de Anchietta Garcia (UFMG), Osvaldo ... (UFV), Mauro de Moura Britto (IAP/PR),  Sonia Zanini Cechin (UFSM), Selvino Heckel (UFSC)</t>
  </si>
  <si>
    <t xml:space="preserve">7.9- Mapear as populações de Lithobates catesbeianus já estabelecidas ou novas com foco nos ranários e elaborar protocolo de monitoramento. </t>
  </si>
  <si>
    <t>7.9</t>
  </si>
  <si>
    <t>7.8</t>
  </si>
  <si>
    <t>7.7</t>
  </si>
  <si>
    <t>7.6</t>
  </si>
  <si>
    <t>7.5</t>
  </si>
  <si>
    <t>7.4- Identificar localidades com presença dos Tigres-d'água: Trachemys dorbigni fora da sua área de ocorrência natural (Pampa e litoral do RS) e da espécie exótica Trachemys scripta.</t>
  </si>
  <si>
    <t>7.4</t>
  </si>
  <si>
    <t>7.3</t>
  </si>
  <si>
    <t>7.2</t>
  </si>
  <si>
    <t>7.1</t>
  </si>
  <si>
    <t>6.5</t>
  </si>
  <si>
    <t>6.4</t>
  </si>
  <si>
    <t>6.3</t>
  </si>
  <si>
    <t>6.2</t>
  </si>
  <si>
    <t>6.1</t>
  </si>
  <si>
    <t>5.20</t>
  </si>
  <si>
    <t>5.19</t>
  </si>
  <si>
    <t>5.18</t>
  </si>
  <si>
    <t>5.17</t>
  </si>
  <si>
    <t>5.16</t>
  </si>
  <si>
    <t>5.15- Solicitar que sejam intensificadas as atividades de fiscalização  nos empreendimentos de suinocultura extensiva no sul do país, ênfase nas regiões de ocorrência das espécies ameaçadas na região Sul.</t>
  </si>
  <si>
    <t>5.15</t>
  </si>
  <si>
    <t>5.14</t>
  </si>
  <si>
    <t>5.13</t>
  </si>
  <si>
    <t>5.12</t>
  </si>
  <si>
    <t>5.11</t>
  </si>
  <si>
    <t>5.10</t>
  </si>
  <si>
    <t>5.9</t>
  </si>
  <si>
    <t>5.8</t>
  </si>
  <si>
    <t>5.7</t>
  </si>
  <si>
    <t>5.6</t>
  </si>
  <si>
    <t>5.5</t>
  </si>
  <si>
    <t>5.4</t>
  </si>
  <si>
    <t>5.3</t>
  </si>
  <si>
    <t xml:space="preserve">5.2-Sugerir condicionantes no processo de licenciamento da área de mineração de granito na Serra do Capivari, Campina Grande do Sul/PR,  local de ocorrência da única população conhecida de Melanophryniscus alipioi. </t>
  </si>
  <si>
    <t>5.2</t>
  </si>
  <si>
    <t>5.1</t>
  </si>
  <si>
    <t>Fernanda Moraes Abbud (FATMA), Iberê Farina Machado (Instituto Boitatá)
Erica Naomi Saito (PROSUL), Laura Verrastro (UFRGS), Paulo Christiano de Anchietta Garcia (UFMG), Elaine Maria Lucas Gonsales Gonsales (UNOCHAPECO), Mauro de Moura Britto (IAP/PR), Márcio Roberto Pie (UFPR), Luiz Fernando (PUC/PR), Marcio Borges Martins (UFRGS), Cariane Trigo (UFRGS)</t>
  </si>
  <si>
    <t>4.3</t>
  </si>
  <si>
    <t>4.2</t>
  </si>
  <si>
    <t>4.1</t>
  </si>
  <si>
    <t>3.35</t>
  </si>
  <si>
    <t>3.34 - Realizar a revisão do status taxonômico de Ischnocnema manezinho.</t>
  </si>
  <si>
    <t>3.34</t>
  </si>
  <si>
    <t>3.33 - Avaliar a eficiência dos dispositivos de mitigação para Thoropa saxatilis na rodovia SC- 290 (antiga SC - 450).</t>
  </si>
  <si>
    <t>3.33</t>
  </si>
  <si>
    <t>3.32 - Monitorar aspectos da dinâmica populacional e da história natural de M. cambaraensis na FLONA SFP.</t>
  </si>
  <si>
    <t>3.32</t>
  </si>
  <si>
    <t>3.31 - Diagnosticar o impacto antrópico sobre populações de Thoropa saxatilis.</t>
  </si>
  <si>
    <t>3.31</t>
  </si>
  <si>
    <t>3.30</t>
  </si>
  <si>
    <t>3.29 - Buscar novas populações de Dendrophryniscus stawiarskyi próximas da localidade tipo no Paraná.</t>
  </si>
  <si>
    <t>3.29</t>
  </si>
  <si>
    <t>3.28</t>
  </si>
  <si>
    <t>3.27</t>
  </si>
  <si>
    <t>3.26 - Agrupada 2.3</t>
  </si>
  <si>
    <t>3.26</t>
  </si>
  <si>
    <t>3.25</t>
  </si>
  <si>
    <t xml:space="preserve">3.24 - Concluída. </t>
  </si>
  <si>
    <t>3.24</t>
  </si>
  <si>
    <t>3.23- Buscar novas populações e novas áreas de ocorrência para as espécies C. diringshofeni, C. bolitoglossus, H. semiguttatus, P. appendiculata nas regiões de ocorrência conhecidas dessas espécies (nordeste de SC e sudeste do PR).</t>
  </si>
  <si>
    <t>3.23</t>
  </si>
  <si>
    <t>3.22- Estudar a taxonomia, a distribuição e a história natural de Melanophryniscus macrogranulosus.</t>
  </si>
  <si>
    <t>3.22</t>
  </si>
  <si>
    <t>Foram realizados esforços de amostragem intensivos para busca de populações do escuerzo, Ceratophrys ornata, entre 2012 e 2013. Desde então não se realizaram mais expedições a campo para esse fim em função de falta de recursos.</t>
  </si>
  <si>
    <t>3.21- Prospectar/redescobrir populações de Ceratophrys ornata na área de ocorrência potencial no litoral sul do Rio Grande do Sul.</t>
  </si>
  <si>
    <t>3.21</t>
  </si>
  <si>
    <t>3.20</t>
  </si>
  <si>
    <t>Um estudo de longo prazo de história natural de Phrynops williamsi foi iniciado no Parque Estadual do Tainhas, na cidade de São Francisco de Paula - RS, onde estão sendo coletados dados de tamanho populacional, área de vida, e história natural. Até agora foram capturados 83 indivíduos e registramos 39 recapturas. Foram adquiridos 10 radiotransmissores e todos foram colocados (seis fêmeas e quatro machos adultos) entre janeiro de 2016 e fevereiro de 2017. Resultados preliminares serão analisados até o fim do primeiro semestre de 2017. Novas populações não foram encontradas no estado do RS.</t>
  </si>
  <si>
    <t>3.19- Buscar novas populações de P. williamsi, bem como desenvolver pesquisas sobre a área de vida, uso do habitat e biologia reprodutiva da espécie.</t>
  </si>
  <si>
    <t>3.19</t>
  </si>
  <si>
    <t>3.18 - Monitorar populações de Contomastix vacariensis na região de Silvicultura no Planalto das Araucárias e avaliar o efeito sobre sua biologia.</t>
  </si>
  <si>
    <t>3.18</t>
  </si>
  <si>
    <t>Estudos sobre as espécies P. rusticus, H. curupi e C. schmidti foram desenvolvidos pelos colaboradores e concluídos durante o período do PAN ou se encontram em andamento. Alguns artigos publicados e dissertações foram listadas na última reunião de monitoria. Nenhum estudo foi desenvolvido com P. bibroni e um dos estudos em andamento contempla L. macroglossa (sob coordenação do prof. Rodrigo Lingnau). Algumas propostas de estudo com essas espécies foram submetidas a editais de fomento. Um projeto foi aprovado recentemente (coordenação prof. Rodrigo Lingnau, Fundação Araucária) e outro aguarda análise (coordenação prof. Elaine Lucas, Fundação O Boticário).</t>
  </si>
  <si>
    <t>3.17- Desenvolver pesquisas sobre ocorrência, ecologia, biologia e taxonomia de Crossodactylus schmidti, Hypsiboas curupi, Limnomedusa macroglossa, Phyllomedusa rusticus e Pleurodema bibroni.</t>
  </si>
  <si>
    <t>3.17</t>
  </si>
  <si>
    <t>3.16- Estudar a genética de populações de Tropidurus imbituba, Contomastix lacertoides e Homonota uruguayensis com ênfase no reconhecimento de unidades evolutivas significativas</t>
  </si>
  <si>
    <t>3.16</t>
  </si>
  <si>
    <t>3.15</t>
  </si>
  <si>
    <t>3.14</t>
  </si>
  <si>
    <t xml:space="preserve">3.13- Realizar expedições de campo para localizar populações de Anisolepis undulatus e Stenocercus azureus na região do Bioma Pampa. </t>
  </si>
  <si>
    <t>3.13</t>
  </si>
  <si>
    <t>3.12</t>
  </si>
  <si>
    <t>3.11</t>
  </si>
  <si>
    <t>3.10</t>
  </si>
  <si>
    <t>3.9</t>
  </si>
  <si>
    <t>3.8</t>
  </si>
  <si>
    <t>Desde a última reunião do PAN publicamos a descoberta de uma nova espécie de Brachycephalus, além de submetermos para publicação mais duas novas espécies do mesmo gênero. Com isso, chegamos a 13 novas espécies (11 publicadas e 2 novas espécies em revisão).</t>
  </si>
  <si>
    <t>3.7</t>
  </si>
  <si>
    <t>3.6</t>
  </si>
  <si>
    <t>3.5</t>
  </si>
  <si>
    <t>3.4</t>
  </si>
  <si>
    <t>3.3</t>
  </si>
  <si>
    <t>3.2- Desenvolver projetos de pesquisa sobre biologia reprodutiva , monitoramento populacional, uso do hábitat e avaliação do nível de variabilidade genética da única população conhecida de Melanophryniscus admirabilis.</t>
  </si>
  <si>
    <t>3.2</t>
  </si>
  <si>
    <t>3.1</t>
  </si>
  <si>
    <t>2.9</t>
  </si>
  <si>
    <t>2.8 - Promover a difusão do conhecimento, a sensibilização e o cuidado para com os sapinhos-de-barriga-vermelha, Melanophryniscus admirabilis, M. dorsalis e M. macrogranulosus nas regiões do Perau do Janeiro (Arvorezinha e Soledade, RS) do Parque Estadual de Itapeva (Torres, RS) e da gruta de Dom Pedro de Alcântara (Dom Pedro de Alcantara, RS), respectivamente</t>
  </si>
  <si>
    <t>2.8</t>
  </si>
  <si>
    <t>2.7</t>
  </si>
  <si>
    <t>2.6</t>
  </si>
  <si>
    <t>2.5</t>
  </si>
  <si>
    <t>2.4</t>
  </si>
  <si>
    <t>2.3</t>
  </si>
  <si>
    <t>2.2</t>
  </si>
  <si>
    <t>2.1</t>
  </si>
  <si>
    <t>2 - Sensibilização e Mobilização de grupos sociais considerados importantes regionalmente para a conservação dos anfíbios e répteis do sul do Brasil</t>
  </si>
  <si>
    <t>1.6</t>
  </si>
  <si>
    <t>1.5</t>
  </si>
  <si>
    <t>1.4</t>
  </si>
  <si>
    <t>1.3</t>
  </si>
  <si>
    <t>1.2</t>
  </si>
  <si>
    <t>1.1</t>
  </si>
  <si>
    <t>1. Promoção de iniciativas piloto para compatibilizar a produção agrossilvopastoril com a conservação de anfíbios e répteis e seus habitat.</t>
  </si>
  <si>
    <t>Área de relevância</t>
  </si>
  <si>
    <t>Localidades</t>
  </si>
  <si>
    <t>Fim</t>
  </si>
  <si>
    <t>Início</t>
  </si>
  <si>
    <t>Ação iniciada e não concluída no período previsto</t>
  </si>
  <si>
    <t>Ação não iniciada ou não concluída</t>
  </si>
  <si>
    <t>Observações</t>
  </si>
  <si>
    <t>Localização</t>
  </si>
  <si>
    <t>Colaboradores</t>
  </si>
  <si>
    <t>Custo estimado (R$)</t>
  </si>
  <si>
    <t>Articulador</t>
  </si>
  <si>
    <t>Período</t>
  </si>
  <si>
    <t>Resultados esperados</t>
  </si>
  <si>
    <t>Produto</t>
  </si>
  <si>
    <t>Ação</t>
  </si>
  <si>
    <t>Nº</t>
  </si>
  <si>
    <t>Agrupada</t>
  </si>
  <si>
    <t>Data da monitoria</t>
  </si>
  <si>
    <t>Objetivo geral do PAN</t>
  </si>
  <si>
    <t>PLANO DE AÇÃO NACIONAL DE CONSERVAÇÃO DE ESPÉCIES AMEAÇADAS DE EXTINÇÃO - PAN</t>
  </si>
  <si>
    <t>RESUMO DA SITUAÇÃO DAS AÇÕES DO PAN</t>
  </si>
  <si>
    <t>SITUAÇÃO ATUAL DAS AÇÕES - MONITORIA FINAL (2017)</t>
  </si>
  <si>
    <t>SITUAÇÃO DAS AÇÕES</t>
  </si>
  <si>
    <t>Não iniciada ou não concluída</t>
  </si>
  <si>
    <t>Iniciada e não concluída no período previsto</t>
  </si>
  <si>
    <t>Manutenção da diversidade da fauna de anfíbios e répteis da região sul do Brasil, em cinco anos</t>
  </si>
  <si>
    <t>fev/17</t>
  </si>
  <si>
    <t>mai/16
(contínua)</t>
  </si>
  <si>
    <t>8.32 - Concluída</t>
  </si>
  <si>
    <t>Recomendação: é uma ação importante a ser considerada no segundo ciclo porque são espécies típicas e raras do Bioma Pampa (são espécies alvo do PAN)</t>
  </si>
  <si>
    <r>
      <t>Como indicado na matriz, os produtos desta ação envolvem publicações científicas.</t>
    </r>
    <r>
      <rPr>
        <b/>
        <sz val="11"/>
        <color theme="1"/>
        <rFont val="Calibri"/>
        <family val="2"/>
        <scheme val="minor"/>
      </rPr>
      <t xml:space="preserve"> Descrição de novas espécies: </t>
    </r>
    <r>
      <rPr>
        <u/>
        <sz val="11"/>
        <color theme="1"/>
        <rFont val="Calibri"/>
        <family val="2"/>
        <scheme val="minor"/>
      </rPr>
      <t>RIBEIRO, LUIZ F</t>
    </r>
    <r>
      <rPr>
        <sz val="11"/>
        <color theme="1"/>
        <rFont val="Calibri"/>
        <family val="2"/>
        <scheme val="minor"/>
      </rPr>
      <t xml:space="preserve">. ; Bornschein, Marcos R. ; Belmonte-Lopes, Ricardo ; Firkowski, Carina R. ; MORATO, SERGIO A.A. ; Pie, Marcio R. . Seven new microendemic species of Brachycephalus (Anura: Brachycephalidae) from southern Brazil. PeerJ, v. 3, p. e1011, 2015.
</t>
    </r>
    <r>
      <rPr>
        <u/>
        <sz val="11"/>
        <color theme="1"/>
        <rFont val="Calibri"/>
        <family val="2"/>
        <scheme val="minor"/>
      </rPr>
      <t>Pie, Marcio R.</t>
    </r>
    <r>
      <rPr>
        <sz val="11"/>
        <color theme="1"/>
        <rFont val="Calibri"/>
        <family val="2"/>
        <scheme val="minor"/>
      </rPr>
      <t xml:space="preserve">; RIBEIRO, LUIZ F. . A new species of Brachycephalus (Anura: Brachycephalidae) from the Quiriri mountain range of southern Brazil. PeerJ, v. 3, p. e1179, 2015.
</t>
    </r>
    <r>
      <rPr>
        <u/>
        <sz val="11"/>
        <color theme="1"/>
        <rFont val="Calibri"/>
        <family val="2"/>
        <scheme val="minor"/>
      </rPr>
      <t>Bornschein, Marcos R.</t>
    </r>
    <r>
      <rPr>
        <sz val="11"/>
        <color theme="1"/>
        <rFont val="Calibri"/>
        <family val="2"/>
        <scheme val="minor"/>
      </rPr>
      <t xml:space="preserve"> ; Firkowski, Carina R. ; BALDO, DIEGO; RIBEIRO, LUIZ F. ; Belmonte-Lopes, Ricardo ; Corrêa, Leandro ; MORATO, SÉRGIO A. A. ; Pie, Marcio R. . Three New Species of Phytotelm-Breeding Melanophryniscus from the Atlantic Rainforest of Southern Brazil (Anura: Bufonidae). Plos One, v. 10, p. e0142791, 2015.</t>
    </r>
    <r>
      <rPr>
        <u/>
        <sz val="11"/>
        <color theme="1"/>
        <rFont val="Calibri"/>
        <family val="2"/>
        <scheme val="minor"/>
      </rPr>
      <t xml:space="preserve">
</t>
    </r>
    <r>
      <rPr>
        <b/>
        <sz val="11"/>
        <color theme="1"/>
        <rFont val="Calibri"/>
        <family val="2"/>
        <scheme val="minor"/>
      </rPr>
      <t>Distribuição geográfica</t>
    </r>
    <r>
      <rPr>
        <sz val="11"/>
        <color theme="1"/>
        <rFont val="Calibri"/>
        <family val="2"/>
        <scheme val="minor"/>
      </rPr>
      <t xml:space="preserve">
</t>
    </r>
    <r>
      <rPr>
        <u/>
        <sz val="11"/>
        <color theme="1"/>
        <rFont val="Calibri"/>
        <family val="2"/>
        <scheme val="minor"/>
      </rPr>
      <t>Bornschein, Marcos R.</t>
    </r>
    <r>
      <rPr>
        <sz val="11"/>
        <color theme="1"/>
        <rFont val="Calibri"/>
        <family val="2"/>
        <scheme val="minor"/>
      </rPr>
      <t xml:space="preserve"> ; Belmonte-Lopes, Ricardo ; RIBEIRO, LUIZ F. ; MAURÍCIO, GIOVANNI NACHTIGALL ; Pie, Marcio R. . Rectification of the position of the type locality of Brachycephalus tridactylus (Anura: Brachycephalidae), a recently described species from southern Brazil. Zootaxa 4007, p. 149, 2015.
</t>
    </r>
    <r>
      <rPr>
        <u/>
        <sz val="11"/>
        <color theme="1"/>
        <rFont val="Calibri"/>
        <family val="2"/>
        <scheme val="minor"/>
      </rPr>
      <t xml:space="preserve">Bornscein, M.R., </t>
    </r>
    <r>
      <rPr>
        <sz val="11"/>
        <color theme="1"/>
        <rFont val="Calibri"/>
        <family val="2"/>
        <scheme val="minor"/>
      </rPr>
      <t>Firkowski, C.R., Belmonte-Lopes, R., Corrêa, L., Ribeiro, L.F., Morato, S.A.A., Antoniazzi-Jr, R.L., Reinert, B.L., Meyer, A.S.L., Cini, F.A., Pie, M.R. Geographical and altitudinal distribution of Brachycephalus (Anura: Brachycephalidae) endemic to the Brazilian Atlantic Rainforest. PeerJ in press.</t>
    </r>
  </si>
  <si>
    <t>Revisão do Resultado Esperado</t>
  </si>
  <si>
    <t>Revisão das localidades</t>
  </si>
  <si>
    <t>Revisão Área de Relevância</t>
  </si>
  <si>
    <t>PLANEJAMENTO DE NOVAS AÇÕES</t>
  </si>
  <si>
    <t>NOVAS AÇÕES:</t>
  </si>
  <si>
    <t>OBJETIVO ESPECÍFICO</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</si>
  <si>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</si>
  <si>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</si>
  <si>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</si>
  <si>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</si>
  <si>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</si>
  <si>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</si>
  <si>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</si>
  <si>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</si>
  <si>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</si>
  <si>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</si>
  <si>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nov/13</t>
  </si>
  <si>
    <t>jun/15</t>
  </si>
  <si>
    <t>mai/16</t>
  </si>
  <si>
    <t>SITUAÇÃO ATUAL DAS AÇÕES - 4ª MONITORIA (2016)</t>
  </si>
  <si>
    <t>2.1- Sensibilizar as comunidades locais para que conheçam os anfíbios e répteis do litoral norte do Rio Grande do Sul. (12 municípios)</t>
  </si>
  <si>
    <t>2.7- Qualificar os agentes de educação ambiental das Secretarias de Educação e Organizações não governamentais para a inserção do tema gerador "conservação de anfíbios e répteis".</t>
  </si>
  <si>
    <t>Foram realizadas 3 oficinas e um minicurso abrangendo 400 professores de escolas públicas estaduais de 33 munícipios, em que foram abordados a conservação da biodiversidade, contemplando o tema para a conservação de répteis e anfíbios; Iberê: foi feita oficina uma oficina em setembro de 2015 na Universidade de Passo Fundo, com o tema de conservação de anfíbios, que contou com a presença de ONGs ambientais. Cariane: foram realizadas duas oficinas com professores de Imbé/Tramandaí, em que foram abordados os temas de conservação de répteis e anfíbios; OBS: COBRAR Alexandre a quantidade total de oficinas realizadas no período da ação; perguntar para a Cariane se está desenvolvendo alguma oficina de capacitação para professores...</t>
  </si>
  <si>
    <t>Quando houve a previsão de se dar início à ação, passamos pela troca de governo do Estado do RS, o que acarretou na alteração de todas as chefias anteriores. Com a política de inibição de investimentos do Estado no serviço público, a ação, que inicialmente envolveria servidores de todo o Rio Grande do Sul (gerando ônus), se tornou inviável.</t>
  </si>
  <si>
    <t xml:space="preserve">Uma população de Phrynops williamsi estava sendo monitorada no rio Canoas, planalto catarinense. Apenas treze indivíduos foram capturados, medidos, marcados e liberados ao longo de três anos. Informações sobre uso do hábitat e biologia reprodutiva foram coletadas pontualmente. </t>
  </si>
  <si>
    <t>A terceira campanha do projeto “Estudos ecológicos de quelônios em UC’s do Sul do Brasil”, aprovado via RAN/ICMBio, foi realizada em outubro de 2015, e encontramos apenas um indivíduo no Parque Nacional do Iguaçú, aparentemente sendo o primeiro registro desta espécie em simpatria com P. geoffroanus. O registro de ocorrência de P. williamsi nesta UC, porém, não é novo. Outras UCs federais foram visitadas, mas não obtivemos sucesso em registrar a espécie.</t>
  </si>
  <si>
    <t>Márcio: Desde a última reunião do PAN foram descritas 3 espécies de Melanophryniscus e 10 espécies de Brachycephalus. Além disso, retificamos a distribuição da localidade tipo de uma espécie previamente descrita e publicamos uma revisão do conhecimento sobre a distribuição de Brachycephalus.</t>
  </si>
  <si>
    <t xml:space="preserve">Como indicado na matriz, os produtos desta ação envolvem publicações científicas. Descrição de novas espécies: RIBEIRO, LUIZ F. ; Bornschein, Marcos R. ; Belmonte-Lopes, Ricardo ; Firkowski, Carina R. ; MORATO, SERGIO A.A. ; Pie, Marcio R. . Seven new microendemic species of Brachycephalus (Anura: Brachycephalidae) from southern Brazil. PeerJ, v. 3, p. e1011, 2015.
Pie, Marcio R.; RIBEIRO, LUIZ F. . A new species of Brachycephalus (Anura: Brachycephalidae) from the Quiriri mountain range of southern Brazil. PeerJ, v. 3, p. e1179, 2015.
Bornschein, Marcos R. ; Firkowski, Carina R. ; BALDO, DIEGO; RIBEIRO, LUIZ F. ; Belmonte-Lopes, Ricardo ; Corrêa, Leandro ; MORATO, SÉRGIO A. A. ; Pie, Marcio R. . Three New Species of Phytotelm-Breeding Melanophryniscus from the Atlantic Rainforest of Southern Brazil (Anura: Bufonidae). Plos One, v. 10, p. e0142791, 2015.
Distribuição geográfica
Bornschein, Marcos R. ; Belmonte-Lopes, Ricardo ; RIBEIRO, LUIZ F. ; MAURÍCIO, GIOVANNI NACHTIGALL ; Pie, Marcio R. . Rectification of the position of the type locality of Brachycephalus tridactylus (Anura: Brachycephalidae), a recently described species from southern Brazil. Zootaxa 4007, p. 149, 2015.
Bornscein, M.R., Firkowski, C.R., Belmonte-Lopes, R., Corrêa, L., Ribeiro, L.F., Morato, S.A.A., Antoniazzi-Jr, R.L., Reinert, B.L., Meyer, A.S.L., Cini, F.A., Pie, M.R. Geographical and altitudinal distribution of Brachycephalus (Anura: Brachycephalidae) endemic to the Brazilian Atlantic Rainforest. PeerJ in press.
</t>
  </si>
  <si>
    <t>Está em andamento dentro do prazo. Estão sendo orientados alunos de graduação e pós graduação, foram apresentados resumos em congressos, artigos foram publicados e estão em processo de construção, dissertações e teses também. Enviado por Laura na rodada virtual: L. arambarensis, continua o monitoramento da espécie que vem sendo realizado desde 2012 em uma população das restingas da Lagoa dos Patos, no Horto Florestal Barba Negra, Barra do Ribeirio, RS.
Além, saiu publicado o artigo a seguir reavaliando o estado de ameaça da espécie: 
Population Estimates for the Sand Lizard, Liolaemus arambarensis: Contributions
to the Conservation of an Endemic Species of Southern Brazil
Author(s): Lídia Farias Martins, Murilo Guimarães, and Laura Verrastro
Source: Herpetologica, 73(1):55-62. DOI: http://dx.doi.org/10.1655/Herpetologica-D-16-00046.1.
L. occipitalis, vem desenvolvendo-se uma Tese da doutoranda Nathalia Rocha Matias desde 2013.
A mesma se intitula: Ecologia e Status de conservação das populações de Liolaemus occipitalis, lagarto endêmico das dunas costeiras da região sul do Brasil. A Tese será finalizada em 2018.</t>
  </si>
  <si>
    <t>Algumas pesquisas estão em andamento, a maioria ainda não publicada. Alguns projetos não foram inciados por falta de recurso financeiro e diversos pesquisadores colaboradores tem submetido seus projetos em órgãos de fomento. Foram concluídas duas dissertações (1.Ecologia de Vitreorana uranoscopa (MÜLLER, 1924) (Anura, Centrolenidae) em riachos de Mata Atlantica subtropical. Mestrado. Fernanda Bisolo. Programa de Pós Graduação em Ciências ambientais PPGCA/Unochapecó. 2. Anfíbios em riachos de Mata atlântica subtropical: composição e estrutura das taxocenoses. Mestrado. Fernando Ferreira. Programa de Pós Graduação em Ciências ambientais PPGCA/Unochapecó) e quatro artigos publicados/no prelo pela coordenação e colaboradores: 1. Lipinski et al 2016. An UV-sensitive anuran species as an indicator of environmental quality of the Southern Atlantic Rainforest. Journal of Photochemistry &amp; Photobiology, B: Biology 165 (2016) 174–181). 2. Ecology and natural history of Hypsiboas curupi (Anura, Hylidae): an endemic amphibian to the southern Atlantic Forest. Neotropical Biology and conservation (2016, no prelo). 3) Caldart et al. (2016. Calling activity of a stream-breeding frog from the austral Neotropics: temporal patterns of activity and the role of environmental factors. Herpetologica v. 72, p. 90-97. 4) Caldart et al (2016)  Communication in a noisy environment: short-term acoustic adjustments and the underlying acoustic niche of a Neotropical stream-breeding frog. Acta Ethologica, v. 19, p. 151-162. </t>
  </si>
  <si>
    <t>Um estudo de longo prazo de história natural de Phrynops williamsi foi iniciado no Parque Estadual do Tainhas, na cidade de São Francisco de Paula - RS, onde estão sendo coletados dados de tamanho populacional, área de vida, e história natural. Até agora foram capturados 48 indivíduos e recapturados 19. Foram adquiridos 10 radiotransmissores e cinco foram colocados (três fêmeas e dois machos adultos) entre janeiro e abril de 2016. Resultados preliminares mostram que fêmeas percorrem distâncias maiores do que os machos (uma delas percorreu cerca de 5 km a montante, enquanto que um dos machos não percorreu mais de 300m). As informações sobre área de vida são particularmente importantes para apoiar a gestão e as políticas de conservação. Por outro lado, novas populações não foram encontradas no estado do RS.</t>
  </si>
  <si>
    <t>3.25- Realizar estudos sobre distribuição geográfica e ecologia das populações de Hypsiboas poaju em Santa Catarina, com ênfase no Parque Estadual da Serra do Tabuleiro que é a Unidade de Conservação de proteção integral mais próxima da distribuição geográfica conhecida para a espécie.</t>
  </si>
  <si>
    <t>Patrick: em 2015, foi feita uma expedição na FLONA SFP (PATRICK: confirmar quantas expedições foram realizadas em 2015)e em 2016 foram 3 expedição na FLONA SFP; são visitados os sítios reprodutivos nessas expedições;</t>
  </si>
  <si>
    <t>Diante dos dados moleculares, morfométricos e acústicos conclui-se que o complexo I. manezinho consiste em cinco unidades taxonômicas operacionais distintas, denomidadas aqui pelas localidades, São Bento do Sul, Jaraguá do Sul, São Bonifácio, Ilha do Arvoredo e a já descrita I. manezinho da Ilha de Santa Catarina. Selvino: uma dissertação de mestrado;</t>
  </si>
  <si>
    <t xml:space="preserve">Iberê: no Congresso Brasileiro de Herpetologia em 2015 foi feito um Simpósio sobre conservação de anfíbios. Dentro dele, foi feito uma palestra sobre a palestra "Projeto Amplexo". Foram recebidos diversos contatos, mas nenhum da região da ação. Foi feito o contato com a professora (??? - Iberê, complementar!) da UEM para formalizar esta ação dentro do estado. Foi formado um grupo com 8 alunos de diferentes estados da região, sendo que deles, 2 com o foco nas espécies do PAN Sul. </t>
  </si>
  <si>
    <t>Paulo Christiano de Anchietta Garcia (UFMG), Caroline Angri (UFSC), Rafael COALA" (UFSC)</t>
  </si>
  <si>
    <r>
      <t xml:space="preserve">Observação: a acão foi concluída, pois foi produzido um artigo científico no site da IUCN; entretanto, é uma ação continuada para o próximo ciclo, pois novas áreas estão sendo amostradas; </t>
    </r>
    <r>
      <rPr>
        <sz val="11"/>
        <color rgb="FFFF0000"/>
        <rFont val="Calibri"/>
        <family val="2"/>
        <scheme val="minor"/>
      </rPr>
      <t>Recomendação: é uma ação a ser considerada no próximo ciclo do PAN;</t>
    </r>
  </si>
  <si>
    <r>
      <t xml:space="preserve">Recomendação: a ação foi excluída nesta monitoria, pois o articulador não pode priorizar esta ação; o grupo sugeriu que esta ação seja inclusa no próximo ciclo do PAN, por se tratar de uma espécie; </t>
    </r>
    <r>
      <rPr>
        <sz val="11"/>
        <color rgb="FFFF0000"/>
        <rFont val="Calibri"/>
        <family val="2"/>
        <scheme val="minor"/>
      </rPr>
      <t>OBS: foi apontado a necessidade de inclusão Melanophryniscus vilavilhensis no rol de espécies beneficiadas da nova portaria a ser publicada;</t>
    </r>
  </si>
  <si>
    <r>
      <t xml:space="preserve">OBS: a Pleurodema bibroni está classificada DD na lista estadual do Rio Grande do Sul; </t>
    </r>
    <r>
      <rPr>
        <sz val="11"/>
        <color rgb="FFFF0000"/>
        <rFont val="Calibri"/>
        <family val="2"/>
        <scheme val="minor"/>
      </rPr>
      <t>RECOMENDAÇAO: Paulo - revisar a minuta do PAN Sul, acrescentando a espécie P. bibroni.</t>
    </r>
  </si>
  <si>
    <r>
      <t xml:space="preserve">Recomendação: </t>
    </r>
    <r>
      <rPr>
        <sz val="11"/>
        <color rgb="FFFF0000"/>
        <rFont val="Calibri"/>
        <family val="2"/>
        <scheme val="minor"/>
      </rPr>
      <t>VERA - como articulador, precisa de um documento do RAN para a Fundação Zoobotânica, informando que o Patrick é o articulador de ações do PAN para que pleiteie recursos perante a FZB</t>
    </r>
    <r>
      <rPr>
        <sz val="11"/>
        <color theme="1"/>
        <rFont val="Calibri"/>
        <family val="2"/>
        <scheme val="minor"/>
      </rPr>
      <t>; Recomendação: é uma ação importante para ser considerada no segundo ciclo do PAN;</t>
    </r>
  </si>
  <si>
    <r>
      <t xml:space="preserve">OBS: Selvino vai disponibilizar os produtos dessa ação, e arrumar do </t>
    </r>
    <r>
      <rPr>
        <sz val="11"/>
        <color rgb="FFFF0000"/>
        <rFont val="Calibri"/>
        <family val="2"/>
        <scheme val="minor"/>
      </rPr>
      <t>COALA</t>
    </r>
  </si>
  <si>
    <r>
      <t xml:space="preserve">OBS: Luiz Fernando vai contactar o Marcos e verificar se há o interesse em continuar como articulador desta ação (ou colaborador); Iberê contactará o Rodrigo Lingnau e Estevão -&gt; verificar se há o interesse em continuar como colaborador desta ação; </t>
    </r>
    <r>
      <rPr>
        <sz val="11"/>
        <color rgb="FFFF0000"/>
        <rFont val="Calibri"/>
        <family val="2"/>
        <scheme val="minor"/>
      </rPr>
      <t>Recomendação: essa ação deve ser considerada e retomada no próximo ciclo;</t>
    </r>
  </si>
  <si>
    <t>4- Fortalecimento da integração e da capacidade de atuação de instituições envolvidas na pesquisa, conservação e manejo de anfíbios e répteis da região Sul do Brasil</t>
  </si>
  <si>
    <t>Paulo de Sousa (RAN/CMBio), Fernanda Moraes Abbud (FATMA), Iberê Farina Machado (Instituto Boitatá), Fabiana Heidrich Amorim  (PROSUL), Paulo Christiano de Anchietta Garcia (UFMG), Elaine Maria Lucas Gonsales Gonsales (UNOCHAPECO), Mauro de Moura Britto (IAP/PR), Márcio Roberto Pie (UFPR), Marcio Borges Martins(UFRGS), Taran Grant (USP)</t>
  </si>
  <si>
    <r>
      <t xml:space="preserve">Fernanda Moraes Abbud (FATMA), Iberê Farina Machado (Instituto Boitatá), </t>
    </r>
    <r>
      <rPr>
        <sz val="11"/>
        <color rgb="FFFF0000"/>
        <rFont val="Calibri"/>
        <family val="2"/>
        <scheme val="minor"/>
      </rPr>
      <t>Fabiana Heidrich Amorim  (aguardando o posicionamento da PROSUL qto a indicação da Erica)</t>
    </r>
    <r>
      <rPr>
        <sz val="11"/>
        <color theme="1"/>
        <rFont val="Calibri"/>
        <family val="2"/>
        <scheme val="minor"/>
      </rPr>
      <t>, Laura Verrastro (UFRGS), Paulo Christiano de Anchietta Garcia (UFMG), Elaine Maria Lucas Gonsales Gonsales (UNOCHAPECO), Mauro de Moura Britto (IAP/PR), Márcio Roberto Pie (UFPR), Luiz Fernando (PUC/PR), Marcio Borges Martins (UFRGS), Cariane Trigo (UFRGS)</t>
    </r>
  </si>
  <si>
    <t>5.8 - Excluída Aperfeiçoar os itens referentes aos anfíbios e répteis contemplados pelo PAN nas Instruções Normativas para empreendimentos em Santa Catarina.</t>
  </si>
  <si>
    <t>5.12 Agrupada na ação geral - Elaborar e encaminhar para FEPAM um documento solicitando que sejam enfatizadas no zoneamento ecológico econômico as atividades mineradoras  nos empreendimentos previstos na Serra do Sudeste (Bioma Pampa, Rio Grande do Sul) com impacto sobre répteis e anfíbios. **AÇÃO EM QUE SOLICITAMOS APOIO DA COPAN - BRASÍLIA PARA INTERVIR JUNTO</t>
  </si>
  <si>
    <t>5.13 - Agrupada na ação geral  Solicitar ao Ministério Público Federal que recomende a avaliação integrada dos estudos ambientais para processos de licenciamento de empreendimentos eólicos e Barragens que impactem as espécies alvo e beneficiadas pelo PAN, de modo a verificar a sinergia regional dos impactos para tomada de decisão. AÇÃO EM QUE SOLICITAMOS APOIO DA COPAN - BRASÍLIA PARA INTERVIR JUNTO</t>
  </si>
  <si>
    <t>5.20 - Excluída Elaborar e encaminhar para a FATMA uma proposta de Termo de Referência que inclua estudos de répteis e anfíbios para o licenciamento de rodovias no estado de SC.</t>
  </si>
  <si>
    <t>5.4- Concluída</t>
  </si>
  <si>
    <t>Alexandre Jose Diehl Krob (Instituto Curicaca), Caroline Zank (SEMA),  Marcelo Duarte Freire (Teia Projetos Ambientais), Marcio Borges Martins (UFRGS).</t>
  </si>
  <si>
    <r>
      <t xml:space="preserve">Recomendação: o PAN faça um ofício encaminhando sugestões de condicionantes para o licenciamento; </t>
    </r>
    <r>
      <rPr>
        <sz val="11"/>
        <rFont val="Calibri"/>
        <family val="2"/>
        <scheme val="minor"/>
      </rPr>
      <t>Observação: Selvino e Paulo Garcia farão a nota técnica conjunta e encaminharão para a Vera; a Vera vai encaminhar a nota técnica via ofício para o Presidente da FATMA (Alexandre Waltrick)</t>
    </r>
  </si>
  <si>
    <r>
      <t xml:space="preserve">Observação: a ação foi excluída devido à falta de condições políticas, de interação com a FEPAM. </t>
    </r>
    <r>
      <rPr>
        <sz val="11"/>
        <color rgb="FFFF0000"/>
        <rFont val="Calibri"/>
        <family val="2"/>
        <scheme val="minor"/>
      </rPr>
      <t>Recomendação: essa ação deve ser considerada e retomada no próximo ciclo, alterando a forma de interação com os órgãos ambientais;</t>
    </r>
  </si>
  <si>
    <r>
      <rPr>
        <sz val="11"/>
        <rFont val="Calibri"/>
        <family val="2"/>
        <scheme val="minor"/>
      </rPr>
      <t xml:space="preserve">OBS: Mauro - pegar todos os Termos de Referência e encaminhar para os colaboradores; os colaboradores vão propor, juntamente com o articulador, um termo de referência para empreendimentos no Paraná; Mauro vai repassar a nota técnica para a Vera; A Vera vai encaminhar, assinada juntamente com o Paulo Garcia, um ofício para IAP; </t>
    </r>
    <r>
      <rPr>
        <sz val="11"/>
        <color rgb="FFFF0000"/>
        <rFont val="Calibri"/>
        <family val="2"/>
        <scheme val="minor"/>
      </rPr>
      <t xml:space="preserve">Recomendação: o grupo entende que a ação é importante, por isso, é recomendado que ela seja considerada na segunda fase do PAN; </t>
    </r>
  </si>
  <si>
    <r>
      <t xml:space="preserve">Recomendação: o grupo entende que a ação é importante, por isso, é recomendado que ela seja considerada na segunda fase do PAN; </t>
    </r>
    <r>
      <rPr>
        <sz val="11"/>
        <rFont val="Calibri"/>
        <family val="2"/>
        <scheme val="minor"/>
      </rPr>
      <t>Observação: A ação foi excluída porque é bastante ampla e inexequível neste momento;</t>
    </r>
  </si>
  <si>
    <r>
      <t xml:space="preserve">Recomendação: é uma temática importante a ser considerada no próximo ciclo; </t>
    </r>
    <r>
      <rPr>
        <sz val="11"/>
        <rFont val="Calibri"/>
        <family val="2"/>
        <scheme val="minor"/>
      </rPr>
      <t>OBS: a ação foi excluída porque não iniciada desde o início do PAN, sendo que não há tempo hábil;</t>
    </r>
  </si>
  <si>
    <r>
      <t xml:space="preserve">OBS: Paulo - encaminhar os produtos dessa ação para os membros do PAN; Recomendação: compartilhar com o pessoal do PAN; </t>
    </r>
    <r>
      <rPr>
        <sz val="11"/>
        <color rgb="FFFF6600"/>
        <rFont val="Calibri"/>
        <family val="2"/>
        <scheme val="minor"/>
      </rPr>
      <t xml:space="preserve">RECOMENDACAO: essa ação, bem como o seu produto, é importante a ser considerado no próximo ciclo do PAN. </t>
    </r>
    <r>
      <rPr>
        <sz val="11"/>
        <rFont val="Calibri"/>
        <family val="2"/>
        <scheme val="minor"/>
      </rPr>
      <t xml:space="preserve"> </t>
    </r>
  </si>
  <si>
    <r>
      <t xml:space="preserve">OBSERVACAO: inserir o mapa das áreas de ocorrência das espécies contempladas no ofício a ser encaminhado; </t>
    </r>
    <r>
      <rPr>
        <sz val="11"/>
        <rFont val="Calibri"/>
        <family val="2"/>
        <scheme val="minor"/>
      </rPr>
      <t>Observação: Fluxo - Elaine vai repassar a minuta de ofício para os colaboradores da ação e os mesmos vão revisar e encaminhar as alterações/sugestões para Vera/Paulo de Sousa. Vera/Paulo Garcia vão encaminhar um ofício conjunto para os órgãos de fiscalização;</t>
    </r>
  </si>
  <si>
    <r>
      <t xml:space="preserve">Com a revisão do texto e produto da ação 5.8, ambas podem ser agrupadas. </t>
    </r>
    <r>
      <rPr>
        <sz val="11"/>
        <color rgb="FFFF0000"/>
        <rFont val="Calibri"/>
        <family val="2"/>
        <scheme val="minor"/>
      </rPr>
      <t>Observação: A ação foi excluída porque já ocorreu a reunião organizada pela FATMA no início de 2016, sendo que já está a IN que condiciona os itens dos termos de referência;</t>
    </r>
    <r>
      <rPr>
        <sz val="11"/>
        <rFont val="Calibri"/>
        <family val="2"/>
        <scheme val="minor"/>
      </rPr>
      <t xml:space="preserve"> OBS: contactar a Erica Saito (PROSUL) para ajudar contextualização na reunião da FATMA relacionada a esta ação;</t>
    </r>
  </si>
  <si>
    <t>6.2- Subsidiar tecnicamente e incentivar o aprimoramento de mecanismos legais para a proteção dos campos nativos. **Ação em que solicitamos apoio da COPAN/ICMBio para intervir junto.</t>
  </si>
  <si>
    <t>7 - Proteção das espécies alvo do PAN e fauna associada contra espécies invasoras</t>
  </si>
  <si>
    <t>7.4- Identificar localidades com presença dos Tigres-d'água: Trachemys dorbigni fora da sua áreas de ocorrência natural (Pampa e litoral do RS) e da espécie exótica Trachemys scripta.</t>
  </si>
  <si>
    <t>7.12- Avaliar os impactos das populações invasoras de Lithobates catesbeianus sobre as espécies de anfíbios e répteis nativos.</t>
  </si>
  <si>
    <t>Ação contínua, deve ser atualizada periodicamente. A ocorrência natural de T. dorbigni no litoral sul de Santa Catarina é muito provável e registros para esta região ainda precisam ser avaliados adequadamente.</t>
  </si>
  <si>
    <t>Ação não foi iniciada; Durante a reunião: Caroline informou que o Rio Grande do Sul, por não possuir uma regulamentação própria para o tema, optou por proibir a instalação de novos criadouros até que se criassem tais regulamentações (Instrução Normativa de 11 de novembro de 2014).</t>
  </si>
  <si>
    <r>
      <t xml:space="preserve">Ester Warken Bahia Lopes (FATMA), Elaine Maria Lucas Gonsales (UNOCHAPECÓ), Fernanda Morais Abbud (FATMA), Mauro de Moura Britto (IAP/PR), Caroline Zank (Instituto Curicaca), Vívian Mara Uhlig (RAN/ ICMBio), Patrick Colombo (FZB), Marcelo Freire (Teia), </t>
    </r>
    <r>
      <rPr>
        <sz val="11"/>
        <color rgb="FFFF0000"/>
        <rFont val="Calibri"/>
        <family val="2"/>
      </rPr>
      <t>Carlos Salvador (Cooperativa Caipora)</t>
    </r>
  </si>
  <si>
    <r>
      <t xml:space="preserve">Cariane Campos Trigo (UFRGS), Ester Warken Bahia Lopes (FATMA) ,Magno Vicente Segalla (Instituto Hórus), </t>
    </r>
    <r>
      <rPr>
        <sz val="11"/>
        <color rgb="FFFF0000"/>
        <rFont val="Calibri"/>
        <family val="2"/>
        <scheme val="minor"/>
      </rPr>
      <t>Marcos Ricardo Bornschein (MATER NATURA), Sérgio Augusto Abrahao Morato</t>
    </r>
    <r>
      <rPr>
        <sz val="11"/>
        <rFont val="Calibri"/>
        <family val="2"/>
        <scheme val="minor"/>
      </rPr>
      <t>, Vívian Mara Uhlig (RAN/ ICMBIO) Iberê Farina Machado (Instituto Boitatá), Selvino Neckel (UFSC), Raíssa Bressan (UFRGS)</t>
    </r>
  </si>
  <si>
    <r>
      <t xml:space="preserve">Recomendação: a ação é importante a ser considerada no segundo ciclo; </t>
    </r>
    <r>
      <rPr>
        <sz val="11"/>
        <rFont val="Calibri"/>
        <family val="2"/>
        <scheme val="minor"/>
      </rPr>
      <t>OBS: a ação foi excluída por dificuldades de executá-la;</t>
    </r>
  </si>
  <si>
    <r>
      <t xml:space="preserve">Recomendação: a ação é importante a ser considerada no segundo ciclo; </t>
    </r>
    <r>
      <rPr>
        <sz val="11"/>
        <rFont val="Calibri"/>
        <family val="2"/>
        <scheme val="minor"/>
      </rPr>
      <t>OBS: Mauro - contactar Peterson Leivas para colaborar nesta ação;</t>
    </r>
  </si>
  <si>
    <t>8.3- Articular junto aos proprietários de terras locais a criação de uma RPPN em área da Serra do Sudeste localizada no município de São Jerônimo, RS para proteção das espécies Cnemidophorus lacertoides e Phrynops williamsi.</t>
  </si>
  <si>
    <t xml:space="preserve">8.12- Elaborar um documento indicando a importância da Floresta Nacional de São Francisco de Paula como estratégia de conservação de M. cambaraensis e os riscos para a espécie caso sejam instaladas populações tradicionais e ou indígenas nesta UC. </t>
  </si>
  <si>
    <t>8.18- Elaboração de documento técnico para os órgãos ambientais demonstrando a importância do nordeste de Santa Catarina para a conservação de espécies contempladas pelo PAN; indicando a criação de uma unidade de conservação de proteção integral na região.</t>
  </si>
  <si>
    <t>8.36 Agrupada na ação 8.27 Acompanhar o desdobramento da proposta de criação de uma UC abrangendo o complexo Lagoa do Morro do Forno e Lagoa do Jacaré (estudos e proposta técnica já foram elaborados), abrangendo o Morro da Gruta e o Mato do Macaco (M. macrogranulosus) municípios de Dom Pedro de Alcântara, Morrinhos do Sul, Mampituba e Torres (RS).</t>
  </si>
  <si>
    <t xml:space="preserve"> 8.37 - Ampliar e intensificar o monitoramento de anfíbios e répteis atropelados nas estradas entre os PARNA Serra Geral e Aparados da Serra (área de ocorrência de T. saxatilis).</t>
  </si>
  <si>
    <t>8.23- Concluída</t>
  </si>
  <si>
    <t>Estamos com dificuldade de articulação devido à falta de retorno da atual proprietária das terras. Alguns e-mails foram encaminhados e nunca foram respondidos. Além disso, conforme estabelecido no GT criado para a conservação de M. admirabilis, a prioridade atual é a criação de uma UC em nível federal. Nesse sentido, um estudo em forma de Relatório Ambiental Simplificado está sendo iniciado na área.</t>
  </si>
  <si>
    <t>OBS: Paulo - consultar a Ana Carolina se tem a possibilidade de continuar como articuladora da ação e se foi encaminhado algum documento; Patrick - contactar o Daniel Loebman (FURG) e verificar o andamento dessa ação; Patrick Colombo: Paulo Ott (UERGS)</t>
  </si>
  <si>
    <t>Iberê: já foram realizadas 12 (Iberê, quantas expedições???) expedições de levantamento de herpetofauna, que resultaram em um Trabalho de Conclusão de Curso, financiado pelo FAURGS e Instituto Boitatá, e que está sendo adequado para a publicação. Ao mesmo tempo, o documento de orientação ao proprietário está sendo desenvolvido.</t>
  </si>
  <si>
    <t>Encontra-se na mesma situação da monitoria anterior: Houve uma comunicação inicial por parte da gestão da UC com o responsável pelo camping a fim de restringir a circulação de veículos na cachoeira, mas, antes que se defina a questão fundiária (a área onde se localiza o camping do Passo da Ilha está em processo de aquisição pelo governo estadual do RS) provavelmente não haja efetivação desta regulamentação. Durante a reunião, Raissa informou que o processo de aquisição ainda não foi iniciado, apesar ser a próxima área a ser adquirida.</t>
  </si>
  <si>
    <t>Com base nos resultados das ações 3.7 e 3.9, foram enviados documentos a órgãos ambientais estaduais em PR, SC e SP (A/C de Mauro Britto, Belloni Marterer, Ricardo Borgianni, respectivamente) informando sobre nossas descobertas relacionadas aos gêneros Brachycephalus e Melanophryniscus e suas implicações e fornecendo recomendações sobre possíveis medidas para a sua conservação. Mauro: encaminhou a solicitação para o diretor de biodiversidade Guilherme Vasconcellos; Não obteve o retorno dos pontos focais de Santa Catarina e São Paulo.</t>
  </si>
  <si>
    <r>
      <rPr>
        <sz val="11"/>
        <rFont val="Calibri"/>
        <family val="2"/>
        <scheme val="minor"/>
      </rPr>
      <t>OBS: Clara - verificará qual o número do processo e o andamento do mesmo, junto à Divisão de Unidades de Conservação na SEMA/RS;</t>
    </r>
    <r>
      <rPr>
        <sz val="11"/>
        <color rgb="FFFF0000"/>
        <rFont val="Calibri"/>
        <family val="2"/>
        <scheme val="minor"/>
      </rPr>
      <t xml:space="preserve"> Recomendação: para o próximo ciclo, manter a ação de proposta de unidade de conservação na Serra do Sudeste;</t>
    </r>
  </si>
  <si>
    <r>
      <t xml:space="preserve">OBS: a ação foi excluída porque ela depende do produto da ação 8.13, o qual não concluído. </t>
    </r>
    <r>
      <rPr>
        <sz val="11"/>
        <color rgb="FFFF0000"/>
        <rFont val="Calibri"/>
        <family val="2"/>
        <scheme val="minor"/>
      </rPr>
      <t>Recomendação: é uma ação importante a ser considerada no segundo ciclo, caso a ação 8.13 tenha um produto.</t>
    </r>
  </si>
  <si>
    <r>
      <rPr>
        <sz val="11"/>
        <color rgb="FFFF0000"/>
        <rFont val="Calibri"/>
        <family val="2"/>
        <scheme val="minor"/>
      </rPr>
      <t xml:space="preserve">Observação: é uma ação que se sobrepõe a outras ações. </t>
    </r>
    <r>
      <rPr>
        <sz val="11"/>
        <rFont val="Calibri"/>
        <family val="2"/>
        <scheme val="minor"/>
      </rPr>
      <t>PAULO - verificar se a articuladora poderá se dedicar a realização desta ação; &gt;&gt; A articuladora elaborou o ofício e enviou na última monitoria para rveisão, mas não obteve resposta. Acredito que vcs não tenham revisado. Vívian</t>
    </r>
  </si>
  <si>
    <r>
      <rPr>
        <sz val="11"/>
        <rFont val="Calibri"/>
        <family val="2"/>
        <scheme val="minor"/>
      </rPr>
      <t>OBS: Luiz Fernando  -confirmar se é São Paulo ou Rio Grande do Sul;</t>
    </r>
    <r>
      <rPr>
        <sz val="11"/>
        <color rgb="FFFF0000"/>
        <rFont val="Calibri"/>
        <family val="2"/>
        <scheme val="minor"/>
      </rPr>
      <t xml:space="preserve"> Recomendação: Para o próximo ciclo, por mais que produtos desta ação foram realizados, o impacto prático da ação foi limitado. Acreditamos que uma nova ação deva substituir esta, com objetivos mais diretos junto aos órgãos pertinentes.</t>
    </r>
  </si>
  <si>
    <t>Vera Luz (RAN/ICMBio), Elaine Lucas (UNOCHAPECO), Selvino Neckel (UFSC), Mauro Britto (IAP/PR), Caroline Oswald (UFMG), Caroline Zank (Instituto Curicaca), Paulo Garcia (UFMG)</t>
  </si>
  <si>
    <r>
      <rPr>
        <sz val="11"/>
        <rFont val="Calibri"/>
        <family val="2"/>
        <scheme val="minor"/>
      </rPr>
      <t xml:space="preserve">OBS: Elaine/Selvino repassarão a listagem de ameaças sobre as espécies em UCS em Santa Catarina; Mauro Britto repassará a listagem de ameaças sobre as espécies em UCS no Paraná; o Alexandre Krob vai repassar formalmente para a Vera (RAN) a listagem com as principais ameaças sobre as espécies nas UCs da região Sul; 
OBS: a ação foi excluída porque ela depende do produto da ação 8.13 E 8.14, o qual não concluído. </t>
    </r>
    <r>
      <rPr>
        <sz val="11"/>
        <color rgb="FFFF0000"/>
        <rFont val="Calibri"/>
        <family val="2"/>
        <scheme val="minor"/>
      </rPr>
      <t>Recomendação: é uma ação importante a ser considerada no segundo ciclo, caso a ação 8.13 e 8.14 tenha um produto.</t>
    </r>
  </si>
  <si>
    <t>22 a 25 de novembro de 2016</t>
  </si>
  <si>
    <t xml:space="preserve">2- Sensibilização da sociedade sobre as ameaças à fauna de anfíbios e répteis do Sul do Brasil em cinco anos
</t>
  </si>
  <si>
    <t>2.1- Sensibilizar as comunidades locais para que conheçam os anfíbios e répteis do litoral norte do Rio Grande do Sul. (12 municipios)</t>
  </si>
  <si>
    <t>SITUAÇÃO ATUAL DAS AÇÕES - 3ª MONITORIA (2015)</t>
  </si>
  <si>
    <t>3.1- .Desenvolver pesquisas sobre área de vida, uso do hábitat e biologia reprodutiva de P. williamsi em SC.</t>
  </si>
  <si>
    <t>3.3- Buscar novas áreas de potencial ocorrência para Melanophryniscus admirabilis.</t>
  </si>
  <si>
    <t>3.4- Desenvolver projetos de pesquisa sobre taxonomia, distribuição e história natural de Melanophryniscus cambaraensis.</t>
  </si>
  <si>
    <t>3.5- Buscar novas populações de P. williamsi no PR, bem como desenvolver pesquisas sobre a área de vida, uso do hábitat e biologia reprodutiva da espécie.</t>
  </si>
  <si>
    <t>3.8- Desenvolver Projetos de Pesquisa a fim de identificar as principais ameaças a Melanophryniscus vilavilhensis e descrever a distribuição, densidade populacional e principais efeitos antrópicos que impactam as populações dessa espécie.</t>
  </si>
  <si>
    <t>3.9- Avaliar o nível de variabilidade genética das populações de Melanophryniscus alipioi, M. vilavilhensi, Brachycephalus pernix, B. brunneus, B. ferrugineus, B. izecksohni e B. pombali</t>
  </si>
  <si>
    <t>3.15- Buscar populações de Ditaxodon taeniatus, Clelia hussami, Atractus thalesdelemai e Apostolepis quirogai e Calamodontophis ronaldoi.</t>
  </si>
  <si>
    <t>3.16- Estudar a genética de populações de Tropidurus imbituba, Cnemidop lacertoides e Homonota uruguayensiscom ênfase no reconhecimento de unidades evolutivas significativas.</t>
  </si>
  <si>
    <t>3.17- Desenvolver pesquisas sobre ocorrência, ecologia, biologia e taxonomia de Crossodactylus schmidti, Hypsiboas curupi, L. macroglossa e Pleurodema bibroni no estado de Santa Catarina e noroeste do Paraná.</t>
  </si>
  <si>
    <t>3.18-       Monitorar populações de Contomastix vacariensis na região de Silvicultura no Planalto das Araucárias e avaliar o efeito sobre sua biologia.</t>
  </si>
  <si>
    <t>3.19- Buscar novas populações de P. williamsi no RS, bem como desenvolver pesquisas sobre a área de vida, uso do hábitat e biologia reprodutiva da espécie.</t>
  </si>
  <si>
    <t xml:space="preserve">3.24- Levantar novas populações de Ischnocnema manezinho na Ilha de Santa Catarina, SC, identificar ameaças e realizar estudos ecológicos e de história natural desta espécie. </t>
  </si>
  <si>
    <t xml:space="preserve"> 3.27 - Ampliar e intensificar o monitoramento de anfíbios e répteis atropelados nas estradas entre os PARNA Serra Geral e Aparados da Serra (área de ocorrência de T. saxatilis).</t>
  </si>
  <si>
    <t>3.30 - Realizar estudos populacionais e de história natural de L. occiptalis e M. dorsalis na área da APA  Baleia Franca.</t>
  </si>
  <si>
    <t>3.31 - Monitorar populações de Thoropa saxatilis na encosta da Serra Geral (RS) a fim de diagnosticar o impacto antrópico do turismo sobre estas populações.</t>
  </si>
  <si>
    <t>3.32 - Monitorar a dinâmica populacional de M. cambaraensis na FLONA São Francisco de Paula.</t>
  </si>
  <si>
    <t>3.34 - Realizar a revisão do status taxonômico de I. manezinho.</t>
  </si>
  <si>
    <t>Estudo de mestrado da Valentina Zaffaroni Caorsi (UFRGS) sobre a taxonomia e distribuição de Melanophryniscus cambaraensis e M. macrogranulosus (campo, coleta e análise de dados finalizado; dissertação defendida; preparação de manuscritos em andamento).</t>
  </si>
  <si>
    <t>3.5- Buscar novas populações de P. williamsi no PR.</t>
  </si>
  <si>
    <t>3.9- Avaliar a variabilidade genética das populações de Melanophryniscus spp Brachycephalus spp</t>
  </si>
  <si>
    <t>Novos registros foram conhecidos para Clelia hussami e Apostolepis quirogai apenas.</t>
  </si>
  <si>
    <t>3.17- Desenvolver pesquisas sobre ocorrência, ecologia, biologia e taxonomia de Crossodactylus schmidti, Hypsiboas curupi, Limnomedusa macroglossa, Phyllomedusa rustica e Pleurodema bibroni no estado de Santa Catarina e sudoeste do Paraná.</t>
  </si>
  <si>
    <t xml:space="preserve"> Está sendo desenvolvida uma Tese de Doutorado com Liolaemus occipitalis.</t>
  </si>
  <si>
    <t>10 indivíduos de Ischnocnema aff. manezinho foram coletados na Ilha do Arvoredo e serão submetidos as análises morfológicas e moleculares. Nove destes indivíduos estavam vocalizando e tiveram seu canto gravado para as análises acústicas. 
Na expedição às cidades do continente não encontramos nenhum indivíduo e novas excursões a campo ainda são necessárias para coleta de dados.</t>
  </si>
  <si>
    <t>Fernanda Moraes Abbud (FATMA), Iberê Farina Machado (Instituto Boitatá)
Fabiana Heidrich Amorim  (PROSUL),
Paulo Christiano de Anchietta Garcia (UFMG),
Elaine Maria Lucas Gonsales Gonsales (UNOCHAPECO), Mauro de Moura Britto (IAP/PR), Márcio Roberto Pie (UFPR), Marcio Borges Martins(UFRGS), Taran Grant (USP)</t>
  </si>
  <si>
    <t>Paulo de Sousa (RAN/CMBio), Fernanda Moraes Abbud (FATMA), Iberê Farina Machado (Instituto Boitatá)
Fabiana Heidrich Amorim  (PROSUL),
Paulo Christiano de Anchietta Garcia (UFMG), Elaine Maria Lucas Gonsales Gonsales (UNOCHAPECO), Mauro de Moura Britto (IAP/PR), Márcio Roberto Pie (UFPR), Marcio Borges Martins (UFRGS), Taran Grant (USP)</t>
  </si>
  <si>
    <t>5 - Qualificação do licenciamento ambiental nos empreendimentos visando a conservação da fauna de anfíbios e répteis da região Sul do Brasil</t>
  </si>
  <si>
    <t>4 - Fortalecimento da integração e da capacidade de atuação de instituições envolvidas na pesquisa, conservação e manejo de anfíbios e répteis da região Sul do Brasil</t>
  </si>
  <si>
    <t>5.1-  Criar condicionantes para que se realize o monitoramento  das espécies de Melanoprhyniscus sp. e Brachycephalus sp. ocorrentes nas áreas de mineração de caulim na Serra do Quiriri/SC e assim definir estratégias de conservação para as espécies.</t>
  </si>
  <si>
    <t xml:space="preserve">5.6 Aperfeiçoar os itens referentes aos anfíbios e répteis alvos do PAN nos Termos de Referência para empreendimentos no Rio Grande do Sul. </t>
  </si>
  <si>
    <t xml:space="preserve">5.10 - Aperfeiçoar diretrizes e condicionantes para a implantação de parques eólicos, contemplando a fauna de anfíbios e répteis terrestres em Santa Catarina. </t>
  </si>
  <si>
    <t>5.13 Solicitar ao Ministério Público Federal que recomende a avaliação integrada dos estudos ambientais para processos de licenciamento de empreendimentos eólicos e Barragens que impactem as espécies alvo e beneficiadas pelo PAN, de modo a verificar a sinergia regional dos impactos para tomada de decisão. AÇÃO EM QUE SOLICITAMOS APOIO DA COPAN - BRASÍLIA PARA INTERVIR JUNTO</t>
  </si>
  <si>
    <t xml:space="preserve">Iberê Machado: O produto deverá conter um relatório e trabalho de conclusão onde constará o mapeamento das áreas já prospectadas para extração de granito e a sobreposição com a distribuição conhecida e potencial de M. alipioi, a fim de gerar informações que subsidiarão os futuros trabalhos de impactos ambientais e licenciamento de áreas de mineração. </t>
  </si>
  <si>
    <t>6 - Adequação e aplicação de instrumentos normativos para auxiliar na conservação de anfíbios e répteis continentais do Sul do Brasil</t>
  </si>
  <si>
    <t>6.5 - Elaborar minuta para regulamentação da criação e comercialização de T. dorbigni no estado do Rio Grande do Sul.</t>
  </si>
  <si>
    <t xml:space="preserve"> Portaria SEMA n° 46 de 08 de abril de 2015, proíbe a criação e o comércio das espécies e subespécies exóticas e nativas das tartarugas de água-doce do gênero Trachemys em todo o território do Rio Grande do Sul e da outras providências. </t>
  </si>
  <si>
    <t xml:space="preserve">7.2- Identificar áreas naturais de ocorrência de anfíbios e répteis alvos do PAN e anfíbios e répteis nativos impactadas por javalis (Sus scrofa). </t>
  </si>
  <si>
    <t xml:space="preserve">7.6- Articular com o MPA e  MMA (IBAMA, ICMBio) a promoção de uma regulamentação conjunta dos ranários. </t>
  </si>
  <si>
    <t>8 - Fortalecimento dos sistemas de áreas protegidas visando a proteção e conectividade de hábitats para conservação de répteis e anfíbios</t>
  </si>
  <si>
    <t>8.14- Encaminhar documento aos órgãos gestores das UC federais, estaduais e municipais com ocorrência ou potencial ocorrência das spp alvo do PAN solicitando a implementação das UCs não implementadas identificadas no item 8.13 consideradas estratégicas para a conservação das spp alvo do PAN. **AÇÃO EM QUE SOLICITAMOS APOIO DA COPAN - BRASÍLIA PARA INTERVIR JUNTO</t>
  </si>
  <si>
    <t>8.28 - Estabelecer um caráter de proteção formal para a localidade tipo de M. macrogranulosus, Morro da Gruta, município de Dom Pedro de Alcântara-RS.</t>
  </si>
  <si>
    <t>8.31 - Encaminhar para o ICMBio um documento solicitando a criação de uma Unidade de Conservação federal no município de Arvorezinha, único local de ocorrência conhecida de M. admirabilis.</t>
  </si>
  <si>
    <t xml:space="preserve">Concluída - 8.32 - Criar um Grupo de Trabalho permanente interinstitucional para assessoramento e coordenação de ações referentes à conservação de Melanophryniscus admirabilis.
</t>
  </si>
  <si>
    <t>8.34 Solicitar a DUC SEMA que proponha um termo de compromisso com o proprietário do camping do Passo da Ilha no Parque Estadual do Tainhas (RS) que regulamente o uso público deste trecho do Rio Tainhas, área de ocorrência de P. williamsi.</t>
  </si>
  <si>
    <t>8.18- Elaboração de documento técnico para os órgãos ambientais demonstrando a importância do nordeste de Santa Catarina para a conservação de espécies contempladas pelo PAN; indicando a criação de uma unidade de conservação de proteção integral na região</t>
  </si>
  <si>
    <t>2 - Sensibilização da sociedade sobre as ameaças à fauna de anfíbios e répteis do Sul do Brasil em cinco anos</t>
  </si>
  <si>
    <t>Algumas pesquisas de iniciação científica, trabalhos de conclusão de curso de graduação e relacionadas à dissertações já foram concluídas, mas outras ainda estão em andamento (veja abaixo). As pesquisas finalizadas estão em fase de preparação dos manuscritos. Concluída: “A influência das características ambientais na ocorrência de Crossodactylus schmidti (Amphibia, Anura): uma espécie ameaçada de extinção na Mata Atlântica”. 
Elaine Maria Lucas Gonsales (coordenadora) Joana Priscilla Boschetti, Fernando Ferreira.Em andamento: Variação temporal na intensidade de infecção do fungo Batrachochytrium dendrobatidis em Hypsiboas curupi, uma espécie de anfíbio ameaçada de extinção no sul do Brasil. Elaine Maria Lucas Gonsales (coordenadora), Julia Ernetti (IC), Fernanda Oliveira (graduação)
Em andamento: "Um foco integrativo da ameaça do fungo quitrídio em anfíbios ameaçados de extinção" (para trabalhar somente com C. schmidti e L. macroglossa) 
Rodrigo Lingnau (coordenador), estudante de IC UTFPR.
Em andamento: "Anfíbios ameaçados de extinção em riachos: qual o seu real estado de conservação e as ameaças a que estão submetidos?"
Rodrigo Lingnau (coordenador), Elaine Maria Lucas Gonsales, docentes e alunos UTFPR
Em andamento: "Anfíbios ameaçados de extinção em riachos: um foco integrativo da ameaça do fungo quitrídio e interações ambientais " o projeto terá como foco as espécies C. schmidti e L. macroglossa.
Rodrigo Lingnau (coordenador), Elaine Maria Lucas Gonsales, docentes e alunos UTFPR. Apenas para P. bibron que não foi iniciada alguma atividade.</t>
  </si>
  <si>
    <t>SITUAÇÃO ATUAL DAS AÇÕES - 2ª MONITORIA (2014)</t>
  </si>
  <si>
    <t>23 e 24 de outubro de 2014</t>
  </si>
  <si>
    <t>1.1- Implantar projeto piloto para qualificar e estimular os órgãos extensionistas a implantação de SAFs nas monoculturas de encostas dos locais de ocorrência conhecida do taxon Thoropa saxatilis, M. macrogranulosus no Rio Grande do Sul.</t>
  </si>
  <si>
    <t>3.6- Desenvolver estudos de pesquisa para a proposição e avaliação de dispositivos de mitigação para Thoropa saxatilis na rodovia SC-450, como projeto piloto para empreendimentos que impactem as espécies alvo do PAN.</t>
  </si>
  <si>
    <t>3.7- Desenvolver Projetos de Pesquisa a fim de identificar as principais ameaças a Melanophryniscus alipioi e Brachychephalus spp., e descrever a distribuição, densidade populacional e principais efeitos antrópicos que impactam as populações dessas espécies.</t>
  </si>
  <si>
    <t>3.11- Elaborar  instrumentos de planejamento e gestão regionais para conservação Cnemidophorus vacariensis, Liolaemus occipitalis e Liolaemus arambarensis.</t>
  </si>
  <si>
    <t>3.14- Buscar populações de Crossodactylus schmidti e Hypsiboas curupi no noroeste do Rio Grande do Sul</t>
  </si>
  <si>
    <t xml:space="preserve">Número de localidades Crossodactylus schmidti e Hypsiboas curupi </t>
  </si>
  <si>
    <t>3.16- Estudar a genética de populações de Tropidurus imbituba, Cnemidophorus lacertoides e Homonota uruguayensiscom ênfase no reconhecimento de unidades evolutivas significativas.</t>
  </si>
  <si>
    <t>3.27 - Ampliar e intensificar o monitoramento de anfíbios e répteis atropelados nas estradas entre os PARNA Serra Geral e Aparados da Serra (área de ocorrência de T. saxatilis)</t>
  </si>
  <si>
    <t>3.28 - Ampliar e intensificar o monitoramento de anfíbios e répteis (área de ocorrência de M. dorsalis e L. occipitalis) atropelados na estrada SC 100 interpraias trecho barra do Camacho - Laguna</t>
  </si>
  <si>
    <t>3.29 - Buscar novas populações de Dendrophryniscus stawiarskyi próximas da localidade tipo no Paraná</t>
  </si>
  <si>
    <t>4 - Fortalecimento das instituições envolvidas na conservação e manejo de anfíbios e répteis da região Sul do Brasil em cinco anos.</t>
  </si>
  <si>
    <t>5 - Qualificação do licenciamento ambiental nos empreendimentos visando a conservação da fauna de anfíbios e répteis da região Sul do Brasil em cinco anos.</t>
  </si>
  <si>
    <t>5.4- Orientar o Ministério Público sobre a necessidade de condicionar a continuidade do licenciamento da PCH Perau de Janeiro a um maior conhecimento sobre os reais impactos dessa barragem sobre a única população de Melanophryniscus admirabilis.</t>
  </si>
  <si>
    <t>6 - Adequação e aplicação de instrumentos normativos para auxiliar na conservação de anfíbios e répteis continentais do Sul do Brasil em cinco anos.</t>
  </si>
  <si>
    <t xml:space="preserve">Profissionais informados sobre as áreas de ocorrência das espécies alvo e da importância da conservação de anfíbios e répteis com disponibilização de mapa de áreas de ocorrência conhecida (um mapa informativo por UF)                                                       </t>
  </si>
  <si>
    <t>7 - Proteção das espécies alvo do PAN e fauna associada contra espécies invasoras, em cinco anos</t>
  </si>
  <si>
    <t xml:space="preserve">7.1- A partir das listas estaduais de espécies exóticas invasoras, elaborar uma lista uma lista das espécies exóticas invasoras que ofereçam risco às espécies alvo do PAN. </t>
  </si>
  <si>
    <t>7.4- Identificar localidades com presença de Tigres-d'água (Trachemys scripta  e Trachemys dorbignii)</t>
  </si>
  <si>
    <t>8 - Fortalecimento dos sistemas de áreas protegidas visando a proteção e conectividade de hábitats para conservação de répteis e anfíbios em cinco anos.</t>
  </si>
  <si>
    <t>8.16- Elaborar proposta de criação de uma UC no Morro dos Conventos (SC) e região de marismas, área de ocorrência de M. dorsalis, L. occipitalis prioritariamente, ou a ampliação da APA da Baleia Franca.</t>
  </si>
  <si>
    <t>8.18- Elaboração de documento técnico que deverá ser encaminhado à FATMA/SC demonstrando a importância do nordeste de Santa Catarina para a conservação de Hypsiboas semiguttatus, Cycloramphus bolitoglossus, C. diringshofeni e Phrynomedusa appendiculata e propondo a criação de uma UC de proteção integral na região.</t>
  </si>
  <si>
    <t>8.20-  Elaborar proposta técnica solicitando criação, recategorização e/ou ampliação de UC de proteção integral nos Campos de Palmas/PR e Água Doce/SC, reforçando a relevância da região na proteção de Pleurodema bibroni, C. vacariensis, C. hussami e C. ronaldoi aos órgãos responsáveis.</t>
  </si>
  <si>
    <t>8.22- Propor a criação de uma UC abrangendo o complexo Lagoa do Morro do Forno e Lagoa do Jacaré (estudos e proposta técnica já foram elaborados), abrangendo o Morro da Gruta e o Mato do Macaco (M. macrogranulosus) municípios de Dom Pedro de Alcântara, Morrinhos do Sul, Mampituba e Torres (RS).</t>
  </si>
  <si>
    <t>3 - Ampliação e difusão do conhecimento que subsidie a conservação da herpetofauna, com ênfase nas espécies alvo do PAN</t>
  </si>
  <si>
    <t>2 - Sensibilização da sociedade sobre as ameaças à fauna de anfíbios e répteis do Sul do Brasil em cinco anos.</t>
  </si>
  <si>
    <t>1 - Compatibilização da produção agrossilvipastoril com vistas a mitigação e redução dos impactos gerados, visando a conservação de anfíbios e répteis e seus hábitats em cinco anos.</t>
  </si>
  <si>
    <t>Laura Verrastro (UFRGS),  Centro de Estudos Limnicos  e Marinhos -  (UFRGS),  Alexandre Krob (Instituto Curicaca), Luis Alfredo (RAN)</t>
  </si>
  <si>
    <t>Marcos Bornschein (MATER NATURA) , Magno Segalla (Instituto HORUS) , Luiz Fernando Ribeiro  (Universidade Tuiuti -PR) , Mauro Britto (IAP - PR), Paulo Garcia (UFMG) e Fernanda Abbud (FATMA/SC) , Ivan Borel (RAN/ICMBio), Thais Condez (UNESP Rio Claro)</t>
  </si>
  <si>
    <t>Marcos Bornschein (MATER NATURA),  Magno Segalla (HORUS) , Luiz Fernando Ribeiro (Universidade Tuiuti PR ), Mauro Britto (IAP/PR), Paulo Garcia (UFMG) e Fernanda Abbud (FATMA/SC)</t>
  </si>
  <si>
    <t>Marcos Bornschein (MATER NATURA),  Magno Segalla (HORUS), Luiz Fernando Ribeiro (Universidade Tuiuti- PR) , Mauro Britto (IAP - PR), Paulo Garcia (UFMG) e Fernanda Abbud (FATMA/SC), Ivan Borel (RAN/ICMBio), Thais Condez (UNESP Rio Claro)</t>
  </si>
  <si>
    <t>Rodrigo Lingnau (UFTPR), Marcos Bornschein (MATER NATURA), Julio César de Moura Leite (MHMCI/PUCPR)</t>
  </si>
  <si>
    <t xml:space="preserve">Paulo Garcia (UFMG), Fabiana Amorim (PROSUL), Tobias Kunz (UFRGS), Jorge Bernardo (UFRGS), Andrea  von der Heyde Lamberts (CR9/ICMBio) </t>
  </si>
  <si>
    <t>Fernanda M. Abbud (Fatma/SC); Fabiana H. Amorin (PROSUL); Paulo C. A. Garcia (UFMG); Elaine M. Lucas Gonsales (UNOCHAPECO); Mauro Britto (IAP/PR), Marcio R. Pie (UFPR); Ivan B. Amaral (RAN/ICMBio); Marcio B. Martins (UFRGS); Taran Grant (USP).</t>
  </si>
  <si>
    <t>Existe um projeto de monitoramento das populações de L. arambarensis desde janeiro de 2012, financiado pela Celuose Riograndense que vai continuar. Vem se acompanhando a população mais diversa da espécie. Além, foi encontrada uma população nova, isolada, que começou-se um trabalho de marcação e recaptura neste mês. Além, existe uma Tese de doutorado em andamento sobre Status de Conservação de L. occipitalis no RGSul. Com relação a vacariensis não houve recurso humano disponível para realizar pesquisas, e as áreas conhecidas atualmente estão cobertas de plantios de Pinus, trata-se de um projeto de custos caros, envolvendo bolsas, deslocamento,... Será desmembrada em oura ação para Cnemidophorus vacariensis, e o texto dessa ação vai ser alterado.</t>
  </si>
  <si>
    <t>Foram levantados dados sobre Crossodactylus schmidti e Hypsiboas curupi.</t>
  </si>
  <si>
    <t xml:space="preserve">Publicação científica sumarizando a distribuição geográfica de Crossodactylus schmidti, incluindo o registro de quatro novas populações da espécie no Rio Grande do Sul: Check List 9(6): 1552–1555, 2013. Duas novas populações de Hypsiboas curupi foram registradas para o estado, nos municípios de Frederico Westphalen e Dois Irmãos das Missões, por Marcelo de Carvalho Rocha e equipe (URI Câmpus de Frederico Westphalen/RS). </t>
  </si>
  <si>
    <t>Existe em andamento uma dissertação de mestrado sobre diversidade nuclotídea de H. uruguayensis. E uma dissertação de mestrado sobre sistemática de C. lacertoides em andamento. Tropidurus teve trabalhos suspensos devido a outro pesquisador estar atuando de forma geral com o grupo.</t>
  </si>
  <si>
    <t>O estudo é mestrado da Caroline Angri . Desde o primeiro semestre de 2012 iniciamos os estudos com uma população de H. poaju de um trecho de 5km do rio Águas Claras, localizado nas imediações do Hotel Plaza Caldas da Imperatriz, região Leste do Estado de Santa Catarina. Os objetivos principais desses estudos envolveram tanto a descrição da ecologia comportamental como o conhecimento da biologia reprodutiva da espécie. A área foi visitada mensalmente com a finalidade de verificar a abundancia temporal e espacial da população. Foram realizadas coletas para obtenção de medidas corporais, como peso e CRC, além de marcações de indivíduos. Foi determinado o uso de micro-habitat de machos reprodutores e registrado e comparado os cantos dos machos reprodutores e injúrias. Além disso, esta sendo determinado dados relacionados com a reprodução da espécies, como tamanho populacional, determinado o tamanho da desova e local de postura, etc.</t>
  </si>
  <si>
    <t xml:space="preserve">Mapa elaborado mas não foi realizada a divulgação com vistas a chegar no produto esperado da ação (produto on line), pois não houve consenso sobre a divulgação dos dados de pontos. Decidir na reunião de meio termo sobre a disponibilização on line dos pontos de registro em mapas. No convite para a reunião deve constar a pauta previamente. </t>
  </si>
  <si>
    <t xml:space="preserve">7.4- Identificar localidades com presença dos Tigres-d'água: Trachemys dorbignii fora da sua áreas de ocorrência natural (Pampa e litoral do RS) e da espécie exóticaTrachemys scripta </t>
  </si>
  <si>
    <t>Alguns projetos em andamento: “A influência das características ambientais na ocorrência de Crossodactylus schmidti (Amphibia, Anura): uma espécie ameaçada de extinção na Mata Atlântica”. Elaine Maria Lucas Gonsales (coordenadora) Joana Priscilla Boschetti, Fernando Ferreira                    
 "Um foco integrativo da ameaça do fungo quitrídio em anfíbios ameaçados de extinção" (para trabalhar somente com C. schmidti e L. macroglossa) Rodrigo Lingnau (coordenador), estudante de IC UTFPR. "Anfíbios ameaçados de extinção em riachos: qual o seu real estado de conservação e as ameaças a que estão submetidos?" Rodrigo Lingnau (coordenador), Elaine Maria Lucas Gonsales, docentes e alunos UTFPR                      
 "Anfíbios ameaçados de extinção em riachos: um foco integrativo da ameaça do fungo quitrídio e interações ambientais " o projeto terá como foco as espécies C. schmidti e L. macroglossa. Rodrigo Lingnau (coordenador), Elaine Maria Lucas Gonsales, docentes e alunos UTFPR</t>
  </si>
  <si>
    <t>3.32 - Monitorar a dinâmica populacional de M. cambaraensis na FLONA SFP.</t>
  </si>
  <si>
    <t>SITUAÇÃO ATUAL DAS AÇÕES - 1ª MONITORIA (2013)</t>
  </si>
  <si>
    <t>1.2- Apoiar a implantação de projeto piloto de manejo conservacionista do campo nativo para a pecuária na região do Planalto das Araucárias em um dos locais de ocorrência do taxon (M. cambaraensis, C. vacariensis, B. cotiara, E. erythrogaster, P. bibroni), incluindo monitoramento de resultados.</t>
  </si>
  <si>
    <t xml:space="preserve"> 1.4- Fazer gestão para a elaboração do zoneamento da silvicultura nas Unidades de Paisagem que coincideam com a área de ocorrência conhecida das espécies alvo do PAN. e posteriormente encaminhar para a SEMA - PR e SDS-SC.</t>
  </si>
  <si>
    <t>1.5- Realizar oficina de integração de conhecimentos e ações de conservação com relação aos anfíbios e répteis da região de Itapeva, Lagoa do Morro do Forno, Silveirão, Josafaz e Aparados da Serra (âmbito dos Microcorredores Ecológicos de Itapeva) e elaboração de plano de ação - abrange municípios de Torres, Dom Pedro de Alcântara, Morrinhos do Sul, Mampituba, São Francisco de Paula, Cambará do Sul , Praia Grande e Jacinto Machado (SC).</t>
  </si>
  <si>
    <t>2.7- Qualificar os agentes de educação ambiental das Secretarias Municipais de Educação e Organizações não governamentais para a inserção do tema gerador "conservação de anfíbios e répteis".</t>
  </si>
  <si>
    <t>3.1- Desenvolver Projetos de Pesquisa sobre a área de vida, uso de hábitat e biologia reprodutiva de Phrynops williamsi nas Bacias do Rio Uruguai e do Rio Iguaçu, visando determinar o trecho mínimo de rio livre de barramento que mantenha populações viáveis da espécie.</t>
  </si>
  <si>
    <t>3.5- Buscar novas áreas de potencial ocorrência para Phrynops williamsi no Estado do Paraná.</t>
  </si>
  <si>
    <t>3.9- Avaliar o nível de variabilidade genética das populações de Melanophryniscus alipioi, M. vilavilhensi, Melanophryniscus spp,  Brachycephalus pernix, B. brunneus, B. ferrugineus, B. izecksohni, B. pombali, Brachycephalus spp, H. semiguttatus, Cycloramphus diringshofeni, C. bolitoglossa, Phrymedusa appendiculata.</t>
  </si>
  <si>
    <t>3.12- Avaliar parâmetros demográficos e biológicos de Phrynops williamsi no Bioma Pampa e gerar um instrumento de planejamento e gestão para sua conservação.</t>
  </si>
  <si>
    <t>3.14- Buscar populações de Crossodactylus schmidti e Hypsiboas curupi no noroeste do Rio Grande do Sul e propor plano de manejo para conservação da espécie.</t>
  </si>
  <si>
    <t>3.16- Estudar a genética de populações de Tropidurus sp. (Imbituba), Cnemidophorus lacertoides e Homonota uruguayensiscom ênfase no reconhecimento de unidades evolutivas significativas.</t>
  </si>
  <si>
    <t>3.18- Monitorar populações de Cnemidophorus vacariensis na região de Silvicultura no Planalto das Araucárias e avaliar o efeito sobre sua biologia.</t>
  </si>
  <si>
    <t>3.19- Buscar populações de Phrynops williamsi na encosta inferior do nordeste do Rio Grande do Sul.</t>
  </si>
  <si>
    <t>5.1- Criar condicionamentes para que se realize o monitoramento  das espécies de Melanoprhyniscus sp. e Brachycephalus sp. ocorrentes nas áreas de mineração de caulim na Serra do Quiriri/SC e assim definir estratégias de conservação para a espécie.</t>
  </si>
  <si>
    <t xml:space="preserve">5.2- Auxiliar no processo de licenciamento da área de mineração de granito na Serra do Capivari, Campina Grande do Sul/PR,  local de ocorrência da única população conhecida de Melanoprhyniscus alipioi. </t>
  </si>
  <si>
    <t>7.2- Identificar localidades com presença de javalis (Sus scrofa) e seus impactos sobre répteis e anfíbios nativos, nas regiões de ocorrência das espéciesalvo do PAN.</t>
  </si>
  <si>
    <t>7.4- Identificar localidades com presença de Tigres-d'água (Trachemys scripta e Trachemys dorbignii) e impactos sobre a fauna de répteis e anfíbios.</t>
  </si>
  <si>
    <t>7.5- Identificar localidades com a presença de bagre africano (Clarias gariepinus) e impactos sobre repteis e anfíbios.</t>
  </si>
  <si>
    <t xml:space="preserve">7.9- Monitorar as populações de Lithobates catesbeianus já estabelecidas ou novas com foco nos ranários. </t>
  </si>
  <si>
    <t>8.1- Articular com o proprietário da área em que está inserido o Perau de Janeiro (Município de Arvorezinha, RS) a criação da Reserva Particular de Patrimônio Natural (RPPN), garantindo a proteção da única população conhecida de Melanophryniscus admirabilis.</t>
  </si>
  <si>
    <t>8.16- Elaborar proposta de criação de uma UC no Morro dos Conventos (SC) e região de marismas, área de ocorrência de M. dorsalis, L. occipitalis.</t>
  </si>
  <si>
    <t>8.20- Elaborar proposta técnica solicitando criação, recategorização e/ou ampliação de UC de proteção integral nos Campos de Palmas/PR e Água Doce/SC, reforçando a relevância da região na proteção de Pleurodema bibroni, Melanophryniscus sp. Nova, C. vacariensis, X. guentheri, R. cotiara, C. hussami e C. ronaldoi aos órgãos responsáveis.</t>
  </si>
  <si>
    <t>8.23- Testar a eficácia dos Microcorredores Ecológicos de Itapeva para favorecer o fluxo de anfíbios e répteis na área de ocorrência conhecida do M. macrogranulosus e sugerir aperfeiçoamentos - municípios de Dom Pedro de Alcântara.</t>
  </si>
  <si>
    <t>8.24- Regularizar a situação fundiária do Parque Estadual de Itapeva (RS) na área de ocorrência do M. dorsalis.</t>
  </si>
  <si>
    <r>
      <t xml:space="preserve"> </t>
    </r>
    <r>
      <rPr>
        <sz val="11"/>
        <color indexed="8"/>
        <rFont val="Calibri"/>
        <family val="2"/>
      </rPr>
      <t>dez/2014</t>
    </r>
  </si>
  <si>
    <t>Projeto Chelonia /UFRGS), Laura Verrastro (UFRGS),  Centro de Estudos Limnicos  e Marinhos -  (UFRGS), Lúcio Santos (PNAS e PNSG), Alexandre Krob (Instituto Curicaca)</t>
  </si>
  <si>
    <t>Marcos Bornschein (MATER NATURA) , Magno Segalla (HORUS) , Luiz Fernando Ribeiro  (Universidade Tuiuti -PR) , Mauro Britto (IAP - PR), Paulo Garcia (UFMG) e Fernanda Abbud (FATMA/SC) , Ivan Borel (RAN/ICMBio), Thais Condez (UNESP Rio Claro)</t>
  </si>
  <si>
    <t>Laura está desenvolvendo para a espécie L. occipitalis abrangendo uma parte do litoral).</t>
  </si>
  <si>
    <t xml:space="preserve">Não iniciada, pois não tivemos mais nenhum contato e/ou reuniões de planejamento. Portanto tudo parado.   Dificuladades na  articulação da ação. Os entraves estão na falta de envolvimento com educadores sejam ambientais ou formais.   </t>
  </si>
  <si>
    <t>Maria Benedita Prim (Secretaria Estadual de educação de SC, UNIASSELVI), Mauro Britto (IAP) para o PR</t>
  </si>
  <si>
    <t>A primeira parte desta ação envolvia o desenvolvimento de um projeto de Conclusão de Curso de Graduação do curso de Ciências Biológicas da UFRGS (Michelle Abadie) e era parte de um projeto financiado pela Fundação Grupo O Boticário. A primeira parte já foi concluída e proporcionou uma melhor compreensão da biologia e do status de conservação desta espécie, bem como permitiu desenvolver um protocolo para o estudo do tamanho populacional utilizando foto-identificação. Atualmente existem dois projetos de mestrado (Michelle Abadie e Thayná Mendes) em andamento no PPG em Biologia Animal da UFRGS com temas que, em conjunto, contemplam esta ação. As atividades de campo já foram iniciadas e o andamento da ação está dentro do cronograma de execução previsto.</t>
  </si>
  <si>
    <t>Estudo de mestrado da Valentina Zaffaroni Caorsi (UFRGS) sobre a taxonomia e distribuição de Melanophryniscus cambaraensis e M. macrogranulosus (campo e coleta de dados finalizado; análise de dados e preparação de manuscritos em andamento).</t>
  </si>
  <si>
    <t>Foi enviado para publicação a Filogeografia de Liolaemus occipitalis.</t>
  </si>
  <si>
    <t>Através de parcerias, obtivemos novos dados sobre ocorrência de Crossodactylus schmidti na região noroeste do RS.</t>
  </si>
  <si>
    <t>Manuscrito aceito para publicação na revista Check List, sobre a ampliação e revisão da distribuição geográfica de Crossodactylus schmidti.</t>
  </si>
  <si>
    <t>A falta de recursos financeiros inviabilizou a execução de atividades de campo voltadas à busca de Hypsiboas curui.</t>
  </si>
  <si>
    <t>A análise da diversidade genética de Homonota uruguayensis já está pronta e fez parte de uma Dissertação de Mestrado. Ainda não foi publicado. O trabalho da Camila Mesquita com lacertoides já iniciou e a previsão de encerramento é março de 2015.</t>
  </si>
  <si>
    <t>No primeiro semestre de 2012 selecionamos três unidades de conservação da Ilha de Santa Catarina (Parque Municipal da Lagoa do Peri, Maciço da Costeira e Unidade de Conservação Ambiental Desterro) e instalamos 18 parcelas de 10 x 100m em áreas riparias e não riparias com o objetivo de: 1) verificar a abundância espacial e temporal de I. manezinho; 2) determinar o uso de microhábitats; 3) coletar amostras de tecido para analises moleculares/variabilidade genética das populações. As áreas estão sendo visitadas uma vez por estação e o procedimento de amostragem está sendo padronizados e repetidos.</t>
  </si>
  <si>
    <t xml:space="preserve">Em um ano de coletas trimestrais nas parcelas alocadas, foram registrados 46 indivíduos de I. manezinho. Destes, 14 foram encontrados na sua localidade-tipo, o Parque Municipal do Maciço da Costeira (PMMC), 11 no Parque Municipal da Lagoa do Peri (PMLP) e 21 na Unidade de Conservação Ambiental Desterro (UCAD). Dos indivíduos registrados, 10 foram capturados, sendo dois coletados como exemplar testemunho, e os outros oito, tiveram amostra de tecido retirado (ablação de artelho). Nas parcelas não ripárias (distantes pelo menos 100 metros de riachos ou outros tipos de corpos d´água), foram encontrados 32 indivíduos e nas ripárias, 14, demonstrando que a proximidade de corpos d´água não limita a distribuição da espécie.  Ocasionalmente (fora das parcelas), foram encontrados mais 33 indivíduos, sendo quatro no PMMC, nove no PMLP, 11 na UCAD e nove em cavernas de blocos de granito na região do Bairro Saco Grande, Florianópolis. Destes ocasionais, foi possível coletar tecido de 23 indivíduos (nove exemplares-testemunho e 14 ablações). Assim, foram encontrados 79 indivíduos no total (dentro e fora das parcelas). Machos foram mais abundantes (54 indivíduos) que fêmeas (12 indivíduos), não sendo possível determinar o sexo de 11 indivíduos. Ischnocnema manezinho foi encontrado em todos os meses amostrados, entretanto, observou-se a presença de machos vocalizando nos meses de janeiro, setembro e novembro. O horário em que se puderam ouvir machos vocalizando variou, sendo possível registar indivíduos no período da manhã, tarde e noite. Daqueles que puderam ser localizados visualmente (45 indivíduos), 40 estavam em substrato rochoso, Destes, 20 foram encontrados dentro de cavernas formadas por blocos de granito, a uma distância que variou de 0,1 a 20 metros da entrada da mesma. A outra metade foi encontrada em locais de afloramentos rochosos.  </t>
  </si>
  <si>
    <t>Desde o primeiro semestre de 2012 iniciamos os estudos com uma população de H. poaju de um trecho de 5km do rio Águas Claras, localizado nas imediações do Hotel Plaza Caldas da Imperatriz, região Leste do Estado de Santa Catarina. Os objetivos principais desses estudos envolveram tanto a descrição da ecologia comportamental como o conhecimento da biologia reprodutiva da espécie. A área esta sendo visitada mensalmente com a finalidade de verificar a abundancia temporal e espacial da população. Estão sendo realizadas coletas para obtenção de medidas corporais, como peso e CRC, além de marcações de indivíduos. Esta sendo determinado tamanho populacional, uso de micro-habitat de machos reprodutores; determinado o tamanho da desova e local de postura; registrado e compararado os cantos dos machos reprodutores e injúrias.</t>
  </si>
  <si>
    <t xml:space="preserve">Foi retomado no início de 2013 a elaboração do Zoneamento Ecológico para empreendimentos eólicos no Rio Grande do Sul, por iniciativa da FEPAM. A empresa contratada para a execução do Zoneamento é a Biolaw Consultoria Ambiental e seu término está previsto para 2014. O Instituto Curicaca vem acompanhando o processo e buscando espaços de interação. Ainda é desconhecida a metodologia de trabalho e o como os répteis e anfíbios ameaçados influenciarão a decisão do zoneamento. </t>
  </si>
  <si>
    <t>  Sua implementação efetiva a partir de 2014 depende de vários fatores, alguns dos quais não podem ser diretamente resolvidos pelo articulador. Com isso, sugere-se que algum colega com melhores condições de articulação e menos impedimentos de ordem profissional assuma a atividade. O atual articulador compromete-se a colaborar dentro de suas possibilidades para que esta meta seja atingida.</t>
  </si>
  <si>
    <t>Memo Nº 164/13 encaminhado a Coordenação de Pesquisa/DIBIO para que seja levada a demanda até o comitê Interistitucional  de espécies exóticas, coordenado pelo MMA. Embora o memo tenha sido encaminhado alguns meses após o prazo, a ação está em andamento.</t>
  </si>
  <si>
    <t>Está previsto para a março de 2014, a realização de uma reunião, ou diretamente com o Prefeito de Arvorezinha, ou envolvendo o MP, de maneira a antecipar a proposta de criação de uma UC e tê-los como parceiros do Projeto. A opção até o momento está sendo pela criação de uma UC pública. Já foi conversado com o MP sobre a possibilidade de um direcionamento de TAC para apoiar as ações com a M. admirabilis, mas sem uma resposta positiva até o momento.</t>
  </si>
  <si>
    <t>As espécies guenteri e arnaldoi foram excluídas do PAN devido ao resultado de avaliação de status de conservação recente.</t>
  </si>
  <si>
    <t>3.28- Ampliar e intensificar o monitoramento de anfíbios e répteis (área de ocorrência de M. dorsalis e L. occipitalis) atropelados na estrada SC 100 interpraias trecho barra do Camacho - Laguna</t>
  </si>
  <si>
    <t>3.29- Buscar novas populações de Dendrophryniscus stawiarskyi próximas da localidade tipo no Paraná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</si>
</sst>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R$&quot;\ #,##0.00"/>
    <numFmt numFmtId="165" formatCode="[$-416]mmmm\-yy;@"/>
  </numFmts>
  <fonts count="49" x14ac:knownFonts="1">
    <font>
      <sz val="11"/>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i/>
      <sz val="11"/>
      <color theme="1"/>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name val="Calibri"/>
      <family val="2"/>
    </font>
    <font>
      <sz val="11"/>
      <name val="Calibri"/>
      <family val="2"/>
      <scheme val="minor"/>
    </font>
    <font>
      <sz val="11"/>
      <name val="Calibri"/>
      <family val="2"/>
    </font>
    <font>
      <sz val="11"/>
      <color indexed="10"/>
      <name val="Calibri"/>
      <family val="2"/>
    </font>
    <font>
      <sz val="11"/>
      <color indexed="9"/>
      <name val="Calibri"/>
      <family val="2"/>
    </font>
    <font>
      <b/>
      <sz val="11"/>
      <name val="Calibri"/>
      <family val="2"/>
    </font>
    <font>
      <i/>
      <sz val="11"/>
      <name val="Calibri"/>
      <family val="2"/>
    </font>
    <font>
      <sz val="12"/>
      <name val="Calibri"/>
      <family val="2"/>
      <scheme val="minor"/>
    </font>
    <font>
      <sz val="11"/>
      <color theme="1"/>
      <name val="Calibri"/>
      <family val="2"/>
    </font>
    <font>
      <sz val="11"/>
      <color rgb="FF548DD4"/>
      <name val="Calibri"/>
      <family val="2"/>
      <scheme val="minor"/>
    </font>
    <font>
      <sz val="11"/>
      <color indexed="8"/>
      <name val="Calibri"/>
      <family val="2"/>
    </font>
    <font>
      <sz val="11"/>
      <color rgb="FF000000"/>
      <name val="Calibri"/>
      <family val="2"/>
      <scheme val="minor"/>
    </font>
    <font>
      <sz val="11"/>
      <color rgb="FFFF0000"/>
      <name val="Calibri"/>
      <family val="2"/>
    </font>
    <font>
      <sz val="11"/>
      <color rgb="FF000000"/>
      <name val="Times New Roman"/>
      <family val="1"/>
    </font>
    <font>
      <sz val="11"/>
      <color theme="1"/>
      <name val="Times New Roman"/>
      <family val="1"/>
    </font>
    <font>
      <u/>
      <sz val="11"/>
      <color theme="1"/>
      <name val="Calibri"/>
      <family val="2"/>
      <scheme val="minor"/>
    </font>
    <font>
      <u/>
      <sz val="11"/>
      <color theme="11"/>
      <name val="Calibri"/>
      <family val="2"/>
      <scheme val="minor"/>
    </font>
    <font>
      <i/>
      <sz val="11"/>
      <color rgb="FFFF0000"/>
      <name val="Calibri"/>
      <family val="2"/>
      <scheme val="minor"/>
    </font>
    <font>
      <sz val="10"/>
      <color theme="1"/>
      <name val="Calibri"/>
      <family val="2"/>
      <scheme val="minor"/>
    </font>
    <font>
      <sz val="14"/>
      <color theme="1"/>
      <name val="Calibri"/>
      <family val="2"/>
      <scheme val="minor"/>
    </font>
    <font>
      <b/>
      <sz val="16"/>
      <color theme="0"/>
      <name val="Calibri"/>
      <family val="2"/>
      <scheme val="minor"/>
    </font>
    <font>
      <b/>
      <sz val="16"/>
      <color theme="1"/>
      <name val="Calibri"/>
      <family val="2"/>
      <scheme val="minor"/>
    </font>
    <font>
      <sz val="12"/>
      <color theme="0"/>
      <name val="Calibri"/>
      <family val="2"/>
      <scheme val="minor"/>
    </font>
    <font>
      <sz val="10.5"/>
      <color theme="1"/>
      <name val="Calibri"/>
      <family val="2"/>
      <scheme val="minor"/>
    </font>
    <font>
      <b/>
      <sz val="18"/>
      <color theme="1"/>
      <name val="Calibri"/>
      <family val="2"/>
      <scheme val="minor"/>
    </font>
    <font>
      <sz val="11"/>
      <color rgb="FFFF6600"/>
      <name val="Calibri"/>
      <family val="2"/>
      <scheme val="minor"/>
    </font>
    <font>
      <sz val="11"/>
      <color rgb="FF3366FF"/>
      <name val="Calibri"/>
      <family val="2"/>
      <scheme val="minor"/>
    </font>
    <font>
      <sz val="10"/>
      <color theme="0"/>
      <name val="Calibri"/>
      <family val="2"/>
      <scheme val="minor"/>
    </font>
    <font>
      <sz val="10.5"/>
      <color theme="0"/>
      <name val="Calibri"/>
      <family val="2"/>
      <scheme val="minor"/>
    </font>
    <font>
      <b/>
      <sz val="13"/>
      <color theme="0"/>
      <name val="Calibri"/>
      <family val="2"/>
      <scheme val="minor"/>
    </font>
    <font>
      <b/>
      <sz val="10"/>
      <color theme="0"/>
      <name val="Calibri"/>
      <family val="2"/>
      <scheme val="minor"/>
    </font>
    <font>
      <b/>
      <sz val="11"/>
      <color theme="1"/>
      <name val="Century"/>
      <family val="1"/>
    </font>
    <font>
      <b/>
      <sz val="9"/>
      <color theme="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6600"/>
        <bgColor indexed="64"/>
      </patternFill>
    </fill>
    <fill>
      <patternFill patternType="solid">
        <fgColor rgb="FF7030A0"/>
        <bgColor indexed="64"/>
      </patternFill>
    </fill>
    <fill>
      <patternFill patternType="solid">
        <fgColor rgb="FFC4D79B"/>
        <bgColor indexed="64"/>
      </patternFill>
    </fill>
    <fill>
      <patternFill patternType="solid">
        <fgColor rgb="FF00B050"/>
        <bgColor indexed="64"/>
      </patternFill>
    </fill>
  </fills>
  <borders count="52">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style="medium">
        <color auto="1"/>
      </top>
      <bottom/>
      <diagonal/>
    </border>
    <border>
      <left/>
      <right/>
      <top/>
      <bottom style="medium">
        <color auto="1"/>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auto="1"/>
      </left>
      <right/>
      <top style="thin">
        <color auto="1"/>
      </top>
      <bottom style="thin">
        <color auto="1"/>
      </bottom>
      <diagonal/>
    </border>
  </borders>
  <cellStyleXfs count="185">
    <xf numFmtId="0" fontId="0" fillId="0" borderId="0"/>
    <xf numFmtId="9" fontId="2" fillId="0" borderId="0" applyFont="0" applyFill="0" applyBorder="0" applyAlignment="0" applyProtection="0"/>
    <xf numFmtId="0" fontId="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cellStyleXfs>
  <cellXfs count="431">
    <xf numFmtId="0" fontId="0" fillId="0" borderId="0" xfId="0"/>
    <xf numFmtId="0" fontId="0" fillId="4" borderId="0" xfId="0" applyFill="1"/>
    <xf numFmtId="0" fontId="0" fillId="0" borderId="0" xfId="0" applyAlignment="1">
      <alignment vertical="center"/>
    </xf>
    <xf numFmtId="0" fontId="0" fillId="4" borderId="2" xfId="0" applyFont="1" applyFill="1" applyBorder="1" applyAlignment="1">
      <alignment wrapText="1"/>
    </xf>
    <xf numFmtId="0" fontId="0" fillId="0" borderId="2" xfId="0" applyFill="1" applyBorder="1" applyAlignment="1">
      <alignment horizontal="center" vertical="center" wrapText="1"/>
    </xf>
    <xf numFmtId="17" fontId="0" fillId="0" borderId="2" xfId="0" applyNumberFormat="1" applyFill="1" applyBorder="1" applyAlignment="1">
      <alignment horizontal="center" vertical="center" wrapText="1"/>
    </xf>
    <xf numFmtId="0" fontId="0" fillId="0" borderId="4" xfId="0" applyFill="1" applyBorder="1"/>
    <xf numFmtId="0" fontId="0" fillId="0" borderId="0" xfId="0" applyFill="1"/>
    <xf numFmtId="49" fontId="18" fillId="0" borderId="2" xfId="0" applyNumberFormat="1" applyFont="1" applyFill="1" applyBorder="1" applyAlignment="1">
      <alignment horizontal="center" vertical="center" wrapText="1"/>
    </xf>
    <xf numFmtId="17" fontId="0"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17" fontId="30" fillId="0" borderId="2" xfId="0" applyNumberFormat="1" applyFont="1" applyFill="1" applyBorder="1" applyAlignment="1">
      <alignment horizontal="center" vertical="center" wrapText="1"/>
    </xf>
    <xf numFmtId="164" fontId="18" fillId="0" borderId="2" xfId="0" applyNumberFormat="1" applyFont="1" applyFill="1" applyBorder="1" applyAlignment="1">
      <alignment horizontal="center" vertical="center" wrapText="1"/>
    </xf>
    <xf numFmtId="17" fontId="18" fillId="0" borderId="2" xfId="0" applyNumberFormat="1" applyFont="1" applyFill="1" applyBorder="1" applyAlignment="1">
      <alignment horizontal="center" vertical="center" wrapText="1"/>
    </xf>
    <xf numFmtId="0" fontId="18" fillId="0" borderId="2" xfId="0" applyFont="1" applyFill="1" applyBorder="1" applyAlignment="1">
      <alignment horizontal="left" vertical="center" wrapText="1"/>
    </xf>
    <xf numFmtId="17" fontId="17" fillId="0" borderId="2" xfId="0" applyNumberFormat="1"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horizontal="left" vertical="center" wrapText="1"/>
    </xf>
    <xf numFmtId="0" fontId="0" fillId="0" borderId="0" xfId="0" applyFill="1" applyAlignment="1">
      <alignment wrapText="1"/>
    </xf>
    <xf numFmtId="0" fontId="0" fillId="0" borderId="0" xfId="0" applyFill="1" applyAlignment="1">
      <alignment vertical="center"/>
    </xf>
    <xf numFmtId="0" fontId="0" fillId="0" borderId="0" xfId="0" applyFill="1" applyAlignment="1">
      <alignment vertical="center" wrapText="1"/>
    </xf>
    <xf numFmtId="0" fontId="0" fillId="0" borderId="0" xfId="0" applyFill="1" applyBorder="1" applyAlignment="1">
      <alignment vertical="center"/>
    </xf>
    <xf numFmtId="0" fontId="0" fillId="0" borderId="0" xfId="0" applyFill="1" applyBorder="1" applyAlignment="1">
      <alignment vertical="center" wrapText="1"/>
    </xf>
    <xf numFmtId="0" fontId="0" fillId="17" borderId="0" xfId="0" applyFill="1" applyAlignment="1">
      <alignment vertical="center"/>
    </xf>
    <xf numFmtId="0" fontId="0" fillId="17" borderId="0" xfId="0" applyFill="1" applyAlignment="1">
      <alignment vertical="center" wrapText="1"/>
    </xf>
    <xf numFmtId="0" fontId="0" fillId="0" borderId="2" xfId="0" applyFill="1" applyBorder="1" applyAlignment="1">
      <alignment vertical="center"/>
    </xf>
    <xf numFmtId="0" fontId="0" fillId="0" borderId="4" xfId="0" applyFill="1" applyBorder="1" applyAlignment="1">
      <alignment vertical="center"/>
    </xf>
    <xf numFmtId="164" fontId="0" fillId="0" borderId="2" xfId="0" applyNumberFormat="1" applyFill="1" applyBorder="1" applyAlignment="1">
      <alignment vertical="center"/>
    </xf>
    <xf numFmtId="0" fontId="0" fillId="0" borderId="2" xfId="0" applyFill="1" applyBorder="1" applyAlignment="1">
      <alignment vertical="center" wrapText="1"/>
    </xf>
    <xf numFmtId="164" fontId="0" fillId="0" borderId="2" xfId="0" applyNumberFormat="1" applyFill="1" applyBorder="1" applyAlignment="1">
      <alignment horizontal="center" vertical="center"/>
    </xf>
    <xf numFmtId="0" fontId="24" fillId="0" borderId="2" xfId="0"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0" fontId="0" fillId="0" borderId="4" xfId="0" applyFill="1" applyBorder="1" applyAlignment="1">
      <alignment horizontal="center" vertical="center" wrapText="1"/>
    </xf>
    <xf numFmtId="164" fontId="0" fillId="0" borderId="4" xfId="0" applyNumberFormat="1" applyFill="1" applyBorder="1" applyAlignment="1">
      <alignment horizontal="center" vertical="center"/>
    </xf>
    <xf numFmtId="0" fontId="0" fillId="0" borderId="4" xfId="0" applyFill="1" applyBorder="1" applyAlignment="1">
      <alignment vertical="center" wrapText="1"/>
    </xf>
    <xf numFmtId="0" fontId="34" fillId="0" borderId="4"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0" fillId="0" borderId="4" xfId="0" applyFill="1" applyBorder="1" applyAlignment="1">
      <alignment horizontal="center" vertical="center"/>
    </xf>
    <xf numFmtId="17" fontId="0" fillId="0" borderId="2" xfId="0" applyNumberFormat="1" applyFont="1" applyFill="1" applyBorder="1" applyAlignment="1">
      <alignment horizontal="center" vertical="center"/>
    </xf>
    <xf numFmtId="49" fontId="18" fillId="0" borderId="4" xfId="0" applyNumberFormat="1" applyFont="1" applyFill="1" applyBorder="1" applyAlignment="1">
      <alignment horizontal="center" vertical="center" wrapText="1"/>
    </xf>
    <xf numFmtId="0" fontId="18" fillId="0" borderId="2" xfId="0" applyFont="1" applyFill="1" applyBorder="1" applyAlignment="1">
      <alignment horizontal="center" vertical="top" wrapText="1"/>
    </xf>
    <xf numFmtId="17" fontId="0" fillId="0" borderId="2" xfId="0" applyNumberFormat="1" applyFont="1" applyFill="1" applyBorder="1" applyAlignment="1">
      <alignment horizontal="center" vertical="top" wrapText="1"/>
    </xf>
    <xf numFmtId="49" fontId="18" fillId="0" borderId="2" xfId="0" applyNumberFormat="1" applyFont="1" applyFill="1" applyBorder="1" applyAlignment="1">
      <alignment horizontal="center" vertical="top" wrapText="1"/>
    </xf>
    <xf numFmtId="0" fontId="0" fillId="0" borderId="4" xfId="0" applyFill="1" applyBorder="1" applyAlignment="1" applyProtection="1">
      <alignment vertical="center"/>
      <protection locked="0"/>
    </xf>
    <xf numFmtId="164" fontId="0" fillId="0" borderId="4" xfId="0" applyNumberFormat="1" applyFill="1" applyBorder="1" applyAlignment="1">
      <alignment vertical="center"/>
    </xf>
    <xf numFmtId="165" fontId="16" fillId="19" borderId="14" xfId="0" applyNumberFormat="1" applyFont="1" applyFill="1" applyBorder="1" applyAlignment="1">
      <alignment horizontal="center" vertical="center" wrapText="1"/>
    </xf>
    <xf numFmtId="0" fontId="0" fillId="19" borderId="14" xfId="0" applyFill="1" applyBorder="1" applyAlignment="1">
      <alignment horizontal="center" vertical="center"/>
    </xf>
    <xf numFmtId="0" fontId="5" fillId="0" borderId="0" xfId="0" applyFont="1" applyFill="1" applyAlignment="1">
      <alignment vertical="center"/>
    </xf>
    <xf numFmtId="0" fontId="10" fillId="17" borderId="0" xfId="0" applyFont="1" applyFill="1" applyBorder="1" applyAlignment="1">
      <alignment horizontal="right" vertical="center"/>
    </xf>
    <xf numFmtId="0" fontId="7" fillId="0" borderId="0" xfId="0" applyFont="1" applyFill="1" applyBorder="1" applyAlignment="1">
      <alignment vertical="center" wrapText="1"/>
    </xf>
    <xf numFmtId="0" fontId="0" fillId="17" borderId="0" xfId="0" applyFill="1" applyBorder="1" applyAlignment="1">
      <alignment vertical="center"/>
    </xf>
    <xf numFmtId="0" fontId="0" fillId="0" borderId="1" xfId="0" applyFill="1" applyBorder="1" applyAlignment="1">
      <alignment vertical="center"/>
    </xf>
    <xf numFmtId="0" fontId="6" fillId="0" borderId="1" xfId="0" applyFont="1" applyFill="1" applyBorder="1" applyAlignment="1">
      <alignment horizontal="left" vertical="center"/>
    </xf>
    <xf numFmtId="0" fontId="0" fillId="17" borderId="0" xfId="0" applyFill="1"/>
    <xf numFmtId="0" fontId="5" fillId="17" borderId="0" xfId="0" applyFont="1" applyFill="1"/>
    <xf numFmtId="0" fontId="5" fillId="0" borderId="0" xfId="0" applyFont="1" applyFill="1"/>
    <xf numFmtId="0" fontId="0" fillId="17" borderId="0" xfId="0" applyFill="1" applyBorder="1"/>
    <xf numFmtId="0" fontId="0" fillId="0" borderId="0" xfId="0" applyFill="1" applyBorder="1"/>
    <xf numFmtId="0" fontId="1" fillId="0" borderId="0" xfId="0" applyFont="1" applyFill="1" applyBorder="1" applyAlignment="1">
      <alignment vertical="center"/>
    </xf>
    <xf numFmtId="0" fontId="14" fillId="0" borderId="0" xfId="0" applyFont="1" applyBorder="1" applyAlignment="1"/>
    <xf numFmtId="0" fontId="0" fillId="0" borderId="0" xfId="0" applyBorder="1"/>
    <xf numFmtId="0" fontId="15" fillId="0" borderId="0" xfId="0" applyFont="1" applyBorder="1" applyAlignment="1">
      <alignment horizontal="center"/>
    </xf>
    <xf numFmtId="0" fontId="14" fillId="0" borderId="0" xfId="0" applyFont="1" applyBorder="1" applyAlignment="1">
      <alignment horizontal="center" wrapText="1"/>
    </xf>
    <xf numFmtId="0" fontId="3" fillId="20" borderId="25" xfId="0" applyFont="1" applyFill="1" applyBorder="1" applyAlignment="1">
      <alignment horizontal="center" vertical="center"/>
    </xf>
    <xf numFmtId="0" fontId="3" fillId="20" borderId="26" xfId="0" applyFont="1" applyFill="1" applyBorder="1" applyAlignment="1">
      <alignment horizontal="center" vertical="center" wrapText="1"/>
    </xf>
    <xf numFmtId="0" fontId="3" fillId="20" borderId="27" xfId="0" applyFont="1" applyFill="1" applyBorder="1" applyAlignment="1">
      <alignment horizontal="center" vertical="center"/>
    </xf>
    <xf numFmtId="0" fontId="3" fillId="0" borderId="0" xfId="0" applyFont="1" applyFill="1" applyBorder="1" applyAlignment="1">
      <alignment horizontal="center" vertical="center"/>
    </xf>
    <xf numFmtId="0" fontId="23" fillId="0" borderId="2" xfId="0" applyFont="1" applyBorder="1" applyAlignment="1">
      <alignment horizontal="center" vertical="center"/>
    </xf>
    <xf numFmtId="9" fontId="23" fillId="0" borderId="29" xfId="1" applyFont="1" applyBorder="1" applyAlignment="1">
      <alignment horizontal="center" vertical="center"/>
    </xf>
    <xf numFmtId="9" fontId="1" fillId="0" borderId="0" xfId="1" applyFont="1" applyBorder="1" applyAlignment="1">
      <alignment horizontal="center"/>
    </xf>
    <xf numFmtId="0" fontId="5" fillId="15" borderId="25" xfId="0" applyFont="1" applyFill="1" applyBorder="1" applyAlignment="1">
      <alignment horizontal="left" vertical="center" wrapText="1"/>
    </xf>
    <xf numFmtId="0" fontId="17" fillId="0" borderId="26" xfId="0" applyFont="1" applyBorder="1" applyAlignment="1">
      <alignment horizontal="center" vertical="center"/>
    </xf>
    <xf numFmtId="9" fontId="17" fillId="0" borderId="27" xfId="0" applyNumberFormat="1" applyFont="1" applyBorder="1" applyAlignment="1">
      <alignment horizontal="center" vertical="center"/>
    </xf>
    <xf numFmtId="9" fontId="0" fillId="0" borderId="0" xfId="0" applyNumberFormat="1" applyBorder="1" applyAlignment="1">
      <alignment horizontal="center"/>
    </xf>
    <xf numFmtId="0" fontId="1" fillId="0" borderId="24" xfId="0" applyFont="1" applyFill="1" applyBorder="1" applyAlignment="1">
      <alignment vertical="center"/>
    </xf>
    <xf numFmtId="0" fontId="1" fillId="0" borderId="7" xfId="0" applyFont="1" applyFill="1" applyBorder="1" applyAlignment="1">
      <alignment vertical="center"/>
    </xf>
    <xf numFmtId="0" fontId="1" fillId="0" borderId="0" xfId="0" applyFont="1" applyFill="1" applyAlignment="1">
      <alignment vertical="center"/>
    </xf>
    <xf numFmtId="0" fontId="38" fillId="0" borderId="0" xfId="0" applyFont="1" applyFill="1" applyAlignment="1">
      <alignment horizontal="left" vertical="center"/>
    </xf>
    <xf numFmtId="0" fontId="3" fillId="15" borderId="22" xfId="0" applyFont="1" applyFill="1" applyBorder="1" applyAlignment="1">
      <alignment horizontal="center" vertical="center" wrapText="1"/>
    </xf>
    <xf numFmtId="0" fontId="4" fillId="0" borderId="9" xfId="0" applyFont="1" applyFill="1" applyBorder="1" applyAlignment="1">
      <alignment horizontal="center" vertical="center"/>
    </xf>
    <xf numFmtId="0" fontId="3" fillId="15" borderId="9" xfId="0" applyFont="1" applyFill="1" applyBorder="1" applyAlignment="1">
      <alignment horizontal="center" vertical="center" wrapText="1"/>
    </xf>
    <xf numFmtId="0" fontId="0" fillId="7" borderId="21" xfId="0" applyFill="1" applyBorder="1"/>
    <xf numFmtId="0" fontId="0" fillId="18" borderId="21" xfId="0" applyFill="1" applyBorder="1"/>
    <xf numFmtId="0" fontId="0" fillId="10" borderId="23" xfId="0" applyFill="1" applyBorder="1"/>
    <xf numFmtId="0" fontId="0" fillId="2" borderId="30" xfId="0" applyFont="1" applyFill="1" applyBorder="1" applyAlignment="1">
      <alignment horizontal="center"/>
    </xf>
    <xf numFmtId="0" fontId="0" fillId="2" borderId="31" xfId="0" applyFont="1" applyFill="1" applyBorder="1" applyAlignment="1">
      <alignment horizontal="center"/>
    </xf>
    <xf numFmtId="0" fontId="0" fillId="2" borderId="7" xfId="0" applyFont="1" applyFill="1" applyBorder="1" applyAlignment="1">
      <alignment horizontal="center"/>
    </xf>
    <xf numFmtId="0" fontId="0" fillId="2" borderId="4" xfId="0" applyFont="1" applyFill="1" applyBorder="1" applyAlignment="1">
      <alignment horizontal="center"/>
    </xf>
    <xf numFmtId="0" fontId="0" fillId="2" borderId="32" xfId="0" applyFont="1" applyFill="1" applyBorder="1" applyAlignment="1">
      <alignment horizontal="center"/>
    </xf>
    <xf numFmtId="0" fontId="0" fillId="2" borderId="33" xfId="0" applyFont="1" applyFill="1" applyBorder="1" applyAlignment="1">
      <alignment horizontal="center"/>
    </xf>
    <xf numFmtId="0" fontId="0" fillId="2" borderId="8" xfId="0" applyFont="1" applyFill="1" applyBorder="1" applyAlignment="1">
      <alignment horizontal="center"/>
    </xf>
    <xf numFmtId="0" fontId="0" fillId="2" borderId="2" xfId="0" applyFont="1" applyFill="1" applyBorder="1" applyAlignment="1">
      <alignment horizontal="center"/>
    </xf>
    <xf numFmtId="0" fontId="0" fillId="2" borderId="29" xfId="0" applyFont="1" applyFill="1" applyBorder="1" applyAlignment="1">
      <alignment horizontal="center"/>
    </xf>
    <xf numFmtId="0" fontId="0" fillId="2" borderId="34" xfId="0" applyFont="1" applyFill="1" applyBorder="1" applyAlignment="1">
      <alignment horizontal="center"/>
    </xf>
    <xf numFmtId="0" fontId="0" fillId="2" borderId="35" xfId="0" applyFont="1" applyFill="1" applyBorder="1" applyAlignment="1">
      <alignment horizontal="center"/>
    </xf>
    <xf numFmtId="0" fontId="0" fillId="2" borderId="14" xfId="0" applyFont="1" applyFill="1" applyBorder="1" applyAlignment="1">
      <alignment horizontal="center"/>
    </xf>
    <xf numFmtId="0" fontId="0" fillId="2" borderId="36" xfId="0" applyFont="1" applyFill="1" applyBorder="1" applyAlignment="1">
      <alignment horizontal="center"/>
    </xf>
    <xf numFmtId="0" fontId="0" fillId="0" borderId="4" xfId="0" applyFill="1" applyBorder="1" applyAlignment="1">
      <alignment horizontal="center" vertical="center" wrapText="1"/>
    </xf>
    <xf numFmtId="0" fontId="0" fillId="0"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26" fillId="0" borderId="2" xfId="0"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0" fontId="0" fillId="4" borderId="2" xfId="0" applyFill="1" applyBorder="1" applyAlignment="1">
      <alignment horizontal="center" vertical="center" wrapText="1"/>
    </xf>
    <xf numFmtId="0" fontId="39" fillId="0" borderId="2"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0" fillId="6" borderId="14" xfId="0" applyFill="1" applyBorder="1" applyAlignment="1">
      <alignment horizontal="center" vertical="center"/>
    </xf>
    <xf numFmtId="165" fontId="16" fillId="6" borderId="1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0" fillId="0" borderId="0" xfId="0" applyFill="1" applyAlignment="1">
      <alignment horizontal="center" vertical="center"/>
    </xf>
    <xf numFmtId="0" fontId="0" fillId="0" borderId="12" xfId="0" applyFill="1" applyBorder="1" applyAlignment="1">
      <alignment vertical="center"/>
    </xf>
    <xf numFmtId="0" fontId="37" fillId="16" borderId="22" xfId="0" applyFont="1" applyFill="1" applyBorder="1" applyAlignment="1">
      <alignment vertical="center"/>
    </xf>
    <xf numFmtId="0" fontId="37" fillId="16" borderId="21" xfId="0" applyFont="1" applyFill="1" applyBorder="1" applyAlignment="1">
      <alignment vertical="center"/>
    </xf>
    <xf numFmtId="0" fontId="37" fillId="16" borderId="12" xfId="0" applyFont="1" applyFill="1" applyBorder="1" applyAlignment="1">
      <alignment vertical="center"/>
    </xf>
    <xf numFmtId="0" fontId="37" fillId="16" borderId="23" xfId="0" applyFont="1" applyFill="1" applyBorder="1" applyAlignment="1">
      <alignment vertical="center"/>
    </xf>
    <xf numFmtId="0" fontId="37" fillId="0" borderId="43" xfId="0" applyFont="1" applyFill="1" applyBorder="1" applyAlignment="1">
      <alignment horizontal="left" vertical="center"/>
    </xf>
    <xf numFmtId="0" fontId="37" fillId="0" borderId="12" xfId="0" applyFont="1" applyFill="1" applyBorder="1" applyAlignment="1">
      <alignment horizontal="left" vertical="center"/>
    </xf>
    <xf numFmtId="0" fontId="37" fillId="0" borderId="0" xfId="0" applyFont="1" applyFill="1" applyBorder="1" applyAlignment="1">
      <alignment horizontal="left" vertical="center"/>
    </xf>
    <xf numFmtId="0" fontId="40" fillId="16" borderId="10" xfId="0" applyFont="1" applyFill="1" applyBorder="1" applyAlignment="1">
      <alignment horizontal="center" vertical="center"/>
    </xf>
    <xf numFmtId="0" fontId="40" fillId="0" borderId="12" xfId="0" applyFont="1" applyFill="1" applyBorder="1" applyAlignment="1">
      <alignment horizontal="center" vertical="center"/>
    </xf>
    <xf numFmtId="0" fontId="40" fillId="0" borderId="44" xfId="0" applyFont="1" applyFill="1" applyBorder="1" applyAlignment="1">
      <alignment horizontal="center" vertical="center"/>
    </xf>
    <xf numFmtId="0" fontId="8" fillId="0" borderId="0" xfId="0" applyFont="1" applyFill="1" applyBorder="1" applyAlignment="1">
      <alignment horizontal="center" vertical="center"/>
    </xf>
    <xf numFmtId="0" fontId="0" fillId="6" borderId="2" xfId="0" applyFill="1" applyBorder="1" applyAlignment="1">
      <alignment horizontal="center" vertical="center"/>
    </xf>
    <xf numFmtId="165" fontId="16" fillId="6" borderId="2" xfId="0" applyNumberFormat="1" applyFont="1" applyFill="1" applyBorder="1" applyAlignment="1">
      <alignment horizontal="center" vertical="center" wrapText="1"/>
    </xf>
    <xf numFmtId="0" fontId="0" fillId="17" borderId="0" xfId="0" applyFill="1" applyBorder="1" applyAlignment="1">
      <alignment vertical="center" wrapText="1"/>
    </xf>
    <xf numFmtId="0" fontId="0" fillId="0" borderId="0" xfId="0" applyFill="1" applyBorder="1" applyAlignment="1">
      <alignment horizontal="left" vertical="center"/>
    </xf>
    <xf numFmtId="0" fontId="3" fillId="20" borderId="26" xfId="0" applyFont="1" applyFill="1" applyBorder="1" applyAlignment="1">
      <alignment horizontal="center" vertical="center"/>
    </xf>
    <xf numFmtId="0" fontId="23" fillId="0" borderId="39" xfId="0" applyFont="1" applyBorder="1" applyAlignment="1">
      <alignment horizontal="center" vertical="center"/>
    </xf>
    <xf numFmtId="9" fontId="23" fillId="0" borderId="40" xfId="1" applyFont="1" applyBorder="1" applyAlignment="1">
      <alignment horizontal="center" vertical="center"/>
    </xf>
    <xf numFmtId="0" fontId="23" fillId="0" borderId="7" xfId="0" applyFont="1" applyBorder="1" applyAlignment="1">
      <alignment horizontal="center" vertical="center"/>
    </xf>
    <xf numFmtId="9" fontId="23" fillId="0" borderId="32" xfId="1" applyFont="1" applyBorder="1" applyAlignment="1">
      <alignment horizontal="center" vertical="center"/>
    </xf>
    <xf numFmtId="0" fontId="23" fillId="0" borderId="28" xfId="0" applyFont="1" applyBorder="1" applyAlignment="1">
      <alignment horizontal="center" vertical="center"/>
    </xf>
    <xf numFmtId="0" fontId="23" fillId="0" borderId="8" xfId="0" applyFont="1" applyBorder="1" applyAlignment="1">
      <alignment horizontal="center" vertical="center"/>
    </xf>
    <xf numFmtId="0" fontId="23" fillId="0" borderId="15" xfId="0" applyFont="1" applyBorder="1" applyAlignment="1">
      <alignment horizontal="center" vertical="center"/>
    </xf>
    <xf numFmtId="9" fontId="23" fillId="0" borderId="36" xfId="1" applyFont="1" applyBorder="1" applyAlignment="1">
      <alignment horizontal="center" vertical="center"/>
    </xf>
    <xf numFmtId="0" fontId="23" fillId="0" borderId="6" xfId="0" applyFont="1" applyBorder="1" applyAlignment="1">
      <alignment horizontal="center" vertical="center"/>
    </xf>
    <xf numFmtId="9" fontId="23" fillId="0" borderId="48" xfId="1" applyFont="1" applyBorder="1" applyAlignment="1">
      <alignment horizontal="center" vertical="center"/>
    </xf>
    <xf numFmtId="0" fontId="5" fillId="15" borderId="22" xfId="0" applyFont="1" applyFill="1" applyBorder="1" applyAlignment="1">
      <alignment horizontal="left" vertical="center" wrapText="1"/>
    </xf>
    <xf numFmtId="0" fontId="17" fillId="0" borderId="25" xfId="0" applyFont="1" applyBorder="1" applyAlignment="1">
      <alignment horizontal="center" vertical="center"/>
    </xf>
    <xf numFmtId="0" fontId="17" fillId="0" borderId="20" xfId="0" applyFont="1" applyBorder="1" applyAlignment="1">
      <alignment horizontal="center" vertical="center"/>
    </xf>
    <xf numFmtId="0" fontId="0" fillId="13" borderId="21" xfId="0" applyFill="1" applyBorder="1"/>
    <xf numFmtId="0" fontId="0" fillId="3" borderId="21" xfId="0" applyFill="1" applyBorder="1"/>
    <xf numFmtId="0" fontId="0" fillId="8" borderId="21" xfId="0" applyFill="1" applyBorder="1"/>
    <xf numFmtId="0" fontId="0" fillId="9" borderId="21" xfId="0" applyFill="1" applyBorder="1"/>
    <xf numFmtId="49" fontId="0" fillId="0" borderId="2" xfId="0" applyNumberFormat="1" applyFill="1" applyBorder="1" applyAlignment="1">
      <alignment vertical="center"/>
    </xf>
    <xf numFmtId="49" fontId="0" fillId="0" borderId="4" xfId="0" applyNumberFormat="1" applyFill="1" applyBorder="1" applyAlignment="1">
      <alignment horizontal="center" vertical="center"/>
    </xf>
    <xf numFmtId="49" fontId="0" fillId="0" borderId="2" xfId="0" applyNumberFormat="1" applyFill="1" applyBorder="1" applyAlignment="1">
      <alignment horizontal="center" vertical="center"/>
    </xf>
    <xf numFmtId="164" fontId="0" fillId="0" borderId="4" xfId="0" applyNumberFormat="1" applyFill="1" applyBorder="1" applyAlignment="1">
      <alignment horizontal="center" vertical="center" wrapText="1"/>
    </xf>
    <xf numFmtId="164" fontId="0" fillId="0" borderId="2" xfId="0" applyNumberFormat="1" applyFill="1" applyBorder="1" applyAlignment="1">
      <alignment horizontal="center" vertical="center" wrapText="1"/>
    </xf>
    <xf numFmtId="0" fontId="0" fillId="0" borderId="2" xfId="0" applyFont="1" applyFill="1" applyBorder="1" applyAlignment="1">
      <alignment horizontal="center" vertical="center" wrapText="1" shrinkToFit="1"/>
    </xf>
    <xf numFmtId="0" fontId="4" fillId="0" borderId="2" xfId="0" applyFont="1" applyFill="1" applyBorder="1" applyAlignment="1">
      <alignment horizontal="center" vertical="center" wrapText="1"/>
    </xf>
    <xf numFmtId="0" fontId="0" fillId="0" borderId="2" xfId="0" applyFont="1" applyFill="1" applyBorder="1" applyAlignment="1">
      <alignment horizontal="left" vertical="center" wrapText="1" indent="3"/>
    </xf>
    <xf numFmtId="0" fontId="14" fillId="0" borderId="2" xfId="0" applyFont="1" applyFill="1" applyBorder="1" applyAlignment="1">
      <alignment horizontal="center" vertical="center" wrapText="1"/>
    </xf>
    <xf numFmtId="0" fontId="39" fillId="0" borderId="4" xfId="0" applyFont="1" applyFill="1" applyBorder="1" applyAlignment="1">
      <alignment horizontal="center" vertical="center" wrapText="1"/>
    </xf>
    <xf numFmtId="17" fontId="4" fillId="0" borderId="2" xfId="0" applyNumberFormat="1" applyFont="1" applyFill="1" applyBorder="1" applyAlignment="1">
      <alignment horizontal="center" vertical="center" wrapText="1"/>
    </xf>
    <xf numFmtId="0" fontId="0" fillId="0" borderId="0" xfId="0" applyFont="1" applyFill="1"/>
    <xf numFmtId="0" fontId="42" fillId="0" borderId="2" xfId="0" applyFont="1" applyFill="1" applyBorder="1" applyAlignment="1">
      <alignment horizontal="center" vertical="center" wrapText="1"/>
    </xf>
    <xf numFmtId="0" fontId="44" fillId="13" borderId="45" xfId="0" applyFont="1" applyFill="1" applyBorder="1" applyAlignment="1">
      <alignment horizontal="left" vertical="center"/>
    </xf>
    <xf numFmtId="0" fontId="39" fillId="3" borderId="46" xfId="0" applyFont="1" applyFill="1" applyBorder="1" applyAlignment="1">
      <alignment horizontal="left" vertical="center"/>
    </xf>
    <xf numFmtId="0" fontId="39" fillId="7" borderId="46" xfId="0" applyFont="1" applyFill="1" applyBorder="1" applyAlignment="1">
      <alignment horizontal="left" vertical="center"/>
    </xf>
    <xf numFmtId="0" fontId="39" fillId="8" borderId="46" xfId="0" applyFont="1" applyFill="1" applyBorder="1" applyAlignment="1">
      <alignment horizontal="left" vertical="center"/>
    </xf>
    <xf numFmtId="0" fontId="39" fillId="9" borderId="46" xfId="0" applyFont="1" applyFill="1" applyBorder="1" applyAlignment="1">
      <alignment horizontal="left" vertical="center"/>
    </xf>
    <xf numFmtId="0" fontId="39" fillId="10" borderId="46" xfId="0" applyFont="1" applyFill="1" applyBorder="1" applyAlignment="1">
      <alignment horizontal="left" vertical="center"/>
    </xf>
    <xf numFmtId="0" fontId="39" fillId="16" borderId="47" xfId="0" applyFont="1" applyFill="1" applyBorder="1" applyAlignment="1">
      <alignment horizontal="left" vertical="center"/>
    </xf>
    <xf numFmtId="0" fontId="44" fillId="13" borderId="49" xfId="0" applyFont="1" applyFill="1" applyBorder="1" applyAlignment="1">
      <alignment horizontal="left" vertical="center"/>
    </xf>
    <xf numFmtId="0" fontId="44" fillId="13" borderId="50" xfId="0" applyFont="1" applyFill="1" applyBorder="1" applyAlignment="1">
      <alignment horizontal="left" vertical="center"/>
    </xf>
    <xf numFmtId="0" fontId="34" fillId="7" borderId="28" xfId="0" applyFont="1" applyFill="1" applyBorder="1" applyAlignment="1">
      <alignment horizontal="left" vertical="center"/>
    </xf>
    <xf numFmtId="0" fontId="43" fillId="18" borderId="28" xfId="0" applyFont="1" applyFill="1" applyBorder="1" applyAlignment="1">
      <alignment horizontal="left" vertical="center"/>
    </xf>
    <xf numFmtId="0" fontId="34" fillId="10" borderId="28" xfId="0" applyFont="1" applyFill="1" applyBorder="1" applyAlignment="1">
      <alignment horizontal="left" vertical="center"/>
    </xf>
    <xf numFmtId="0" fontId="46" fillId="20" borderId="26" xfId="0" applyFont="1" applyFill="1" applyBorder="1" applyAlignment="1">
      <alignment horizontal="center" vertical="center" wrapText="1"/>
    </xf>
    <xf numFmtId="0" fontId="29" fillId="0" borderId="2" xfId="0" applyFont="1" applyFill="1" applyBorder="1" applyAlignment="1">
      <alignment horizontal="center" vertical="center" wrapText="1" readingOrder="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15" fillId="0" borderId="0" xfId="0" applyFont="1" applyBorder="1" applyAlignment="1">
      <alignment horizontal="center"/>
    </xf>
    <xf numFmtId="0" fontId="15"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0" fillId="4" borderId="2" xfId="0" applyFont="1" applyFill="1" applyBorder="1" applyAlignment="1">
      <alignment horizontal="center" vertical="center" wrapText="1"/>
    </xf>
    <xf numFmtId="17" fontId="0" fillId="4" borderId="2" xfId="0" applyNumberFormat="1" applyFont="1" applyFill="1" applyBorder="1" applyAlignment="1">
      <alignment horizontal="center" vertical="center" wrapText="1"/>
    </xf>
    <xf numFmtId="4" fontId="0" fillId="4" borderId="2" xfId="0" applyNumberFormat="1" applyFont="1" applyFill="1" applyBorder="1" applyAlignment="1">
      <alignment horizontal="center" vertical="center" wrapText="1"/>
    </xf>
    <xf numFmtId="49" fontId="0" fillId="4" borderId="2" xfId="0" applyNumberFormat="1" applyFont="1" applyFill="1" applyBorder="1" applyAlignment="1">
      <alignment horizontal="center" vertical="center" wrapText="1"/>
    </xf>
    <xf numFmtId="49" fontId="0" fillId="0" borderId="0" xfId="0" applyNumberFormat="1" applyFill="1" applyAlignment="1">
      <alignment horizontal="center" vertical="center"/>
    </xf>
    <xf numFmtId="0" fontId="0" fillId="4" borderId="2" xfId="0" applyFont="1" applyFill="1" applyBorder="1" applyAlignment="1">
      <alignment vertical="center" wrapText="1"/>
    </xf>
    <xf numFmtId="164" fontId="0" fillId="4" borderId="2" xfId="0" applyNumberFormat="1" applyFont="1" applyFill="1" applyBorder="1" applyAlignment="1">
      <alignment horizontal="center" vertical="center" wrapText="1"/>
    </xf>
    <xf numFmtId="0" fontId="5"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5" fillId="13" borderId="49" xfId="0" applyFont="1" applyFill="1" applyBorder="1" applyAlignment="1">
      <alignment horizontal="left" vertical="center"/>
    </xf>
    <xf numFmtId="0" fontId="5" fillId="13" borderId="50" xfId="0" applyFont="1" applyFill="1" applyBorder="1" applyAlignment="1">
      <alignment horizontal="left" vertical="center"/>
    </xf>
    <xf numFmtId="0" fontId="0" fillId="0" borderId="4"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34" fillId="0" borderId="2" xfId="0" applyFont="1" applyFill="1" applyBorder="1" applyAlignment="1">
      <alignment vertical="center" wrapText="1"/>
    </xf>
    <xf numFmtId="0" fontId="0" fillId="4" borderId="2" xfId="0" applyFill="1" applyBorder="1" applyAlignment="1">
      <alignment horizontal="left" vertical="center" wrapText="1"/>
    </xf>
    <xf numFmtId="17" fontId="0" fillId="4" borderId="2" xfId="0" applyNumberFormat="1" applyFill="1" applyBorder="1" applyAlignment="1">
      <alignment horizontal="center" vertical="center" wrapText="1"/>
    </xf>
    <xf numFmtId="164" fontId="0" fillId="0" borderId="0" xfId="0" applyNumberFormat="1" applyFill="1" applyAlignment="1">
      <alignment horizontal="center" vertical="center"/>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Alignment="1">
      <alignment wrapText="1"/>
    </xf>
    <xf numFmtId="0" fontId="0" fillId="17" borderId="0" xfId="0" applyFill="1" applyProtection="1"/>
    <xf numFmtId="0" fontId="0" fillId="0" borderId="0" xfId="0" applyProtection="1"/>
    <xf numFmtId="0" fontId="5" fillId="17" borderId="0" xfId="0" applyFont="1" applyFill="1" applyProtection="1"/>
    <xf numFmtId="0" fontId="5" fillId="0" borderId="0" xfId="0" applyFont="1" applyFill="1" applyProtection="1"/>
    <xf numFmtId="0" fontId="0" fillId="17"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7" borderId="0" xfId="0" applyFill="1" applyAlignment="1" applyProtection="1">
      <alignment vertical="center"/>
    </xf>
    <xf numFmtId="0" fontId="7" fillId="0" borderId="0" xfId="0" applyFont="1" applyFill="1" applyBorder="1" applyAlignment="1" applyProtection="1">
      <alignment vertical="center" wrapText="1"/>
    </xf>
    <xf numFmtId="0" fontId="0" fillId="0" borderId="0" xfId="0" applyFill="1" applyAlignment="1" applyProtection="1">
      <alignment vertical="center"/>
    </xf>
    <xf numFmtId="0" fontId="14" fillId="0" borderId="0" xfId="0" applyFont="1" applyBorder="1" applyAlignment="1" applyProtection="1"/>
    <xf numFmtId="0" fontId="1" fillId="0" borderId="0" xfId="0" applyFont="1" applyFill="1" applyBorder="1" applyAlignment="1" applyProtection="1">
      <alignment vertical="center"/>
    </xf>
    <xf numFmtId="0" fontId="0" fillId="0" borderId="0" xfId="0" applyBorder="1" applyProtection="1"/>
    <xf numFmtId="0" fontId="15" fillId="0" borderId="0" xfId="0" applyFont="1" applyBorder="1" applyAlignment="1" applyProtection="1">
      <alignment horizontal="center"/>
    </xf>
    <xf numFmtId="0" fontId="14" fillId="0" borderId="0" xfId="0" applyFont="1" applyBorder="1" applyAlignment="1" applyProtection="1">
      <alignment horizontal="center" wrapText="1"/>
    </xf>
    <xf numFmtId="0" fontId="0" fillId="0" borderId="0" xfId="0" applyAlignment="1" applyProtection="1">
      <alignment vertical="center"/>
    </xf>
    <xf numFmtId="0" fontId="3" fillId="20" borderId="25"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3" fillId="0" borderId="39" xfId="0" applyFont="1" applyBorder="1" applyAlignment="1" applyProtection="1">
      <alignment horizontal="center" vertical="center"/>
    </xf>
    <xf numFmtId="9" fontId="23" fillId="0" borderId="40" xfId="1" applyFont="1" applyBorder="1" applyAlignment="1" applyProtection="1">
      <alignment horizontal="center" vertical="center"/>
    </xf>
    <xf numFmtId="0" fontId="23" fillId="0" borderId="7" xfId="0" applyFont="1" applyBorder="1" applyAlignment="1" applyProtection="1">
      <alignment horizontal="center" vertical="center"/>
    </xf>
    <xf numFmtId="9" fontId="23" fillId="0" borderId="32" xfId="1" applyFont="1" applyBorder="1" applyAlignment="1" applyProtection="1">
      <alignment horizontal="center" vertical="center"/>
    </xf>
    <xf numFmtId="9" fontId="1" fillId="0" borderId="0" xfId="1" applyFont="1" applyBorder="1" applyAlignment="1" applyProtection="1">
      <alignment horizontal="center"/>
    </xf>
    <xf numFmtId="0" fontId="23" fillId="0" borderId="28" xfId="0" applyFont="1" applyBorder="1" applyAlignment="1" applyProtection="1">
      <alignment horizontal="center" vertical="center"/>
    </xf>
    <xf numFmtId="9" fontId="23" fillId="0" borderId="29" xfId="1" applyFont="1" applyBorder="1" applyAlignment="1" applyProtection="1">
      <alignment horizontal="center" vertical="center"/>
    </xf>
    <xf numFmtId="0" fontId="23" fillId="0" borderId="8" xfId="0" applyFont="1" applyBorder="1" applyAlignment="1" applyProtection="1">
      <alignment horizontal="center" vertical="center"/>
    </xf>
    <xf numFmtId="0" fontId="23" fillId="0" borderId="15" xfId="0" applyFont="1" applyBorder="1" applyAlignment="1" applyProtection="1">
      <alignment horizontal="center" vertical="center"/>
    </xf>
    <xf numFmtId="9" fontId="23" fillId="0" borderId="36" xfId="1" applyFont="1" applyBorder="1" applyAlignment="1" applyProtection="1">
      <alignment horizontal="center" vertical="center"/>
    </xf>
    <xf numFmtId="0" fontId="23" fillId="0" borderId="6" xfId="0" applyFont="1" applyBorder="1" applyAlignment="1" applyProtection="1">
      <alignment horizontal="center" vertical="center"/>
    </xf>
    <xf numFmtId="9" fontId="23" fillId="0" borderId="48" xfId="1" applyFont="1" applyBorder="1" applyAlignment="1" applyProtection="1">
      <alignment horizontal="center" vertical="center"/>
    </xf>
    <xf numFmtId="0" fontId="5" fillId="15" borderId="22" xfId="0" applyFont="1" applyFill="1" applyBorder="1" applyAlignment="1" applyProtection="1">
      <alignment horizontal="left" vertical="center" wrapText="1"/>
    </xf>
    <xf numFmtId="0" fontId="17" fillId="0" borderId="25" xfId="0" applyFont="1" applyBorder="1" applyAlignment="1" applyProtection="1">
      <alignment horizontal="center" vertical="center"/>
    </xf>
    <xf numFmtId="9" fontId="17" fillId="0" borderId="27" xfId="0" applyNumberFormat="1" applyFont="1" applyBorder="1" applyAlignment="1" applyProtection="1">
      <alignment horizontal="center" vertical="center"/>
    </xf>
    <xf numFmtId="0" fontId="17" fillId="0" borderId="20" xfId="0" applyFont="1" applyBorder="1" applyAlignment="1" applyProtection="1">
      <alignment horizontal="center" vertical="center"/>
    </xf>
    <xf numFmtId="0" fontId="5" fillId="13" borderId="49" xfId="0" applyFont="1" applyFill="1" applyBorder="1" applyAlignment="1" applyProtection="1">
      <alignment horizontal="left" vertical="center"/>
    </xf>
    <xf numFmtId="9" fontId="0" fillId="0" borderId="0" xfId="0" applyNumberFormat="1" applyBorder="1" applyAlignment="1" applyProtection="1">
      <alignment horizontal="center"/>
    </xf>
    <xf numFmtId="0" fontId="5" fillId="13" borderId="50" xfId="0" applyFont="1" applyFill="1" applyBorder="1" applyAlignment="1" applyProtection="1">
      <alignment horizontal="left" vertical="center"/>
    </xf>
    <xf numFmtId="0" fontId="1" fillId="0" borderId="0" xfId="0" applyFont="1" applyFill="1" applyAlignment="1" applyProtection="1">
      <alignment vertical="center"/>
    </xf>
    <xf numFmtId="0" fontId="38" fillId="0" borderId="0" xfId="0" applyFont="1" applyFill="1" applyAlignment="1" applyProtection="1">
      <alignment horizontal="left" vertical="center"/>
    </xf>
    <xf numFmtId="0" fontId="3" fillId="15" borderId="22" xfId="0" applyFont="1" applyFill="1" applyBorder="1" applyAlignment="1" applyProtection="1">
      <alignment horizontal="center" vertical="center" wrapText="1"/>
    </xf>
    <xf numFmtId="0" fontId="4" fillId="0" borderId="9" xfId="0" applyFont="1" applyFill="1" applyBorder="1" applyAlignment="1" applyProtection="1">
      <alignment horizontal="center" vertical="center"/>
    </xf>
    <xf numFmtId="0" fontId="3" fillId="15" borderId="9" xfId="0" applyFont="1" applyFill="1" applyBorder="1" applyAlignment="1" applyProtection="1">
      <alignment horizontal="center" vertical="center" wrapText="1"/>
    </xf>
    <xf numFmtId="0" fontId="0" fillId="13" borderId="21" xfId="0" applyFill="1" applyBorder="1" applyProtection="1"/>
    <xf numFmtId="0" fontId="0" fillId="3" borderId="21" xfId="0" applyFill="1" applyBorder="1" applyProtection="1"/>
    <xf numFmtId="0" fontId="0" fillId="7" borderId="21" xfId="0" applyFill="1" applyBorder="1" applyProtection="1"/>
    <xf numFmtId="0" fontId="0" fillId="8" borderId="21" xfId="0" applyFill="1" applyBorder="1" applyProtection="1"/>
    <xf numFmtId="0" fontId="0" fillId="9" borderId="21" xfId="0" applyFill="1" applyBorder="1" applyProtection="1"/>
    <xf numFmtId="0" fontId="0" fillId="10" borderId="23" xfId="0" applyFill="1" applyBorder="1" applyProtection="1"/>
    <xf numFmtId="0" fontId="0" fillId="4" borderId="0" xfId="0" applyFill="1" applyProtection="1"/>
    <xf numFmtId="0" fontId="0" fillId="2" borderId="30" xfId="0" applyFont="1" applyFill="1" applyBorder="1" applyAlignment="1" applyProtection="1">
      <alignment horizontal="center"/>
    </xf>
    <xf numFmtId="0" fontId="0" fillId="2" borderId="31" xfId="0" applyFont="1" applyFill="1" applyBorder="1" applyAlignment="1" applyProtection="1">
      <alignment horizontal="center"/>
    </xf>
    <xf numFmtId="0" fontId="0" fillId="2" borderId="7"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32" xfId="0" applyFont="1" applyFill="1" applyBorder="1" applyAlignment="1" applyProtection="1">
      <alignment horizontal="center"/>
    </xf>
    <xf numFmtId="0" fontId="0" fillId="2" borderId="33" xfId="0" applyFont="1" applyFill="1" applyBorder="1" applyAlignment="1" applyProtection="1">
      <alignment horizontal="center"/>
    </xf>
    <xf numFmtId="0" fontId="0" fillId="2" borderId="8"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29" xfId="0" applyFont="1" applyFill="1" applyBorder="1" applyAlignment="1" applyProtection="1">
      <alignment horizontal="center"/>
    </xf>
    <xf numFmtId="0" fontId="0" fillId="0" borderId="0" xfId="0" applyProtection="1">
      <protection locked="0"/>
    </xf>
    <xf numFmtId="0" fontId="1" fillId="0" borderId="0" xfId="0" applyFont="1" applyFill="1" applyBorder="1" applyAlignment="1" applyProtection="1">
      <alignment horizontal="left" vertical="center"/>
    </xf>
    <xf numFmtId="0" fontId="1" fillId="0" borderId="0" xfId="0" applyFont="1" applyFill="1" applyAlignment="1" applyProtection="1">
      <alignment wrapText="1"/>
    </xf>
    <xf numFmtId="0" fontId="18" fillId="0" borderId="2" xfId="0" applyFont="1" applyFill="1" applyBorder="1" applyAlignment="1">
      <alignment horizontal="center" vertical="center"/>
    </xf>
    <xf numFmtId="17" fontId="18" fillId="0" borderId="2" xfId="0" applyNumberFormat="1" applyFont="1" applyFill="1" applyBorder="1" applyAlignment="1">
      <alignment horizontal="center" vertical="center"/>
    </xf>
    <xf numFmtId="49" fontId="19" fillId="0" borderId="2"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37" fillId="16" borderId="21" xfId="0" applyFont="1" applyFill="1" applyBorder="1" applyAlignment="1">
      <alignment horizontal="center" vertical="center"/>
    </xf>
    <xf numFmtId="0" fontId="37" fillId="0" borderId="0" xfId="0" applyFont="1" applyFill="1" applyBorder="1" applyAlignment="1">
      <alignment horizontal="center" vertical="center"/>
    </xf>
    <xf numFmtId="0" fontId="0" fillId="17" borderId="0" xfId="0" applyFill="1" applyAlignment="1">
      <alignment horizontal="center" vertical="center"/>
    </xf>
    <xf numFmtId="17" fontId="25" fillId="0" borderId="2" xfId="0" applyNumberFormat="1" applyFont="1" applyFill="1" applyBorder="1" applyAlignment="1">
      <alignment horizontal="center" vertical="center" wrapText="1"/>
    </xf>
    <xf numFmtId="0" fontId="47"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3" fontId="0" fillId="0" borderId="2" xfId="0" applyNumberFormat="1" applyFont="1" applyFill="1" applyBorder="1" applyAlignment="1">
      <alignment horizontal="center" vertical="center" wrapText="1"/>
    </xf>
    <xf numFmtId="17" fontId="0" fillId="4" borderId="2" xfId="0" applyNumberFormat="1" applyFill="1" applyBorder="1" applyAlignment="1">
      <alignment horizontal="center" vertical="center"/>
    </xf>
    <xf numFmtId="0" fontId="0" fillId="4" borderId="8" xfId="0" applyFill="1" applyBorder="1" applyAlignment="1">
      <alignment horizontal="center" vertical="center" wrapText="1"/>
    </xf>
    <xf numFmtId="0" fontId="0" fillId="4" borderId="2" xfId="0" applyFill="1" applyBorder="1" applyAlignment="1">
      <alignment horizontal="center" vertical="center"/>
    </xf>
    <xf numFmtId="0" fontId="0" fillId="0" borderId="8" xfId="0" applyFill="1" applyBorder="1" applyAlignment="1">
      <alignment horizontal="center" vertical="center" wrapText="1"/>
    </xf>
    <xf numFmtId="17" fontId="0" fillId="0" borderId="2" xfId="0" applyNumberFormat="1" applyFill="1" applyBorder="1" applyAlignment="1">
      <alignment horizontal="center" vertical="center"/>
    </xf>
    <xf numFmtId="0" fontId="17" fillId="4" borderId="2" xfId="0" applyFont="1" applyFill="1" applyBorder="1" applyAlignment="1">
      <alignment horizontal="center" vertical="center" wrapText="1"/>
    </xf>
    <xf numFmtId="3" fontId="0" fillId="4" borderId="2" xfId="0" applyNumberFormat="1" applyFill="1" applyBorder="1" applyAlignment="1">
      <alignment horizontal="center" vertical="center"/>
    </xf>
    <xf numFmtId="0" fontId="48" fillId="20" borderId="26" xfId="0" applyFont="1" applyFill="1" applyBorder="1" applyAlignment="1" applyProtection="1">
      <alignment horizontal="center" vertical="center" wrapText="1"/>
    </xf>
    <xf numFmtId="0" fontId="48" fillId="20" borderId="26" xfId="0" applyFont="1" applyFill="1" applyBorder="1" applyAlignment="1" applyProtection="1">
      <alignment horizontal="center" vertical="center"/>
    </xf>
    <xf numFmtId="0" fontId="48" fillId="20" borderId="27" xfId="0" applyFont="1" applyFill="1" applyBorder="1" applyAlignment="1" applyProtection="1">
      <alignment horizontal="center" vertical="center"/>
    </xf>
    <xf numFmtId="0" fontId="43" fillId="13" borderId="45" xfId="0" applyFont="1" applyFill="1" applyBorder="1" applyAlignment="1" applyProtection="1">
      <alignment horizontal="left" vertical="center"/>
    </xf>
    <xf numFmtId="0" fontId="34" fillId="3" borderId="46" xfId="0" applyFont="1" applyFill="1" applyBorder="1" applyAlignment="1" applyProtection="1">
      <alignment horizontal="left" vertical="center"/>
    </xf>
    <xf numFmtId="0" fontId="34" fillId="7" borderId="46" xfId="0" applyFont="1" applyFill="1" applyBorder="1" applyAlignment="1" applyProtection="1">
      <alignment horizontal="left" vertical="center"/>
    </xf>
    <xf numFmtId="0" fontId="34" fillId="8" borderId="46" xfId="0" applyFont="1" applyFill="1" applyBorder="1" applyAlignment="1" applyProtection="1">
      <alignment horizontal="left" vertical="center"/>
    </xf>
    <xf numFmtId="0" fontId="34" fillId="9" borderId="46" xfId="0" applyFont="1" applyFill="1" applyBorder="1" applyAlignment="1" applyProtection="1">
      <alignment horizontal="left" vertical="center"/>
    </xf>
    <xf numFmtId="0" fontId="34" fillId="10" borderId="46" xfId="0" applyFont="1" applyFill="1" applyBorder="1" applyAlignment="1" applyProtection="1">
      <alignment horizontal="left" vertical="center"/>
    </xf>
    <xf numFmtId="0" fontId="34" fillId="16" borderId="47" xfId="0" applyFont="1" applyFill="1" applyBorder="1" applyAlignment="1" applyProtection="1">
      <alignment horizontal="left" vertical="center"/>
    </xf>
    <xf numFmtId="0" fontId="1" fillId="6" borderId="4" xfId="0" applyFont="1" applyFill="1" applyBorder="1" applyAlignment="1">
      <alignment horizontal="center" vertical="center"/>
    </xf>
    <xf numFmtId="0" fontId="36" fillId="17" borderId="0" xfId="0" applyFont="1" applyFill="1" applyAlignment="1">
      <alignment horizontal="left" vertical="center"/>
    </xf>
    <xf numFmtId="0" fontId="13" fillId="0" borderId="1" xfId="0" applyFont="1" applyFill="1" applyBorder="1" applyAlignment="1">
      <alignment horizontal="left" vertical="center"/>
    </xf>
    <xf numFmtId="0" fontId="7" fillId="0" borderId="24" xfId="0" applyFont="1" applyFill="1" applyBorder="1" applyAlignment="1">
      <alignment horizontal="left" vertical="center"/>
    </xf>
    <xf numFmtId="0" fontId="7" fillId="0" borderId="7" xfId="0" applyFont="1" applyFill="1" applyBorder="1" applyAlignment="1">
      <alignment horizontal="left" vertical="center"/>
    </xf>
    <xf numFmtId="0" fontId="35" fillId="0" borderId="24" xfId="0" applyFont="1" applyFill="1" applyBorder="1" applyAlignment="1">
      <alignment horizontal="left" vertical="center"/>
    </xf>
    <xf numFmtId="0" fontId="35" fillId="0" borderId="7" xfId="0" applyFont="1" applyFill="1" applyBorder="1" applyAlignment="1">
      <alignment horizontal="left" vertical="center"/>
    </xf>
    <xf numFmtId="0" fontId="12" fillId="17" borderId="22" xfId="0" applyFont="1" applyFill="1" applyBorder="1" applyAlignment="1">
      <alignment horizontal="center" vertical="center"/>
    </xf>
    <xf numFmtId="0" fontId="12" fillId="17" borderId="21" xfId="0" applyFont="1" applyFill="1" applyBorder="1" applyAlignment="1">
      <alignment horizontal="center" vertical="center"/>
    </xf>
    <xf numFmtId="0" fontId="12" fillId="17" borderId="23"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20" xfId="0" applyFont="1" applyFill="1" applyBorder="1" applyAlignment="1">
      <alignment horizontal="center" vertical="center"/>
    </xf>
    <xf numFmtId="0" fontId="9" fillId="11" borderId="37" xfId="0" applyFont="1" applyFill="1" applyBorder="1" applyAlignment="1">
      <alignment horizontal="center" vertical="center"/>
    </xf>
    <xf numFmtId="0" fontId="9" fillId="11" borderId="11" xfId="0" applyFont="1" applyFill="1" applyBorder="1" applyAlignment="1">
      <alignment horizontal="center" vertical="center"/>
    </xf>
    <xf numFmtId="0" fontId="9" fillId="11" borderId="38" xfId="0" applyFont="1" applyFill="1" applyBorder="1" applyAlignment="1">
      <alignment horizontal="center" vertical="center"/>
    </xf>
    <xf numFmtId="0" fontId="1" fillId="6" borderId="19" xfId="0" applyFont="1" applyFill="1" applyBorder="1" applyAlignment="1">
      <alignment horizontal="center" vertical="center"/>
    </xf>
    <xf numFmtId="0" fontId="1" fillId="6" borderId="15"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4"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12" borderId="40" xfId="0" applyFont="1" applyFill="1" applyBorder="1" applyAlignment="1">
      <alignment horizontal="center" vertical="center" wrapText="1"/>
    </xf>
    <xf numFmtId="0" fontId="1" fillId="12" borderId="36" xfId="0"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3" xfId="0" applyFill="1" applyBorder="1" applyAlignment="1">
      <alignment horizontal="center" vertical="center" wrapText="1"/>
    </xf>
    <xf numFmtId="0" fontId="0" fillId="0" borderId="5" xfId="0" applyFill="1" applyBorder="1" applyAlignment="1">
      <alignment horizontal="center" vertical="center" wrapText="1"/>
    </xf>
    <xf numFmtId="0" fontId="1" fillId="12" borderId="13" xfId="0" applyFont="1" applyFill="1" applyBorder="1" applyAlignment="1">
      <alignment horizontal="center" vertical="center" wrapText="1"/>
    </xf>
    <xf numFmtId="0" fontId="1" fillId="12" borderId="42" xfId="0" applyFont="1" applyFill="1" applyBorder="1" applyAlignment="1">
      <alignment horizontal="center" vertical="center" wrapText="1"/>
    </xf>
    <xf numFmtId="0" fontId="1" fillId="12" borderId="16" xfId="0" applyFont="1" applyFill="1" applyBorder="1" applyAlignment="1">
      <alignment horizontal="center" vertical="center" wrapText="1"/>
    </xf>
    <xf numFmtId="0" fontId="1" fillId="12" borderId="14" xfId="0" applyFont="1" applyFill="1" applyBorder="1" applyAlignment="1">
      <alignment horizontal="center" vertical="center" wrapText="1"/>
    </xf>
    <xf numFmtId="0" fontId="1" fillId="12" borderId="18" xfId="0" applyFont="1" applyFill="1" applyBorder="1" applyAlignment="1">
      <alignment horizontal="center" vertical="center" wrapText="1"/>
    </xf>
    <xf numFmtId="0" fontId="1" fillId="12" borderId="41" xfId="0" applyFont="1" applyFill="1" applyBorder="1" applyAlignment="1">
      <alignment horizontal="center" vertical="center" wrapText="1"/>
    </xf>
    <xf numFmtId="0" fontId="1" fillId="14" borderId="16" xfId="0" applyFont="1" applyFill="1" applyBorder="1" applyAlignment="1">
      <alignment horizontal="center" vertical="center" wrapText="1"/>
    </xf>
    <xf numFmtId="0" fontId="1" fillId="14" borderId="14" xfId="0" applyFont="1" applyFill="1" applyBorder="1" applyAlignment="1">
      <alignment horizontal="center" vertical="center" wrapText="1"/>
    </xf>
    <xf numFmtId="0" fontId="1" fillId="14" borderId="18" xfId="0" applyFont="1" applyFill="1" applyBorder="1" applyAlignment="1">
      <alignment horizontal="center" vertical="center" wrapText="1"/>
    </xf>
    <xf numFmtId="0" fontId="1" fillId="14" borderId="41" xfId="0" applyFont="1" applyFill="1" applyBorder="1" applyAlignment="1">
      <alignment horizontal="center" vertical="center" wrapText="1"/>
    </xf>
    <xf numFmtId="0" fontId="1" fillId="12" borderId="39" xfId="0" applyFont="1" applyFill="1" applyBorder="1" applyAlignment="1">
      <alignment horizontal="center" vertical="center" wrapText="1"/>
    </xf>
    <xf numFmtId="0" fontId="1" fillId="12" borderId="15" xfId="0" applyFont="1" applyFill="1" applyBorder="1" applyAlignment="1">
      <alignment horizontal="center" vertical="center" wrapText="1"/>
    </xf>
    <xf numFmtId="0" fontId="9" fillId="7" borderId="16"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0" fillId="0" borderId="4" xfId="0"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16"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23" fillId="6" borderId="18" xfId="0" applyFont="1" applyFill="1" applyBorder="1" applyAlignment="1">
      <alignment horizontal="center" vertical="center"/>
    </xf>
    <xf numFmtId="0" fontId="23" fillId="6" borderId="17" xfId="0" applyFont="1" applyFill="1" applyBorder="1" applyAlignment="1">
      <alignment horizontal="center" vertical="center"/>
    </xf>
    <xf numFmtId="0" fontId="9" fillId="3" borderId="16"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23"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1" fillId="6" borderId="2" xfId="0" applyFont="1" applyFill="1" applyBorder="1" applyAlignment="1">
      <alignment horizontal="center" vertical="center"/>
    </xf>
    <xf numFmtId="0" fontId="1"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36" fillId="17" borderId="0" xfId="0" applyFont="1" applyFill="1" applyAlignment="1" applyProtection="1">
      <alignment horizontal="center" vertical="center"/>
    </xf>
    <xf numFmtId="0" fontId="37" fillId="0" borderId="24" xfId="0" applyFont="1" applyFill="1" applyBorder="1" applyAlignment="1" applyProtection="1">
      <alignment horizontal="center" vertical="center"/>
    </xf>
    <xf numFmtId="0" fontId="10" fillId="17" borderId="0" xfId="0" applyFont="1" applyFill="1" applyBorder="1" applyAlignment="1" applyProtection="1">
      <alignment horizontal="center" vertical="center"/>
    </xf>
    <xf numFmtId="0" fontId="1" fillId="0" borderId="24" xfId="0" applyFont="1" applyFill="1" applyBorder="1" applyAlignment="1" applyProtection="1">
      <alignment horizontal="left" vertical="center"/>
    </xf>
    <xf numFmtId="0" fontId="1" fillId="0" borderId="7" xfId="0" applyFont="1" applyFill="1" applyBorder="1" applyAlignment="1" applyProtection="1">
      <alignment horizontal="left" vertical="center"/>
    </xf>
    <xf numFmtId="0" fontId="1" fillId="0" borderId="24" xfId="0" applyFont="1" applyFill="1" applyBorder="1" applyAlignment="1" applyProtection="1">
      <alignment horizontal="center" vertical="center"/>
    </xf>
    <xf numFmtId="0" fontId="1" fillId="0" borderId="7" xfId="0" applyFont="1" applyFill="1" applyBorder="1" applyAlignment="1" applyProtection="1">
      <alignment horizontal="center" vertical="center"/>
    </xf>
    <xf numFmtId="0" fontId="23" fillId="0" borderId="24" xfId="0" applyFont="1" applyFill="1" applyBorder="1" applyAlignment="1" applyProtection="1">
      <alignment horizontal="left" vertical="center" wrapText="1"/>
    </xf>
    <xf numFmtId="0" fontId="23" fillId="0" borderId="7" xfId="0" applyFont="1" applyFill="1" applyBorder="1" applyAlignment="1" applyProtection="1">
      <alignment horizontal="left" vertical="center" wrapText="1"/>
    </xf>
    <xf numFmtId="0" fontId="36" fillId="17" borderId="0" xfId="0" applyFont="1" applyFill="1" applyBorder="1" applyAlignment="1" applyProtection="1">
      <alignment horizontal="center" vertical="center"/>
    </xf>
    <xf numFmtId="0" fontId="15" fillId="0" borderId="0" xfId="0" applyFont="1" applyBorder="1" applyAlignment="1" applyProtection="1">
      <alignment horizontal="center"/>
    </xf>
    <xf numFmtId="0" fontId="10" fillId="17" borderId="22" xfId="0" applyFont="1" applyFill="1" applyBorder="1" applyAlignment="1" applyProtection="1">
      <alignment horizontal="center" vertical="center" wrapText="1"/>
    </xf>
    <xf numFmtId="0" fontId="10" fillId="17" borderId="21" xfId="0" applyFont="1" applyFill="1" applyBorder="1" applyAlignment="1" applyProtection="1">
      <alignment horizontal="center" vertical="center" wrapText="1"/>
    </xf>
    <xf numFmtId="0" fontId="10" fillId="17" borderId="23" xfId="0" applyFont="1" applyFill="1" applyBorder="1" applyAlignment="1" applyProtection="1">
      <alignment horizontal="center" vertical="center" wrapText="1"/>
    </xf>
    <xf numFmtId="0" fontId="17" fillId="0" borderId="22" xfId="0" applyFont="1" applyFill="1" applyBorder="1" applyAlignment="1" applyProtection="1">
      <alignment horizontal="center" vertical="center"/>
    </xf>
    <xf numFmtId="0" fontId="17" fillId="0" borderId="21" xfId="0" applyFont="1" applyFill="1" applyBorder="1" applyAlignment="1" applyProtection="1">
      <alignment horizontal="center" vertical="center"/>
    </xf>
    <xf numFmtId="0" fontId="17" fillId="0" borderId="23" xfId="0" applyFont="1" applyFill="1" applyBorder="1" applyAlignment="1" applyProtection="1">
      <alignment horizontal="center" vertical="center"/>
    </xf>
    <xf numFmtId="0" fontId="36" fillId="17" borderId="0" xfId="0" applyFont="1" applyFill="1" applyAlignment="1">
      <alignment horizontal="center" vertical="center"/>
    </xf>
    <xf numFmtId="0" fontId="37" fillId="0" borderId="24" xfId="0" applyFont="1" applyFill="1" applyBorder="1" applyAlignment="1">
      <alignment horizontal="center" vertical="center"/>
    </xf>
    <xf numFmtId="0" fontId="10" fillId="17" borderId="0" xfId="0" applyFont="1" applyFill="1" applyBorder="1" applyAlignment="1">
      <alignment horizontal="center" vertical="center"/>
    </xf>
    <xf numFmtId="0" fontId="0" fillId="0" borderId="24" xfId="0" applyFont="1" applyFill="1" applyBorder="1" applyAlignment="1">
      <alignment horizontal="left" vertical="center"/>
    </xf>
    <xf numFmtId="0" fontId="0" fillId="0" borderId="7" xfId="0" applyFont="1" applyFill="1" applyBorder="1" applyAlignment="1">
      <alignment horizontal="left" vertical="center"/>
    </xf>
    <xf numFmtId="0" fontId="17" fillId="0" borderId="24"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 fillId="0" borderId="24" xfId="0" applyFont="1" applyFill="1" applyBorder="1" applyAlignment="1">
      <alignment horizontal="center" vertical="center"/>
    </xf>
    <xf numFmtId="0" fontId="1" fillId="0" borderId="7" xfId="0" applyFont="1" applyFill="1" applyBorder="1" applyAlignment="1">
      <alignment horizontal="center" vertical="center"/>
    </xf>
    <xf numFmtId="0" fontId="36" fillId="17" borderId="0" xfId="0" applyFont="1" applyFill="1" applyBorder="1" applyAlignment="1">
      <alignment horizontal="center" vertical="center"/>
    </xf>
    <xf numFmtId="0" fontId="15" fillId="0" borderId="0" xfId="0" applyFont="1" applyBorder="1" applyAlignment="1">
      <alignment horizontal="center"/>
    </xf>
    <xf numFmtId="0" fontId="10" fillId="17" borderId="22" xfId="0" applyFont="1" applyFill="1" applyBorder="1" applyAlignment="1">
      <alignment horizontal="center" vertical="center" wrapText="1"/>
    </xf>
    <xf numFmtId="0" fontId="10" fillId="17" borderId="21" xfId="0" applyFont="1" applyFill="1" applyBorder="1" applyAlignment="1">
      <alignment horizontal="center" vertical="center" wrapText="1"/>
    </xf>
    <xf numFmtId="0" fontId="10" fillId="17" borderId="23" xfId="0" applyFont="1" applyFill="1" applyBorder="1" applyAlignment="1">
      <alignment horizontal="center" vertical="center" wrapText="1"/>
    </xf>
    <xf numFmtId="0" fontId="17" fillId="0" borderId="22" xfId="0" applyFont="1" applyFill="1" applyBorder="1" applyAlignment="1">
      <alignment horizontal="center" vertical="center"/>
    </xf>
    <xf numFmtId="0" fontId="17" fillId="0" borderId="21" xfId="0" applyFont="1" applyFill="1" applyBorder="1" applyAlignment="1">
      <alignment horizontal="center" vertical="center"/>
    </xf>
    <xf numFmtId="0" fontId="17" fillId="0" borderId="23" xfId="0" applyFont="1" applyFill="1" applyBorder="1" applyAlignment="1">
      <alignment horizontal="center" vertical="center"/>
    </xf>
    <xf numFmtId="0" fontId="1" fillId="6" borderId="13" xfId="0" applyFont="1" applyFill="1" applyBorder="1" applyAlignment="1">
      <alignment horizontal="center" vertical="center" wrapText="1"/>
    </xf>
    <xf numFmtId="0" fontId="1" fillId="6" borderId="42" xfId="0" applyFont="1" applyFill="1" applyBorder="1" applyAlignment="1">
      <alignment horizontal="center" vertical="center" wrapText="1"/>
    </xf>
    <xf numFmtId="0" fontId="1" fillId="6" borderId="18" xfId="0" applyFont="1" applyFill="1" applyBorder="1" applyAlignment="1">
      <alignment horizontal="center" vertical="center"/>
    </xf>
    <xf numFmtId="0" fontId="1" fillId="6" borderId="17" xfId="0" applyFont="1" applyFill="1" applyBorder="1" applyAlignment="1">
      <alignment horizontal="center" vertical="center"/>
    </xf>
    <xf numFmtId="0" fontId="0" fillId="0" borderId="3" xfId="0" applyFill="1" applyBorder="1" applyAlignment="1">
      <alignment horizontal="center" vertical="center"/>
    </xf>
    <xf numFmtId="0" fontId="1" fillId="6" borderId="5" xfId="0" applyFont="1" applyFill="1" applyBorder="1" applyAlignment="1">
      <alignment horizontal="center" vertical="center" wrapText="1"/>
    </xf>
    <xf numFmtId="0" fontId="1" fillId="6" borderId="51" xfId="0" applyFont="1" applyFill="1" applyBorder="1" applyAlignment="1">
      <alignment horizontal="center" vertical="center"/>
    </xf>
    <xf numFmtId="0" fontId="1" fillId="6" borderId="8" xfId="0" applyFont="1" applyFill="1" applyBorder="1" applyAlignment="1">
      <alignment horizontal="center" vertical="center"/>
    </xf>
    <xf numFmtId="0" fontId="1" fillId="0" borderId="24" xfId="0" applyFont="1" applyFill="1" applyBorder="1" applyAlignment="1">
      <alignment horizontal="left" vertical="center"/>
    </xf>
    <xf numFmtId="0" fontId="1" fillId="0" borderId="7" xfId="0" applyFont="1" applyFill="1" applyBorder="1" applyAlignment="1">
      <alignment horizontal="left" vertical="center"/>
    </xf>
    <xf numFmtId="0" fontId="23" fillId="0" borderId="24"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12" fillId="18" borderId="16"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23" fillId="19" borderId="18" xfId="0" applyFont="1" applyFill="1" applyBorder="1" applyAlignment="1">
      <alignment horizontal="center" vertical="center"/>
    </xf>
    <xf numFmtId="0" fontId="23" fillId="19" borderId="17" xfId="0" applyFont="1" applyFill="1" applyBorder="1" applyAlignment="1">
      <alignment horizontal="center" vertical="center"/>
    </xf>
    <xf numFmtId="0" fontId="1" fillId="19" borderId="4" xfId="0" applyFont="1" applyFill="1" applyBorder="1" applyAlignment="1">
      <alignment horizontal="center" vertical="center"/>
    </xf>
    <xf numFmtId="0" fontId="1" fillId="19" borderId="14" xfId="0" applyFont="1" applyFill="1" applyBorder="1" applyAlignment="1">
      <alignment horizontal="center" vertical="center"/>
    </xf>
    <xf numFmtId="0" fontId="1" fillId="19" borderId="4" xfId="0" applyFont="1" applyFill="1" applyBorder="1" applyAlignment="1">
      <alignment horizontal="center" vertical="center" wrapText="1"/>
    </xf>
    <xf numFmtId="0" fontId="1" fillId="19" borderId="14" xfId="0" applyFont="1" applyFill="1" applyBorder="1" applyAlignment="1">
      <alignment horizontal="center" vertical="center" wrapText="1"/>
    </xf>
    <xf numFmtId="0" fontId="1" fillId="19" borderId="19" xfId="0" applyFont="1" applyFill="1" applyBorder="1" applyAlignment="1">
      <alignment horizontal="center" vertical="center"/>
    </xf>
    <xf numFmtId="0" fontId="1" fillId="19" borderId="15" xfId="0" applyFont="1" applyFill="1" applyBorder="1" applyAlignment="1">
      <alignment horizontal="center" vertical="center"/>
    </xf>
    <xf numFmtId="49" fontId="35" fillId="0" borderId="24" xfId="0" applyNumberFormat="1" applyFont="1" applyFill="1" applyBorder="1" applyAlignment="1">
      <alignment horizontal="left" vertical="center"/>
    </xf>
    <xf numFmtId="49" fontId="35" fillId="0" borderId="7" xfId="0" applyNumberFormat="1" applyFont="1" applyFill="1" applyBorder="1" applyAlignment="1">
      <alignment horizontal="left" vertical="center"/>
    </xf>
    <xf numFmtId="0" fontId="45" fillId="17" borderId="22" xfId="0" applyFont="1" applyFill="1" applyBorder="1" applyAlignment="1">
      <alignment horizontal="center" vertical="center" wrapText="1"/>
    </xf>
    <xf numFmtId="0" fontId="45" fillId="17" borderId="21" xfId="0" applyFont="1" applyFill="1" applyBorder="1" applyAlignment="1">
      <alignment horizontal="center" vertical="center" wrapText="1"/>
    </xf>
    <xf numFmtId="0" fontId="45" fillId="17" borderId="23" xfId="0" applyFont="1" applyFill="1" applyBorder="1" applyAlignment="1">
      <alignment horizontal="center" vertical="center" wrapText="1"/>
    </xf>
    <xf numFmtId="0" fontId="0" fillId="0" borderId="24" xfId="0" applyBorder="1" applyAlignment="1">
      <alignment horizontal="left" vertical="center"/>
    </xf>
    <xf numFmtId="0" fontId="0" fillId="0" borderId="7" xfId="0" applyBorder="1" applyAlignment="1">
      <alignment horizontal="left" vertical="center"/>
    </xf>
    <xf numFmtId="49" fontId="0" fillId="0" borderId="24" xfId="0" applyNumberFormat="1" applyBorder="1" applyAlignment="1">
      <alignment horizontal="left" vertical="center"/>
    </xf>
    <xf numFmtId="49" fontId="0" fillId="0" borderId="7" xfId="0" applyNumberFormat="1" applyBorder="1" applyAlignment="1">
      <alignment horizontal="left" vertical="center"/>
    </xf>
  </cellXfs>
  <cellStyles count="185">
    <cellStyle name="Hiperlink Visitado" xfId="3" builtinId="9" hidden="1"/>
    <cellStyle name="Hiperlink Visitado" xfId="4" builtinId="9" hidden="1"/>
    <cellStyle name="Hiperlink Visitado" xfId="5" builtinId="9" hidden="1"/>
    <cellStyle name="Hiperlink Visitado" xfId="6" builtinId="9" hidden="1"/>
    <cellStyle name="Hiperlink Visitado" xfId="7" builtinId="9" hidden="1"/>
    <cellStyle name="Hiperlink Visitado" xfId="8" builtinId="9" hidden="1"/>
    <cellStyle name="Hiperlink Visitado" xfId="9" builtinId="9" hidden="1"/>
    <cellStyle name="Hiperlink Visitado" xfId="10" builtinId="9" hidden="1"/>
    <cellStyle name="Hiperlink Visitado" xfId="11" builtinId="9" hidden="1"/>
    <cellStyle name="Hiperlink Visitado" xfId="12" builtinId="9" hidden="1"/>
    <cellStyle name="Hiperlink Visitado" xfId="13" builtinId="9" hidden="1"/>
    <cellStyle name="Hiperlink Visitado" xfId="14" builtinId="9" hidden="1"/>
    <cellStyle name="Hiperlink Visitado" xfId="15" builtinId="9" hidden="1"/>
    <cellStyle name="Hiperlink Visitado" xfId="16" builtinId="9" hidden="1"/>
    <cellStyle name="Hiperlink Visitado" xfId="17" builtinId="9" hidden="1"/>
    <cellStyle name="Hiperlink Visitado" xfId="18" builtinId="9" hidden="1"/>
    <cellStyle name="Hiperlink Visitado" xfId="19" builtinId="9" hidden="1"/>
    <cellStyle name="Hiperlink Visitado" xfId="20" builtinId="9" hidden="1"/>
    <cellStyle name="Hiperlink Visitado" xfId="21" builtinId="9" hidden="1"/>
    <cellStyle name="Hiperlink Visitado" xfId="22" builtinId="9" hidden="1"/>
    <cellStyle name="Hiperlink Visitado" xfId="23" builtinId="9" hidden="1"/>
    <cellStyle name="Hiperlink Visitado" xfId="24" builtinId="9" hidden="1"/>
    <cellStyle name="Hiperlink Visitado" xfId="25" builtinId="9" hidden="1"/>
    <cellStyle name="Hiperlink Visitado" xfId="26" builtinId="9" hidden="1"/>
    <cellStyle name="Hiperlink Visitado" xfId="27" builtinId="9" hidden="1"/>
    <cellStyle name="Hiperlink Visitado" xfId="28" builtinId="9" hidden="1"/>
    <cellStyle name="Hiperlink Visitado" xfId="29" builtinId="9" hidden="1"/>
    <cellStyle name="Hiperlink Visitado" xfId="30" builtinId="9" hidden="1"/>
    <cellStyle name="Hiperlink Visitado" xfId="31" builtinId="9" hidden="1"/>
    <cellStyle name="Hiperlink Visitado" xfId="32" builtinId="9" hidden="1"/>
    <cellStyle name="Hiperlink Visitado" xfId="33" builtinId="9" hidden="1"/>
    <cellStyle name="Hiperlink Visitado" xfId="34" builtinId="9" hidden="1"/>
    <cellStyle name="Hiperlink Visitado" xfId="35" builtinId="9" hidden="1"/>
    <cellStyle name="Hiperlink Visitado" xfId="36" builtinId="9" hidden="1"/>
    <cellStyle name="Hiperlink Visitado" xfId="37" builtinId="9" hidden="1"/>
    <cellStyle name="Hiperlink Visitado" xfId="38" builtinId="9" hidden="1"/>
    <cellStyle name="Hiperlink Visitado" xfId="39" builtinId="9" hidden="1"/>
    <cellStyle name="Hiperlink Visitado" xfId="40" builtinId="9" hidden="1"/>
    <cellStyle name="Hiperlink Visitado" xfId="41" builtinId="9" hidden="1"/>
    <cellStyle name="Hiperlink Visitado" xfId="42" builtinId="9" hidden="1"/>
    <cellStyle name="Hiperlink Visitado" xfId="43" builtinId="9" hidden="1"/>
    <cellStyle name="Hiperlink Visitado" xfId="44" builtinId="9" hidden="1"/>
    <cellStyle name="Hiperlink Visitado" xfId="45" builtinId="9" hidden="1"/>
    <cellStyle name="Hiperlink Visitado" xfId="46" builtinId="9" hidden="1"/>
    <cellStyle name="Hiperlink Visitado" xfId="47" builtinId="9" hidden="1"/>
    <cellStyle name="Hiperlink Visitado" xfId="48" builtinId="9" hidden="1"/>
    <cellStyle name="Hiperlink Visitado" xfId="49" builtinId="9" hidden="1"/>
    <cellStyle name="Hiperlink Visitado" xfId="50" builtinId="9" hidden="1"/>
    <cellStyle name="Hiperlink Visitado" xfId="51" builtinId="9" hidden="1"/>
    <cellStyle name="Hiperlink Visitado" xfId="52" builtinId="9" hidden="1"/>
    <cellStyle name="Hiperlink Visitado" xfId="53" builtinId="9" hidden="1"/>
    <cellStyle name="Hiperlink Visitado" xfId="54" builtinId="9" hidden="1"/>
    <cellStyle name="Hiperlink Visitado" xfId="55" builtinId="9" hidden="1"/>
    <cellStyle name="Hiperlink Visitado" xfId="56" builtinId="9" hidden="1"/>
    <cellStyle name="Hiperlink Visitado" xfId="57" builtinId="9" hidden="1"/>
    <cellStyle name="Hiperlink Visitado" xfId="58" builtinId="9" hidden="1"/>
    <cellStyle name="Hiperlink Visitado" xfId="59" builtinId="9" hidden="1"/>
    <cellStyle name="Hiperlink Visitado" xfId="60" builtinId="9" hidden="1"/>
    <cellStyle name="Hiperlink Visitado" xfId="61" builtinId="9" hidden="1"/>
    <cellStyle name="Hiperlink Visitado" xfId="62" builtinId="9" hidden="1"/>
    <cellStyle name="Hiperlink Visitado" xfId="63" builtinId="9" hidden="1"/>
    <cellStyle name="Hiperlink Visitado" xfId="64" builtinId="9" hidden="1"/>
    <cellStyle name="Hiperlink Visitado" xfId="65" builtinId="9" hidden="1"/>
    <cellStyle name="Hiperlink Visitado" xfId="66" builtinId="9" hidden="1"/>
    <cellStyle name="Hiperlink Visitado" xfId="67" builtinId="9" hidden="1"/>
    <cellStyle name="Hiperlink Visitado" xfId="68" builtinId="9" hidden="1"/>
    <cellStyle name="Hiperlink Visitado" xfId="69" builtinId="9" hidden="1"/>
    <cellStyle name="Hiperlink Visitado" xfId="70" builtinId="9" hidden="1"/>
    <cellStyle name="Hiperlink Visitado" xfId="71" builtinId="9" hidden="1"/>
    <cellStyle name="Hiperlink Visitado" xfId="72" builtinId="9" hidden="1"/>
    <cellStyle name="Hiperlink Visitado" xfId="73" builtinId="9" hidden="1"/>
    <cellStyle name="Hiperlink Visitado" xfId="74" builtinId="9" hidden="1"/>
    <cellStyle name="Hiperlink Visitado" xfId="75" builtinId="9" hidden="1"/>
    <cellStyle name="Hiperlink Visitado" xfId="76" builtinId="9" hidden="1"/>
    <cellStyle name="Hiperlink Visitado" xfId="77" builtinId="9" hidden="1"/>
    <cellStyle name="Hiperlink Visitado" xfId="78" builtinId="9" hidden="1"/>
    <cellStyle name="Hiperlink Visitado" xfId="79" builtinId="9" hidden="1"/>
    <cellStyle name="Hiperlink Visitado" xfId="80" builtinId="9" hidden="1"/>
    <cellStyle name="Hiperlink Visitado" xfId="81" builtinId="9" hidden="1"/>
    <cellStyle name="Hiperlink Visitado" xfId="82" builtinId="9" hidden="1"/>
    <cellStyle name="Hiperlink Visitado" xfId="83" builtinId="9" hidden="1"/>
    <cellStyle name="Hiperlink Visitado" xfId="84" builtinId="9" hidden="1"/>
    <cellStyle name="Hiperlink Visitado" xfId="85" builtinId="9" hidden="1"/>
    <cellStyle name="Hiperlink Visitado" xfId="86" builtinId="9" hidden="1"/>
    <cellStyle name="Hiperlink Visitado" xfId="87" builtinId="9" hidden="1"/>
    <cellStyle name="Hiperlink Visitado" xfId="88" builtinId="9" hidden="1"/>
    <cellStyle name="Hiperlink Visitado" xfId="89" builtinId="9" hidden="1"/>
    <cellStyle name="Hiperlink Visitado" xfId="90" builtinId="9" hidden="1"/>
    <cellStyle name="Hiperlink Visitado" xfId="91" builtinId="9" hidden="1"/>
    <cellStyle name="Hiperlink Visitado" xfId="92" builtinId="9" hidden="1"/>
    <cellStyle name="Hiperlink Visitado" xfId="93" builtinId="9" hidden="1"/>
    <cellStyle name="Hiperlink Visitado" xfId="94" builtinId="9" hidden="1"/>
    <cellStyle name="Hiperlink Visitado" xfId="95" builtinId="9" hidden="1"/>
    <cellStyle name="Hiperlink Visitado" xfId="96" builtinId="9" hidden="1"/>
    <cellStyle name="Hiperlink Visitado" xfId="97" builtinId="9" hidden="1"/>
    <cellStyle name="Hiperlink Visitado" xfId="98" builtinId="9" hidden="1"/>
    <cellStyle name="Hiperlink Visitado" xfId="99" builtinId="9" hidden="1"/>
    <cellStyle name="Hiperlink Visitado" xfId="100" builtinId="9" hidden="1"/>
    <cellStyle name="Hiperlink Visitado" xfId="101" builtinId="9" hidden="1"/>
    <cellStyle name="Hiperlink Visitado" xfId="102" builtinId="9" hidden="1"/>
    <cellStyle name="Hiperlink Visitado" xfId="103" builtinId="9" hidden="1"/>
    <cellStyle name="Hiperlink Visitado" xfId="104" builtinId="9" hidden="1"/>
    <cellStyle name="Hiperlink Visitado" xfId="105" builtinId="9" hidden="1"/>
    <cellStyle name="Hiperlink Visitado" xfId="106" builtinId="9" hidden="1"/>
    <cellStyle name="Hiperlink Visitado" xfId="107" builtinId="9" hidden="1"/>
    <cellStyle name="Hiperlink Visitado" xfId="108" builtinId="9" hidden="1"/>
    <cellStyle name="Hiperlink Visitado" xfId="109" builtinId="9" hidden="1"/>
    <cellStyle name="Hiperlink Visitado" xfId="110" builtinId="9" hidden="1"/>
    <cellStyle name="Hiperlink Visitado" xfId="111" builtinId="9" hidden="1"/>
    <cellStyle name="Hiperlink Visitado" xfId="112" builtinId="9" hidden="1"/>
    <cellStyle name="Hiperlink Visitado" xfId="113" builtinId="9" hidden="1"/>
    <cellStyle name="Hiperlink Visitado" xfId="114" builtinId="9" hidden="1"/>
    <cellStyle name="Hiperlink Visitado" xfId="115" builtinId="9" hidden="1"/>
    <cellStyle name="Hiperlink Visitado" xfId="116" builtinId="9" hidden="1"/>
    <cellStyle name="Hiperlink Visitado" xfId="117" builtinId="9" hidden="1"/>
    <cellStyle name="Hiperlink Visitado" xfId="118" builtinId="9" hidden="1"/>
    <cellStyle name="Hiperlink Visitado" xfId="119" builtinId="9" hidden="1"/>
    <cellStyle name="Hiperlink Visitado" xfId="120" builtinId="9" hidden="1"/>
    <cellStyle name="Hiperlink Visitado" xfId="121" builtinId="9" hidden="1"/>
    <cellStyle name="Hiperlink Visitado" xfId="122" builtinId="9" hidden="1"/>
    <cellStyle name="Hiperlink Visitado" xfId="123" builtinId="9" hidden="1"/>
    <cellStyle name="Hiperlink Visitado" xfId="124" builtinId="9" hidden="1"/>
    <cellStyle name="Hiperlink Visitado" xfId="125" builtinId="9" hidden="1"/>
    <cellStyle name="Hiperlink Visitado" xfId="126" builtinId="9" hidden="1"/>
    <cellStyle name="Hiperlink Visitado" xfId="127" builtinId="9" hidden="1"/>
    <cellStyle name="Hiperlink Visitado" xfId="128" builtinId="9" hidden="1"/>
    <cellStyle name="Hiperlink Visitado" xfId="129" builtinId="9" hidden="1"/>
    <cellStyle name="Hiperlink Visitado" xfId="130" builtinId="9" hidden="1"/>
    <cellStyle name="Hiperlink Visitado" xfId="131" builtinId="9" hidden="1"/>
    <cellStyle name="Hiperlink Visitado" xfId="132" builtinId="9" hidden="1"/>
    <cellStyle name="Hiperlink Visitado" xfId="133" builtinId="9" hidden="1"/>
    <cellStyle name="Hiperlink Visitado" xfId="134" builtinId="9" hidden="1"/>
    <cellStyle name="Hiperlink Visitado" xfId="135" builtinId="9" hidden="1"/>
    <cellStyle name="Hiperlink Visitado" xfId="136" builtinId="9" hidden="1"/>
    <cellStyle name="Hiperlink Visitado" xfId="137" builtinId="9" hidden="1"/>
    <cellStyle name="Hiperlink Visitado" xfId="138" builtinId="9" hidden="1"/>
    <cellStyle name="Hiperlink Visitado" xfId="139" builtinId="9" hidden="1"/>
    <cellStyle name="Hiperlink Visitado" xfId="140" builtinId="9" hidden="1"/>
    <cellStyle name="Hiperlink Visitado" xfId="141" builtinId="9" hidden="1"/>
    <cellStyle name="Hiperlink Visitado" xfId="142" builtinId="9" hidden="1"/>
    <cellStyle name="Hiperlink Visitado" xfId="143" builtinId="9" hidden="1"/>
    <cellStyle name="Hiperlink Visitado" xfId="144" builtinId="9" hidden="1"/>
    <cellStyle name="Hiperlink Visitado" xfId="145" builtinId="9" hidden="1"/>
    <cellStyle name="Hiperlink Visitado" xfId="146" builtinId="9" hidden="1"/>
    <cellStyle name="Hiperlink Visitado" xfId="147" builtinId="9" hidden="1"/>
    <cellStyle name="Hiperlink Visitado" xfId="148" builtinId="9" hidden="1"/>
    <cellStyle name="Hiperlink Visitado" xfId="149" builtinId="9" hidden="1"/>
    <cellStyle name="Hiperlink Visitado" xfId="150" builtinId="9" hidden="1"/>
    <cellStyle name="Hiperlink Visitado" xfId="151" builtinId="9" hidden="1"/>
    <cellStyle name="Hiperlink Visitado" xfId="152" builtinId="9" hidden="1"/>
    <cellStyle name="Hiperlink Visitado" xfId="153" builtinId="9" hidden="1"/>
    <cellStyle name="Hiperlink Visitado" xfId="154" builtinId="9" hidden="1"/>
    <cellStyle name="Hiperlink Visitado" xfId="155" builtinId="9" hidden="1"/>
    <cellStyle name="Hiperlink Visitado" xfId="156" builtinId="9" hidden="1"/>
    <cellStyle name="Hiperlink Visitado" xfId="157" builtinId="9" hidden="1"/>
    <cellStyle name="Hiperlink Visitado" xfId="158" builtinId="9" hidden="1"/>
    <cellStyle name="Hiperlink Visitado" xfId="159" builtinId="9" hidden="1"/>
    <cellStyle name="Hiperlink Visitado" xfId="160" builtinId="9" hidden="1"/>
    <cellStyle name="Hiperlink Visitado" xfId="161" builtinId="9" hidden="1"/>
    <cellStyle name="Hiperlink Visitado" xfId="162" builtinId="9" hidden="1"/>
    <cellStyle name="Hiperlink Visitado" xfId="163" builtinId="9" hidden="1"/>
    <cellStyle name="Hiperlink Visitado" xfId="164" builtinId="9" hidden="1"/>
    <cellStyle name="Hiperlink Visitado" xfId="165" builtinId="9" hidden="1"/>
    <cellStyle name="Hiperlink Visitado" xfId="166" builtinId="9" hidden="1"/>
    <cellStyle name="Hiperlink Visitado" xfId="167" builtinId="9" hidden="1"/>
    <cellStyle name="Hiperlink Visitado" xfId="168" builtinId="9" hidden="1"/>
    <cellStyle name="Hiperlink Visitado" xfId="169" builtinId="9" hidden="1"/>
    <cellStyle name="Hiperlink Visitado" xfId="170" builtinId="9" hidden="1"/>
    <cellStyle name="Hiperlink Visitado" xfId="171" builtinId="9" hidden="1"/>
    <cellStyle name="Hiperlink Visitado" xfId="172" builtinId="9" hidden="1"/>
    <cellStyle name="Hiperlink Visitado" xfId="173" builtinId="9" hidden="1"/>
    <cellStyle name="Hiperlink Visitado" xfId="174" builtinId="9" hidden="1"/>
    <cellStyle name="Hiperlink Visitado" xfId="175" builtinId="9" hidden="1"/>
    <cellStyle name="Hiperlink Visitado" xfId="176" builtinId="9" hidden="1"/>
    <cellStyle name="Hiperlink Visitado" xfId="177" builtinId="9" hidden="1"/>
    <cellStyle name="Hiperlink Visitado" xfId="178" builtinId="9" hidden="1"/>
    <cellStyle name="Hiperlink Visitado" xfId="179" builtinId="9" hidden="1"/>
    <cellStyle name="Hiperlink Visitado" xfId="180" builtinId="9" hidden="1"/>
    <cellStyle name="Hiperlink Visitado" xfId="181" builtinId="9" hidden="1"/>
    <cellStyle name="Hiperlink Visitado" xfId="182" builtinId="9" hidden="1"/>
    <cellStyle name="Hiperlink Visitado" xfId="183" builtinId="9" hidden="1"/>
    <cellStyle name="Hiperlink Visitado" xfId="184" builtinId="9" hidden="1"/>
    <cellStyle name="Normal" xfId="0" builtinId="0"/>
    <cellStyle name="Normal 2" xfId="2"/>
    <cellStyle name="Porcentagem" xfId="1" builtinId="5"/>
  </cellStyles>
  <dxfs count="43">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B15407"/>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FF3399"/>
      <color rgb="FFFF99CC"/>
      <color rgb="FFB1540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- 1'!$E$30:$E$37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30B0-42B0-A8D4-FB1A3FE44CBC}"/>
            </c:ext>
          </c:extLst>
        </c:ser>
        <c:ser>
          <c:idx val="1"/>
          <c:order val="1"/>
          <c:spPr>
            <a:solidFill>
              <a:schemeClr val="bg1">
                <a:lumMod val="65000"/>
              </a:schemeClr>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- 1'!$F$30:$F$37</c:f>
              <c:numCache>
                <c:formatCode>General</c:formatCode>
                <c:ptCount val="8"/>
                <c:pt idx="0">
                  <c:v>0</c:v>
                </c:pt>
                <c:pt idx="1">
                  <c:v>1</c:v>
                </c:pt>
                <c:pt idx="2">
                  <c:v>0</c:v>
                </c:pt>
                <c:pt idx="3">
                  <c:v>0</c:v>
                </c:pt>
                <c:pt idx="4">
                  <c:v>0</c:v>
                </c:pt>
                <c:pt idx="5">
                  <c:v>0</c:v>
                </c:pt>
                <c:pt idx="6">
                  <c:v>0</c:v>
                </c:pt>
                <c:pt idx="7">
                  <c:v>0</c:v>
                </c:pt>
              </c:numCache>
            </c:numRef>
          </c:val>
          <c:extLst>
            <c:ext xmlns:c16="http://schemas.microsoft.com/office/drawing/2014/chart" uri="{C3380CC4-5D6E-409C-BE32-E72D297353CC}">
              <c16:uniqueId val="{00000001-30B0-42B0-A8D4-FB1A3FE44CBC}"/>
            </c:ext>
          </c:extLst>
        </c:ser>
        <c:ser>
          <c:idx val="2"/>
          <c:order val="2"/>
          <c:spPr>
            <a:solidFill>
              <a:srgbClr val="FF0000"/>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- 1'!$G$30:$G$37</c:f>
              <c:numCache>
                <c:formatCode>General</c:formatCode>
                <c:ptCount val="8"/>
                <c:pt idx="0">
                  <c:v>3</c:v>
                </c:pt>
                <c:pt idx="1">
                  <c:v>2</c:v>
                </c:pt>
                <c:pt idx="2">
                  <c:v>9</c:v>
                </c:pt>
                <c:pt idx="3">
                  <c:v>2</c:v>
                </c:pt>
                <c:pt idx="4">
                  <c:v>14</c:v>
                </c:pt>
                <c:pt idx="5">
                  <c:v>3</c:v>
                </c:pt>
                <c:pt idx="6">
                  <c:v>8</c:v>
                </c:pt>
                <c:pt idx="7">
                  <c:v>16</c:v>
                </c:pt>
              </c:numCache>
            </c:numRef>
          </c:val>
          <c:extLst>
            <c:ext xmlns:c16="http://schemas.microsoft.com/office/drawing/2014/chart" uri="{C3380CC4-5D6E-409C-BE32-E72D297353CC}">
              <c16:uniqueId val="{00000002-30B0-42B0-A8D4-FB1A3FE44CBC}"/>
            </c:ext>
          </c:extLst>
        </c:ser>
        <c:ser>
          <c:idx val="3"/>
          <c:order val="3"/>
          <c:spPr>
            <a:solidFill>
              <a:srgbClr val="FFC000"/>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- 1'!$H$30:$H$37</c:f>
              <c:numCache>
                <c:formatCode>General</c:formatCode>
                <c:ptCount val="8"/>
                <c:pt idx="0">
                  <c:v>0</c:v>
                </c:pt>
                <c:pt idx="1">
                  <c:v>2</c:v>
                </c:pt>
                <c:pt idx="2">
                  <c:v>4</c:v>
                </c:pt>
                <c:pt idx="3">
                  <c:v>0</c:v>
                </c:pt>
                <c:pt idx="4">
                  <c:v>0</c:v>
                </c:pt>
                <c:pt idx="5">
                  <c:v>0</c:v>
                </c:pt>
                <c:pt idx="6">
                  <c:v>1</c:v>
                </c:pt>
                <c:pt idx="7">
                  <c:v>2</c:v>
                </c:pt>
              </c:numCache>
            </c:numRef>
          </c:val>
          <c:extLst>
            <c:ext xmlns:c16="http://schemas.microsoft.com/office/drawing/2014/chart" uri="{C3380CC4-5D6E-409C-BE32-E72D297353CC}">
              <c16:uniqueId val="{00000003-30B0-42B0-A8D4-FB1A3FE44CBC}"/>
            </c:ext>
          </c:extLst>
        </c:ser>
        <c:ser>
          <c:idx val="4"/>
          <c:order val="4"/>
          <c:spPr>
            <a:solidFill>
              <a:srgbClr val="92D050"/>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- 1'!$I$30:$I$37</c:f>
              <c:numCache>
                <c:formatCode>General</c:formatCode>
                <c:ptCount val="8"/>
                <c:pt idx="0">
                  <c:v>2</c:v>
                </c:pt>
                <c:pt idx="1">
                  <c:v>2</c:v>
                </c:pt>
                <c:pt idx="2">
                  <c:v>12</c:v>
                </c:pt>
                <c:pt idx="3">
                  <c:v>0</c:v>
                </c:pt>
                <c:pt idx="4">
                  <c:v>1</c:v>
                </c:pt>
                <c:pt idx="5">
                  <c:v>0</c:v>
                </c:pt>
                <c:pt idx="6">
                  <c:v>4</c:v>
                </c:pt>
                <c:pt idx="7">
                  <c:v>3</c:v>
                </c:pt>
              </c:numCache>
            </c:numRef>
          </c:val>
          <c:extLst>
            <c:ext xmlns:c16="http://schemas.microsoft.com/office/drawing/2014/chart" uri="{C3380CC4-5D6E-409C-BE32-E72D297353CC}">
              <c16:uniqueId val="{00000004-30B0-42B0-A8D4-FB1A3FE44CBC}"/>
            </c:ext>
          </c:extLst>
        </c:ser>
        <c:ser>
          <c:idx val="5"/>
          <c:order val="5"/>
          <c:spPr>
            <a:solidFill>
              <a:srgbClr val="0070C0"/>
            </a:solidFill>
          </c:spPr>
          <c:invertIfNegative val="0"/>
          <c:cat>
            <c:strRef>
              <c:f>'Painel de Gestão - 1'!$C$30:$C$37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- 1'!$J$30:$J$37</c:f>
              <c:numCache>
                <c:formatCode>General</c:formatCode>
                <c:ptCount val="8"/>
                <c:pt idx="0">
                  <c:v>0</c:v>
                </c:pt>
                <c:pt idx="1">
                  <c:v>0</c:v>
                </c:pt>
                <c:pt idx="2">
                  <c:v>1</c:v>
                </c:pt>
                <c:pt idx="3">
                  <c:v>0</c:v>
                </c:pt>
                <c:pt idx="4">
                  <c:v>2</c:v>
                </c:pt>
                <c:pt idx="5">
                  <c:v>0</c:v>
                </c:pt>
                <c:pt idx="6">
                  <c:v>0</c:v>
                </c:pt>
                <c:pt idx="7">
                  <c:v>3</c:v>
                </c:pt>
              </c:numCache>
            </c:numRef>
          </c:val>
          <c:extLst>
            <c:ext xmlns:c16="http://schemas.microsoft.com/office/drawing/2014/chart" uri="{C3380CC4-5D6E-409C-BE32-E72D297353CC}">
              <c16:uniqueId val="{00000005-30B0-42B0-A8D4-FB1A3FE44CBC}"/>
            </c:ext>
          </c:extLst>
        </c:ser>
        <c:dLbls>
          <c:showLegendKey val="0"/>
          <c:showVal val="0"/>
          <c:showCatName val="0"/>
          <c:showSerName val="0"/>
          <c:showPercent val="0"/>
          <c:showBubbleSize val="0"/>
        </c:dLbls>
        <c:gapWidth val="150"/>
        <c:overlap val="100"/>
        <c:axId val="96144768"/>
        <c:axId val="96158848"/>
      </c:barChart>
      <c:catAx>
        <c:axId val="96144768"/>
        <c:scaling>
          <c:orientation val="maxMin"/>
        </c:scaling>
        <c:delete val="0"/>
        <c:axPos val="l"/>
        <c:numFmt formatCode="ge\r\a\l" sourceLinked="0"/>
        <c:majorTickMark val="out"/>
        <c:minorTickMark val="none"/>
        <c:tickLblPos val="nextTo"/>
        <c:txPr>
          <a:bodyPr/>
          <a:lstStyle/>
          <a:p>
            <a:pPr>
              <a:defRPr sz="1100"/>
            </a:pPr>
            <a:endParaRPr lang="pt-BR"/>
          </a:p>
        </c:txPr>
        <c:crossAx val="96158848"/>
        <c:crosses val="autoZero"/>
        <c:auto val="1"/>
        <c:lblAlgn val="ctr"/>
        <c:lblOffset val="100"/>
        <c:noMultiLvlLbl val="0"/>
      </c:catAx>
      <c:valAx>
        <c:axId val="96158848"/>
        <c:scaling>
          <c:orientation val="minMax"/>
        </c:scaling>
        <c:delete val="0"/>
        <c:axPos val="t"/>
        <c:majorGridlines/>
        <c:numFmt formatCode="General" sourceLinked="1"/>
        <c:majorTickMark val="out"/>
        <c:minorTickMark val="none"/>
        <c:tickLblPos val="nextTo"/>
        <c:crossAx val="961447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- 4'!$F$32:$F$39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1CBD-4E36-B3F5-FCB6206702F1}"/>
            </c:ext>
          </c:extLst>
        </c:ser>
        <c:ser>
          <c:idx val="2"/>
          <c:order val="1"/>
          <c:spPr>
            <a:solidFill>
              <a:srgbClr val="FF0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- 4'!$G$32:$G$39</c:f>
              <c:numCache>
                <c:formatCode>General</c:formatCode>
                <c:ptCount val="8"/>
                <c:pt idx="0">
                  <c:v>2</c:v>
                </c:pt>
                <c:pt idx="1">
                  <c:v>1</c:v>
                </c:pt>
                <c:pt idx="2">
                  <c:v>4</c:v>
                </c:pt>
                <c:pt idx="3">
                  <c:v>1</c:v>
                </c:pt>
                <c:pt idx="4">
                  <c:v>10</c:v>
                </c:pt>
                <c:pt idx="5">
                  <c:v>2</c:v>
                </c:pt>
                <c:pt idx="6">
                  <c:v>9</c:v>
                </c:pt>
                <c:pt idx="7">
                  <c:v>16</c:v>
                </c:pt>
              </c:numCache>
            </c:numRef>
          </c:val>
          <c:extLst>
            <c:ext xmlns:c16="http://schemas.microsoft.com/office/drawing/2014/chart" uri="{C3380CC4-5D6E-409C-BE32-E72D297353CC}">
              <c16:uniqueId val="{00000002-1CBD-4E36-B3F5-FCB6206702F1}"/>
            </c:ext>
          </c:extLst>
        </c:ser>
        <c:ser>
          <c:idx val="3"/>
          <c:order val="2"/>
          <c:spPr>
            <a:solidFill>
              <a:srgbClr val="FFC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- 4'!$H$32:$H$39</c:f>
              <c:numCache>
                <c:formatCode>General</c:formatCode>
                <c:ptCount val="8"/>
                <c:pt idx="0">
                  <c:v>1</c:v>
                </c:pt>
                <c:pt idx="1">
                  <c:v>0</c:v>
                </c:pt>
                <c:pt idx="2">
                  <c:v>5</c:v>
                </c:pt>
                <c:pt idx="3">
                  <c:v>0</c:v>
                </c:pt>
                <c:pt idx="4">
                  <c:v>1</c:v>
                </c:pt>
                <c:pt idx="5">
                  <c:v>0</c:v>
                </c:pt>
                <c:pt idx="6">
                  <c:v>1</c:v>
                </c:pt>
                <c:pt idx="7">
                  <c:v>5</c:v>
                </c:pt>
              </c:numCache>
            </c:numRef>
          </c:val>
          <c:extLst>
            <c:ext xmlns:c16="http://schemas.microsoft.com/office/drawing/2014/chart" uri="{C3380CC4-5D6E-409C-BE32-E72D297353CC}">
              <c16:uniqueId val="{00000003-1CBD-4E36-B3F5-FCB6206702F1}"/>
            </c:ext>
          </c:extLst>
        </c:ser>
        <c:ser>
          <c:idx val="4"/>
          <c:order val="3"/>
          <c:spPr>
            <a:solidFill>
              <a:srgbClr val="92D05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- 4'!$I$32:$I$39</c:f>
              <c:numCache>
                <c:formatCode>General</c:formatCode>
                <c:ptCount val="8"/>
                <c:pt idx="0">
                  <c:v>0</c:v>
                </c:pt>
                <c:pt idx="1">
                  <c:v>7</c:v>
                </c:pt>
                <c:pt idx="2">
                  <c:v>14</c:v>
                </c:pt>
                <c:pt idx="3">
                  <c:v>1</c:v>
                </c:pt>
                <c:pt idx="4">
                  <c:v>3</c:v>
                </c:pt>
                <c:pt idx="5">
                  <c:v>0</c:v>
                </c:pt>
                <c:pt idx="6">
                  <c:v>1</c:v>
                </c:pt>
                <c:pt idx="7">
                  <c:v>3</c:v>
                </c:pt>
              </c:numCache>
            </c:numRef>
          </c:val>
          <c:extLst>
            <c:ext xmlns:c16="http://schemas.microsoft.com/office/drawing/2014/chart" uri="{C3380CC4-5D6E-409C-BE32-E72D297353CC}">
              <c16:uniqueId val="{00000004-1CBD-4E36-B3F5-FCB6206702F1}"/>
            </c:ext>
          </c:extLst>
        </c:ser>
        <c:ser>
          <c:idx val="5"/>
          <c:order val="4"/>
          <c:spPr>
            <a:solidFill>
              <a:srgbClr val="0070C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- 4'!$J$32:$J$39</c:f>
              <c:numCache>
                <c:formatCode>General</c:formatCode>
                <c:ptCount val="8"/>
                <c:pt idx="0">
                  <c:v>0</c:v>
                </c:pt>
                <c:pt idx="1">
                  <c:v>1</c:v>
                </c:pt>
                <c:pt idx="2">
                  <c:v>8</c:v>
                </c:pt>
                <c:pt idx="3">
                  <c:v>0</c:v>
                </c:pt>
                <c:pt idx="4">
                  <c:v>3</c:v>
                </c:pt>
                <c:pt idx="5">
                  <c:v>1</c:v>
                </c:pt>
                <c:pt idx="6">
                  <c:v>0</c:v>
                </c:pt>
                <c:pt idx="7">
                  <c:v>11</c:v>
                </c:pt>
              </c:numCache>
            </c:numRef>
          </c:val>
          <c:extLst>
            <c:ext xmlns:c16="http://schemas.microsoft.com/office/drawing/2014/chart" uri="{C3380CC4-5D6E-409C-BE32-E72D297353CC}">
              <c16:uniqueId val="{00000005-1CBD-4E36-B3F5-FCB6206702F1}"/>
            </c:ext>
          </c:extLst>
        </c:ser>
        <c:dLbls>
          <c:showLegendKey val="0"/>
          <c:showVal val="0"/>
          <c:showCatName val="0"/>
          <c:showSerName val="0"/>
          <c:showPercent val="0"/>
          <c:showBubbleSize val="0"/>
        </c:dLbls>
        <c:gapWidth val="150"/>
        <c:overlap val="100"/>
        <c:axId val="108676608"/>
        <c:axId val="108678144"/>
      </c:barChart>
      <c:catAx>
        <c:axId val="108676608"/>
        <c:scaling>
          <c:orientation val="maxMin"/>
        </c:scaling>
        <c:delete val="0"/>
        <c:axPos val="l"/>
        <c:numFmt formatCode="ge\r\a\l" sourceLinked="0"/>
        <c:majorTickMark val="out"/>
        <c:minorTickMark val="none"/>
        <c:tickLblPos val="nextTo"/>
        <c:txPr>
          <a:bodyPr/>
          <a:lstStyle/>
          <a:p>
            <a:pPr>
              <a:defRPr sz="1100"/>
            </a:pPr>
            <a:endParaRPr lang="pt-BR"/>
          </a:p>
        </c:txPr>
        <c:crossAx val="108678144"/>
        <c:crosses val="autoZero"/>
        <c:auto val="1"/>
        <c:lblAlgn val="ctr"/>
        <c:lblOffset val="100"/>
        <c:noMultiLvlLbl val="0"/>
      </c:catAx>
      <c:valAx>
        <c:axId val="108678144"/>
        <c:scaling>
          <c:orientation val="minMax"/>
        </c:scaling>
        <c:delete val="0"/>
        <c:axPos val="t"/>
        <c:majorGridlines/>
        <c:numFmt formatCode="General" sourceLinked="1"/>
        <c:majorTickMark val="out"/>
        <c:minorTickMark val="none"/>
        <c:tickLblPos val="nextTo"/>
        <c:crossAx val="10867660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4CE-4FD7-9EB4-B68402C45EDC}"/>
              </c:ext>
            </c:extLst>
          </c:dPt>
          <c:dPt>
            <c:idx val="1"/>
            <c:bubble3D val="0"/>
            <c:spPr>
              <a:solidFill>
                <a:srgbClr val="FF0000"/>
              </a:solidFill>
            </c:spPr>
            <c:extLst>
              <c:ext xmlns:c16="http://schemas.microsoft.com/office/drawing/2014/chart" uri="{C3380CC4-5D6E-409C-BE32-E72D297353CC}">
                <c16:uniqueId val="{00000003-44CE-4FD7-9EB4-B68402C45EDC}"/>
              </c:ext>
            </c:extLst>
          </c:dPt>
          <c:dPt>
            <c:idx val="3"/>
            <c:bubble3D val="0"/>
            <c:spPr>
              <a:solidFill>
                <a:srgbClr val="92D050"/>
              </a:solidFill>
            </c:spPr>
            <c:extLst>
              <c:ext xmlns:c16="http://schemas.microsoft.com/office/drawing/2014/chart" uri="{C3380CC4-5D6E-409C-BE32-E72D297353CC}">
                <c16:uniqueId val="{00000005-44CE-4FD7-9EB4-B68402C45EDC}"/>
              </c:ext>
            </c:extLst>
          </c:dPt>
          <c:dPt>
            <c:idx val="4"/>
            <c:bubble3D val="0"/>
            <c:spPr>
              <a:solidFill>
                <a:srgbClr val="0070C0"/>
              </a:solidFill>
            </c:spPr>
            <c:extLst>
              <c:ext xmlns:c16="http://schemas.microsoft.com/office/drawing/2014/chart" uri="{C3380CC4-5D6E-409C-BE32-E72D297353CC}">
                <c16:uniqueId val="{00000007-44CE-4FD7-9EB4-B68402C45ED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0.40540540540540543</c:v>
                </c:pt>
                <c:pt idx="2">
                  <c:v>0.11711711711711711</c:v>
                </c:pt>
                <c:pt idx="3">
                  <c:v>0.26126126126126126</c:v>
                </c:pt>
                <c:pt idx="4">
                  <c:v>0.21621621621621623</c:v>
                </c:pt>
              </c:numCache>
            </c:numRef>
          </c:val>
          <c:extLst>
            <c:ext xmlns:c16="http://schemas.microsoft.com/office/drawing/2014/chart" uri="{C3380CC4-5D6E-409C-BE32-E72D297353CC}">
              <c16:uniqueId val="{00000008-44CE-4FD7-9EB4-B68402C45ED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0906-45DA-9755-D1F01B4F810B}"/>
              </c:ext>
            </c:extLst>
          </c:dPt>
          <c:dPt>
            <c:idx val="1"/>
            <c:bubble3D val="0"/>
            <c:spPr>
              <a:solidFill>
                <a:srgbClr val="FF0000"/>
              </a:solidFill>
            </c:spPr>
            <c:extLst>
              <c:ext xmlns:c16="http://schemas.microsoft.com/office/drawing/2014/chart" uri="{C3380CC4-5D6E-409C-BE32-E72D297353CC}">
                <c16:uniqueId val="{00000003-0906-45DA-9755-D1F01B4F810B}"/>
              </c:ext>
            </c:extLst>
          </c:dPt>
          <c:dPt>
            <c:idx val="2"/>
            <c:bubble3D val="0"/>
            <c:spPr>
              <a:solidFill>
                <a:srgbClr val="FFFF00"/>
              </a:solidFill>
            </c:spPr>
            <c:extLst>
              <c:ext xmlns:c16="http://schemas.microsoft.com/office/drawing/2014/chart" uri="{C3380CC4-5D6E-409C-BE32-E72D297353CC}">
                <c16:uniqueId val="{00000005-0906-45DA-9755-D1F01B4F810B}"/>
              </c:ext>
            </c:extLst>
          </c:dPt>
          <c:dPt>
            <c:idx val="3"/>
            <c:bubble3D val="0"/>
            <c:spPr>
              <a:solidFill>
                <a:srgbClr val="92D050"/>
              </a:solidFill>
            </c:spPr>
            <c:extLst>
              <c:ext xmlns:c16="http://schemas.microsoft.com/office/drawing/2014/chart" uri="{C3380CC4-5D6E-409C-BE32-E72D297353CC}">
                <c16:uniqueId val="{00000007-0906-45DA-9755-D1F01B4F810B}"/>
              </c:ext>
            </c:extLst>
          </c:dPt>
          <c:dPt>
            <c:idx val="4"/>
            <c:bubble3D val="0"/>
            <c:spPr>
              <a:solidFill>
                <a:srgbClr val="0070C0"/>
              </a:solidFill>
            </c:spPr>
            <c:extLst>
              <c:ext xmlns:c16="http://schemas.microsoft.com/office/drawing/2014/chart" uri="{C3380CC4-5D6E-409C-BE32-E72D297353CC}">
                <c16:uniqueId val="{00000009-0906-45DA-9755-D1F01B4F810B}"/>
              </c:ext>
            </c:extLst>
          </c:dPt>
          <c:dPt>
            <c:idx val="5"/>
            <c:bubble3D val="0"/>
            <c:spPr>
              <a:solidFill>
                <a:srgbClr val="FF99CC"/>
              </a:solidFill>
            </c:spPr>
            <c:extLst>
              <c:ext xmlns:c16="http://schemas.microsoft.com/office/drawing/2014/chart" uri="{C3380CC4-5D6E-409C-BE32-E72D297353CC}">
                <c16:uniqueId val="{0000000B-0906-45DA-9755-D1F01B4F810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06-45DA-9755-D1F01B4F810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0.26744186046511625</c:v>
                </c:pt>
                <c:pt idx="2">
                  <c:v>0.12790697674418605</c:v>
                </c:pt>
                <c:pt idx="3">
                  <c:v>0.32558139534883723</c:v>
                </c:pt>
                <c:pt idx="4">
                  <c:v>0.27906976744186046</c:v>
                </c:pt>
                <c:pt idx="5">
                  <c:v>0</c:v>
                </c:pt>
              </c:numCache>
            </c:numRef>
          </c:val>
          <c:extLst>
            <c:ext xmlns:c16="http://schemas.microsoft.com/office/drawing/2014/chart" uri="{C3380CC4-5D6E-409C-BE32-E72D297353CC}">
              <c16:uniqueId val="{0000000C-0906-45DA-9755-D1F01B4F810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Final'!$C$24:$C$31</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Final'!$E$24:$E$31</c:f>
              <c:numCache>
                <c:formatCode>General</c:formatCode>
                <c:ptCount val="8"/>
                <c:pt idx="0">
                  <c:v>2</c:v>
                </c:pt>
                <c:pt idx="1">
                  <c:v>0</c:v>
                </c:pt>
                <c:pt idx="2">
                  <c:v>4</c:v>
                </c:pt>
                <c:pt idx="3">
                  <c:v>0</c:v>
                </c:pt>
                <c:pt idx="4">
                  <c:v>3</c:v>
                </c:pt>
                <c:pt idx="5">
                  <c:v>0</c:v>
                </c:pt>
                <c:pt idx="6">
                  <c:v>3</c:v>
                </c:pt>
                <c:pt idx="7">
                  <c:v>9</c:v>
                </c:pt>
              </c:numCache>
            </c:numRef>
          </c:val>
          <c:extLst>
            <c:ext xmlns:c16="http://schemas.microsoft.com/office/drawing/2014/chart" uri="{C3380CC4-5D6E-409C-BE32-E72D297353CC}">
              <c16:uniqueId val="{00000000-B761-4A6F-9024-10FB6B17CE3D}"/>
            </c:ext>
          </c:extLst>
        </c:ser>
        <c:ser>
          <c:idx val="3"/>
          <c:order val="1"/>
          <c:spPr>
            <a:solidFill>
              <a:srgbClr val="7030A0"/>
            </a:solidFill>
          </c:spPr>
          <c:invertIfNegative val="0"/>
          <c:cat>
            <c:strRef>
              <c:f>'Painel de Gestão Final'!$C$24:$C$31</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Final'!$F$24:$F$31</c:f>
              <c:numCache>
                <c:formatCode>General</c:formatCode>
                <c:ptCount val="8"/>
                <c:pt idx="0">
                  <c:v>0</c:v>
                </c:pt>
                <c:pt idx="1">
                  <c:v>3</c:v>
                </c:pt>
                <c:pt idx="2">
                  <c:v>9</c:v>
                </c:pt>
                <c:pt idx="3">
                  <c:v>0</c:v>
                </c:pt>
                <c:pt idx="4">
                  <c:v>3</c:v>
                </c:pt>
                <c:pt idx="5">
                  <c:v>0</c:v>
                </c:pt>
                <c:pt idx="6">
                  <c:v>2</c:v>
                </c:pt>
                <c:pt idx="7">
                  <c:v>6</c:v>
                </c:pt>
              </c:numCache>
            </c:numRef>
          </c:val>
          <c:extLst>
            <c:ext xmlns:c16="http://schemas.microsoft.com/office/drawing/2014/chart" uri="{C3380CC4-5D6E-409C-BE32-E72D297353CC}">
              <c16:uniqueId val="{00000001-B761-4A6F-9024-10FB6B17CE3D}"/>
            </c:ext>
          </c:extLst>
        </c:ser>
        <c:ser>
          <c:idx val="1"/>
          <c:order val="2"/>
          <c:spPr>
            <a:solidFill>
              <a:srgbClr val="0070C0"/>
            </a:solidFill>
          </c:spPr>
          <c:invertIfNegative val="0"/>
          <c:val>
            <c:numRef>
              <c:f>'Painel de Gestão Final'!$G$24:$G$31</c:f>
              <c:numCache>
                <c:formatCode>General</c:formatCode>
                <c:ptCount val="8"/>
                <c:pt idx="0">
                  <c:v>0</c:v>
                </c:pt>
                <c:pt idx="1">
                  <c:v>5</c:v>
                </c:pt>
                <c:pt idx="2">
                  <c:v>13</c:v>
                </c:pt>
                <c:pt idx="3">
                  <c:v>2</c:v>
                </c:pt>
                <c:pt idx="4">
                  <c:v>6</c:v>
                </c:pt>
                <c:pt idx="5">
                  <c:v>2</c:v>
                </c:pt>
                <c:pt idx="6">
                  <c:v>1</c:v>
                </c:pt>
                <c:pt idx="7">
                  <c:v>13</c:v>
                </c:pt>
              </c:numCache>
            </c:numRef>
          </c:val>
          <c:extLst>
            <c:ext xmlns:c16="http://schemas.microsoft.com/office/drawing/2014/chart" uri="{C3380CC4-5D6E-409C-BE32-E72D297353CC}">
              <c16:uniqueId val="{00000002-B761-4A6F-9024-10FB6B17CE3D}"/>
            </c:ext>
          </c:extLst>
        </c:ser>
        <c:dLbls>
          <c:showLegendKey val="0"/>
          <c:showVal val="0"/>
          <c:showCatName val="0"/>
          <c:showSerName val="0"/>
          <c:showPercent val="0"/>
          <c:showBubbleSize val="0"/>
        </c:dLbls>
        <c:gapWidth val="150"/>
        <c:overlap val="100"/>
        <c:axId val="114071040"/>
        <c:axId val="114072576"/>
      </c:barChart>
      <c:catAx>
        <c:axId val="114071040"/>
        <c:scaling>
          <c:orientation val="maxMin"/>
        </c:scaling>
        <c:delete val="0"/>
        <c:axPos val="l"/>
        <c:numFmt formatCode="ge\r\a\l" sourceLinked="0"/>
        <c:majorTickMark val="out"/>
        <c:minorTickMark val="none"/>
        <c:tickLblPos val="nextTo"/>
        <c:crossAx val="114072576"/>
        <c:crosses val="autoZero"/>
        <c:auto val="1"/>
        <c:lblAlgn val="ctr"/>
        <c:lblOffset val="100"/>
        <c:noMultiLvlLbl val="0"/>
      </c:catAx>
      <c:valAx>
        <c:axId val="114072576"/>
        <c:scaling>
          <c:orientation val="minMax"/>
        </c:scaling>
        <c:delete val="0"/>
        <c:axPos val="t"/>
        <c:majorGridlines/>
        <c:numFmt formatCode="General" sourceLinked="1"/>
        <c:majorTickMark val="out"/>
        <c:minorTickMark val="none"/>
        <c:tickLblPos val="nextTo"/>
        <c:crossAx val="11407104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EFA9-4DD2-8517-0B7D0229979C}"/>
              </c:ext>
            </c:extLst>
          </c:dPt>
          <c:dPt>
            <c:idx val="1"/>
            <c:bubble3D val="0"/>
            <c:spPr>
              <a:solidFill>
                <a:srgbClr val="7030A0"/>
              </a:solidFill>
            </c:spPr>
            <c:extLst>
              <c:ext xmlns:c16="http://schemas.microsoft.com/office/drawing/2014/chart" uri="{C3380CC4-5D6E-409C-BE32-E72D297353CC}">
                <c16:uniqueId val="{00000002-EFA9-4DD2-8517-0B7D0229979C}"/>
              </c:ext>
            </c:extLst>
          </c:dPt>
          <c:dPt>
            <c:idx val="2"/>
            <c:bubble3D val="0"/>
            <c:spPr>
              <a:solidFill>
                <a:srgbClr val="0070C0"/>
              </a:solidFill>
            </c:spPr>
            <c:extLst>
              <c:ext xmlns:c16="http://schemas.microsoft.com/office/drawing/2014/chart" uri="{C3380CC4-5D6E-409C-BE32-E72D297353CC}">
                <c16:uniqueId val="{00000004-EFA9-4DD2-8517-0B7D0229979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Final'!$C$14:$C$16</c:f>
              <c:strCache>
                <c:ptCount val="3"/>
                <c:pt idx="0">
                  <c:v>Não iniciada ou não concluída</c:v>
                </c:pt>
                <c:pt idx="1">
                  <c:v>Iniciada e não concluída no período previsto</c:v>
                </c:pt>
                <c:pt idx="2">
                  <c:v>Concluída</c:v>
                </c:pt>
              </c:strCache>
            </c:strRef>
          </c:cat>
          <c:val>
            <c:numRef>
              <c:f>'Painel de Gestão Final'!$E$14:$E$16</c:f>
              <c:numCache>
                <c:formatCode>0%</c:formatCode>
                <c:ptCount val="3"/>
                <c:pt idx="0">
                  <c:v>0.2441860465116279</c:v>
                </c:pt>
                <c:pt idx="1">
                  <c:v>0.26744186046511625</c:v>
                </c:pt>
                <c:pt idx="2">
                  <c:v>0.48837209302325579</c:v>
                </c:pt>
              </c:numCache>
            </c:numRef>
          </c:val>
          <c:extLst>
            <c:ext xmlns:c16="http://schemas.microsoft.com/office/drawing/2014/chart" uri="{C3380CC4-5D6E-409C-BE32-E72D297353CC}">
              <c16:uniqueId val="{00000005-EFA9-4DD2-8517-0B7D0229979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A6A6-4AC1-B007-16C4D1AA971E}"/>
              </c:ext>
            </c:extLst>
          </c:dPt>
          <c:dPt>
            <c:idx val="1"/>
            <c:bubble3D val="0"/>
            <c:spPr>
              <a:solidFill>
                <a:srgbClr val="FF0000"/>
              </a:solidFill>
            </c:spPr>
            <c:extLst>
              <c:ext xmlns:c16="http://schemas.microsoft.com/office/drawing/2014/chart" uri="{C3380CC4-5D6E-409C-BE32-E72D297353CC}">
                <c16:uniqueId val="{00000003-A6A6-4AC1-B007-16C4D1AA971E}"/>
              </c:ext>
            </c:extLst>
          </c:dPt>
          <c:dPt>
            <c:idx val="3"/>
            <c:bubble3D val="0"/>
            <c:spPr>
              <a:solidFill>
                <a:srgbClr val="92D050"/>
              </a:solidFill>
            </c:spPr>
            <c:extLst>
              <c:ext xmlns:c16="http://schemas.microsoft.com/office/drawing/2014/chart" uri="{C3380CC4-5D6E-409C-BE32-E72D297353CC}">
                <c16:uniqueId val="{00000005-A6A6-4AC1-B007-16C4D1AA971E}"/>
              </c:ext>
            </c:extLst>
          </c:dPt>
          <c:dPt>
            <c:idx val="4"/>
            <c:bubble3D val="0"/>
            <c:spPr>
              <a:solidFill>
                <a:srgbClr val="0070C0"/>
              </a:solidFill>
            </c:spPr>
            <c:extLst>
              <c:ext xmlns:c16="http://schemas.microsoft.com/office/drawing/2014/chart" uri="{C3380CC4-5D6E-409C-BE32-E72D297353CC}">
                <c16:uniqueId val="{00000007-A6A6-4AC1-B007-16C4D1AA97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- 1'!$C$15:$C$19</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- 1'!$E$15:$E$19</c:f>
              <c:numCache>
                <c:formatCode>0%</c:formatCode>
                <c:ptCount val="5"/>
                <c:pt idx="0">
                  <c:v>1.0309278350515464E-2</c:v>
                </c:pt>
                <c:pt idx="1">
                  <c:v>0.58762886597938147</c:v>
                </c:pt>
                <c:pt idx="2">
                  <c:v>9.2783505154639179E-2</c:v>
                </c:pt>
                <c:pt idx="3">
                  <c:v>0.24742268041237114</c:v>
                </c:pt>
                <c:pt idx="4">
                  <c:v>6.1855670103092786E-2</c:v>
                </c:pt>
              </c:numCache>
            </c:numRef>
          </c:val>
          <c:extLst>
            <c:ext xmlns:c16="http://schemas.microsoft.com/office/drawing/2014/chart" uri="{C3380CC4-5D6E-409C-BE32-E72D297353CC}">
              <c16:uniqueId val="{00000008-A6A6-4AC1-B007-16C4D1AA97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45FE-4A00-8796-F7AE34424CAB}"/>
              </c:ext>
            </c:extLst>
          </c:dPt>
          <c:dPt>
            <c:idx val="1"/>
            <c:bubble3D val="0"/>
            <c:spPr>
              <a:solidFill>
                <a:srgbClr val="FF0000"/>
              </a:solidFill>
            </c:spPr>
            <c:extLst>
              <c:ext xmlns:c16="http://schemas.microsoft.com/office/drawing/2014/chart" uri="{C3380CC4-5D6E-409C-BE32-E72D297353CC}">
                <c16:uniqueId val="{00000003-45FE-4A00-8796-F7AE34424CAB}"/>
              </c:ext>
            </c:extLst>
          </c:dPt>
          <c:dPt>
            <c:idx val="2"/>
            <c:bubble3D val="0"/>
            <c:spPr>
              <a:solidFill>
                <a:srgbClr val="FFFF00"/>
              </a:solidFill>
            </c:spPr>
            <c:extLst>
              <c:ext xmlns:c16="http://schemas.microsoft.com/office/drawing/2014/chart" uri="{C3380CC4-5D6E-409C-BE32-E72D297353CC}">
                <c16:uniqueId val="{00000005-45FE-4A00-8796-F7AE34424CAB}"/>
              </c:ext>
            </c:extLst>
          </c:dPt>
          <c:dPt>
            <c:idx val="3"/>
            <c:bubble3D val="0"/>
            <c:spPr>
              <a:solidFill>
                <a:srgbClr val="92D050"/>
              </a:solidFill>
            </c:spPr>
            <c:extLst>
              <c:ext xmlns:c16="http://schemas.microsoft.com/office/drawing/2014/chart" uri="{C3380CC4-5D6E-409C-BE32-E72D297353CC}">
                <c16:uniqueId val="{00000007-45FE-4A00-8796-F7AE34424CAB}"/>
              </c:ext>
            </c:extLst>
          </c:dPt>
          <c:dPt>
            <c:idx val="4"/>
            <c:bubble3D val="0"/>
            <c:spPr>
              <a:solidFill>
                <a:srgbClr val="0070C0"/>
              </a:solidFill>
            </c:spPr>
            <c:extLst>
              <c:ext xmlns:c16="http://schemas.microsoft.com/office/drawing/2014/chart" uri="{C3380CC4-5D6E-409C-BE32-E72D297353CC}">
                <c16:uniqueId val="{00000009-45FE-4A00-8796-F7AE34424CAB}"/>
              </c:ext>
            </c:extLst>
          </c:dPt>
          <c:dPt>
            <c:idx val="5"/>
            <c:bubble3D val="0"/>
            <c:spPr>
              <a:solidFill>
                <a:srgbClr val="FF99CC"/>
              </a:solidFill>
            </c:spPr>
            <c:extLst>
              <c:ext xmlns:c16="http://schemas.microsoft.com/office/drawing/2014/chart" uri="{C3380CC4-5D6E-409C-BE32-E72D297353CC}">
                <c16:uniqueId val="{0000000B-45FE-4A00-8796-F7AE34424CA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5FE-4A00-8796-F7AE34424CA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- 1'!$C$15:$C$20</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- 1'!$G$15:$G$20</c:f>
              <c:numCache>
                <c:formatCode>0%</c:formatCode>
                <c:ptCount val="6"/>
                <c:pt idx="0">
                  <c:v>9.0909090909090905E-3</c:v>
                </c:pt>
                <c:pt idx="1">
                  <c:v>0.51818181818181819</c:v>
                </c:pt>
                <c:pt idx="2">
                  <c:v>8.1818181818181818E-2</c:v>
                </c:pt>
                <c:pt idx="3">
                  <c:v>0.21818181818181817</c:v>
                </c:pt>
                <c:pt idx="4">
                  <c:v>5.4545454545454543E-2</c:v>
                </c:pt>
                <c:pt idx="5">
                  <c:v>0.11818181818181818</c:v>
                </c:pt>
              </c:numCache>
            </c:numRef>
          </c:val>
          <c:extLst>
            <c:ext xmlns:c16="http://schemas.microsoft.com/office/drawing/2014/chart" uri="{C3380CC4-5D6E-409C-BE32-E72D297353CC}">
              <c16:uniqueId val="{0000000C-45FE-4A00-8796-F7AE34424CA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- 2'!$C$30:$C$37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- 2'!$F$30:$F$37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9D8A-4B53-AF5F-D943AA64CA3B}"/>
            </c:ext>
          </c:extLst>
        </c:ser>
        <c:ser>
          <c:idx val="2"/>
          <c:order val="1"/>
          <c:spPr>
            <a:solidFill>
              <a:srgbClr val="FF0000"/>
            </a:solidFill>
          </c:spPr>
          <c:invertIfNegative val="0"/>
          <c:cat>
            <c:strRef>
              <c:f>'Painel de Gestão - 2'!$C$30:$C$37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- 2'!$G$30:$G$37</c:f>
              <c:numCache>
                <c:formatCode>General</c:formatCode>
                <c:ptCount val="8"/>
                <c:pt idx="0">
                  <c:v>2</c:v>
                </c:pt>
                <c:pt idx="1">
                  <c:v>2</c:v>
                </c:pt>
                <c:pt idx="2">
                  <c:v>7</c:v>
                </c:pt>
                <c:pt idx="3">
                  <c:v>1</c:v>
                </c:pt>
                <c:pt idx="4">
                  <c:v>12</c:v>
                </c:pt>
                <c:pt idx="5">
                  <c:v>2</c:v>
                </c:pt>
                <c:pt idx="6">
                  <c:v>7</c:v>
                </c:pt>
                <c:pt idx="7">
                  <c:v>15</c:v>
                </c:pt>
              </c:numCache>
            </c:numRef>
          </c:val>
          <c:extLst>
            <c:ext xmlns:c16="http://schemas.microsoft.com/office/drawing/2014/chart" uri="{C3380CC4-5D6E-409C-BE32-E72D297353CC}">
              <c16:uniqueId val="{00000002-9D8A-4B53-AF5F-D943AA64CA3B}"/>
            </c:ext>
          </c:extLst>
        </c:ser>
        <c:ser>
          <c:idx val="3"/>
          <c:order val="2"/>
          <c:spPr>
            <a:solidFill>
              <a:srgbClr val="FFC000"/>
            </a:solidFill>
          </c:spPr>
          <c:invertIfNegative val="0"/>
          <c:cat>
            <c:strRef>
              <c:f>'Painel de Gestão - 2'!$C$30:$C$37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- 2'!$H$30:$H$37</c:f>
              <c:numCache>
                <c:formatCode>General</c:formatCode>
                <c:ptCount val="8"/>
                <c:pt idx="0">
                  <c:v>3</c:v>
                </c:pt>
                <c:pt idx="1">
                  <c:v>2</c:v>
                </c:pt>
                <c:pt idx="2">
                  <c:v>4</c:v>
                </c:pt>
                <c:pt idx="3">
                  <c:v>1</c:v>
                </c:pt>
                <c:pt idx="4">
                  <c:v>0</c:v>
                </c:pt>
                <c:pt idx="5">
                  <c:v>1</c:v>
                </c:pt>
                <c:pt idx="6">
                  <c:v>5</c:v>
                </c:pt>
                <c:pt idx="7">
                  <c:v>3</c:v>
                </c:pt>
              </c:numCache>
            </c:numRef>
          </c:val>
          <c:extLst>
            <c:ext xmlns:c16="http://schemas.microsoft.com/office/drawing/2014/chart" uri="{C3380CC4-5D6E-409C-BE32-E72D297353CC}">
              <c16:uniqueId val="{00000003-9D8A-4B53-AF5F-D943AA64CA3B}"/>
            </c:ext>
          </c:extLst>
        </c:ser>
        <c:ser>
          <c:idx val="4"/>
          <c:order val="3"/>
          <c:spPr>
            <a:solidFill>
              <a:srgbClr val="92D050"/>
            </a:solidFill>
          </c:spPr>
          <c:invertIfNegative val="0"/>
          <c:cat>
            <c:strRef>
              <c:f>'Painel de Gestão - 2'!$C$30:$C$37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- 2'!$I$30:$I$37</c:f>
              <c:numCache>
                <c:formatCode>General</c:formatCode>
                <c:ptCount val="8"/>
                <c:pt idx="0">
                  <c:v>0</c:v>
                </c:pt>
                <c:pt idx="1">
                  <c:v>3</c:v>
                </c:pt>
                <c:pt idx="2">
                  <c:v>15</c:v>
                </c:pt>
                <c:pt idx="3">
                  <c:v>1</c:v>
                </c:pt>
                <c:pt idx="4">
                  <c:v>4</c:v>
                </c:pt>
                <c:pt idx="5">
                  <c:v>1</c:v>
                </c:pt>
                <c:pt idx="6">
                  <c:v>1</c:v>
                </c:pt>
                <c:pt idx="7">
                  <c:v>7</c:v>
                </c:pt>
              </c:numCache>
            </c:numRef>
          </c:val>
          <c:extLst>
            <c:ext xmlns:c16="http://schemas.microsoft.com/office/drawing/2014/chart" uri="{C3380CC4-5D6E-409C-BE32-E72D297353CC}">
              <c16:uniqueId val="{00000004-9D8A-4B53-AF5F-D943AA64CA3B}"/>
            </c:ext>
          </c:extLst>
        </c:ser>
        <c:ser>
          <c:idx val="5"/>
          <c:order val="4"/>
          <c:spPr>
            <a:solidFill>
              <a:srgbClr val="0070C0"/>
            </a:solidFill>
          </c:spPr>
          <c:invertIfNegative val="0"/>
          <c:cat>
            <c:strRef>
              <c:f>'Painel de Gestão - 2'!$C$30:$C$37</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- 2'!$J$30:$J$37</c:f>
              <c:numCache>
                <c:formatCode>General</c:formatCode>
                <c:ptCount val="8"/>
                <c:pt idx="0">
                  <c:v>0</c:v>
                </c:pt>
                <c:pt idx="1">
                  <c:v>0</c:v>
                </c:pt>
                <c:pt idx="2">
                  <c:v>3</c:v>
                </c:pt>
                <c:pt idx="3">
                  <c:v>0</c:v>
                </c:pt>
                <c:pt idx="4">
                  <c:v>3</c:v>
                </c:pt>
                <c:pt idx="5">
                  <c:v>0</c:v>
                </c:pt>
                <c:pt idx="6">
                  <c:v>0</c:v>
                </c:pt>
                <c:pt idx="7">
                  <c:v>5</c:v>
                </c:pt>
              </c:numCache>
            </c:numRef>
          </c:val>
          <c:extLst>
            <c:ext xmlns:c16="http://schemas.microsoft.com/office/drawing/2014/chart" uri="{C3380CC4-5D6E-409C-BE32-E72D297353CC}">
              <c16:uniqueId val="{00000005-9D8A-4B53-AF5F-D943AA64CA3B}"/>
            </c:ext>
          </c:extLst>
        </c:ser>
        <c:dLbls>
          <c:showLegendKey val="0"/>
          <c:showVal val="0"/>
          <c:showCatName val="0"/>
          <c:showSerName val="0"/>
          <c:showPercent val="0"/>
          <c:showBubbleSize val="0"/>
        </c:dLbls>
        <c:gapWidth val="150"/>
        <c:overlap val="100"/>
        <c:axId val="97869824"/>
        <c:axId val="97871360"/>
      </c:barChart>
      <c:catAx>
        <c:axId val="97869824"/>
        <c:scaling>
          <c:orientation val="maxMin"/>
        </c:scaling>
        <c:delete val="0"/>
        <c:axPos val="l"/>
        <c:numFmt formatCode="ge\r\a\l" sourceLinked="0"/>
        <c:majorTickMark val="out"/>
        <c:minorTickMark val="none"/>
        <c:tickLblPos val="nextTo"/>
        <c:txPr>
          <a:bodyPr/>
          <a:lstStyle/>
          <a:p>
            <a:pPr>
              <a:defRPr sz="1100"/>
            </a:pPr>
            <a:endParaRPr lang="pt-BR"/>
          </a:p>
        </c:txPr>
        <c:crossAx val="97871360"/>
        <c:crosses val="autoZero"/>
        <c:auto val="1"/>
        <c:lblAlgn val="ctr"/>
        <c:lblOffset val="100"/>
        <c:noMultiLvlLbl val="0"/>
      </c:catAx>
      <c:valAx>
        <c:axId val="97871360"/>
        <c:scaling>
          <c:orientation val="minMax"/>
        </c:scaling>
        <c:delete val="0"/>
        <c:axPos val="t"/>
        <c:majorGridlines/>
        <c:numFmt formatCode="General" sourceLinked="1"/>
        <c:majorTickMark val="out"/>
        <c:minorTickMark val="none"/>
        <c:tickLblPos val="nextTo"/>
        <c:crossAx val="9786982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EF4E-4A84-BE93-90FCF5CD12AF}"/>
              </c:ext>
            </c:extLst>
          </c:dPt>
          <c:dPt>
            <c:idx val="1"/>
            <c:bubble3D val="0"/>
            <c:spPr>
              <a:solidFill>
                <a:srgbClr val="FF0000"/>
              </a:solidFill>
            </c:spPr>
            <c:extLst>
              <c:ext xmlns:c16="http://schemas.microsoft.com/office/drawing/2014/chart" uri="{C3380CC4-5D6E-409C-BE32-E72D297353CC}">
                <c16:uniqueId val="{00000003-EF4E-4A84-BE93-90FCF5CD12AF}"/>
              </c:ext>
            </c:extLst>
          </c:dPt>
          <c:dPt>
            <c:idx val="3"/>
            <c:bubble3D val="0"/>
            <c:spPr>
              <a:solidFill>
                <a:srgbClr val="92D050"/>
              </a:solidFill>
            </c:spPr>
            <c:extLst>
              <c:ext xmlns:c16="http://schemas.microsoft.com/office/drawing/2014/chart" uri="{C3380CC4-5D6E-409C-BE32-E72D297353CC}">
                <c16:uniqueId val="{00000005-EF4E-4A84-BE93-90FCF5CD12AF}"/>
              </c:ext>
            </c:extLst>
          </c:dPt>
          <c:dPt>
            <c:idx val="4"/>
            <c:bubble3D val="0"/>
            <c:spPr>
              <a:solidFill>
                <a:srgbClr val="0070C0"/>
              </a:solidFill>
            </c:spPr>
            <c:extLst>
              <c:ext xmlns:c16="http://schemas.microsoft.com/office/drawing/2014/chart" uri="{C3380CC4-5D6E-409C-BE32-E72D297353CC}">
                <c16:uniqueId val="{00000007-EF4E-4A84-BE93-90FCF5CD12A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- 2'!$C$15:$C$19</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- 2'!$E$15:$E$19</c:f>
              <c:numCache>
                <c:formatCode>0%</c:formatCode>
                <c:ptCount val="5"/>
                <c:pt idx="0">
                  <c:v>0</c:v>
                </c:pt>
                <c:pt idx="1">
                  <c:v>0.43636363636363634</c:v>
                </c:pt>
                <c:pt idx="2">
                  <c:v>0.17272727272727273</c:v>
                </c:pt>
                <c:pt idx="3">
                  <c:v>0.29090909090909089</c:v>
                </c:pt>
                <c:pt idx="4">
                  <c:v>0.1</c:v>
                </c:pt>
              </c:numCache>
            </c:numRef>
          </c:val>
          <c:extLst>
            <c:ext xmlns:c16="http://schemas.microsoft.com/office/drawing/2014/chart" uri="{C3380CC4-5D6E-409C-BE32-E72D297353CC}">
              <c16:uniqueId val="{00000008-EF4E-4A84-BE93-90FCF5CD12A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8A5-436E-A83F-A6E4EF2182C7}"/>
              </c:ext>
            </c:extLst>
          </c:dPt>
          <c:dPt>
            <c:idx val="1"/>
            <c:bubble3D val="0"/>
            <c:spPr>
              <a:solidFill>
                <a:srgbClr val="FF0000"/>
              </a:solidFill>
            </c:spPr>
            <c:extLst>
              <c:ext xmlns:c16="http://schemas.microsoft.com/office/drawing/2014/chart" uri="{C3380CC4-5D6E-409C-BE32-E72D297353CC}">
                <c16:uniqueId val="{00000003-B8A5-436E-A83F-A6E4EF2182C7}"/>
              </c:ext>
            </c:extLst>
          </c:dPt>
          <c:dPt>
            <c:idx val="2"/>
            <c:bubble3D val="0"/>
            <c:spPr>
              <a:solidFill>
                <a:srgbClr val="FFFF00"/>
              </a:solidFill>
            </c:spPr>
            <c:extLst>
              <c:ext xmlns:c16="http://schemas.microsoft.com/office/drawing/2014/chart" uri="{C3380CC4-5D6E-409C-BE32-E72D297353CC}">
                <c16:uniqueId val="{00000005-B8A5-436E-A83F-A6E4EF2182C7}"/>
              </c:ext>
            </c:extLst>
          </c:dPt>
          <c:dPt>
            <c:idx val="3"/>
            <c:bubble3D val="0"/>
            <c:spPr>
              <a:solidFill>
                <a:srgbClr val="92D050"/>
              </a:solidFill>
            </c:spPr>
            <c:extLst>
              <c:ext xmlns:c16="http://schemas.microsoft.com/office/drawing/2014/chart" uri="{C3380CC4-5D6E-409C-BE32-E72D297353CC}">
                <c16:uniqueId val="{00000007-B8A5-436E-A83F-A6E4EF2182C7}"/>
              </c:ext>
            </c:extLst>
          </c:dPt>
          <c:dPt>
            <c:idx val="4"/>
            <c:bubble3D val="0"/>
            <c:spPr>
              <a:solidFill>
                <a:srgbClr val="0070C0"/>
              </a:solidFill>
            </c:spPr>
            <c:extLst>
              <c:ext xmlns:c16="http://schemas.microsoft.com/office/drawing/2014/chart" uri="{C3380CC4-5D6E-409C-BE32-E72D297353CC}">
                <c16:uniqueId val="{00000009-B8A5-436E-A83F-A6E4EF2182C7}"/>
              </c:ext>
            </c:extLst>
          </c:dPt>
          <c:dPt>
            <c:idx val="5"/>
            <c:bubble3D val="0"/>
            <c:spPr>
              <a:solidFill>
                <a:srgbClr val="FF99CC"/>
              </a:solidFill>
            </c:spPr>
            <c:extLst>
              <c:ext xmlns:c16="http://schemas.microsoft.com/office/drawing/2014/chart" uri="{C3380CC4-5D6E-409C-BE32-E72D297353CC}">
                <c16:uniqueId val="{0000000B-B8A5-436E-A83F-A6E4EF2182C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A5-436E-A83F-A6E4EF2182C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- 2'!$C$15:$C$20</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- 2'!$G$15:$G$20</c:f>
              <c:numCache>
                <c:formatCode>0%</c:formatCode>
                <c:ptCount val="6"/>
                <c:pt idx="0">
                  <c:v>0</c:v>
                </c:pt>
                <c:pt idx="1">
                  <c:v>0.34862385321100919</c:v>
                </c:pt>
                <c:pt idx="2">
                  <c:v>0.15596330275229359</c:v>
                </c:pt>
                <c:pt idx="3">
                  <c:v>0.29357798165137616</c:v>
                </c:pt>
                <c:pt idx="4">
                  <c:v>0.10091743119266056</c:v>
                </c:pt>
                <c:pt idx="5">
                  <c:v>0.10091743119266056</c:v>
                </c:pt>
              </c:numCache>
            </c:numRef>
          </c:val>
          <c:extLst>
            <c:ext xmlns:c16="http://schemas.microsoft.com/office/drawing/2014/chart" uri="{C3380CC4-5D6E-409C-BE32-E72D297353CC}">
              <c16:uniqueId val="{0000000C-B8A5-436E-A83F-A6E4EF2182C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- 3'!$C$31:$C$38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- 3'!$F$31:$F$38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FA5-4DF8-8EE2-B17519670BAA}"/>
            </c:ext>
          </c:extLst>
        </c:ser>
        <c:ser>
          <c:idx val="2"/>
          <c:order val="1"/>
          <c:spPr>
            <a:solidFill>
              <a:srgbClr val="FF0000"/>
            </a:solidFill>
          </c:spPr>
          <c:invertIfNegative val="0"/>
          <c:cat>
            <c:strRef>
              <c:f>'Painel de Gestão - 3'!$C$31:$C$38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- 3'!$G$31:$G$38</c:f>
              <c:numCache>
                <c:formatCode>General</c:formatCode>
                <c:ptCount val="8"/>
                <c:pt idx="0">
                  <c:v>2</c:v>
                </c:pt>
                <c:pt idx="1">
                  <c:v>4</c:v>
                </c:pt>
                <c:pt idx="2">
                  <c:v>4</c:v>
                </c:pt>
                <c:pt idx="3">
                  <c:v>1</c:v>
                </c:pt>
                <c:pt idx="4">
                  <c:v>7</c:v>
                </c:pt>
                <c:pt idx="5">
                  <c:v>3</c:v>
                </c:pt>
                <c:pt idx="6">
                  <c:v>7</c:v>
                </c:pt>
                <c:pt idx="7">
                  <c:v>16</c:v>
                </c:pt>
              </c:numCache>
            </c:numRef>
          </c:val>
          <c:extLst>
            <c:ext xmlns:c16="http://schemas.microsoft.com/office/drawing/2014/chart" uri="{C3380CC4-5D6E-409C-BE32-E72D297353CC}">
              <c16:uniqueId val="{00000002-7FA5-4DF8-8EE2-B17519670BAA}"/>
            </c:ext>
          </c:extLst>
        </c:ser>
        <c:ser>
          <c:idx val="3"/>
          <c:order val="2"/>
          <c:spPr>
            <a:solidFill>
              <a:srgbClr val="FFC000"/>
            </a:solidFill>
          </c:spPr>
          <c:invertIfNegative val="0"/>
          <c:cat>
            <c:strRef>
              <c:f>'Painel de Gestão - 3'!$C$31:$C$38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- 3'!$H$31:$H$38</c:f>
              <c:numCache>
                <c:formatCode>General</c:formatCode>
                <c:ptCount val="8"/>
                <c:pt idx="0">
                  <c:v>0</c:v>
                </c:pt>
                <c:pt idx="1">
                  <c:v>1</c:v>
                </c:pt>
                <c:pt idx="2">
                  <c:v>5</c:v>
                </c:pt>
                <c:pt idx="3">
                  <c:v>0</c:v>
                </c:pt>
                <c:pt idx="4">
                  <c:v>2</c:v>
                </c:pt>
                <c:pt idx="5">
                  <c:v>0</c:v>
                </c:pt>
                <c:pt idx="6">
                  <c:v>3</c:v>
                </c:pt>
                <c:pt idx="7">
                  <c:v>6</c:v>
                </c:pt>
              </c:numCache>
            </c:numRef>
          </c:val>
          <c:extLst>
            <c:ext xmlns:c16="http://schemas.microsoft.com/office/drawing/2014/chart" uri="{C3380CC4-5D6E-409C-BE32-E72D297353CC}">
              <c16:uniqueId val="{00000003-7FA5-4DF8-8EE2-B17519670BAA}"/>
            </c:ext>
          </c:extLst>
        </c:ser>
        <c:ser>
          <c:idx val="4"/>
          <c:order val="3"/>
          <c:spPr>
            <a:solidFill>
              <a:srgbClr val="92D050"/>
            </a:solidFill>
          </c:spPr>
          <c:invertIfNegative val="0"/>
          <c:cat>
            <c:strRef>
              <c:f>'Painel de Gestão - 3'!$C$31:$C$38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- 3'!$I$31:$I$38</c:f>
              <c:numCache>
                <c:formatCode>General</c:formatCode>
                <c:ptCount val="8"/>
                <c:pt idx="0">
                  <c:v>0</c:v>
                </c:pt>
                <c:pt idx="1">
                  <c:v>2</c:v>
                </c:pt>
                <c:pt idx="2">
                  <c:v>19</c:v>
                </c:pt>
                <c:pt idx="3">
                  <c:v>1</c:v>
                </c:pt>
                <c:pt idx="4">
                  <c:v>5</c:v>
                </c:pt>
                <c:pt idx="5">
                  <c:v>0</c:v>
                </c:pt>
                <c:pt idx="6">
                  <c:v>1</c:v>
                </c:pt>
                <c:pt idx="7">
                  <c:v>4</c:v>
                </c:pt>
              </c:numCache>
            </c:numRef>
          </c:val>
          <c:extLst>
            <c:ext xmlns:c16="http://schemas.microsoft.com/office/drawing/2014/chart" uri="{C3380CC4-5D6E-409C-BE32-E72D297353CC}">
              <c16:uniqueId val="{00000004-7FA5-4DF8-8EE2-B17519670BAA}"/>
            </c:ext>
          </c:extLst>
        </c:ser>
        <c:ser>
          <c:idx val="5"/>
          <c:order val="4"/>
          <c:spPr>
            <a:solidFill>
              <a:srgbClr val="0070C0"/>
            </a:solidFill>
          </c:spPr>
          <c:invertIfNegative val="0"/>
          <c:cat>
            <c:strRef>
              <c:f>'Painel de Gestão - 3'!$C$31:$C$38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- 3'!$J$31:$J$38</c:f>
              <c:numCache>
                <c:formatCode>General</c:formatCode>
                <c:ptCount val="8"/>
                <c:pt idx="0">
                  <c:v>0</c:v>
                </c:pt>
                <c:pt idx="1">
                  <c:v>0</c:v>
                </c:pt>
                <c:pt idx="2">
                  <c:v>5</c:v>
                </c:pt>
                <c:pt idx="3">
                  <c:v>0</c:v>
                </c:pt>
                <c:pt idx="4">
                  <c:v>3</c:v>
                </c:pt>
                <c:pt idx="5">
                  <c:v>1</c:v>
                </c:pt>
                <c:pt idx="6">
                  <c:v>0</c:v>
                </c:pt>
                <c:pt idx="7">
                  <c:v>7</c:v>
                </c:pt>
              </c:numCache>
            </c:numRef>
          </c:val>
          <c:extLst>
            <c:ext xmlns:c16="http://schemas.microsoft.com/office/drawing/2014/chart" uri="{C3380CC4-5D6E-409C-BE32-E72D297353CC}">
              <c16:uniqueId val="{00000005-7FA5-4DF8-8EE2-B17519670BAA}"/>
            </c:ext>
          </c:extLst>
        </c:ser>
        <c:dLbls>
          <c:showLegendKey val="0"/>
          <c:showVal val="0"/>
          <c:showCatName val="0"/>
          <c:showSerName val="0"/>
          <c:showPercent val="0"/>
          <c:showBubbleSize val="0"/>
        </c:dLbls>
        <c:gapWidth val="150"/>
        <c:overlap val="100"/>
        <c:axId val="108083840"/>
        <c:axId val="108093824"/>
      </c:barChart>
      <c:catAx>
        <c:axId val="108083840"/>
        <c:scaling>
          <c:orientation val="maxMin"/>
        </c:scaling>
        <c:delete val="0"/>
        <c:axPos val="l"/>
        <c:numFmt formatCode="ge\r\a\l" sourceLinked="0"/>
        <c:majorTickMark val="out"/>
        <c:minorTickMark val="none"/>
        <c:tickLblPos val="nextTo"/>
        <c:txPr>
          <a:bodyPr/>
          <a:lstStyle/>
          <a:p>
            <a:pPr>
              <a:defRPr sz="1100"/>
            </a:pPr>
            <a:endParaRPr lang="pt-BR"/>
          </a:p>
        </c:txPr>
        <c:crossAx val="108093824"/>
        <c:crosses val="autoZero"/>
        <c:auto val="1"/>
        <c:lblAlgn val="ctr"/>
        <c:lblOffset val="100"/>
        <c:noMultiLvlLbl val="0"/>
      </c:catAx>
      <c:valAx>
        <c:axId val="108093824"/>
        <c:scaling>
          <c:orientation val="minMax"/>
        </c:scaling>
        <c:delete val="0"/>
        <c:axPos val="t"/>
        <c:majorGridlines/>
        <c:numFmt formatCode="General" sourceLinked="1"/>
        <c:majorTickMark val="out"/>
        <c:minorTickMark val="none"/>
        <c:tickLblPos val="nextTo"/>
        <c:crossAx val="10808384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4F3-4C23-8E74-F3C62D605219}"/>
              </c:ext>
            </c:extLst>
          </c:dPt>
          <c:dPt>
            <c:idx val="1"/>
            <c:bubble3D val="0"/>
            <c:spPr>
              <a:solidFill>
                <a:srgbClr val="FF0000"/>
              </a:solidFill>
            </c:spPr>
            <c:extLst>
              <c:ext xmlns:c16="http://schemas.microsoft.com/office/drawing/2014/chart" uri="{C3380CC4-5D6E-409C-BE32-E72D297353CC}">
                <c16:uniqueId val="{00000003-04F3-4C23-8E74-F3C62D605219}"/>
              </c:ext>
            </c:extLst>
          </c:dPt>
          <c:dPt>
            <c:idx val="3"/>
            <c:bubble3D val="0"/>
            <c:spPr>
              <a:solidFill>
                <a:srgbClr val="92D050"/>
              </a:solidFill>
            </c:spPr>
            <c:extLst>
              <c:ext xmlns:c16="http://schemas.microsoft.com/office/drawing/2014/chart" uri="{C3380CC4-5D6E-409C-BE32-E72D297353CC}">
                <c16:uniqueId val="{00000005-04F3-4C23-8E74-F3C62D605219}"/>
              </c:ext>
            </c:extLst>
          </c:dPt>
          <c:dPt>
            <c:idx val="4"/>
            <c:bubble3D val="0"/>
            <c:spPr>
              <a:solidFill>
                <a:srgbClr val="0070C0"/>
              </a:solidFill>
            </c:spPr>
            <c:extLst>
              <c:ext xmlns:c16="http://schemas.microsoft.com/office/drawing/2014/chart" uri="{C3380CC4-5D6E-409C-BE32-E72D297353CC}">
                <c16:uniqueId val="{00000007-04F3-4C23-8E74-F3C62D60521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- 3'!$C$15:$C$19</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- 3'!$E$15:$E$19</c:f>
              <c:numCache>
                <c:formatCode>0%</c:formatCode>
                <c:ptCount val="5"/>
                <c:pt idx="0">
                  <c:v>0</c:v>
                </c:pt>
                <c:pt idx="1">
                  <c:v>0.40366972477064222</c:v>
                </c:pt>
                <c:pt idx="2">
                  <c:v>0.15596330275229359</c:v>
                </c:pt>
                <c:pt idx="3">
                  <c:v>0.29357798165137616</c:v>
                </c:pt>
                <c:pt idx="4">
                  <c:v>0.14678899082568808</c:v>
                </c:pt>
              </c:numCache>
            </c:numRef>
          </c:val>
          <c:extLst>
            <c:ext xmlns:c16="http://schemas.microsoft.com/office/drawing/2014/chart" uri="{C3380CC4-5D6E-409C-BE32-E72D297353CC}">
              <c16:uniqueId val="{00000008-04F3-4C23-8E74-F3C62D60521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8F5-4B85-B31A-7EA0144AC85A}"/>
              </c:ext>
            </c:extLst>
          </c:dPt>
          <c:dPt>
            <c:idx val="1"/>
            <c:bubble3D val="0"/>
            <c:spPr>
              <a:solidFill>
                <a:srgbClr val="FF0000"/>
              </a:solidFill>
            </c:spPr>
            <c:extLst>
              <c:ext xmlns:c16="http://schemas.microsoft.com/office/drawing/2014/chart" uri="{C3380CC4-5D6E-409C-BE32-E72D297353CC}">
                <c16:uniqueId val="{00000003-68F5-4B85-B31A-7EA0144AC85A}"/>
              </c:ext>
            </c:extLst>
          </c:dPt>
          <c:dPt>
            <c:idx val="2"/>
            <c:bubble3D val="0"/>
            <c:spPr>
              <a:solidFill>
                <a:srgbClr val="FFFF00"/>
              </a:solidFill>
            </c:spPr>
            <c:extLst>
              <c:ext xmlns:c16="http://schemas.microsoft.com/office/drawing/2014/chart" uri="{C3380CC4-5D6E-409C-BE32-E72D297353CC}">
                <c16:uniqueId val="{00000005-68F5-4B85-B31A-7EA0144AC85A}"/>
              </c:ext>
            </c:extLst>
          </c:dPt>
          <c:dPt>
            <c:idx val="3"/>
            <c:bubble3D val="0"/>
            <c:spPr>
              <a:solidFill>
                <a:srgbClr val="92D050"/>
              </a:solidFill>
            </c:spPr>
            <c:extLst>
              <c:ext xmlns:c16="http://schemas.microsoft.com/office/drawing/2014/chart" uri="{C3380CC4-5D6E-409C-BE32-E72D297353CC}">
                <c16:uniqueId val="{00000007-68F5-4B85-B31A-7EA0144AC85A}"/>
              </c:ext>
            </c:extLst>
          </c:dPt>
          <c:dPt>
            <c:idx val="4"/>
            <c:bubble3D val="0"/>
            <c:spPr>
              <a:solidFill>
                <a:srgbClr val="0070C0"/>
              </a:solidFill>
            </c:spPr>
            <c:extLst>
              <c:ext xmlns:c16="http://schemas.microsoft.com/office/drawing/2014/chart" uri="{C3380CC4-5D6E-409C-BE32-E72D297353CC}">
                <c16:uniqueId val="{00000009-68F5-4B85-B31A-7EA0144AC85A}"/>
              </c:ext>
            </c:extLst>
          </c:dPt>
          <c:dPt>
            <c:idx val="5"/>
            <c:bubble3D val="0"/>
            <c:spPr>
              <a:solidFill>
                <a:srgbClr val="FF99CC"/>
              </a:solidFill>
            </c:spPr>
            <c:extLst>
              <c:ext xmlns:c16="http://schemas.microsoft.com/office/drawing/2014/chart" uri="{C3380CC4-5D6E-409C-BE32-E72D297353CC}">
                <c16:uniqueId val="{0000000B-68F5-4B85-B31A-7EA0144AC85A}"/>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F5-4B85-B31A-7EA0144AC85A}"/>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- 3'!$C$15:$C$20</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- 3'!$G$15:$G$20</c:f>
              <c:numCache>
                <c:formatCode>0%</c:formatCode>
                <c:ptCount val="6"/>
                <c:pt idx="0">
                  <c:v>0</c:v>
                </c:pt>
                <c:pt idx="1">
                  <c:v>0.3783783783783784</c:v>
                </c:pt>
                <c:pt idx="2">
                  <c:v>0.15315315315315314</c:v>
                </c:pt>
                <c:pt idx="3">
                  <c:v>0.28828828828828829</c:v>
                </c:pt>
                <c:pt idx="4">
                  <c:v>0.14414414414414414</c:v>
                </c:pt>
                <c:pt idx="5">
                  <c:v>3.6036036036036036E-2</c:v>
                </c:pt>
              </c:numCache>
            </c:numRef>
          </c:val>
          <c:extLst>
            <c:ext xmlns:c16="http://schemas.microsoft.com/office/drawing/2014/chart" uri="{C3380CC4-5D6E-409C-BE32-E72D297353CC}">
              <c16:uniqueId val="{0000000C-68F5-4B85-B31A-7EA0144AC85A}"/>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46922111-E942-49E3-8428-85C214641923}"/>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26</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784C9396-505C-42DE-BB7A-306F9FEA8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10</xdr:row>
      <xdr:rowOff>182938</xdr:rowOff>
    </xdr:from>
    <xdr:to>
      <xdr:col>14</xdr:col>
      <xdr:colOff>420963</xdr:colOff>
      <xdr:row>23</xdr:row>
      <xdr:rowOff>41563</xdr:rowOff>
    </xdr:to>
    <xdr:graphicFrame macro="">
      <xdr:nvGraphicFramePr>
        <xdr:cNvPr id="3" name="Gráfico 2">
          <a:extLst>
            <a:ext uri="{FF2B5EF4-FFF2-40B4-BE49-F238E27FC236}">
              <a16:creationId xmlns:a16="http://schemas.microsoft.com/office/drawing/2014/main" id="{88FB14A6-E4A8-4A5D-824F-42C8171E0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10</xdr:row>
      <xdr:rowOff>182938</xdr:rowOff>
    </xdr:from>
    <xdr:to>
      <xdr:col>22</xdr:col>
      <xdr:colOff>336864</xdr:colOff>
      <xdr:row>23</xdr:row>
      <xdr:rowOff>41563</xdr:rowOff>
    </xdr:to>
    <xdr:graphicFrame macro="">
      <xdr:nvGraphicFramePr>
        <xdr:cNvPr id="4" name="Gráfico 3">
          <a:extLst>
            <a:ext uri="{FF2B5EF4-FFF2-40B4-BE49-F238E27FC236}">
              <a16:creationId xmlns:a16="http://schemas.microsoft.com/office/drawing/2014/main" id="{3C663245-FE39-403E-8C29-DF4DB4DB4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4</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26</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10</xdr:row>
      <xdr:rowOff>182938</xdr:rowOff>
    </xdr:from>
    <xdr:to>
      <xdr:col>14</xdr:col>
      <xdr:colOff>420963</xdr:colOff>
      <xdr:row>23</xdr:row>
      <xdr:rowOff>41563</xdr:rowOff>
    </xdr:to>
    <xdr:graphicFrame macro="">
      <xdr:nvGraphicFramePr>
        <xdr:cNvPr id="3" name="Gráfico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10</xdr:row>
      <xdr:rowOff>182938</xdr:rowOff>
    </xdr:from>
    <xdr:to>
      <xdr:col>22</xdr:col>
      <xdr:colOff>336864</xdr:colOff>
      <xdr:row>23</xdr:row>
      <xdr:rowOff>41563</xdr:rowOff>
    </xdr:to>
    <xdr:graphicFrame macro="">
      <xdr:nvGraphicFramePr>
        <xdr:cNvPr id="4" name="Gráfico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4</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193218</xdr:colOff>
      <xdr:row>27</xdr:row>
      <xdr:rowOff>0</xdr:rowOff>
    </xdr:from>
    <xdr:to>
      <xdr:col>22</xdr:col>
      <xdr:colOff>285749</xdr:colOff>
      <xdr:row>38</xdr:row>
      <xdr:rowOff>0</xdr:rowOff>
    </xdr:to>
    <xdr:graphicFrame macro="">
      <xdr:nvGraphicFramePr>
        <xdr:cNvPr id="2" name="Gráfico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10</xdr:row>
      <xdr:rowOff>182938</xdr:rowOff>
    </xdr:from>
    <xdr:to>
      <xdr:col>14</xdr:col>
      <xdr:colOff>420963</xdr:colOff>
      <xdr:row>23</xdr:row>
      <xdr:rowOff>41563</xdr:rowOff>
    </xdr:to>
    <xdr:graphicFrame macro="">
      <xdr:nvGraphicFramePr>
        <xdr:cNvPr id="3" name="Gráfico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10</xdr:row>
      <xdr:rowOff>182938</xdr:rowOff>
    </xdr:from>
    <xdr:to>
      <xdr:col>22</xdr:col>
      <xdr:colOff>336864</xdr:colOff>
      <xdr:row>23</xdr:row>
      <xdr:rowOff>41563</xdr:rowOff>
    </xdr:to>
    <xdr:graphicFrame macro="">
      <xdr:nvGraphicFramePr>
        <xdr:cNvPr id="4" name="Gráfico 3">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22</xdr:col>
      <xdr:colOff>345281</xdr:colOff>
      <xdr:row>39</xdr:row>
      <xdr:rowOff>0</xdr:rowOff>
    </xdr:to>
    <xdr:graphicFrame macro="">
      <xdr:nvGraphicFramePr>
        <xdr:cNvPr id="2" name="Gráfico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1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20</xdr:row>
      <xdr:rowOff>404814</xdr:rowOff>
    </xdr:from>
    <xdr:to>
      <xdr:col>16</xdr:col>
      <xdr:colOff>331675</xdr:colOff>
      <xdr:row>31</xdr:row>
      <xdr:rowOff>34699</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9</xdr:row>
      <xdr:rowOff>182937</xdr:rowOff>
    </xdr:from>
    <xdr:to>
      <xdr:col>15</xdr:col>
      <xdr:colOff>285750</xdr:colOff>
      <xdr:row>20</xdr:row>
      <xdr:rowOff>261937</xdr:rowOff>
    </xdr:to>
    <xdr:graphicFrame macro="">
      <xdr:nvGraphicFramePr>
        <xdr:cNvPr id="3" name="Gráfico 2">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80"/>
  <sheetViews>
    <sheetView showGridLines="0" zoomScale="60" zoomScaleNormal="60" workbookViewId="0">
      <selection activeCell="C107" sqref="C107"/>
    </sheetView>
  </sheetViews>
  <sheetFormatPr defaultColWidth="8.85546875" defaultRowHeight="15" x14ac:dyDescent="0.25"/>
  <cols>
    <col min="1" max="1" width="40.7109375" style="22" customWidth="1"/>
    <col min="2" max="2" width="7.28515625" style="22" customWidth="1"/>
    <col min="3" max="3" width="53.85546875" style="22" customWidth="1"/>
    <col min="4" max="4" width="24.85546875" style="22" customWidth="1"/>
    <col min="5" max="5" width="16.85546875" style="22" customWidth="1"/>
    <col min="6" max="7" width="19.28515625" style="22" customWidth="1"/>
    <col min="8" max="8" width="25.140625" style="22" customWidth="1"/>
    <col min="9" max="9" width="25.140625" style="117" customWidth="1"/>
    <col min="10" max="10" width="46.5703125" style="22" customWidth="1"/>
    <col min="11" max="12" width="15.28515625" style="22" customWidth="1"/>
    <col min="13" max="13" width="27.7109375" style="22" bestFit="1" customWidth="1"/>
    <col min="14" max="19" width="20.28515625" style="23" customWidth="1"/>
    <col min="20" max="21" width="62.7109375" style="22" customWidth="1"/>
    <col min="22" max="22" width="46.5703125" style="22" customWidth="1"/>
    <col min="23" max="23" width="26.7109375" style="22" customWidth="1"/>
    <col min="24" max="24" width="40.85546875" style="22" customWidth="1"/>
    <col min="25" max="25" width="34.28515625" style="22" customWidth="1"/>
    <col min="26" max="26" width="28.85546875" style="22" customWidth="1"/>
    <col min="27" max="27" width="16.42578125" style="22" customWidth="1"/>
    <col min="28" max="31" width="18.7109375" style="22" customWidth="1"/>
    <col min="32" max="32" width="43.7109375" style="22" customWidth="1"/>
    <col min="33" max="34" width="15.140625" style="22" customWidth="1"/>
    <col min="35" max="35" width="47.28515625" style="22" customWidth="1"/>
    <col min="36" max="36" width="7" style="22" customWidth="1"/>
    <col min="37" max="39" width="8.85546875" style="22"/>
    <col min="40" max="40" width="8.85546875" style="22" hidden="1" customWidth="1"/>
    <col min="41" max="16384" width="8.85546875" style="22"/>
  </cols>
  <sheetData>
    <row r="1" spans="1:40" ht="33.75" customHeight="1" x14ac:dyDescent="0.25">
      <c r="A1" s="308" t="s">
        <v>2191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26"/>
    </row>
    <row r="2" spans="1:40" s="24" customFormat="1" ht="33.75" customHeight="1" thickBot="1" x14ac:dyDescent="0.3">
      <c r="A2" s="309" t="s">
        <v>1584</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54"/>
    </row>
    <row r="3" spans="1:40" ht="15.75" thickTop="1" x14ac:dyDescent="0.25">
      <c r="AJ3" s="26"/>
    </row>
    <row r="4" spans="1:40" ht="45" customHeight="1" x14ac:dyDescent="0.25">
      <c r="A4" s="52" t="s">
        <v>2190</v>
      </c>
      <c r="B4" s="310" t="s">
        <v>2197</v>
      </c>
      <c r="C4" s="310"/>
      <c r="D4" s="310"/>
      <c r="E4" s="310"/>
      <c r="F4" s="310"/>
      <c r="G4" s="311"/>
      <c r="H4" s="53"/>
      <c r="I4" s="281"/>
      <c r="J4" s="53"/>
      <c r="K4" s="53"/>
      <c r="L4" s="53"/>
      <c r="M4" s="53"/>
      <c r="N4" s="53"/>
      <c r="O4" s="53"/>
      <c r="P4" s="53"/>
      <c r="Q4" s="53"/>
      <c r="R4" s="53"/>
      <c r="S4" s="24"/>
      <c r="AJ4" s="26"/>
    </row>
    <row r="5" spans="1:40" ht="9.75" customHeight="1" x14ac:dyDescent="0.25">
      <c r="A5" s="24"/>
      <c r="B5" s="24"/>
      <c r="C5" s="24"/>
      <c r="D5" s="24"/>
      <c r="E5" s="24"/>
      <c r="F5" s="24"/>
      <c r="G5" s="24"/>
      <c r="H5" s="24"/>
      <c r="I5" s="282"/>
      <c r="AJ5" s="26"/>
    </row>
    <row r="6" spans="1:40" ht="27" customHeight="1" x14ac:dyDescent="0.25">
      <c r="A6" s="52" t="s">
        <v>2189</v>
      </c>
      <c r="B6" s="312" t="s">
        <v>2004</v>
      </c>
      <c r="C6" s="313"/>
      <c r="D6" s="24"/>
      <c r="E6" s="24"/>
      <c r="F6" s="24"/>
      <c r="G6" s="24"/>
      <c r="H6" s="24"/>
      <c r="I6" s="282"/>
      <c r="J6" s="24"/>
      <c r="K6" s="24"/>
      <c r="L6" s="24"/>
      <c r="M6" s="23"/>
      <c r="AJ6" s="26"/>
      <c r="AN6" s="22" t="s">
        <v>2188</v>
      </c>
    </row>
    <row r="7" spans="1:40" ht="15.75" thickBot="1" x14ac:dyDescent="0.3">
      <c r="AJ7" s="26"/>
      <c r="AN7" s="51" t="s">
        <v>43</v>
      </c>
    </row>
    <row r="8" spans="1:40" ht="27" customHeight="1" thickBot="1" x14ac:dyDescent="0.3">
      <c r="A8" s="314" t="s">
        <v>2</v>
      </c>
      <c r="B8" s="315"/>
      <c r="C8" s="315"/>
      <c r="D8" s="315"/>
      <c r="E8" s="315"/>
      <c r="F8" s="315"/>
      <c r="G8" s="315"/>
      <c r="H8" s="315"/>
      <c r="I8" s="315"/>
      <c r="J8" s="315"/>
      <c r="K8" s="315"/>
      <c r="L8" s="315"/>
      <c r="M8" s="316"/>
      <c r="N8" s="317" t="s">
        <v>39</v>
      </c>
      <c r="O8" s="318"/>
      <c r="P8" s="318"/>
      <c r="Q8" s="318"/>
      <c r="R8" s="318"/>
      <c r="S8" s="318"/>
      <c r="T8" s="318"/>
      <c r="U8" s="318"/>
      <c r="V8" s="318"/>
      <c r="W8" s="318"/>
      <c r="X8" s="319"/>
      <c r="Y8" s="320" t="s">
        <v>20</v>
      </c>
      <c r="Z8" s="321"/>
      <c r="AA8" s="321"/>
      <c r="AB8" s="321"/>
      <c r="AC8" s="321"/>
      <c r="AD8" s="321"/>
      <c r="AE8" s="321"/>
      <c r="AF8" s="321"/>
      <c r="AG8" s="321"/>
      <c r="AH8" s="321"/>
      <c r="AI8" s="322"/>
      <c r="AJ8" s="26"/>
    </row>
    <row r="9" spans="1:40" ht="64.5" customHeight="1" x14ac:dyDescent="0.25">
      <c r="A9" s="323" t="s">
        <v>1</v>
      </c>
      <c r="B9" s="307" t="s">
        <v>2187</v>
      </c>
      <c r="C9" s="307" t="s">
        <v>2186</v>
      </c>
      <c r="D9" s="307" t="s">
        <v>2185</v>
      </c>
      <c r="E9" s="326" t="s">
        <v>2184</v>
      </c>
      <c r="F9" s="307" t="s">
        <v>2183</v>
      </c>
      <c r="G9" s="307"/>
      <c r="H9" s="307" t="s">
        <v>2182</v>
      </c>
      <c r="I9" s="307" t="s">
        <v>2181</v>
      </c>
      <c r="J9" s="307" t="s">
        <v>2180</v>
      </c>
      <c r="K9" s="356" t="s">
        <v>2179</v>
      </c>
      <c r="L9" s="357"/>
      <c r="M9" s="307" t="s">
        <v>2178</v>
      </c>
      <c r="N9" s="358" t="s">
        <v>3</v>
      </c>
      <c r="O9" s="345" t="s">
        <v>2177</v>
      </c>
      <c r="P9" s="348" t="s">
        <v>4</v>
      </c>
      <c r="Q9" s="350" t="s">
        <v>5</v>
      </c>
      <c r="R9" s="352" t="s">
        <v>6</v>
      </c>
      <c r="S9" s="354" t="s">
        <v>7</v>
      </c>
      <c r="T9" s="339" t="s">
        <v>8</v>
      </c>
      <c r="U9" s="339" t="s">
        <v>9</v>
      </c>
      <c r="V9" s="339" t="s">
        <v>10</v>
      </c>
      <c r="W9" s="339" t="s">
        <v>11</v>
      </c>
      <c r="X9" s="341" t="s">
        <v>40</v>
      </c>
      <c r="Y9" s="343" t="s">
        <v>12</v>
      </c>
      <c r="Z9" s="335" t="s">
        <v>13</v>
      </c>
      <c r="AA9" s="333" t="s">
        <v>2203</v>
      </c>
      <c r="AB9" s="335" t="s">
        <v>14</v>
      </c>
      <c r="AC9" s="335" t="s">
        <v>15</v>
      </c>
      <c r="AD9" s="335" t="s">
        <v>16</v>
      </c>
      <c r="AE9" s="335" t="s">
        <v>17</v>
      </c>
      <c r="AF9" s="337" t="s">
        <v>18</v>
      </c>
      <c r="AG9" s="335" t="s">
        <v>2204</v>
      </c>
      <c r="AH9" s="335" t="s">
        <v>2205</v>
      </c>
      <c r="AI9" s="328" t="s">
        <v>19</v>
      </c>
      <c r="AJ9" s="26"/>
    </row>
    <row r="10" spans="1:40" ht="45.75" customHeight="1" thickBot="1" x14ac:dyDescent="0.3">
      <c r="A10" s="324"/>
      <c r="B10" s="325"/>
      <c r="C10" s="325"/>
      <c r="D10" s="325"/>
      <c r="E10" s="327"/>
      <c r="F10" s="114" t="s">
        <v>2175</v>
      </c>
      <c r="G10" s="114" t="s">
        <v>2174</v>
      </c>
      <c r="H10" s="325"/>
      <c r="I10" s="325"/>
      <c r="J10" s="325"/>
      <c r="K10" s="115" t="s">
        <v>2173</v>
      </c>
      <c r="L10" s="115" t="s">
        <v>2172</v>
      </c>
      <c r="M10" s="325"/>
      <c r="N10" s="359"/>
      <c r="O10" s="346"/>
      <c r="P10" s="349"/>
      <c r="Q10" s="351"/>
      <c r="R10" s="353"/>
      <c r="S10" s="355"/>
      <c r="T10" s="340"/>
      <c r="U10" s="340"/>
      <c r="V10" s="340"/>
      <c r="W10" s="340"/>
      <c r="X10" s="342"/>
      <c r="Y10" s="344"/>
      <c r="Z10" s="336"/>
      <c r="AA10" s="334"/>
      <c r="AB10" s="336"/>
      <c r="AC10" s="336"/>
      <c r="AD10" s="336"/>
      <c r="AE10" s="336"/>
      <c r="AF10" s="338"/>
      <c r="AG10" s="336"/>
      <c r="AH10" s="336"/>
      <c r="AI10" s="329"/>
      <c r="AJ10" s="26"/>
    </row>
    <row r="11" spans="1:40" ht="75" x14ac:dyDescent="0.25">
      <c r="A11" s="330" t="s">
        <v>62</v>
      </c>
      <c r="B11" s="41" t="s">
        <v>2170</v>
      </c>
      <c r="C11" s="38" t="s">
        <v>2342</v>
      </c>
      <c r="D11" s="38" t="s">
        <v>45</v>
      </c>
      <c r="E11" s="29"/>
      <c r="F11" s="8" t="s">
        <v>46</v>
      </c>
      <c r="G11" s="8" t="s">
        <v>47</v>
      </c>
      <c r="H11" s="10" t="s">
        <v>48</v>
      </c>
      <c r="I11" s="37">
        <v>500000</v>
      </c>
      <c r="J11" s="206" t="s">
        <v>49</v>
      </c>
      <c r="K11" s="29"/>
      <c r="L11" s="29"/>
      <c r="M11" s="29"/>
      <c r="N11" s="29"/>
      <c r="O11" s="47" t="s">
        <v>41</v>
      </c>
      <c r="P11" s="29"/>
      <c r="Q11" s="29"/>
      <c r="R11" s="29"/>
      <c r="S11" s="116"/>
      <c r="T11" s="206" t="s">
        <v>63</v>
      </c>
      <c r="U11" s="206"/>
      <c r="V11" s="206"/>
      <c r="W11" s="206" t="s">
        <v>64</v>
      </c>
      <c r="X11" s="206"/>
      <c r="Y11" s="206"/>
      <c r="Z11" s="206"/>
      <c r="AA11" s="29"/>
      <c r="AB11" s="207"/>
      <c r="AC11" s="207"/>
      <c r="AD11" s="160"/>
      <c r="AE11" s="207"/>
      <c r="AF11" s="207"/>
      <c r="AG11" s="29"/>
      <c r="AH11" s="29"/>
      <c r="AI11" s="206"/>
      <c r="AJ11" s="26"/>
    </row>
    <row r="12" spans="1:40" ht="105" x14ac:dyDescent="0.25">
      <c r="A12" s="331"/>
      <c r="B12" s="19" t="s">
        <v>2169</v>
      </c>
      <c r="C12" s="31" t="s">
        <v>2385</v>
      </c>
      <c r="D12" s="31" t="s">
        <v>50</v>
      </c>
      <c r="E12" s="28"/>
      <c r="F12" s="8" t="s">
        <v>46</v>
      </c>
      <c r="G12" s="8" t="s">
        <v>51</v>
      </c>
      <c r="H12" s="10" t="s">
        <v>48</v>
      </c>
      <c r="I12" s="32">
        <v>750000</v>
      </c>
      <c r="J12" s="208" t="s">
        <v>52</v>
      </c>
      <c r="K12" s="28"/>
      <c r="L12" s="28"/>
      <c r="M12" s="28"/>
      <c r="N12" s="29"/>
      <c r="O12" s="29"/>
      <c r="P12" s="29"/>
      <c r="Q12" s="29" t="s">
        <v>41</v>
      </c>
      <c r="R12" s="29"/>
      <c r="S12" s="116"/>
      <c r="T12" s="208"/>
      <c r="U12" s="208"/>
      <c r="V12" s="208"/>
      <c r="W12" s="208" t="s">
        <v>64</v>
      </c>
      <c r="X12" s="208"/>
      <c r="Y12" s="208" t="s">
        <v>2005</v>
      </c>
      <c r="Z12" s="208"/>
      <c r="AA12" s="28"/>
      <c r="AB12" s="9">
        <v>41579</v>
      </c>
      <c r="AC12" s="9">
        <v>42767</v>
      </c>
      <c r="AD12" s="10" t="s">
        <v>48</v>
      </c>
      <c r="AE12" s="207"/>
      <c r="AF12" s="10" t="s">
        <v>52</v>
      </c>
      <c r="AG12" s="28"/>
      <c r="AH12" s="28"/>
      <c r="AI12" s="208"/>
      <c r="AJ12" s="26"/>
    </row>
    <row r="13" spans="1:40" ht="135" x14ac:dyDescent="0.25">
      <c r="A13" s="331"/>
      <c r="B13" s="19" t="s">
        <v>2168</v>
      </c>
      <c r="C13" s="31" t="s">
        <v>53</v>
      </c>
      <c r="D13" s="31" t="s">
        <v>54</v>
      </c>
      <c r="E13" s="28"/>
      <c r="F13" s="8" t="s">
        <v>46</v>
      </c>
      <c r="G13" s="8" t="s">
        <v>51</v>
      </c>
      <c r="H13" s="10" t="s">
        <v>48</v>
      </c>
      <c r="I13" s="32">
        <v>10000</v>
      </c>
      <c r="J13" s="208" t="s">
        <v>55</v>
      </c>
      <c r="K13" s="28"/>
      <c r="L13" s="28"/>
      <c r="M13" s="28"/>
      <c r="N13" s="29"/>
      <c r="O13" s="29"/>
      <c r="P13" s="29"/>
      <c r="Q13" s="29" t="s">
        <v>41</v>
      </c>
      <c r="R13" s="29"/>
      <c r="S13" s="116"/>
      <c r="T13" s="208" t="s">
        <v>65</v>
      </c>
      <c r="U13" s="208"/>
      <c r="V13" s="208"/>
      <c r="W13" s="208" t="s">
        <v>64</v>
      </c>
      <c r="X13" s="208"/>
      <c r="Y13" s="208"/>
      <c r="Z13" s="208"/>
      <c r="AA13" s="28"/>
      <c r="AB13" s="207"/>
      <c r="AC13" s="207"/>
      <c r="AD13" s="10" t="s">
        <v>48</v>
      </c>
      <c r="AE13" s="207"/>
      <c r="AF13" s="10" t="s">
        <v>66</v>
      </c>
      <c r="AG13" s="28"/>
      <c r="AH13" s="28"/>
      <c r="AI13" s="208"/>
      <c r="AJ13" s="26"/>
    </row>
    <row r="14" spans="1:40" ht="105" x14ac:dyDescent="0.25">
      <c r="A14" s="331"/>
      <c r="B14" s="19" t="s">
        <v>2167</v>
      </c>
      <c r="C14" s="31" t="s">
        <v>2386</v>
      </c>
      <c r="D14" s="31" t="s">
        <v>56</v>
      </c>
      <c r="E14" s="28"/>
      <c r="F14" s="8" t="s">
        <v>46</v>
      </c>
      <c r="G14" s="8" t="s">
        <v>57</v>
      </c>
      <c r="H14" s="8" t="s">
        <v>58</v>
      </c>
      <c r="I14" s="32">
        <v>0</v>
      </c>
      <c r="J14" s="208" t="s">
        <v>59</v>
      </c>
      <c r="K14" s="28"/>
      <c r="L14" s="28"/>
      <c r="M14" s="28"/>
      <c r="N14" s="29"/>
      <c r="O14" s="29" t="s">
        <v>41</v>
      </c>
      <c r="P14" s="29"/>
      <c r="Q14" s="29"/>
      <c r="R14" s="29"/>
      <c r="S14" s="116"/>
      <c r="T14" s="208"/>
      <c r="U14" s="208"/>
      <c r="V14" s="208"/>
      <c r="W14" s="208" t="s">
        <v>58</v>
      </c>
      <c r="X14" s="208"/>
      <c r="Y14" s="208" t="s">
        <v>67</v>
      </c>
      <c r="Z14" s="208" t="s">
        <v>68</v>
      </c>
      <c r="AA14" s="28"/>
      <c r="AB14" s="207"/>
      <c r="AC14" s="9">
        <v>41944</v>
      </c>
      <c r="AD14" s="207" t="s">
        <v>69</v>
      </c>
      <c r="AE14" s="207"/>
      <c r="AF14" s="207" t="s">
        <v>70</v>
      </c>
      <c r="AG14" s="28"/>
      <c r="AH14" s="28"/>
      <c r="AI14" s="208"/>
      <c r="AJ14" s="26"/>
    </row>
    <row r="15" spans="1:40" ht="120" x14ac:dyDescent="0.25">
      <c r="A15" s="331"/>
      <c r="B15" s="19" t="s">
        <v>2166</v>
      </c>
      <c r="C15" s="31" t="s">
        <v>2387</v>
      </c>
      <c r="D15" s="31" t="s">
        <v>60</v>
      </c>
      <c r="E15" s="28"/>
      <c r="F15" s="8" t="s">
        <v>46</v>
      </c>
      <c r="G15" s="8" t="s">
        <v>47</v>
      </c>
      <c r="H15" s="10" t="s">
        <v>48</v>
      </c>
      <c r="I15" s="32">
        <v>90000</v>
      </c>
      <c r="J15" s="208" t="s">
        <v>61</v>
      </c>
      <c r="K15" s="28"/>
      <c r="L15" s="28"/>
      <c r="M15" s="28"/>
      <c r="N15" s="29"/>
      <c r="O15" s="29" t="s">
        <v>41</v>
      </c>
      <c r="P15" s="29"/>
      <c r="Q15" s="29"/>
      <c r="R15" s="29"/>
      <c r="S15" s="116"/>
      <c r="T15" s="208" t="s">
        <v>71</v>
      </c>
      <c r="U15" s="208"/>
      <c r="V15" s="208"/>
      <c r="W15" s="208" t="s">
        <v>72</v>
      </c>
      <c r="X15" s="208"/>
      <c r="Y15" s="208"/>
      <c r="Z15" s="208"/>
      <c r="AA15" s="28"/>
      <c r="AB15" s="18">
        <v>41640</v>
      </c>
      <c r="AC15" s="207"/>
      <c r="AD15" s="10" t="s">
        <v>48</v>
      </c>
      <c r="AE15" s="207"/>
      <c r="AF15" s="10" t="s">
        <v>73</v>
      </c>
      <c r="AG15" s="28"/>
      <c r="AH15" s="28"/>
      <c r="AI15" s="208"/>
      <c r="AJ15" s="26"/>
    </row>
    <row r="16" spans="1:40" ht="60" x14ac:dyDescent="0.25">
      <c r="A16" s="332" t="s">
        <v>74</v>
      </c>
      <c r="B16" s="19" t="s">
        <v>2163</v>
      </c>
      <c r="C16" s="31" t="s">
        <v>75</v>
      </c>
      <c r="D16" s="31" t="s">
        <v>76</v>
      </c>
      <c r="E16" s="28"/>
      <c r="F16" s="8" t="s">
        <v>77</v>
      </c>
      <c r="G16" s="8" t="s">
        <v>78</v>
      </c>
      <c r="H16" s="8" t="s">
        <v>79</v>
      </c>
      <c r="I16" s="32">
        <v>25000</v>
      </c>
      <c r="J16" s="208" t="s">
        <v>2409</v>
      </c>
      <c r="K16" s="28"/>
      <c r="L16" s="28"/>
      <c r="M16" s="28"/>
      <c r="N16" s="29"/>
      <c r="O16" s="29"/>
      <c r="P16" s="29"/>
      <c r="Q16" s="29" t="s">
        <v>41</v>
      </c>
      <c r="R16" s="29"/>
      <c r="S16" s="116"/>
      <c r="T16" s="208" t="s">
        <v>111</v>
      </c>
      <c r="U16" s="208"/>
      <c r="V16" s="208"/>
      <c r="W16" s="208" t="s">
        <v>112</v>
      </c>
      <c r="X16" s="208"/>
      <c r="Y16" s="208"/>
      <c r="Z16" s="208" t="s">
        <v>113</v>
      </c>
      <c r="AA16" s="28"/>
      <c r="AB16" s="207"/>
      <c r="AC16" s="207"/>
      <c r="AD16" s="207" t="s">
        <v>114</v>
      </c>
      <c r="AE16" s="207"/>
      <c r="AF16" s="10" t="s">
        <v>115</v>
      </c>
      <c r="AG16" s="28"/>
      <c r="AH16" s="28"/>
      <c r="AI16" s="208"/>
      <c r="AJ16" s="26"/>
    </row>
    <row r="17" spans="1:36" ht="60" x14ac:dyDescent="0.25">
      <c r="A17" s="331"/>
      <c r="B17" s="19" t="s">
        <v>2162</v>
      </c>
      <c r="C17" s="31" t="s">
        <v>80</v>
      </c>
      <c r="D17" s="31" t="s">
        <v>81</v>
      </c>
      <c r="E17" s="28"/>
      <c r="F17" s="8" t="s">
        <v>82</v>
      </c>
      <c r="G17" s="8" t="s">
        <v>83</v>
      </c>
      <c r="H17" s="10" t="s">
        <v>84</v>
      </c>
      <c r="I17" s="32">
        <v>20000</v>
      </c>
      <c r="J17" s="208" t="s">
        <v>85</v>
      </c>
      <c r="K17" s="28"/>
      <c r="L17" s="28"/>
      <c r="M17" s="28"/>
      <c r="N17" s="29"/>
      <c r="O17" s="29"/>
      <c r="P17" s="29" t="s">
        <v>41</v>
      </c>
      <c r="Q17" s="29"/>
      <c r="R17" s="29"/>
      <c r="S17" s="116"/>
      <c r="T17" s="208" t="s">
        <v>116</v>
      </c>
      <c r="U17" s="208" t="s">
        <v>117</v>
      </c>
      <c r="V17" s="208" t="s">
        <v>118</v>
      </c>
      <c r="W17" s="208" t="s">
        <v>119</v>
      </c>
      <c r="X17" s="208"/>
      <c r="Y17" s="208"/>
      <c r="Z17" s="208"/>
      <c r="AA17" s="28"/>
      <c r="AB17" s="207"/>
      <c r="AC17" s="9">
        <v>41944</v>
      </c>
      <c r="AD17" s="10" t="s">
        <v>84</v>
      </c>
      <c r="AE17" s="207"/>
      <c r="AF17" s="10" t="s">
        <v>120</v>
      </c>
      <c r="AG17" s="28"/>
      <c r="AH17" s="28"/>
      <c r="AI17" s="208"/>
      <c r="AJ17" s="26"/>
    </row>
    <row r="18" spans="1:36" ht="90" x14ac:dyDescent="0.25">
      <c r="A18" s="331"/>
      <c r="B18" s="19" t="s">
        <v>2161</v>
      </c>
      <c r="C18" s="38" t="s">
        <v>86</v>
      </c>
      <c r="D18" s="38" t="s">
        <v>87</v>
      </c>
      <c r="E18" s="29"/>
      <c r="F18" s="8" t="s">
        <v>57</v>
      </c>
      <c r="G18" s="8" t="s">
        <v>88</v>
      </c>
      <c r="H18" s="10" t="s">
        <v>89</v>
      </c>
      <c r="I18" s="37">
        <v>0</v>
      </c>
      <c r="J18" s="206" t="s">
        <v>90</v>
      </c>
      <c r="K18" s="29"/>
      <c r="L18" s="29"/>
      <c r="M18" s="29"/>
      <c r="N18" s="29"/>
      <c r="O18" s="29"/>
      <c r="P18" s="29"/>
      <c r="Q18" s="29" t="s">
        <v>41</v>
      </c>
      <c r="R18" s="29"/>
      <c r="S18" s="116"/>
      <c r="T18" s="206"/>
      <c r="U18" s="206"/>
      <c r="V18" s="206"/>
      <c r="W18" s="206" t="s">
        <v>89</v>
      </c>
      <c r="X18" s="206"/>
      <c r="Y18" s="206"/>
      <c r="Z18" s="206"/>
      <c r="AA18" s="29"/>
      <c r="AB18" s="207"/>
      <c r="AC18" s="207"/>
      <c r="AD18" s="10" t="s">
        <v>89</v>
      </c>
      <c r="AE18" s="207"/>
      <c r="AF18" s="10" t="s">
        <v>121</v>
      </c>
      <c r="AG18" s="29"/>
      <c r="AH18" s="29"/>
      <c r="AI18" s="206"/>
      <c r="AJ18" s="26"/>
    </row>
    <row r="19" spans="1:36" ht="90" x14ac:dyDescent="0.25">
      <c r="A19" s="331"/>
      <c r="B19" s="19" t="s">
        <v>2160</v>
      </c>
      <c r="C19" s="38" t="s">
        <v>91</v>
      </c>
      <c r="D19" s="38" t="s">
        <v>92</v>
      </c>
      <c r="E19" s="29"/>
      <c r="F19" s="8" t="s">
        <v>93</v>
      </c>
      <c r="G19" s="8" t="s">
        <v>94</v>
      </c>
      <c r="H19" s="10" t="s">
        <v>95</v>
      </c>
      <c r="I19" s="37">
        <v>200000</v>
      </c>
      <c r="J19" s="206" t="s">
        <v>96</v>
      </c>
      <c r="K19" s="29"/>
      <c r="L19" s="29"/>
      <c r="M19" s="29"/>
      <c r="N19" s="29"/>
      <c r="O19" s="29"/>
      <c r="P19" s="29" t="s">
        <v>41</v>
      </c>
      <c r="Q19" s="29"/>
      <c r="R19" s="29"/>
      <c r="S19" s="116"/>
      <c r="T19" s="206" t="s">
        <v>2411</v>
      </c>
      <c r="U19" s="206"/>
      <c r="V19" s="206"/>
      <c r="W19" s="206" t="s">
        <v>122</v>
      </c>
      <c r="X19" s="206"/>
      <c r="Y19" s="206"/>
      <c r="Z19" s="206" t="s">
        <v>123</v>
      </c>
      <c r="AA19" s="29"/>
      <c r="AB19" s="207"/>
      <c r="AC19" s="207" t="s">
        <v>124</v>
      </c>
      <c r="AD19" s="10" t="s">
        <v>95</v>
      </c>
      <c r="AE19" s="207"/>
      <c r="AF19" s="10" t="s">
        <v>125</v>
      </c>
      <c r="AG19" s="29"/>
      <c r="AH19" s="29"/>
      <c r="AI19" s="206"/>
      <c r="AJ19" s="26"/>
    </row>
    <row r="20" spans="1:36" ht="45" x14ac:dyDescent="0.25">
      <c r="A20" s="331"/>
      <c r="B20" s="19" t="s">
        <v>2159</v>
      </c>
      <c r="C20" s="38" t="s">
        <v>97</v>
      </c>
      <c r="D20" s="38" t="s">
        <v>98</v>
      </c>
      <c r="E20" s="29"/>
      <c r="F20" s="8" t="s">
        <v>99</v>
      </c>
      <c r="G20" s="8" t="s">
        <v>100</v>
      </c>
      <c r="H20" s="10" t="s">
        <v>101</v>
      </c>
      <c r="I20" s="37">
        <v>106000</v>
      </c>
      <c r="J20" s="206" t="s">
        <v>102</v>
      </c>
      <c r="K20" s="29"/>
      <c r="L20" s="29"/>
      <c r="M20" s="29"/>
      <c r="N20" s="29"/>
      <c r="O20" s="29" t="s">
        <v>41</v>
      </c>
      <c r="P20" s="29"/>
      <c r="Q20" s="29"/>
      <c r="R20" s="29"/>
      <c r="S20" s="116"/>
      <c r="T20" s="206" t="s">
        <v>126</v>
      </c>
      <c r="U20" s="206" t="s">
        <v>127</v>
      </c>
      <c r="V20" s="206" t="s">
        <v>128</v>
      </c>
      <c r="W20" s="206" t="s">
        <v>101</v>
      </c>
      <c r="X20" s="206"/>
      <c r="Y20" s="206"/>
      <c r="Z20" s="206"/>
      <c r="AA20" s="29"/>
      <c r="AB20" s="207"/>
      <c r="AC20" s="9">
        <v>41974</v>
      </c>
      <c r="AD20" s="10" t="s">
        <v>101</v>
      </c>
      <c r="AE20" s="207"/>
      <c r="AF20" s="10" t="s">
        <v>129</v>
      </c>
      <c r="AG20" s="29"/>
      <c r="AH20" s="29"/>
      <c r="AI20" s="206"/>
      <c r="AJ20" s="26"/>
    </row>
    <row r="21" spans="1:36" ht="135" x14ac:dyDescent="0.25">
      <c r="A21" s="331"/>
      <c r="B21" s="19" t="s">
        <v>2158</v>
      </c>
      <c r="C21" s="38" t="s">
        <v>103</v>
      </c>
      <c r="D21" s="38" t="s">
        <v>104</v>
      </c>
      <c r="E21" s="29"/>
      <c r="F21" s="8" t="s">
        <v>105</v>
      </c>
      <c r="G21" s="8" t="s">
        <v>88</v>
      </c>
      <c r="H21" s="10" t="s">
        <v>106</v>
      </c>
      <c r="I21" s="37">
        <v>20000</v>
      </c>
      <c r="J21" s="206" t="s">
        <v>107</v>
      </c>
      <c r="K21" s="29"/>
      <c r="L21" s="29"/>
      <c r="M21" s="29"/>
      <c r="N21" s="29" t="s">
        <v>41</v>
      </c>
      <c r="O21" s="29"/>
      <c r="P21" s="29"/>
      <c r="Q21" s="29"/>
      <c r="R21" s="29"/>
      <c r="S21" s="116"/>
      <c r="T21" s="206" t="s">
        <v>2412</v>
      </c>
      <c r="U21" s="206" t="s">
        <v>130</v>
      </c>
      <c r="V21" s="206" t="s">
        <v>131</v>
      </c>
      <c r="W21" s="206" t="s">
        <v>2413</v>
      </c>
      <c r="X21" s="206" t="s">
        <v>132</v>
      </c>
      <c r="Y21" s="206" t="s">
        <v>133</v>
      </c>
      <c r="Z21" s="206" t="s">
        <v>134</v>
      </c>
      <c r="AA21" s="29"/>
      <c r="AB21" s="207" t="s">
        <v>135</v>
      </c>
      <c r="AC21" s="9">
        <v>42767</v>
      </c>
      <c r="AD21" s="10" t="s">
        <v>136</v>
      </c>
      <c r="AE21" s="207"/>
      <c r="AF21" s="13" t="s">
        <v>137</v>
      </c>
      <c r="AG21" s="29"/>
      <c r="AH21" s="29"/>
      <c r="AI21" s="206"/>
      <c r="AJ21" s="26"/>
    </row>
    <row r="22" spans="1:36" ht="105" x14ac:dyDescent="0.25">
      <c r="A22" s="331"/>
      <c r="B22" s="19" t="s">
        <v>2157</v>
      </c>
      <c r="C22" s="38" t="s">
        <v>2388</v>
      </c>
      <c r="D22" s="38" t="s">
        <v>108</v>
      </c>
      <c r="E22" s="29"/>
      <c r="F22" s="8" t="s">
        <v>46</v>
      </c>
      <c r="G22" s="8" t="s">
        <v>51</v>
      </c>
      <c r="H22" s="10" t="s">
        <v>109</v>
      </c>
      <c r="I22" s="37">
        <v>1000000</v>
      </c>
      <c r="J22" s="206" t="s">
        <v>110</v>
      </c>
      <c r="K22" s="29"/>
      <c r="L22" s="29"/>
      <c r="M22" s="29"/>
      <c r="N22" s="29"/>
      <c r="O22" s="29" t="s">
        <v>41</v>
      </c>
      <c r="P22" s="29"/>
      <c r="Q22" s="29"/>
      <c r="R22" s="29"/>
      <c r="S22" s="116"/>
      <c r="T22" s="206" t="s">
        <v>138</v>
      </c>
      <c r="U22" s="206"/>
      <c r="V22" s="206"/>
      <c r="W22" s="206" t="s">
        <v>72</v>
      </c>
      <c r="X22" s="206"/>
      <c r="Y22" s="206" t="s">
        <v>2224</v>
      </c>
      <c r="Z22" s="206"/>
      <c r="AA22" s="29"/>
      <c r="AB22" s="160"/>
      <c r="AC22" s="207"/>
      <c r="AD22" s="10" t="s">
        <v>109</v>
      </c>
      <c r="AE22" s="207"/>
      <c r="AF22" s="10" t="s">
        <v>110</v>
      </c>
      <c r="AG22" s="29"/>
      <c r="AH22" s="29"/>
      <c r="AI22" s="206"/>
      <c r="AJ22" s="26"/>
    </row>
    <row r="23" spans="1:36" ht="240" x14ac:dyDescent="0.25">
      <c r="A23" s="332" t="s">
        <v>139</v>
      </c>
      <c r="B23" s="19" t="s">
        <v>2153</v>
      </c>
      <c r="C23" s="31" t="s">
        <v>2389</v>
      </c>
      <c r="D23" s="31" t="s">
        <v>140</v>
      </c>
      <c r="E23" s="28"/>
      <c r="F23" s="8" t="s">
        <v>141</v>
      </c>
      <c r="G23" s="8" t="s">
        <v>142</v>
      </c>
      <c r="H23" s="10" t="s">
        <v>143</v>
      </c>
      <c r="I23" s="32">
        <v>300000</v>
      </c>
      <c r="J23" s="208" t="s">
        <v>144</v>
      </c>
      <c r="K23" s="28"/>
      <c r="L23" s="28"/>
      <c r="M23" s="28"/>
      <c r="N23" s="29"/>
      <c r="O23" s="29"/>
      <c r="P23" s="29" t="s">
        <v>41</v>
      </c>
      <c r="Q23" s="29"/>
      <c r="R23" s="29"/>
      <c r="S23" s="116"/>
      <c r="T23" s="208" t="s">
        <v>222</v>
      </c>
      <c r="U23" s="208" t="s">
        <v>223</v>
      </c>
      <c r="V23" s="208" t="s">
        <v>224</v>
      </c>
      <c r="W23" s="208" t="s">
        <v>143</v>
      </c>
      <c r="X23" s="208" t="s">
        <v>225</v>
      </c>
      <c r="Y23" s="208" t="s">
        <v>2293</v>
      </c>
      <c r="Z23" s="208"/>
      <c r="AA23" s="28"/>
      <c r="AB23" s="160"/>
      <c r="AC23" s="160"/>
      <c r="AD23" s="10" t="s">
        <v>143</v>
      </c>
      <c r="AE23" s="160"/>
      <c r="AF23" s="10" t="s">
        <v>226</v>
      </c>
      <c r="AG23" s="28"/>
      <c r="AH23" s="28"/>
      <c r="AI23" s="208" t="s">
        <v>227</v>
      </c>
      <c r="AJ23" s="26"/>
    </row>
    <row r="24" spans="1:36" ht="195" x14ac:dyDescent="0.25">
      <c r="A24" s="331"/>
      <c r="B24" s="19" t="s">
        <v>2152</v>
      </c>
      <c r="C24" s="31" t="s">
        <v>2151</v>
      </c>
      <c r="D24" s="31" t="s">
        <v>145</v>
      </c>
      <c r="E24" s="28"/>
      <c r="F24" s="8" t="s">
        <v>146</v>
      </c>
      <c r="G24" s="8" t="s">
        <v>147</v>
      </c>
      <c r="H24" s="10" t="s">
        <v>148</v>
      </c>
      <c r="I24" s="32">
        <v>40000</v>
      </c>
      <c r="J24" s="208" t="s">
        <v>149</v>
      </c>
      <c r="K24" s="28"/>
      <c r="L24" s="28"/>
      <c r="M24" s="28"/>
      <c r="N24" s="29"/>
      <c r="O24" s="29"/>
      <c r="P24" s="29"/>
      <c r="Q24" s="29" t="s">
        <v>41</v>
      </c>
      <c r="R24" s="29"/>
      <c r="S24" s="116"/>
      <c r="T24" s="208" t="s">
        <v>2414</v>
      </c>
      <c r="U24" s="208" t="s">
        <v>228</v>
      </c>
      <c r="V24" s="208"/>
      <c r="W24" s="208" t="s">
        <v>148</v>
      </c>
      <c r="X24" s="208"/>
      <c r="Y24" s="208"/>
      <c r="Z24" s="208"/>
      <c r="AA24" s="28"/>
      <c r="AB24" s="207"/>
      <c r="AC24" s="207"/>
      <c r="AD24" s="10" t="s">
        <v>148</v>
      </c>
      <c r="AE24" s="207" t="s">
        <v>229</v>
      </c>
      <c r="AF24" s="10" t="s">
        <v>230</v>
      </c>
      <c r="AG24" s="28"/>
      <c r="AH24" s="28"/>
      <c r="AI24" s="208"/>
      <c r="AJ24" s="26"/>
    </row>
    <row r="25" spans="1:36" ht="281.25" customHeight="1" x14ac:dyDescent="0.25">
      <c r="A25" s="331"/>
      <c r="B25" s="19" t="s">
        <v>2150</v>
      </c>
      <c r="C25" s="31" t="s">
        <v>2294</v>
      </c>
      <c r="D25" s="31" t="s">
        <v>150</v>
      </c>
      <c r="E25" s="28"/>
      <c r="F25" s="8" t="s">
        <v>151</v>
      </c>
      <c r="G25" s="8" t="s">
        <v>147</v>
      </c>
      <c r="H25" s="10" t="s">
        <v>148</v>
      </c>
      <c r="I25" s="32">
        <v>25000</v>
      </c>
      <c r="J25" s="208" t="s">
        <v>149</v>
      </c>
      <c r="K25" s="28"/>
      <c r="L25" s="28"/>
      <c r="M25" s="28"/>
      <c r="N25" s="29"/>
      <c r="O25" s="29"/>
      <c r="P25" s="29"/>
      <c r="Q25" s="29" t="s">
        <v>41</v>
      </c>
      <c r="R25" s="29"/>
      <c r="S25" s="116"/>
      <c r="T25" s="208" t="s">
        <v>231</v>
      </c>
      <c r="U25" s="208" t="s">
        <v>232</v>
      </c>
      <c r="V25" s="208"/>
      <c r="W25" s="208" t="s">
        <v>148</v>
      </c>
      <c r="X25" s="208"/>
      <c r="Y25" s="208"/>
      <c r="Z25" s="208"/>
      <c r="AA25" s="28"/>
      <c r="AB25" s="207"/>
      <c r="AC25" s="207"/>
      <c r="AD25" s="10" t="s">
        <v>148</v>
      </c>
      <c r="AE25" s="207"/>
      <c r="AF25" s="10" t="s">
        <v>230</v>
      </c>
      <c r="AG25" s="28"/>
      <c r="AH25" s="28"/>
      <c r="AI25" s="208"/>
      <c r="AJ25" s="26"/>
    </row>
    <row r="26" spans="1:36" ht="135" customHeight="1" x14ac:dyDescent="0.25">
      <c r="A26" s="331"/>
      <c r="B26" s="19" t="s">
        <v>2149</v>
      </c>
      <c r="C26" s="31" t="s">
        <v>2295</v>
      </c>
      <c r="D26" s="38" t="s">
        <v>152</v>
      </c>
      <c r="E26" s="29"/>
      <c r="F26" s="8" t="s">
        <v>153</v>
      </c>
      <c r="G26" s="8" t="s">
        <v>147</v>
      </c>
      <c r="H26" s="10" t="s">
        <v>154</v>
      </c>
      <c r="I26" s="37">
        <v>50000</v>
      </c>
      <c r="J26" s="206" t="s">
        <v>155</v>
      </c>
      <c r="K26" s="29"/>
      <c r="L26" s="29"/>
      <c r="M26" s="29"/>
      <c r="N26" s="29"/>
      <c r="O26" s="29"/>
      <c r="P26" s="29"/>
      <c r="Q26" s="29" t="s">
        <v>41</v>
      </c>
      <c r="R26" s="29"/>
      <c r="S26" s="116"/>
      <c r="T26" s="206" t="s">
        <v>2415</v>
      </c>
      <c r="U26" s="206"/>
      <c r="V26" s="206"/>
      <c r="W26" s="206" t="s">
        <v>233</v>
      </c>
      <c r="X26" s="206"/>
      <c r="Y26" s="206"/>
      <c r="Z26" s="206"/>
      <c r="AA26" s="29"/>
      <c r="AB26" s="207"/>
      <c r="AC26" s="207"/>
      <c r="AD26" s="10" t="s">
        <v>154</v>
      </c>
      <c r="AE26" s="207"/>
      <c r="AF26" s="10" t="s">
        <v>234</v>
      </c>
      <c r="AG26" s="29"/>
      <c r="AH26" s="29"/>
      <c r="AI26" s="206"/>
      <c r="AJ26" s="26"/>
    </row>
    <row r="27" spans="1:36" ht="75" x14ac:dyDescent="0.25">
      <c r="A27" s="331"/>
      <c r="B27" s="19" t="s">
        <v>2148</v>
      </c>
      <c r="C27" s="31" t="s">
        <v>2390</v>
      </c>
      <c r="D27" s="38" t="s">
        <v>156</v>
      </c>
      <c r="E27" s="29"/>
      <c r="F27" s="8" t="s">
        <v>153</v>
      </c>
      <c r="G27" s="8" t="s">
        <v>142</v>
      </c>
      <c r="H27" s="10" t="s">
        <v>157</v>
      </c>
      <c r="I27" s="37">
        <v>50000</v>
      </c>
      <c r="J27" s="206" t="s">
        <v>158</v>
      </c>
      <c r="K27" s="29"/>
      <c r="L27" s="29"/>
      <c r="M27" s="29"/>
      <c r="N27" s="29"/>
      <c r="O27" s="29" t="s">
        <v>41</v>
      </c>
      <c r="P27" s="29"/>
      <c r="Q27" s="29"/>
      <c r="R27" s="29"/>
      <c r="S27" s="116"/>
      <c r="T27" s="206" t="s">
        <v>235</v>
      </c>
      <c r="U27" s="206"/>
      <c r="V27" s="206"/>
      <c r="W27" s="206" t="s">
        <v>236</v>
      </c>
      <c r="X27" s="206"/>
      <c r="Y27" s="206" t="s">
        <v>2296</v>
      </c>
      <c r="Z27" s="206"/>
      <c r="AA27" s="29"/>
      <c r="AB27" s="207"/>
      <c r="AC27" s="207"/>
      <c r="AD27" s="10" t="s">
        <v>157</v>
      </c>
      <c r="AE27" s="207"/>
      <c r="AF27" s="10" t="s">
        <v>237</v>
      </c>
      <c r="AG27" s="29"/>
      <c r="AH27" s="29"/>
      <c r="AI27" s="206"/>
      <c r="AJ27" s="26"/>
    </row>
    <row r="28" spans="1:36" ht="75" x14ac:dyDescent="0.25">
      <c r="A28" s="331"/>
      <c r="B28" s="19" t="s">
        <v>2147</v>
      </c>
      <c r="C28" s="31" t="s">
        <v>2343</v>
      </c>
      <c r="D28" s="38" t="s">
        <v>159</v>
      </c>
      <c r="E28" s="29"/>
      <c r="F28" s="8" t="s">
        <v>141</v>
      </c>
      <c r="G28" s="8" t="s">
        <v>51</v>
      </c>
      <c r="H28" s="10" t="s">
        <v>101</v>
      </c>
      <c r="I28" s="37">
        <v>15000</v>
      </c>
      <c r="J28" s="206" t="s">
        <v>160</v>
      </c>
      <c r="K28" s="29"/>
      <c r="L28" s="29"/>
      <c r="M28" s="29"/>
      <c r="N28" s="29"/>
      <c r="O28" s="29"/>
      <c r="P28" s="29"/>
      <c r="Q28" s="29" t="s">
        <v>41</v>
      </c>
      <c r="R28" s="29"/>
      <c r="S28" s="116"/>
      <c r="T28" s="206" t="s">
        <v>238</v>
      </c>
      <c r="U28" s="206" t="s">
        <v>239</v>
      </c>
      <c r="V28" s="206"/>
      <c r="W28" s="206" t="s">
        <v>240</v>
      </c>
      <c r="X28" s="206"/>
      <c r="Y28" s="206"/>
      <c r="Z28" s="206"/>
      <c r="AA28" s="29"/>
      <c r="AB28" s="207"/>
      <c r="AC28" s="207"/>
      <c r="AD28" s="10" t="s">
        <v>101</v>
      </c>
      <c r="AE28" s="207"/>
      <c r="AF28" s="10" t="s">
        <v>160</v>
      </c>
      <c r="AG28" s="29"/>
      <c r="AH28" s="29"/>
      <c r="AI28" s="206"/>
      <c r="AJ28" s="26"/>
    </row>
    <row r="29" spans="1:36" ht="90" x14ac:dyDescent="0.25">
      <c r="A29" s="331"/>
      <c r="B29" s="19" t="s">
        <v>2146</v>
      </c>
      <c r="C29" s="31" t="s">
        <v>2344</v>
      </c>
      <c r="D29" s="38" t="s">
        <v>161</v>
      </c>
      <c r="E29" s="29"/>
      <c r="F29" s="8" t="s">
        <v>162</v>
      </c>
      <c r="G29" s="8" t="s">
        <v>163</v>
      </c>
      <c r="H29" s="10" t="s">
        <v>164</v>
      </c>
      <c r="I29" s="37">
        <v>92000</v>
      </c>
      <c r="J29" s="206" t="s">
        <v>2410</v>
      </c>
      <c r="K29" s="29"/>
      <c r="L29" s="29"/>
      <c r="M29" s="29"/>
      <c r="N29" s="29"/>
      <c r="O29" s="29"/>
      <c r="P29" s="29"/>
      <c r="Q29" s="29" t="s">
        <v>41</v>
      </c>
      <c r="R29" s="29"/>
      <c r="S29" s="116"/>
      <c r="T29" s="206" t="s">
        <v>241</v>
      </c>
      <c r="U29" s="206"/>
      <c r="V29" s="206"/>
      <c r="W29" s="206" t="s">
        <v>242</v>
      </c>
      <c r="X29" s="206"/>
      <c r="Y29" s="206"/>
      <c r="Z29" s="206"/>
      <c r="AA29" s="29"/>
      <c r="AB29" s="207"/>
      <c r="AC29" s="9">
        <v>42767</v>
      </c>
      <c r="AD29" s="10" t="s">
        <v>164</v>
      </c>
      <c r="AE29" s="207"/>
      <c r="AF29" s="10" t="s">
        <v>243</v>
      </c>
      <c r="AG29" s="29"/>
      <c r="AH29" s="29"/>
      <c r="AI29" s="206"/>
      <c r="AJ29" s="26"/>
    </row>
    <row r="30" spans="1:36" ht="75" x14ac:dyDescent="0.25">
      <c r="A30" s="331"/>
      <c r="B30" s="19" t="s">
        <v>2144</v>
      </c>
      <c r="C30" s="31" t="s">
        <v>2297</v>
      </c>
      <c r="D30" s="38" t="s">
        <v>165</v>
      </c>
      <c r="E30" s="29"/>
      <c r="F30" s="8" t="s">
        <v>162</v>
      </c>
      <c r="G30" s="8" t="s">
        <v>166</v>
      </c>
      <c r="H30" s="10" t="s">
        <v>164</v>
      </c>
      <c r="I30" s="37">
        <v>60000</v>
      </c>
      <c r="J30" s="206" t="s">
        <v>2370</v>
      </c>
      <c r="K30" s="29"/>
      <c r="L30" s="29"/>
      <c r="M30" s="29"/>
      <c r="N30" s="29"/>
      <c r="O30" s="29" t="s">
        <v>41</v>
      </c>
      <c r="P30" s="29"/>
      <c r="Q30" s="29"/>
      <c r="R30" s="29"/>
      <c r="S30" s="116"/>
      <c r="T30" s="206" t="s">
        <v>244</v>
      </c>
      <c r="U30" s="206"/>
      <c r="V30" s="206"/>
      <c r="W30" s="206"/>
      <c r="X30" s="206"/>
      <c r="Y30" s="206"/>
      <c r="Z30" s="206"/>
      <c r="AA30" s="29"/>
      <c r="AB30" s="207"/>
      <c r="AC30" s="9">
        <v>41944</v>
      </c>
      <c r="AD30" s="10" t="s">
        <v>164</v>
      </c>
      <c r="AE30" s="207"/>
      <c r="AF30" s="10" t="s">
        <v>245</v>
      </c>
      <c r="AG30" s="29"/>
      <c r="AH30" s="29"/>
      <c r="AI30" s="206"/>
      <c r="AJ30" s="26"/>
    </row>
    <row r="31" spans="1:36" ht="90" x14ac:dyDescent="0.25">
      <c r="A31" s="331"/>
      <c r="B31" s="19" t="s">
        <v>2143</v>
      </c>
      <c r="C31" s="31" t="s">
        <v>2391</v>
      </c>
      <c r="D31" s="38" t="s">
        <v>165</v>
      </c>
      <c r="E31" s="29"/>
      <c r="F31" s="8" t="s">
        <v>167</v>
      </c>
      <c r="G31" s="8" t="s">
        <v>168</v>
      </c>
      <c r="H31" s="10" t="s">
        <v>164</v>
      </c>
      <c r="I31" s="37">
        <v>170000</v>
      </c>
      <c r="J31" s="206" t="s">
        <v>2371</v>
      </c>
      <c r="K31" s="29"/>
      <c r="L31" s="29"/>
      <c r="M31" s="29"/>
      <c r="N31" s="29"/>
      <c r="O31" s="29"/>
      <c r="P31" s="29"/>
      <c r="Q31" s="29" t="s">
        <v>41</v>
      </c>
      <c r="R31" s="29"/>
      <c r="S31" s="116"/>
      <c r="T31" s="206" t="s">
        <v>246</v>
      </c>
      <c r="U31" s="206"/>
      <c r="V31" s="206"/>
      <c r="W31" s="206"/>
      <c r="X31" s="206"/>
      <c r="Y31" s="206" t="s">
        <v>2298</v>
      </c>
      <c r="Z31" s="206"/>
      <c r="AA31" s="29"/>
      <c r="AB31" s="207"/>
      <c r="AC31" s="207"/>
      <c r="AD31" s="10" t="s">
        <v>164</v>
      </c>
      <c r="AE31" s="207"/>
      <c r="AF31" s="10" t="s">
        <v>247</v>
      </c>
      <c r="AG31" s="29"/>
      <c r="AH31" s="29"/>
      <c r="AI31" s="206"/>
      <c r="AJ31" s="26"/>
    </row>
    <row r="32" spans="1:36" ht="166.5" customHeight="1" x14ac:dyDescent="0.25">
      <c r="A32" s="331"/>
      <c r="B32" s="19" t="s">
        <v>2142</v>
      </c>
      <c r="C32" s="31" t="s">
        <v>169</v>
      </c>
      <c r="D32" s="38" t="s">
        <v>170</v>
      </c>
      <c r="E32" s="29"/>
      <c r="F32" s="8" t="s">
        <v>82</v>
      </c>
      <c r="G32" s="8" t="s">
        <v>171</v>
      </c>
      <c r="H32" s="10" t="s">
        <v>172</v>
      </c>
      <c r="I32" s="37">
        <v>20000</v>
      </c>
      <c r="J32" s="206" t="s">
        <v>173</v>
      </c>
      <c r="K32" s="29"/>
      <c r="L32" s="29"/>
      <c r="M32" s="29"/>
      <c r="N32" s="29"/>
      <c r="O32" s="29"/>
      <c r="P32" s="29"/>
      <c r="Q32" s="29"/>
      <c r="R32" s="29" t="s">
        <v>41</v>
      </c>
      <c r="S32" s="116"/>
      <c r="T32" s="206" t="s">
        <v>248</v>
      </c>
      <c r="U32" s="206" t="s">
        <v>249</v>
      </c>
      <c r="V32" s="206"/>
      <c r="W32" s="206" t="s">
        <v>250</v>
      </c>
      <c r="X32" s="206"/>
      <c r="Y32" s="206"/>
      <c r="Z32" s="206"/>
      <c r="AA32" s="29"/>
      <c r="AB32" s="207"/>
      <c r="AC32" s="207"/>
      <c r="AD32" s="10" t="s">
        <v>172</v>
      </c>
      <c r="AE32" s="207"/>
      <c r="AF32" s="10" t="s">
        <v>251</v>
      </c>
      <c r="AG32" s="29"/>
      <c r="AH32" s="29"/>
      <c r="AI32" s="206"/>
      <c r="AJ32" s="26"/>
    </row>
    <row r="33" spans="1:36" ht="225" x14ac:dyDescent="0.25">
      <c r="A33" s="331"/>
      <c r="B33" s="19" t="s">
        <v>2141</v>
      </c>
      <c r="C33" s="31" t="s">
        <v>2345</v>
      </c>
      <c r="D33" s="38" t="s">
        <v>174</v>
      </c>
      <c r="E33" s="29"/>
      <c r="F33" s="8" t="s">
        <v>82</v>
      </c>
      <c r="G33" s="8" t="s">
        <v>175</v>
      </c>
      <c r="H33" s="10" t="s">
        <v>176</v>
      </c>
      <c r="I33" s="37">
        <v>30000</v>
      </c>
      <c r="J33" s="206" t="s">
        <v>177</v>
      </c>
      <c r="K33" s="29"/>
      <c r="L33" s="29"/>
      <c r="M33" s="29"/>
      <c r="N33" s="29"/>
      <c r="O33" s="29"/>
      <c r="P33" s="29" t="s">
        <v>41</v>
      </c>
      <c r="Q33" s="29"/>
      <c r="R33" s="29"/>
      <c r="S33" s="116"/>
      <c r="T33" s="206" t="s">
        <v>252</v>
      </c>
      <c r="U33" s="206" t="s">
        <v>2416</v>
      </c>
      <c r="V33" s="206" t="s">
        <v>253</v>
      </c>
      <c r="W33" s="206" t="s">
        <v>254</v>
      </c>
      <c r="X33" s="206"/>
      <c r="Y33" s="206"/>
      <c r="Z33" s="206"/>
      <c r="AA33" s="29"/>
      <c r="AB33" s="207"/>
      <c r="AC33" s="9">
        <v>42339</v>
      </c>
      <c r="AD33" s="10" t="s">
        <v>176</v>
      </c>
      <c r="AE33" s="207"/>
      <c r="AF33" s="10" t="s">
        <v>177</v>
      </c>
      <c r="AG33" s="29"/>
      <c r="AH33" s="29"/>
      <c r="AI33" s="206"/>
      <c r="AJ33" s="26"/>
    </row>
    <row r="34" spans="1:36" ht="107.25" customHeight="1" x14ac:dyDescent="0.25">
      <c r="A34" s="331"/>
      <c r="B34" s="19" t="s">
        <v>2140</v>
      </c>
      <c r="C34" s="31" t="s">
        <v>2392</v>
      </c>
      <c r="D34" s="38" t="s">
        <v>178</v>
      </c>
      <c r="E34" s="29"/>
      <c r="F34" s="8" t="s">
        <v>82</v>
      </c>
      <c r="G34" s="8" t="s">
        <v>179</v>
      </c>
      <c r="H34" s="10" t="s">
        <v>79</v>
      </c>
      <c r="I34" s="37">
        <v>45000</v>
      </c>
      <c r="J34" s="206" t="s">
        <v>180</v>
      </c>
      <c r="K34" s="29"/>
      <c r="L34" s="29"/>
      <c r="M34" s="29"/>
      <c r="N34" s="29"/>
      <c r="O34" s="29" t="s">
        <v>41</v>
      </c>
      <c r="P34" s="29"/>
      <c r="Q34" s="29"/>
      <c r="R34" s="29"/>
      <c r="S34" s="116"/>
      <c r="T34" s="206" t="s">
        <v>255</v>
      </c>
      <c r="U34" s="206"/>
      <c r="V34" s="206"/>
      <c r="W34" s="206" t="s">
        <v>256</v>
      </c>
      <c r="X34" s="206"/>
      <c r="Y34" s="206"/>
      <c r="Z34" s="206"/>
      <c r="AA34" s="29"/>
      <c r="AB34" s="207"/>
      <c r="AC34" s="207"/>
      <c r="AD34" s="10"/>
      <c r="AE34" s="207"/>
      <c r="AF34" s="10"/>
      <c r="AG34" s="29"/>
      <c r="AH34" s="29"/>
      <c r="AI34" s="206"/>
      <c r="AJ34" s="26"/>
    </row>
    <row r="35" spans="1:36" ht="107.25" customHeight="1" x14ac:dyDescent="0.25">
      <c r="A35" s="331"/>
      <c r="B35" s="19" t="s">
        <v>2139</v>
      </c>
      <c r="C35" s="31" t="s">
        <v>181</v>
      </c>
      <c r="D35" s="38" t="s">
        <v>182</v>
      </c>
      <c r="E35" s="29"/>
      <c r="F35" s="8" t="s">
        <v>82</v>
      </c>
      <c r="G35" s="8" t="s">
        <v>175</v>
      </c>
      <c r="H35" s="8" t="s">
        <v>176</v>
      </c>
      <c r="I35" s="37">
        <v>25000</v>
      </c>
      <c r="J35" s="206" t="s">
        <v>183</v>
      </c>
      <c r="K35" s="29"/>
      <c r="L35" s="29"/>
      <c r="M35" s="29"/>
      <c r="N35" s="29"/>
      <c r="O35" s="29" t="s">
        <v>41</v>
      </c>
      <c r="P35" s="29"/>
      <c r="Q35" s="29"/>
      <c r="R35" s="29"/>
      <c r="S35" s="116"/>
      <c r="T35" s="206" t="s">
        <v>257</v>
      </c>
      <c r="U35" s="206"/>
      <c r="V35" s="206"/>
      <c r="W35" s="206"/>
      <c r="X35" s="206"/>
      <c r="Y35" s="206"/>
      <c r="Z35" s="206"/>
      <c r="AA35" s="29"/>
      <c r="AB35" s="207"/>
      <c r="AC35" s="207"/>
      <c r="AD35" s="8" t="s">
        <v>176</v>
      </c>
      <c r="AE35" s="207"/>
      <c r="AF35" s="10" t="s">
        <v>258</v>
      </c>
      <c r="AG35" s="29"/>
      <c r="AH35" s="29"/>
      <c r="AI35" s="206" t="s">
        <v>259</v>
      </c>
      <c r="AJ35" s="26"/>
    </row>
    <row r="36" spans="1:36" ht="146.25" customHeight="1" x14ac:dyDescent="0.25">
      <c r="A36" s="331"/>
      <c r="B36" s="19" t="s">
        <v>2137</v>
      </c>
      <c r="C36" s="31" t="s">
        <v>2393</v>
      </c>
      <c r="D36" s="38" t="s">
        <v>184</v>
      </c>
      <c r="E36" s="29"/>
      <c r="F36" s="8" t="s">
        <v>82</v>
      </c>
      <c r="G36" s="8" t="s">
        <v>175</v>
      </c>
      <c r="H36" s="8" t="s">
        <v>84</v>
      </c>
      <c r="I36" s="37">
        <v>25000</v>
      </c>
      <c r="J36" s="206" t="s">
        <v>185</v>
      </c>
      <c r="K36" s="29"/>
      <c r="L36" s="29"/>
      <c r="M36" s="29"/>
      <c r="N36" s="29"/>
      <c r="O36" s="29"/>
      <c r="P36" s="29" t="s">
        <v>41</v>
      </c>
      <c r="Q36" s="29"/>
      <c r="R36" s="29"/>
      <c r="S36" s="116"/>
      <c r="T36" s="206" t="s">
        <v>2417</v>
      </c>
      <c r="U36" s="206" t="s">
        <v>2418</v>
      </c>
      <c r="V36" s="206" t="s">
        <v>2419</v>
      </c>
      <c r="W36" s="206" t="s">
        <v>260</v>
      </c>
      <c r="X36" s="206"/>
      <c r="Y36" s="206" t="s">
        <v>2346</v>
      </c>
      <c r="Z36" s="206"/>
      <c r="AA36" s="29"/>
      <c r="AB36" s="207"/>
      <c r="AC36" s="9">
        <v>42186</v>
      </c>
      <c r="AD36" s="8" t="s">
        <v>84</v>
      </c>
      <c r="AE36" s="207"/>
      <c r="AF36" s="10" t="s">
        <v>185</v>
      </c>
      <c r="AG36" s="29"/>
      <c r="AH36" s="29"/>
      <c r="AI36" s="206"/>
      <c r="AJ36" s="26"/>
    </row>
    <row r="37" spans="1:36" ht="127.5" customHeight="1" x14ac:dyDescent="0.25">
      <c r="A37" s="331"/>
      <c r="B37" s="19" t="s">
        <v>2136</v>
      </c>
      <c r="C37" s="31" t="s">
        <v>186</v>
      </c>
      <c r="D37" s="38" t="s">
        <v>184</v>
      </c>
      <c r="E37" s="29"/>
      <c r="F37" s="278" t="s">
        <v>82</v>
      </c>
      <c r="G37" s="8" t="s">
        <v>187</v>
      </c>
      <c r="H37" s="8" t="s">
        <v>188</v>
      </c>
      <c r="I37" s="37">
        <v>25000</v>
      </c>
      <c r="J37" s="206" t="s">
        <v>189</v>
      </c>
      <c r="K37" s="29"/>
      <c r="L37" s="29"/>
      <c r="M37" s="29"/>
      <c r="N37" s="29"/>
      <c r="O37" s="29" t="s">
        <v>41</v>
      </c>
      <c r="P37" s="29"/>
      <c r="Q37" s="29"/>
      <c r="R37" s="29"/>
      <c r="S37" s="116"/>
      <c r="T37" s="206" t="s">
        <v>261</v>
      </c>
      <c r="U37" s="206" t="s">
        <v>262</v>
      </c>
      <c r="V37" s="206"/>
      <c r="W37" s="206" t="s">
        <v>250</v>
      </c>
      <c r="X37" s="206"/>
      <c r="Y37" s="206" t="s">
        <v>2299</v>
      </c>
      <c r="Z37" s="206" t="s">
        <v>263</v>
      </c>
      <c r="AA37" s="29"/>
      <c r="AB37" s="9"/>
      <c r="AC37" s="9">
        <v>42795</v>
      </c>
      <c r="AD37" s="207" t="s">
        <v>148</v>
      </c>
      <c r="AE37" s="207"/>
      <c r="AF37" s="10" t="s">
        <v>264</v>
      </c>
      <c r="AG37" s="29"/>
      <c r="AH37" s="29"/>
      <c r="AI37" s="206" t="s">
        <v>2428</v>
      </c>
      <c r="AJ37" s="26"/>
    </row>
    <row r="38" spans="1:36" ht="90" x14ac:dyDescent="0.25">
      <c r="A38" s="331"/>
      <c r="B38" s="19" t="s">
        <v>2135</v>
      </c>
      <c r="C38" s="31" t="s">
        <v>2394</v>
      </c>
      <c r="D38" s="38" t="s">
        <v>190</v>
      </c>
      <c r="E38" s="29"/>
      <c r="F38" s="278" t="s">
        <v>82</v>
      </c>
      <c r="G38" s="8" t="s">
        <v>187</v>
      </c>
      <c r="H38" s="8" t="s">
        <v>176</v>
      </c>
      <c r="I38" s="37">
        <v>60000</v>
      </c>
      <c r="J38" s="206" t="s">
        <v>191</v>
      </c>
      <c r="K38" s="29"/>
      <c r="L38" s="29"/>
      <c r="M38" s="29"/>
      <c r="N38" s="29"/>
      <c r="O38" s="29"/>
      <c r="P38" s="29"/>
      <c r="Q38" s="29" t="s">
        <v>41</v>
      </c>
      <c r="R38" s="29"/>
      <c r="S38" s="116"/>
      <c r="T38" s="206" t="s">
        <v>2420</v>
      </c>
      <c r="U38" s="206"/>
      <c r="V38" s="206"/>
      <c r="W38" s="206"/>
      <c r="X38" s="206"/>
      <c r="Y38" s="206" t="s">
        <v>2348</v>
      </c>
      <c r="Z38" s="206"/>
      <c r="AA38" s="29"/>
      <c r="AB38" s="207"/>
      <c r="AC38" s="207"/>
      <c r="AD38" s="8" t="s">
        <v>176</v>
      </c>
      <c r="AE38" s="207"/>
      <c r="AF38" s="10" t="s">
        <v>265</v>
      </c>
      <c r="AG38" s="29"/>
      <c r="AH38" s="29"/>
      <c r="AI38" s="206"/>
      <c r="AJ38" s="26"/>
    </row>
    <row r="39" spans="1:36" ht="147.75" customHeight="1" x14ac:dyDescent="0.25">
      <c r="A39" s="331"/>
      <c r="B39" s="19" t="s">
        <v>2133</v>
      </c>
      <c r="C39" s="31" t="s">
        <v>2301</v>
      </c>
      <c r="D39" s="38" t="s">
        <v>192</v>
      </c>
      <c r="E39" s="29"/>
      <c r="F39" s="8" t="s">
        <v>82</v>
      </c>
      <c r="G39" s="8" t="s">
        <v>175</v>
      </c>
      <c r="H39" s="8" t="s">
        <v>193</v>
      </c>
      <c r="I39" s="37">
        <v>25000</v>
      </c>
      <c r="J39" s="206" t="s">
        <v>194</v>
      </c>
      <c r="K39" s="29"/>
      <c r="L39" s="29"/>
      <c r="M39" s="29"/>
      <c r="N39" s="29"/>
      <c r="O39" s="29"/>
      <c r="P39" s="29" t="s">
        <v>41</v>
      </c>
      <c r="Q39" s="29"/>
      <c r="R39" s="29"/>
      <c r="S39" s="116"/>
      <c r="T39" s="206" t="s">
        <v>266</v>
      </c>
      <c r="U39" s="206" t="s">
        <v>267</v>
      </c>
      <c r="V39" s="206" t="s">
        <v>268</v>
      </c>
      <c r="W39" s="206" t="s">
        <v>269</v>
      </c>
      <c r="X39" s="206"/>
      <c r="Y39" s="206"/>
      <c r="Z39" s="206"/>
      <c r="AA39" s="29"/>
      <c r="AB39" s="207"/>
      <c r="AC39" s="9">
        <v>41974</v>
      </c>
      <c r="AD39" s="8" t="s">
        <v>193</v>
      </c>
      <c r="AE39" s="207"/>
      <c r="AF39" s="10" t="s">
        <v>270</v>
      </c>
      <c r="AG39" s="29"/>
      <c r="AH39" s="29"/>
      <c r="AI39" s="206" t="s">
        <v>271</v>
      </c>
      <c r="AJ39" s="26"/>
    </row>
    <row r="40" spans="1:36" ht="121.5" customHeight="1" x14ac:dyDescent="0.25">
      <c r="A40" s="331"/>
      <c r="B40" s="19" t="s">
        <v>2130</v>
      </c>
      <c r="C40" s="31" t="s">
        <v>2395</v>
      </c>
      <c r="D40" s="38" t="s">
        <v>195</v>
      </c>
      <c r="E40" s="29"/>
      <c r="F40" s="8" t="s">
        <v>196</v>
      </c>
      <c r="G40" s="8" t="s">
        <v>197</v>
      </c>
      <c r="H40" s="8" t="s">
        <v>176</v>
      </c>
      <c r="I40" s="37">
        <v>45000</v>
      </c>
      <c r="J40" s="206" t="s">
        <v>198</v>
      </c>
      <c r="K40" s="29"/>
      <c r="L40" s="29"/>
      <c r="M40" s="29"/>
      <c r="N40" s="29"/>
      <c r="O40" s="29" t="s">
        <v>41</v>
      </c>
      <c r="P40" s="29"/>
      <c r="Q40" s="29"/>
      <c r="R40" s="29"/>
      <c r="S40" s="116"/>
      <c r="T40" s="206" t="s">
        <v>272</v>
      </c>
      <c r="U40" s="206"/>
      <c r="V40" s="206" t="s">
        <v>273</v>
      </c>
      <c r="W40" s="206"/>
      <c r="X40" s="206"/>
      <c r="Y40" s="206" t="s">
        <v>2129</v>
      </c>
      <c r="Z40" s="206"/>
      <c r="AA40" s="29"/>
      <c r="AB40" s="207"/>
      <c r="AC40" s="207"/>
      <c r="AD40" s="8" t="s">
        <v>176</v>
      </c>
      <c r="AE40" s="207"/>
      <c r="AF40" s="10" t="s">
        <v>198</v>
      </c>
      <c r="AG40" s="29"/>
      <c r="AH40" s="29"/>
      <c r="AI40" s="206"/>
      <c r="AJ40" s="26"/>
    </row>
    <row r="41" spans="1:36" ht="75" x14ac:dyDescent="0.25">
      <c r="A41" s="331"/>
      <c r="B41" s="19" t="s">
        <v>2128</v>
      </c>
      <c r="C41" s="31" t="s">
        <v>2396</v>
      </c>
      <c r="D41" s="38" t="s">
        <v>199</v>
      </c>
      <c r="E41" s="29"/>
      <c r="F41" s="8" t="s">
        <v>82</v>
      </c>
      <c r="G41" s="8" t="s">
        <v>175</v>
      </c>
      <c r="H41" s="10" t="s">
        <v>79</v>
      </c>
      <c r="I41" s="37">
        <v>40000</v>
      </c>
      <c r="J41" s="206" t="s">
        <v>200</v>
      </c>
      <c r="K41" s="29"/>
      <c r="L41" s="29"/>
      <c r="M41" s="29"/>
      <c r="N41" s="29"/>
      <c r="O41" s="29" t="s">
        <v>41</v>
      </c>
      <c r="P41" s="29"/>
      <c r="Q41" s="29"/>
      <c r="R41" s="29"/>
      <c r="S41" s="116"/>
      <c r="T41" s="206" t="s">
        <v>274</v>
      </c>
      <c r="U41" s="206"/>
      <c r="V41" s="206"/>
      <c r="W41" s="206" t="s">
        <v>256</v>
      </c>
      <c r="X41" s="206"/>
      <c r="Y41" s="206" t="s">
        <v>2303</v>
      </c>
      <c r="Z41" s="206"/>
      <c r="AA41" s="29"/>
      <c r="AB41" s="207"/>
      <c r="AC41" s="9">
        <v>42767</v>
      </c>
      <c r="AD41" s="207" t="s">
        <v>275</v>
      </c>
      <c r="AE41" s="207"/>
      <c r="AF41" s="10" t="s">
        <v>276</v>
      </c>
      <c r="AG41" s="29"/>
      <c r="AH41" s="29"/>
      <c r="AI41" s="206"/>
      <c r="AJ41" s="26"/>
    </row>
    <row r="42" spans="1:36" ht="219" customHeight="1" x14ac:dyDescent="0.25">
      <c r="A42" s="331"/>
      <c r="B42" s="19" t="s">
        <v>2125</v>
      </c>
      <c r="C42" s="31" t="s">
        <v>201</v>
      </c>
      <c r="D42" s="38" t="s">
        <v>202</v>
      </c>
      <c r="E42" s="29"/>
      <c r="F42" s="8" t="s">
        <v>82</v>
      </c>
      <c r="G42" s="8" t="s">
        <v>203</v>
      </c>
      <c r="H42" s="10" t="s">
        <v>204</v>
      </c>
      <c r="I42" s="37">
        <v>40000</v>
      </c>
      <c r="J42" s="206" t="s">
        <v>205</v>
      </c>
      <c r="K42" s="29"/>
      <c r="L42" s="29"/>
      <c r="M42" s="29"/>
      <c r="N42" s="29"/>
      <c r="O42" s="29" t="s">
        <v>41</v>
      </c>
      <c r="P42" s="29"/>
      <c r="Q42" s="29"/>
      <c r="R42" s="29"/>
      <c r="S42" s="116"/>
      <c r="T42" s="206" t="s">
        <v>277</v>
      </c>
      <c r="U42" s="206"/>
      <c r="V42" s="206"/>
      <c r="W42" s="206" t="s">
        <v>278</v>
      </c>
      <c r="X42" s="206" t="s">
        <v>279</v>
      </c>
      <c r="Y42" s="206" t="s">
        <v>280</v>
      </c>
      <c r="Z42" s="206"/>
      <c r="AA42" s="29"/>
      <c r="AB42" s="207"/>
      <c r="AC42" s="207"/>
      <c r="AD42" s="10" t="s">
        <v>204</v>
      </c>
      <c r="AE42" s="207"/>
      <c r="AF42" s="35" t="s">
        <v>205</v>
      </c>
      <c r="AG42" s="29"/>
      <c r="AH42" s="29"/>
      <c r="AI42" s="206" t="s">
        <v>281</v>
      </c>
      <c r="AJ42" s="26"/>
    </row>
    <row r="43" spans="1:36" ht="60" x14ac:dyDescent="0.25">
      <c r="A43" s="331"/>
      <c r="B43" s="19" t="s">
        <v>2124</v>
      </c>
      <c r="C43" s="31" t="s">
        <v>2123</v>
      </c>
      <c r="D43" s="38" t="s">
        <v>206</v>
      </c>
      <c r="E43" s="29"/>
      <c r="F43" s="8" t="s">
        <v>207</v>
      </c>
      <c r="G43" s="8" t="s">
        <v>208</v>
      </c>
      <c r="H43" s="10" t="s">
        <v>154</v>
      </c>
      <c r="I43" s="37">
        <v>85000</v>
      </c>
      <c r="J43" s="206" t="s">
        <v>209</v>
      </c>
      <c r="K43" s="29"/>
      <c r="L43" s="29"/>
      <c r="M43" s="29"/>
      <c r="N43" s="29"/>
      <c r="O43" s="29"/>
      <c r="P43" s="29"/>
      <c r="Q43" s="29" t="s">
        <v>41</v>
      </c>
      <c r="R43" s="29"/>
      <c r="S43" s="116"/>
      <c r="T43" s="206" t="s">
        <v>282</v>
      </c>
      <c r="U43" s="206"/>
      <c r="V43" s="206" t="s">
        <v>283</v>
      </c>
      <c r="W43" s="206" t="s">
        <v>284</v>
      </c>
      <c r="X43" s="206"/>
      <c r="Y43" s="206"/>
      <c r="Z43" s="206"/>
      <c r="AA43" s="29"/>
      <c r="AB43" s="207"/>
      <c r="AC43" s="207"/>
      <c r="AD43" s="10" t="s">
        <v>154</v>
      </c>
      <c r="AE43" s="207"/>
      <c r="AF43" s="10" t="s">
        <v>285</v>
      </c>
      <c r="AG43" s="29"/>
      <c r="AH43" s="29"/>
      <c r="AI43" s="206" t="s">
        <v>286</v>
      </c>
      <c r="AJ43" s="26"/>
    </row>
    <row r="44" spans="1:36" ht="138.75" customHeight="1" x14ac:dyDescent="0.25">
      <c r="A44" s="331"/>
      <c r="B44" s="19" t="s">
        <v>2121</v>
      </c>
      <c r="C44" s="31" t="s">
        <v>2120</v>
      </c>
      <c r="D44" s="38" t="s">
        <v>210</v>
      </c>
      <c r="E44" s="29"/>
      <c r="F44" s="8" t="s">
        <v>207</v>
      </c>
      <c r="G44" s="8" t="s">
        <v>208</v>
      </c>
      <c r="H44" s="10" t="s">
        <v>154</v>
      </c>
      <c r="I44" s="37">
        <v>100000</v>
      </c>
      <c r="J44" s="206" t="s">
        <v>211</v>
      </c>
      <c r="K44" s="29"/>
      <c r="L44" s="29"/>
      <c r="M44" s="29"/>
      <c r="N44" s="29"/>
      <c r="O44" s="29"/>
      <c r="P44" s="29"/>
      <c r="Q44" s="29" t="s">
        <v>41</v>
      </c>
      <c r="R44" s="29"/>
      <c r="S44" s="116"/>
      <c r="T44" s="206" t="s">
        <v>287</v>
      </c>
      <c r="U44" s="206"/>
      <c r="V44" s="206"/>
      <c r="W44" s="206"/>
      <c r="X44" s="206"/>
      <c r="Y44" s="206"/>
      <c r="Z44" s="206"/>
      <c r="AA44" s="29"/>
      <c r="AB44" s="207"/>
      <c r="AC44" s="9">
        <v>42767</v>
      </c>
      <c r="AD44" s="10" t="s">
        <v>154</v>
      </c>
      <c r="AE44" s="207"/>
      <c r="AF44" s="10" t="s">
        <v>288</v>
      </c>
      <c r="AG44" s="29"/>
      <c r="AH44" s="29"/>
      <c r="AI44" s="206"/>
      <c r="AJ44" s="26"/>
    </row>
    <row r="45" spans="1:36" ht="167.25" customHeight="1" x14ac:dyDescent="0.25">
      <c r="A45" s="331"/>
      <c r="B45" s="19" t="s">
        <v>2119</v>
      </c>
      <c r="C45" s="31" t="s">
        <v>2118</v>
      </c>
      <c r="D45" s="38" t="s">
        <v>210</v>
      </c>
      <c r="E45" s="29"/>
      <c r="F45" s="279">
        <v>40969</v>
      </c>
      <c r="G45" s="279">
        <v>42705</v>
      </c>
      <c r="H45" s="10" t="s">
        <v>212</v>
      </c>
      <c r="I45" s="37">
        <v>150000</v>
      </c>
      <c r="J45" s="206" t="s">
        <v>213</v>
      </c>
      <c r="K45" s="29"/>
      <c r="L45" s="29"/>
      <c r="M45" s="29"/>
      <c r="N45" s="29"/>
      <c r="O45" s="29"/>
      <c r="P45" s="29"/>
      <c r="Q45" s="29" t="s">
        <v>41</v>
      </c>
      <c r="R45" s="29"/>
      <c r="S45" s="116"/>
      <c r="T45" s="206" t="s">
        <v>289</v>
      </c>
      <c r="U45" s="206"/>
      <c r="V45" s="206"/>
      <c r="W45" s="206"/>
      <c r="X45" s="206"/>
      <c r="Y45" s="206"/>
      <c r="Z45" s="206" t="s">
        <v>290</v>
      </c>
      <c r="AA45" s="29"/>
      <c r="AB45" s="207"/>
      <c r="AC45" s="207"/>
      <c r="AD45" s="10" t="s">
        <v>212</v>
      </c>
      <c r="AE45" s="207"/>
      <c r="AF45" s="10" t="s">
        <v>291</v>
      </c>
      <c r="AG45" s="29"/>
      <c r="AH45" s="29"/>
      <c r="AI45" s="206" t="s">
        <v>292</v>
      </c>
      <c r="AJ45" s="26"/>
    </row>
    <row r="46" spans="1:36" ht="344.25" x14ac:dyDescent="0.25">
      <c r="A46" s="331"/>
      <c r="B46" s="19" t="s">
        <v>2117</v>
      </c>
      <c r="C46" s="31" t="s">
        <v>2304</v>
      </c>
      <c r="D46" s="38" t="s">
        <v>214</v>
      </c>
      <c r="E46" s="29"/>
      <c r="F46" s="16">
        <v>40969</v>
      </c>
      <c r="G46" s="16">
        <v>42705</v>
      </c>
      <c r="H46" s="10" t="s">
        <v>215</v>
      </c>
      <c r="I46" s="37">
        <v>60000</v>
      </c>
      <c r="J46" s="206" t="s">
        <v>216</v>
      </c>
      <c r="K46" s="29"/>
      <c r="L46" s="29"/>
      <c r="M46" s="29"/>
      <c r="N46" s="29"/>
      <c r="O46" s="29"/>
      <c r="P46" s="29"/>
      <c r="Q46" s="29" t="s">
        <v>41</v>
      </c>
      <c r="R46" s="29"/>
      <c r="S46" s="116"/>
      <c r="T46" s="206" t="s">
        <v>2421</v>
      </c>
      <c r="U46" s="39" t="s">
        <v>2422</v>
      </c>
      <c r="V46" s="206" t="s">
        <v>293</v>
      </c>
      <c r="W46" s="206" t="s">
        <v>294</v>
      </c>
      <c r="X46" s="206"/>
      <c r="Y46" s="206"/>
      <c r="Z46" s="206"/>
      <c r="AA46" s="29"/>
      <c r="AB46" s="207"/>
      <c r="AC46" s="207"/>
      <c r="AD46" s="10" t="s">
        <v>215</v>
      </c>
      <c r="AE46" s="207"/>
      <c r="AF46" s="10" t="s">
        <v>216</v>
      </c>
      <c r="AG46" s="29"/>
      <c r="AH46" s="29"/>
      <c r="AI46" s="206"/>
      <c r="AJ46" s="26"/>
    </row>
    <row r="47" spans="1:36" ht="264" customHeight="1" x14ac:dyDescent="0.25">
      <c r="A47" s="331"/>
      <c r="B47" s="19" t="s">
        <v>2115</v>
      </c>
      <c r="C47" s="31" t="s">
        <v>1106</v>
      </c>
      <c r="D47" s="38" t="s">
        <v>214</v>
      </c>
      <c r="E47" s="29"/>
      <c r="F47" s="16">
        <v>40969</v>
      </c>
      <c r="G47" s="16">
        <v>42705</v>
      </c>
      <c r="H47" s="10" t="s">
        <v>215</v>
      </c>
      <c r="I47" s="37">
        <v>70000</v>
      </c>
      <c r="J47" s="206" t="s">
        <v>217</v>
      </c>
      <c r="K47" s="29"/>
      <c r="L47" s="29"/>
      <c r="M47" s="29"/>
      <c r="N47" s="29"/>
      <c r="O47" s="29"/>
      <c r="P47" s="29"/>
      <c r="Q47" s="29" t="s">
        <v>41</v>
      </c>
      <c r="R47" s="29"/>
      <c r="S47" s="116"/>
      <c r="T47" s="206" t="s">
        <v>2423</v>
      </c>
      <c r="U47" s="206" t="s">
        <v>295</v>
      </c>
      <c r="V47" s="206" t="s">
        <v>296</v>
      </c>
      <c r="W47" s="206" t="s">
        <v>297</v>
      </c>
      <c r="X47" s="206" t="s">
        <v>298</v>
      </c>
      <c r="Y47" s="206"/>
      <c r="Z47" s="206"/>
      <c r="AA47" s="29"/>
      <c r="AB47" s="207"/>
      <c r="AC47" s="207"/>
      <c r="AD47" s="10" t="s">
        <v>215</v>
      </c>
      <c r="AE47" s="207"/>
      <c r="AF47" s="10" t="s">
        <v>217</v>
      </c>
      <c r="AG47" s="29"/>
      <c r="AH47" s="29"/>
      <c r="AI47" s="206" t="s">
        <v>299</v>
      </c>
      <c r="AJ47" s="26"/>
    </row>
    <row r="48" spans="1:36" ht="117.75" customHeight="1" x14ac:dyDescent="0.25">
      <c r="A48" s="347"/>
      <c r="B48" s="19" t="s">
        <v>2114</v>
      </c>
      <c r="C48" s="31" t="s">
        <v>218</v>
      </c>
      <c r="D48" s="38" t="s">
        <v>219</v>
      </c>
      <c r="E48" s="29"/>
      <c r="F48" s="8" t="s">
        <v>57</v>
      </c>
      <c r="G48" s="8" t="s">
        <v>220</v>
      </c>
      <c r="H48" s="10" t="s">
        <v>101</v>
      </c>
      <c r="I48" s="37">
        <v>8000</v>
      </c>
      <c r="J48" s="206" t="s">
        <v>221</v>
      </c>
      <c r="K48" s="29"/>
      <c r="L48" s="29"/>
      <c r="M48" s="29"/>
      <c r="N48" s="29"/>
      <c r="O48" s="29" t="s">
        <v>41</v>
      </c>
      <c r="P48" s="29"/>
      <c r="Q48" s="29"/>
      <c r="R48" s="29"/>
      <c r="S48" s="116"/>
      <c r="T48" s="206" t="s">
        <v>300</v>
      </c>
      <c r="U48" s="206"/>
      <c r="V48" s="206"/>
      <c r="W48" s="206" t="s">
        <v>301</v>
      </c>
      <c r="X48" s="206"/>
      <c r="Y48" s="206" t="s">
        <v>302</v>
      </c>
      <c r="Z48" s="206"/>
      <c r="AA48" s="29"/>
      <c r="AB48" s="207"/>
      <c r="AC48" s="9">
        <v>41821</v>
      </c>
      <c r="AD48" s="10" t="s">
        <v>101</v>
      </c>
      <c r="AE48" s="207"/>
      <c r="AF48" s="13" t="s">
        <v>303</v>
      </c>
      <c r="AG48" s="29"/>
      <c r="AH48" s="29"/>
      <c r="AI48" s="206" t="s">
        <v>304</v>
      </c>
      <c r="AJ48" s="26"/>
    </row>
    <row r="49" spans="1:36" ht="90" x14ac:dyDescent="0.25">
      <c r="A49" s="332" t="s">
        <v>305</v>
      </c>
      <c r="B49" s="19" t="s">
        <v>2098</v>
      </c>
      <c r="C49" s="31" t="s">
        <v>306</v>
      </c>
      <c r="D49" s="31" t="s">
        <v>307</v>
      </c>
      <c r="E49" s="28"/>
      <c r="F49" s="8" t="s">
        <v>82</v>
      </c>
      <c r="G49" s="8" t="s">
        <v>197</v>
      </c>
      <c r="H49" s="10" t="s">
        <v>308</v>
      </c>
      <c r="I49" s="32">
        <v>500000</v>
      </c>
      <c r="J49" s="208" t="s">
        <v>309</v>
      </c>
      <c r="K49" s="28"/>
      <c r="L49" s="28"/>
      <c r="M49" s="28"/>
      <c r="N49" s="29"/>
      <c r="O49" s="29" t="s">
        <v>41</v>
      </c>
      <c r="P49" s="29"/>
      <c r="Q49" s="29"/>
      <c r="R49" s="29"/>
      <c r="S49" s="116"/>
      <c r="T49" s="208" t="s">
        <v>314</v>
      </c>
      <c r="U49" s="208"/>
      <c r="V49" s="208"/>
      <c r="W49" s="208"/>
      <c r="X49" s="208"/>
      <c r="Y49" s="208" t="s">
        <v>315</v>
      </c>
      <c r="Z49" s="208" t="s">
        <v>316</v>
      </c>
      <c r="AA49" s="28"/>
      <c r="AB49" s="160"/>
      <c r="AC49" s="160"/>
      <c r="AD49" s="160"/>
      <c r="AE49" s="160"/>
      <c r="AF49" s="35" t="s">
        <v>309</v>
      </c>
      <c r="AG49" s="28"/>
      <c r="AH49" s="28"/>
      <c r="AI49" s="208"/>
      <c r="AJ49" s="26"/>
    </row>
    <row r="50" spans="1:36" ht="213" customHeight="1" x14ac:dyDescent="0.25">
      <c r="A50" s="347"/>
      <c r="B50" s="19" t="s">
        <v>2097</v>
      </c>
      <c r="C50" s="31" t="s">
        <v>310</v>
      </c>
      <c r="D50" s="31" t="s">
        <v>311</v>
      </c>
      <c r="E50" s="28"/>
      <c r="F50" s="8" t="s">
        <v>82</v>
      </c>
      <c r="G50" s="8" t="s">
        <v>197</v>
      </c>
      <c r="H50" s="10" t="s">
        <v>312</v>
      </c>
      <c r="I50" s="32">
        <v>5000</v>
      </c>
      <c r="J50" s="208" t="s">
        <v>313</v>
      </c>
      <c r="K50" s="28"/>
      <c r="L50" s="28"/>
      <c r="M50" s="28"/>
      <c r="N50" s="29"/>
      <c r="O50" s="29" t="s">
        <v>41</v>
      </c>
      <c r="P50" s="29"/>
      <c r="Q50" s="29"/>
      <c r="R50" s="29"/>
      <c r="S50" s="116"/>
      <c r="T50" s="208" t="s">
        <v>317</v>
      </c>
      <c r="U50" s="208"/>
      <c r="V50" s="208" t="s">
        <v>318</v>
      </c>
      <c r="W50" s="208" t="s">
        <v>319</v>
      </c>
      <c r="X50" s="208"/>
      <c r="Y50" s="208"/>
      <c r="Z50" s="208"/>
      <c r="AA50" s="28"/>
      <c r="AB50" s="207"/>
      <c r="AC50" s="9"/>
      <c r="AD50" s="207"/>
      <c r="AE50" s="207"/>
      <c r="AF50" s="10"/>
      <c r="AG50" s="28"/>
      <c r="AH50" s="28"/>
      <c r="AI50" s="208"/>
      <c r="AJ50" s="26"/>
    </row>
    <row r="51" spans="1:36" ht="159.75" customHeight="1" x14ac:dyDescent="0.25">
      <c r="A51" s="332" t="s">
        <v>320</v>
      </c>
      <c r="B51" s="19" t="s">
        <v>2094</v>
      </c>
      <c r="C51" s="31" t="s">
        <v>2397</v>
      </c>
      <c r="D51" s="31" t="s">
        <v>321</v>
      </c>
      <c r="E51" s="28"/>
      <c r="F51" s="8" t="s">
        <v>207</v>
      </c>
      <c r="G51" s="8" t="s">
        <v>378</v>
      </c>
      <c r="H51" s="10" t="s">
        <v>322</v>
      </c>
      <c r="I51" s="32">
        <v>0</v>
      </c>
      <c r="J51" s="208" t="s">
        <v>379</v>
      </c>
      <c r="K51" s="28"/>
      <c r="L51" s="28"/>
      <c r="M51" s="28"/>
      <c r="N51" s="29"/>
      <c r="O51" s="29" t="s">
        <v>41</v>
      </c>
      <c r="P51" s="29"/>
      <c r="Q51" s="29"/>
      <c r="R51" s="29"/>
      <c r="S51" s="116"/>
      <c r="T51" s="208" t="s">
        <v>418</v>
      </c>
      <c r="U51" s="208"/>
      <c r="V51" s="208"/>
      <c r="W51" s="208" t="s">
        <v>242</v>
      </c>
      <c r="X51" s="208"/>
      <c r="Y51" s="208" t="s">
        <v>2321</v>
      </c>
      <c r="Z51" s="208"/>
      <c r="AA51" s="28"/>
      <c r="AB51" s="160"/>
      <c r="AC51" s="18">
        <v>41944</v>
      </c>
      <c r="AD51" s="10" t="s">
        <v>322</v>
      </c>
      <c r="AE51" s="160"/>
      <c r="AF51" s="10" t="s">
        <v>323</v>
      </c>
      <c r="AG51" s="28"/>
      <c r="AH51" s="28"/>
      <c r="AI51" s="208" t="s">
        <v>419</v>
      </c>
      <c r="AJ51" s="26"/>
    </row>
    <row r="52" spans="1:36" ht="144" customHeight="1" x14ac:dyDescent="0.25">
      <c r="A52" s="331"/>
      <c r="B52" s="19" t="s">
        <v>2093</v>
      </c>
      <c r="C52" s="31" t="s">
        <v>2398</v>
      </c>
      <c r="D52" s="31" t="s">
        <v>380</v>
      </c>
      <c r="E52" s="28"/>
      <c r="F52" s="8" t="s">
        <v>207</v>
      </c>
      <c r="G52" s="8" t="s">
        <v>381</v>
      </c>
      <c r="H52" s="10" t="s">
        <v>157</v>
      </c>
      <c r="I52" s="32">
        <v>0</v>
      </c>
      <c r="J52" s="208" t="s">
        <v>325</v>
      </c>
      <c r="K52" s="28"/>
      <c r="L52" s="28"/>
      <c r="M52" s="28"/>
      <c r="N52" s="29"/>
      <c r="O52" s="29" t="s">
        <v>41</v>
      </c>
      <c r="P52" s="29"/>
      <c r="Q52" s="29"/>
      <c r="R52" s="29"/>
      <c r="S52" s="116"/>
      <c r="T52" s="208" t="s">
        <v>420</v>
      </c>
      <c r="U52" s="208"/>
      <c r="V52" s="208"/>
      <c r="W52" s="208" t="s">
        <v>421</v>
      </c>
      <c r="X52" s="208"/>
      <c r="Y52" s="208" t="s">
        <v>2092</v>
      </c>
      <c r="Z52" s="208" t="s">
        <v>324</v>
      </c>
      <c r="AA52" s="28"/>
      <c r="AB52" s="207"/>
      <c r="AC52" s="9">
        <v>41944</v>
      </c>
      <c r="AD52" s="10" t="s">
        <v>157</v>
      </c>
      <c r="AE52" s="207"/>
      <c r="AF52" s="207"/>
      <c r="AG52" s="28"/>
      <c r="AH52" s="28"/>
      <c r="AI52" s="208"/>
      <c r="AJ52" s="26"/>
    </row>
    <row r="53" spans="1:36" ht="225" x14ac:dyDescent="0.25">
      <c r="A53" s="331"/>
      <c r="B53" s="19" t="s">
        <v>2091</v>
      </c>
      <c r="C53" s="31" t="s">
        <v>382</v>
      </c>
      <c r="D53" s="31" t="s">
        <v>327</v>
      </c>
      <c r="E53" s="28"/>
      <c r="F53" s="8" t="s">
        <v>146</v>
      </c>
      <c r="G53" s="8" t="s">
        <v>153</v>
      </c>
      <c r="H53" s="10" t="s">
        <v>143</v>
      </c>
      <c r="I53" s="32">
        <v>0</v>
      </c>
      <c r="J53" s="208" t="s">
        <v>383</v>
      </c>
      <c r="K53" s="28"/>
      <c r="L53" s="28"/>
      <c r="M53" s="28"/>
      <c r="N53" s="29"/>
      <c r="O53" s="29" t="s">
        <v>41</v>
      </c>
      <c r="P53" s="29"/>
      <c r="Q53" s="29"/>
      <c r="R53" s="29"/>
      <c r="S53" s="116"/>
      <c r="T53" s="208" t="s">
        <v>422</v>
      </c>
      <c r="U53" s="208" t="s">
        <v>423</v>
      </c>
      <c r="V53" s="208" t="s">
        <v>424</v>
      </c>
      <c r="W53" s="208" t="s">
        <v>425</v>
      </c>
      <c r="X53" s="208" t="s">
        <v>426</v>
      </c>
      <c r="Y53" s="208" t="s">
        <v>326</v>
      </c>
      <c r="Z53" s="208"/>
      <c r="AA53" s="28"/>
      <c r="AB53" s="160"/>
      <c r="AC53" s="18">
        <v>41821</v>
      </c>
      <c r="AD53" s="13" t="s">
        <v>328</v>
      </c>
      <c r="AE53" s="160"/>
      <c r="AF53" s="10" t="s">
        <v>427</v>
      </c>
      <c r="AG53" s="28"/>
      <c r="AH53" s="28"/>
      <c r="AI53" s="208"/>
      <c r="AJ53" s="26"/>
    </row>
    <row r="54" spans="1:36" ht="135" x14ac:dyDescent="0.25">
      <c r="A54" s="331"/>
      <c r="B54" s="19" t="s">
        <v>2090</v>
      </c>
      <c r="C54" s="31" t="s">
        <v>2354</v>
      </c>
      <c r="D54" s="31" t="s">
        <v>330</v>
      </c>
      <c r="E54" s="28"/>
      <c r="F54" s="8" t="s">
        <v>384</v>
      </c>
      <c r="G54" s="8" t="s">
        <v>385</v>
      </c>
      <c r="H54" s="10" t="s">
        <v>333</v>
      </c>
      <c r="I54" s="32">
        <v>0</v>
      </c>
      <c r="J54" s="208" t="s">
        <v>334</v>
      </c>
      <c r="K54" s="28"/>
      <c r="L54" s="28"/>
      <c r="M54" s="28"/>
      <c r="N54" s="29"/>
      <c r="O54" s="29"/>
      <c r="P54" s="29"/>
      <c r="Q54" s="29"/>
      <c r="R54" s="29" t="s">
        <v>41</v>
      </c>
      <c r="S54" s="116"/>
      <c r="T54" s="208" t="s">
        <v>428</v>
      </c>
      <c r="U54" s="208" t="s">
        <v>429</v>
      </c>
      <c r="V54" s="208"/>
      <c r="W54" s="208" t="s">
        <v>250</v>
      </c>
      <c r="X54" s="208"/>
      <c r="Y54" s="208" t="s">
        <v>2354</v>
      </c>
      <c r="Z54" s="208"/>
      <c r="AA54" s="28"/>
      <c r="AB54" s="207"/>
      <c r="AC54" s="207"/>
      <c r="AD54" s="10" t="s">
        <v>333</v>
      </c>
      <c r="AE54" s="207"/>
      <c r="AF54" s="207"/>
      <c r="AG54" s="28"/>
      <c r="AH54" s="28"/>
      <c r="AI54" s="208"/>
      <c r="AJ54" s="26"/>
    </row>
    <row r="55" spans="1:36" ht="225" x14ac:dyDescent="0.25">
      <c r="A55" s="331"/>
      <c r="B55" s="19" t="s">
        <v>2089</v>
      </c>
      <c r="C55" s="31" t="s">
        <v>1553</v>
      </c>
      <c r="D55" s="31" t="s">
        <v>335</v>
      </c>
      <c r="E55" s="28"/>
      <c r="F55" s="8" t="s">
        <v>207</v>
      </c>
      <c r="G55" s="8" t="s">
        <v>386</v>
      </c>
      <c r="H55" s="8" t="s">
        <v>387</v>
      </c>
      <c r="I55" s="32">
        <v>0</v>
      </c>
      <c r="J55" s="208" t="s">
        <v>338</v>
      </c>
      <c r="K55" s="28"/>
      <c r="L55" s="28"/>
      <c r="M55" s="28"/>
      <c r="N55" s="29"/>
      <c r="O55" s="29"/>
      <c r="P55" s="29"/>
      <c r="Q55" s="29" t="s">
        <v>41</v>
      </c>
      <c r="R55" s="29"/>
      <c r="S55" s="116"/>
      <c r="T55" s="208" t="s">
        <v>430</v>
      </c>
      <c r="U55" s="208" t="s">
        <v>423</v>
      </c>
      <c r="V55" s="208" t="s">
        <v>431</v>
      </c>
      <c r="W55" s="208" t="s">
        <v>432</v>
      </c>
      <c r="X55" s="208" t="s">
        <v>433</v>
      </c>
      <c r="Y55" s="208"/>
      <c r="Z55" s="208"/>
      <c r="AA55" s="28"/>
      <c r="AB55" s="160"/>
      <c r="AC55" s="160"/>
      <c r="AD55" s="207" t="s">
        <v>337</v>
      </c>
      <c r="AE55" s="160"/>
      <c r="AF55" s="160"/>
      <c r="AG55" s="28"/>
      <c r="AH55" s="28"/>
      <c r="AI55" s="208" t="s">
        <v>434</v>
      </c>
      <c r="AJ55" s="26"/>
    </row>
    <row r="56" spans="1:36" ht="159.75" customHeight="1" x14ac:dyDescent="0.25">
      <c r="A56" s="331"/>
      <c r="B56" s="19" t="s">
        <v>2088</v>
      </c>
      <c r="C56" s="31" t="s">
        <v>339</v>
      </c>
      <c r="D56" s="31" t="s">
        <v>340</v>
      </c>
      <c r="E56" s="28"/>
      <c r="F56" s="8" t="s">
        <v>146</v>
      </c>
      <c r="G56" s="8" t="s">
        <v>47</v>
      </c>
      <c r="H56" s="8" t="s">
        <v>48</v>
      </c>
      <c r="I56" s="32">
        <v>50000</v>
      </c>
      <c r="J56" s="208" t="s">
        <v>388</v>
      </c>
      <c r="K56" s="28"/>
      <c r="L56" s="28"/>
      <c r="M56" s="28"/>
      <c r="N56" s="29"/>
      <c r="O56" s="29" t="s">
        <v>41</v>
      </c>
      <c r="P56" s="29"/>
      <c r="Q56" s="29"/>
      <c r="R56" s="29"/>
      <c r="S56" s="116"/>
      <c r="T56" s="208" t="s">
        <v>435</v>
      </c>
      <c r="U56" s="208"/>
      <c r="V56" s="208"/>
      <c r="W56" s="208" t="s">
        <v>436</v>
      </c>
      <c r="X56" s="208"/>
      <c r="Y56" s="208"/>
      <c r="Z56" s="208"/>
      <c r="AA56" s="28"/>
      <c r="AB56" s="13"/>
      <c r="AC56" s="13" t="s">
        <v>437</v>
      </c>
      <c r="AD56" s="13" t="s">
        <v>341</v>
      </c>
      <c r="AE56" s="13"/>
      <c r="AF56" s="10" t="s">
        <v>342</v>
      </c>
      <c r="AG56" s="28"/>
      <c r="AH56" s="28"/>
      <c r="AI56" s="208" t="s">
        <v>438</v>
      </c>
      <c r="AJ56" s="26"/>
    </row>
    <row r="57" spans="1:36" ht="75" x14ac:dyDescent="0.25">
      <c r="A57" s="331"/>
      <c r="B57" s="19" t="s">
        <v>2087</v>
      </c>
      <c r="C57" s="31" t="s">
        <v>343</v>
      </c>
      <c r="D57" s="31" t="s">
        <v>340</v>
      </c>
      <c r="E57" s="28"/>
      <c r="F57" s="8" t="s">
        <v>146</v>
      </c>
      <c r="G57" s="8" t="s">
        <v>47</v>
      </c>
      <c r="H57" s="8" t="s">
        <v>344</v>
      </c>
      <c r="I57" s="32">
        <v>50000</v>
      </c>
      <c r="J57" s="208" t="s">
        <v>389</v>
      </c>
      <c r="K57" s="28"/>
      <c r="L57" s="28"/>
      <c r="M57" s="28"/>
      <c r="N57" s="29"/>
      <c r="O57" s="29" t="s">
        <v>41</v>
      </c>
      <c r="P57" s="29"/>
      <c r="Q57" s="29"/>
      <c r="R57" s="29"/>
      <c r="S57" s="116"/>
      <c r="T57" s="208" t="s">
        <v>439</v>
      </c>
      <c r="U57" s="208"/>
      <c r="V57" s="208" t="s">
        <v>440</v>
      </c>
      <c r="W57" s="208"/>
      <c r="X57" s="208"/>
      <c r="Y57" s="208"/>
      <c r="Z57" s="208"/>
      <c r="AA57" s="28"/>
      <c r="AB57" s="287"/>
      <c r="AC57" s="207"/>
      <c r="AD57" s="8" t="s">
        <v>344</v>
      </c>
      <c r="AE57" s="207"/>
      <c r="AF57" s="10" t="s">
        <v>441</v>
      </c>
      <c r="AG57" s="28"/>
      <c r="AH57" s="28"/>
      <c r="AI57" s="208" t="s">
        <v>442</v>
      </c>
      <c r="AJ57" s="26"/>
    </row>
    <row r="58" spans="1:36" ht="213.75" x14ac:dyDescent="0.25">
      <c r="A58" s="331"/>
      <c r="B58" s="19" t="s">
        <v>2086</v>
      </c>
      <c r="C58" s="31" t="s">
        <v>345</v>
      </c>
      <c r="D58" s="31" t="s">
        <v>340</v>
      </c>
      <c r="E58" s="28"/>
      <c r="F58" s="8" t="s">
        <v>146</v>
      </c>
      <c r="G58" s="8" t="s">
        <v>47</v>
      </c>
      <c r="H58" s="10" t="s">
        <v>347</v>
      </c>
      <c r="I58" s="32">
        <v>0</v>
      </c>
      <c r="J58" s="208" t="s">
        <v>390</v>
      </c>
      <c r="K58" s="28"/>
      <c r="L58" s="28"/>
      <c r="M58" s="28"/>
      <c r="N58" s="29"/>
      <c r="O58" s="29" t="s">
        <v>41</v>
      </c>
      <c r="P58" s="29"/>
      <c r="Q58" s="29"/>
      <c r="R58" s="29"/>
      <c r="S58" s="116"/>
      <c r="T58" s="208" t="s">
        <v>443</v>
      </c>
      <c r="U58" s="208"/>
      <c r="V58" s="208" t="s">
        <v>444</v>
      </c>
      <c r="W58" s="208" t="s">
        <v>445</v>
      </c>
      <c r="X58" s="109" t="s">
        <v>446</v>
      </c>
      <c r="Y58" s="208"/>
      <c r="Z58" s="208" t="s">
        <v>346</v>
      </c>
      <c r="AA58" s="28"/>
      <c r="AB58" s="18">
        <v>41760</v>
      </c>
      <c r="AC58" s="18">
        <v>42339</v>
      </c>
      <c r="AD58" s="10" t="s">
        <v>347</v>
      </c>
      <c r="AE58" s="207"/>
      <c r="AF58" s="10" t="s">
        <v>447</v>
      </c>
      <c r="AG58" s="28"/>
      <c r="AH58" s="28"/>
      <c r="AI58" s="208" t="s">
        <v>448</v>
      </c>
      <c r="AJ58" s="26"/>
    </row>
    <row r="59" spans="1:36" ht="131.25" customHeight="1" x14ac:dyDescent="0.25">
      <c r="A59" s="331"/>
      <c r="B59" s="19" t="s">
        <v>2085</v>
      </c>
      <c r="C59" s="31" t="s">
        <v>391</v>
      </c>
      <c r="D59" s="31" t="s">
        <v>392</v>
      </c>
      <c r="E59" s="28"/>
      <c r="F59" s="8" t="s">
        <v>393</v>
      </c>
      <c r="G59" s="8" t="s">
        <v>394</v>
      </c>
      <c r="H59" s="10" t="s">
        <v>395</v>
      </c>
      <c r="I59" s="32">
        <v>7500</v>
      </c>
      <c r="J59" s="208" t="s">
        <v>352</v>
      </c>
      <c r="K59" s="28"/>
      <c r="L59" s="28"/>
      <c r="M59" s="28"/>
      <c r="N59" s="29"/>
      <c r="O59" s="29" t="s">
        <v>41</v>
      </c>
      <c r="P59" s="29"/>
      <c r="Q59" s="29"/>
      <c r="R59" s="29"/>
      <c r="S59" s="116"/>
      <c r="T59" s="208" t="s">
        <v>449</v>
      </c>
      <c r="U59" s="208"/>
      <c r="V59" s="208"/>
      <c r="W59" s="208" t="s">
        <v>450</v>
      </c>
      <c r="X59" s="208"/>
      <c r="Y59" s="208" t="s">
        <v>349</v>
      </c>
      <c r="Z59" s="208" t="s">
        <v>350</v>
      </c>
      <c r="AA59" s="28"/>
      <c r="AB59" s="207"/>
      <c r="AC59" s="9">
        <v>41791</v>
      </c>
      <c r="AD59" s="10" t="s">
        <v>395</v>
      </c>
      <c r="AE59" s="207"/>
      <c r="AF59" s="207"/>
      <c r="AG59" s="28"/>
      <c r="AH59" s="28"/>
      <c r="AI59" s="208"/>
      <c r="AJ59" s="26"/>
    </row>
    <row r="60" spans="1:36" ht="75" x14ac:dyDescent="0.25">
      <c r="A60" s="331"/>
      <c r="B60" s="19" t="s">
        <v>2084</v>
      </c>
      <c r="C60" s="31" t="s">
        <v>353</v>
      </c>
      <c r="D60" s="31" t="s">
        <v>354</v>
      </c>
      <c r="E60" s="28"/>
      <c r="F60" s="8" t="s">
        <v>82</v>
      </c>
      <c r="G60" s="8" t="s">
        <v>196</v>
      </c>
      <c r="H60" s="10" t="s">
        <v>176</v>
      </c>
      <c r="I60" s="32">
        <v>3000</v>
      </c>
      <c r="J60" s="208" t="s">
        <v>355</v>
      </c>
      <c r="K60" s="28"/>
      <c r="L60" s="28"/>
      <c r="M60" s="28"/>
      <c r="N60" s="29"/>
      <c r="O60" s="29" t="s">
        <v>41</v>
      </c>
      <c r="P60" s="29"/>
      <c r="Q60" s="29"/>
      <c r="R60" s="29"/>
      <c r="S60" s="116"/>
      <c r="T60" s="208" t="s">
        <v>451</v>
      </c>
      <c r="U60" s="208"/>
      <c r="V60" s="208"/>
      <c r="W60" s="208" t="s">
        <v>452</v>
      </c>
      <c r="X60" s="208"/>
      <c r="Y60" s="208"/>
      <c r="Z60" s="208"/>
      <c r="AA60" s="28"/>
      <c r="AB60" s="207"/>
      <c r="AC60" s="9">
        <v>41944</v>
      </c>
      <c r="AD60" s="10" t="s">
        <v>176</v>
      </c>
      <c r="AE60" s="207"/>
      <c r="AF60" s="207"/>
      <c r="AG60" s="28"/>
      <c r="AH60" s="28"/>
      <c r="AI60" s="208" t="s">
        <v>453</v>
      </c>
      <c r="AJ60" s="26"/>
    </row>
    <row r="61" spans="1:36" ht="81" customHeight="1" x14ac:dyDescent="0.25">
      <c r="A61" s="331"/>
      <c r="B61" s="19" t="s">
        <v>2083</v>
      </c>
      <c r="C61" s="31" t="s">
        <v>396</v>
      </c>
      <c r="D61" s="31" t="s">
        <v>397</v>
      </c>
      <c r="E61" s="28"/>
      <c r="F61" s="8" t="s">
        <v>82</v>
      </c>
      <c r="G61" s="8" t="s">
        <v>398</v>
      </c>
      <c r="H61" s="10" t="s">
        <v>399</v>
      </c>
      <c r="I61" s="32" t="s">
        <v>401</v>
      </c>
      <c r="J61" s="208" t="s">
        <v>400</v>
      </c>
      <c r="K61" s="28"/>
      <c r="L61" s="28"/>
      <c r="M61" s="28"/>
      <c r="N61" s="29"/>
      <c r="O61" s="29" t="s">
        <v>41</v>
      </c>
      <c r="P61" s="29"/>
      <c r="Q61" s="29"/>
      <c r="R61" s="29"/>
      <c r="S61" s="116"/>
      <c r="T61" s="208"/>
      <c r="U61" s="208"/>
      <c r="V61" s="208"/>
      <c r="W61" s="208"/>
      <c r="X61" s="208"/>
      <c r="Y61" s="208"/>
      <c r="Z61" s="208"/>
      <c r="AA61" s="28"/>
      <c r="AB61" s="207"/>
      <c r="AC61" s="207"/>
      <c r="AD61" s="10"/>
      <c r="AE61" s="207"/>
      <c r="AF61" s="207"/>
      <c r="AG61" s="28"/>
      <c r="AH61" s="28"/>
      <c r="AI61" s="208" t="s">
        <v>1549</v>
      </c>
      <c r="AJ61" s="26"/>
    </row>
    <row r="62" spans="1:36" ht="180" customHeight="1" x14ac:dyDescent="0.25">
      <c r="A62" s="331"/>
      <c r="B62" s="19" t="s">
        <v>2082</v>
      </c>
      <c r="C62" s="31" t="s">
        <v>402</v>
      </c>
      <c r="D62" s="31" t="s">
        <v>403</v>
      </c>
      <c r="E62" s="28"/>
      <c r="F62" s="8" t="s">
        <v>82</v>
      </c>
      <c r="G62" s="8" t="s">
        <v>404</v>
      </c>
      <c r="H62" s="10" t="s">
        <v>358</v>
      </c>
      <c r="I62" s="32" t="s">
        <v>405</v>
      </c>
      <c r="J62" s="208" t="s">
        <v>359</v>
      </c>
      <c r="K62" s="28"/>
      <c r="L62" s="28"/>
      <c r="M62" s="28"/>
      <c r="N62" s="29"/>
      <c r="O62" s="29" t="s">
        <v>41</v>
      </c>
      <c r="P62" s="29"/>
      <c r="Q62" s="29"/>
      <c r="R62" s="29"/>
      <c r="S62" s="116"/>
      <c r="T62" s="208"/>
      <c r="U62" s="208"/>
      <c r="V62" s="208"/>
      <c r="W62" s="208"/>
      <c r="X62" s="208"/>
      <c r="Y62" s="208" t="s">
        <v>356</v>
      </c>
      <c r="Z62" s="208" t="s">
        <v>357</v>
      </c>
      <c r="AA62" s="28"/>
      <c r="AB62" s="160"/>
      <c r="AC62" s="18">
        <v>41609</v>
      </c>
      <c r="AD62" s="10" t="s">
        <v>358</v>
      </c>
      <c r="AE62" s="160"/>
      <c r="AF62" s="160"/>
      <c r="AG62" s="28"/>
      <c r="AH62" s="28"/>
      <c r="AI62" s="208" t="s">
        <v>454</v>
      </c>
      <c r="AJ62" s="26"/>
    </row>
    <row r="63" spans="1:36" ht="216" customHeight="1" x14ac:dyDescent="0.25">
      <c r="A63" s="331"/>
      <c r="B63" s="19" t="s">
        <v>2081</v>
      </c>
      <c r="C63" s="31" t="s">
        <v>406</v>
      </c>
      <c r="D63" s="31" t="s">
        <v>361</v>
      </c>
      <c r="E63" s="28"/>
      <c r="F63" s="8" t="s">
        <v>82</v>
      </c>
      <c r="G63" s="8" t="s">
        <v>407</v>
      </c>
      <c r="H63" s="10" t="s">
        <v>408</v>
      </c>
      <c r="I63" s="32">
        <v>0</v>
      </c>
      <c r="J63" s="208" t="s">
        <v>362</v>
      </c>
      <c r="K63" s="28"/>
      <c r="L63" s="28"/>
      <c r="M63" s="28"/>
      <c r="N63" s="29"/>
      <c r="O63" s="29" t="s">
        <v>41</v>
      </c>
      <c r="P63" s="29"/>
      <c r="Q63" s="29"/>
      <c r="R63" s="29"/>
      <c r="S63" s="116"/>
      <c r="T63" s="208" t="s">
        <v>455</v>
      </c>
      <c r="U63" s="208" t="s">
        <v>456</v>
      </c>
      <c r="V63" s="208" t="s">
        <v>457</v>
      </c>
      <c r="W63" s="208" t="s">
        <v>301</v>
      </c>
      <c r="X63" s="208"/>
      <c r="Y63" s="208" t="s">
        <v>360</v>
      </c>
      <c r="Z63" s="208"/>
      <c r="AA63" s="28"/>
      <c r="AB63" s="207"/>
      <c r="AC63" s="9">
        <v>41944</v>
      </c>
      <c r="AD63" s="10" t="s">
        <v>101</v>
      </c>
      <c r="AE63" s="207"/>
      <c r="AF63" s="207"/>
      <c r="AG63" s="28"/>
      <c r="AH63" s="28"/>
      <c r="AI63" s="208" t="s">
        <v>458</v>
      </c>
      <c r="AJ63" s="26"/>
    </row>
    <row r="64" spans="1:36" ht="181.5" customHeight="1" x14ac:dyDescent="0.25">
      <c r="A64" s="331"/>
      <c r="B64" s="19" t="s">
        <v>2080</v>
      </c>
      <c r="C64" s="31" t="s">
        <v>409</v>
      </c>
      <c r="D64" s="31" t="s">
        <v>361</v>
      </c>
      <c r="E64" s="28"/>
      <c r="F64" s="8" t="s">
        <v>82</v>
      </c>
      <c r="G64" s="8" t="s">
        <v>407</v>
      </c>
      <c r="H64" s="10" t="s">
        <v>89</v>
      </c>
      <c r="I64" s="32">
        <v>0</v>
      </c>
      <c r="J64" s="208" t="s">
        <v>364</v>
      </c>
      <c r="K64" s="28"/>
      <c r="L64" s="28"/>
      <c r="M64" s="28"/>
      <c r="N64" s="29"/>
      <c r="O64" s="29" t="s">
        <v>41</v>
      </c>
      <c r="P64" s="29"/>
      <c r="Q64" s="29"/>
      <c r="R64" s="29"/>
      <c r="S64" s="116"/>
      <c r="T64" s="208" t="s">
        <v>459</v>
      </c>
      <c r="U64" s="208"/>
      <c r="V64" s="208"/>
      <c r="W64" s="208"/>
      <c r="X64" s="208"/>
      <c r="Y64" s="208" t="s">
        <v>363</v>
      </c>
      <c r="Z64" s="208"/>
      <c r="AA64" s="28"/>
      <c r="AB64" s="207"/>
      <c r="AC64" s="9">
        <v>41791</v>
      </c>
      <c r="AD64" s="10" t="s">
        <v>89</v>
      </c>
      <c r="AE64" s="207"/>
      <c r="AF64" s="207"/>
      <c r="AG64" s="28"/>
      <c r="AH64" s="28"/>
      <c r="AI64" s="208"/>
      <c r="AJ64" s="26"/>
    </row>
    <row r="65" spans="1:36" ht="138.75" customHeight="1" x14ac:dyDescent="0.25">
      <c r="A65" s="331"/>
      <c r="B65" s="19" t="s">
        <v>2079</v>
      </c>
      <c r="C65" s="31" t="s">
        <v>410</v>
      </c>
      <c r="D65" s="31" t="s">
        <v>366</v>
      </c>
      <c r="E65" s="28"/>
      <c r="F65" s="8" t="s">
        <v>82</v>
      </c>
      <c r="G65" s="8" t="s">
        <v>407</v>
      </c>
      <c r="H65" s="10" t="s">
        <v>411</v>
      </c>
      <c r="I65" s="32">
        <v>0</v>
      </c>
      <c r="J65" s="208" t="s">
        <v>412</v>
      </c>
      <c r="K65" s="28"/>
      <c r="L65" s="28"/>
      <c r="M65" s="28"/>
      <c r="N65" s="29"/>
      <c r="O65" s="29" t="s">
        <v>41</v>
      </c>
      <c r="P65" s="29"/>
      <c r="Q65" s="29"/>
      <c r="R65" s="29"/>
      <c r="S65" s="116"/>
      <c r="T65" s="208"/>
      <c r="U65" s="208"/>
      <c r="V65" s="208"/>
      <c r="W65" s="208"/>
      <c r="X65" s="208"/>
      <c r="Y65" s="208" t="s">
        <v>365</v>
      </c>
      <c r="Z65" s="208"/>
      <c r="AA65" s="28"/>
      <c r="AB65" s="207"/>
      <c r="AC65" s="9">
        <v>41699</v>
      </c>
      <c r="AD65" s="10" t="s">
        <v>367</v>
      </c>
      <c r="AE65" s="207"/>
      <c r="AF65" s="207"/>
      <c r="AG65" s="28"/>
      <c r="AH65" s="28"/>
      <c r="AI65" s="208" t="s">
        <v>460</v>
      </c>
      <c r="AJ65" s="26"/>
    </row>
    <row r="66" spans="1:36" ht="75" x14ac:dyDescent="0.25">
      <c r="A66" s="331"/>
      <c r="B66" s="19" t="s">
        <v>2077</v>
      </c>
      <c r="C66" s="31" t="s">
        <v>413</v>
      </c>
      <c r="D66" s="31" t="s">
        <v>414</v>
      </c>
      <c r="E66" s="28"/>
      <c r="F66" s="8" t="s">
        <v>82</v>
      </c>
      <c r="G66" s="8" t="s">
        <v>415</v>
      </c>
      <c r="H66" s="10" t="s">
        <v>416</v>
      </c>
      <c r="I66" s="32">
        <v>0</v>
      </c>
      <c r="J66" s="208" t="s">
        <v>417</v>
      </c>
      <c r="K66" s="28"/>
      <c r="L66" s="28"/>
      <c r="M66" s="28"/>
      <c r="N66" s="29"/>
      <c r="O66" s="29" t="s">
        <v>41</v>
      </c>
      <c r="P66" s="29"/>
      <c r="Q66" s="29"/>
      <c r="R66" s="29"/>
      <c r="S66" s="116"/>
      <c r="T66" s="208" t="s">
        <v>461</v>
      </c>
      <c r="U66" s="208"/>
      <c r="V66" s="208"/>
      <c r="W66" s="208" t="s">
        <v>462</v>
      </c>
      <c r="X66" s="208"/>
      <c r="Y66" s="208"/>
      <c r="Z66" s="208"/>
      <c r="AA66" s="28"/>
      <c r="AB66" s="207"/>
      <c r="AC66" s="207"/>
      <c r="AD66" s="10"/>
      <c r="AE66" s="207"/>
      <c r="AF66" s="207"/>
      <c r="AG66" s="28"/>
      <c r="AH66" s="28"/>
      <c r="AI66" s="208" t="s">
        <v>463</v>
      </c>
      <c r="AJ66" s="26"/>
    </row>
    <row r="67" spans="1:36" ht="120" x14ac:dyDescent="0.25">
      <c r="A67" s="347"/>
      <c r="B67" s="19" t="s">
        <v>2076</v>
      </c>
      <c r="C67" s="31" t="s">
        <v>369</v>
      </c>
      <c r="D67" s="31" t="s">
        <v>361</v>
      </c>
      <c r="E67" s="28"/>
      <c r="F67" s="8" t="s">
        <v>82</v>
      </c>
      <c r="G67" s="8" t="s">
        <v>415</v>
      </c>
      <c r="H67" s="10" t="s">
        <v>48</v>
      </c>
      <c r="I67" s="32">
        <v>0</v>
      </c>
      <c r="J67" s="208" t="s">
        <v>371</v>
      </c>
      <c r="K67" s="28"/>
      <c r="L67" s="28"/>
      <c r="M67" s="28"/>
      <c r="N67" s="29"/>
      <c r="O67" s="29"/>
      <c r="P67" s="29"/>
      <c r="Q67" s="29"/>
      <c r="R67" s="29" t="s">
        <v>41</v>
      </c>
      <c r="S67" s="116"/>
      <c r="T67" s="208" t="s">
        <v>2424</v>
      </c>
      <c r="U67" s="208"/>
      <c r="V67" s="208"/>
      <c r="W67" s="208" t="s">
        <v>464</v>
      </c>
      <c r="X67" s="208"/>
      <c r="Y67" s="208"/>
      <c r="Z67" s="208"/>
      <c r="AA67" s="28"/>
      <c r="AB67" s="160"/>
      <c r="AC67" s="207"/>
      <c r="AD67" s="10" t="s">
        <v>48</v>
      </c>
      <c r="AE67" s="207"/>
      <c r="AF67" s="207"/>
      <c r="AG67" s="28"/>
      <c r="AH67" s="28"/>
      <c r="AI67" s="208"/>
      <c r="AJ67" s="26"/>
    </row>
    <row r="68" spans="1:36" ht="120" x14ac:dyDescent="0.25">
      <c r="A68" s="332" t="s">
        <v>465</v>
      </c>
      <c r="B68" s="19" t="s">
        <v>2072</v>
      </c>
      <c r="C68" s="31" t="s">
        <v>466</v>
      </c>
      <c r="D68" s="31" t="s">
        <v>467</v>
      </c>
      <c r="E68" s="28"/>
      <c r="F68" s="8" t="s">
        <v>146</v>
      </c>
      <c r="G68" s="8" t="s">
        <v>468</v>
      </c>
      <c r="H68" s="10" t="s">
        <v>469</v>
      </c>
      <c r="I68" s="32">
        <v>0</v>
      </c>
      <c r="J68" s="208" t="s">
        <v>470</v>
      </c>
      <c r="K68" s="28"/>
      <c r="L68" s="28"/>
      <c r="M68" s="28"/>
      <c r="N68" s="29"/>
      <c r="O68" s="29" t="s">
        <v>41</v>
      </c>
      <c r="P68" s="29"/>
      <c r="Q68" s="29"/>
      <c r="R68" s="29"/>
      <c r="S68" s="116"/>
      <c r="T68" s="208" t="s">
        <v>481</v>
      </c>
      <c r="U68" s="208" t="s">
        <v>482</v>
      </c>
      <c r="V68" s="208" t="s">
        <v>483</v>
      </c>
      <c r="W68" s="208" t="s">
        <v>484</v>
      </c>
      <c r="X68" s="208" t="s">
        <v>485</v>
      </c>
      <c r="Y68" s="208" t="s">
        <v>486</v>
      </c>
      <c r="Z68" s="208"/>
      <c r="AA68" s="28"/>
      <c r="AB68" s="207"/>
      <c r="AC68" s="9">
        <v>41944</v>
      </c>
      <c r="AD68" s="10" t="s">
        <v>469</v>
      </c>
      <c r="AE68" s="10"/>
      <c r="AF68" s="10" t="s">
        <v>470</v>
      </c>
      <c r="AG68" s="28"/>
      <c r="AH68" s="28"/>
      <c r="AI68" s="208"/>
      <c r="AJ68" s="26"/>
    </row>
    <row r="69" spans="1:36" ht="192.75" customHeight="1" x14ac:dyDescent="0.25">
      <c r="A69" s="331"/>
      <c r="B69" s="19" t="s">
        <v>2071</v>
      </c>
      <c r="C69" s="31" t="s">
        <v>471</v>
      </c>
      <c r="D69" s="31" t="s">
        <v>472</v>
      </c>
      <c r="E69" s="28"/>
      <c r="F69" s="16">
        <v>41000</v>
      </c>
      <c r="G69" s="16">
        <v>41334</v>
      </c>
      <c r="H69" s="16" t="s">
        <v>473</v>
      </c>
      <c r="I69" s="32">
        <v>6600</v>
      </c>
      <c r="J69" s="208" t="s">
        <v>474</v>
      </c>
      <c r="K69" s="28"/>
      <c r="L69" s="28"/>
      <c r="M69" s="28"/>
      <c r="N69" s="29"/>
      <c r="O69" s="29" t="s">
        <v>41</v>
      </c>
      <c r="P69" s="29"/>
      <c r="Q69" s="29"/>
      <c r="R69" s="29"/>
      <c r="S69" s="116"/>
      <c r="T69" s="208"/>
      <c r="U69" s="208"/>
      <c r="V69" s="208" t="s">
        <v>487</v>
      </c>
      <c r="W69" s="208"/>
      <c r="X69" s="208"/>
      <c r="Y69" s="208"/>
      <c r="Z69" s="208"/>
      <c r="AA69" s="28"/>
      <c r="AB69" s="207"/>
      <c r="AC69" s="9">
        <v>41944</v>
      </c>
      <c r="AD69" s="16" t="s">
        <v>488</v>
      </c>
      <c r="AE69" s="16"/>
      <c r="AF69" s="16" t="s">
        <v>474</v>
      </c>
      <c r="AG69" s="28"/>
      <c r="AH69" s="28"/>
      <c r="AI69" s="208"/>
      <c r="AJ69" s="26"/>
    </row>
    <row r="70" spans="1:36" ht="150" x14ac:dyDescent="0.25">
      <c r="A70" s="331"/>
      <c r="B70" s="19" t="s">
        <v>2070</v>
      </c>
      <c r="C70" s="31" t="s">
        <v>475</v>
      </c>
      <c r="D70" s="31" t="s">
        <v>476</v>
      </c>
      <c r="E70" s="28"/>
      <c r="F70" s="8" t="s">
        <v>477</v>
      </c>
      <c r="G70" s="8" t="s">
        <v>478</v>
      </c>
      <c r="H70" s="10" t="s">
        <v>479</v>
      </c>
      <c r="I70" s="32">
        <v>300000</v>
      </c>
      <c r="J70" s="208" t="s">
        <v>480</v>
      </c>
      <c r="K70" s="28"/>
      <c r="L70" s="28"/>
      <c r="M70" s="28"/>
      <c r="N70" s="29"/>
      <c r="O70" s="29" t="s">
        <v>41</v>
      </c>
      <c r="P70" s="29"/>
      <c r="Q70" s="29"/>
      <c r="R70" s="29"/>
      <c r="S70" s="116"/>
      <c r="T70" s="208" t="s">
        <v>443</v>
      </c>
      <c r="U70" s="208"/>
      <c r="V70" s="208" t="s">
        <v>444</v>
      </c>
      <c r="W70" s="208" t="s">
        <v>489</v>
      </c>
      <c r="X70" s="208"/>
      <c r="Y70" s="208" t="s">
        <v>490</v>
      </c>
      <c r="Z70" s="208" t="s">
        <v>491</v>
      </c>
      <c r="AA70" s="28"/>
      <c r="AB70" s="286"/>
      <c r="AC70" s="18">
        <v>41974</v>
      </c>
      <c r="AD70" s="13" t="s">
        <v>492</v>
      </c>
      <c r="AE70" s="13"/>
      <c r="AF70" s="10" t="s">
        <v>493</v>
      </c>
      <c r="AG70" s="28"/>
      <c r="AH70" s="28"/>
      <c r="AI70" s="208" t="s">
        <v>494</v>
      </c>
      <c r="AJ70" s="26"/>
    </row>
    <row r="71" spans="1:36" ht="225" customHeight="1" x14ac:dyDescent="0.25">
      <c r="A71" s="332" t="s">
        <v>495</v>
      </c>
      <c r="B71" s="19" t="s">
        <v>2067</v>
      </c>
      <c r="C71" s="31" t="s">
        <v>496</v>
      </c>
      <c r="D71" s="31" t="s">
        <v>497</v>
      </c>
      <c r="E71" s="28"/>
      <c r="F71" s="8" t="s">
        <v>498</v>
      </c>
      <c r="G71" s="8" t="s">
        <v>499</v>
      </c>
      <c r="H71" s="10" t="s">
        <v>500</v>
      </c>
      <c r="I71" s="32">
        <v>150000</v>
      </c>
      <c r="J71" s="208" t="s">
        <v>501</v>
      </c>
      <c r="K71" s="28"/>
      <c r="L71" s="28"/>
      <c r="M71" s="28"/>
      <c r="N71" s="29"/>
      <c r="O71" s="29" t="s">
        <v>41</v>
      </c>
      <c r="P71" s="29"/>
      <c r="Q71" s="29"/>
      <c r="R71" s="29"/>
      <c r="S71" s="116"/>
      <c r="T71" s="208" t="s">
        <v>541</v>
      </c>
      <c r="U71" s="208" t="s">
        <v>542</v>
      </c>
      <c r="V71" s="208" t="s">
        <v>543</v>
      </c>
      <c r="W71" s="208" t="s">
        <v>544</v>
      </c>
      <c r="X71" s="110" t="s">
        <v>545</v>
      </c>
      <c r="Y71" s="208" t="s">
        <v>546</v>
      </c>
      <c r="Z71" s="208" t="s">
        <v>547</v>
      </c>
      <c r="AA71" s="28"/>
      <c r="AB71" s="160" t="s">
        <v>548</v>
      </c>
      <c r="AC71" s="18">
        <v>41944</v>
      </c>
      <c r="AD71" s="13" t="s">
        <v>549</v>
      </c>
      <c r="AE71" s="160"/>
      <c r="AF71" s="10" t="s">
        <v>550</v>
      </c>
      <c r="AG71" s="28"/>
      <c r="AH71" s="28"/>
      <c r="AI71" s="208"/>
      <c r="AJ71" s="26"/>
    </row>
    <row r="72" spans="1:36" ht="90" x14ac:dyDescent="0.25">
      <c r="A72" s="331"/>
      <c r="B72" s="19" t="s">
        <v>2066</v>
      </c>
      <c r="C72" s="31" t="s">
        <v>2399</v>
      </c>
      <c r="D72" s="31" t="s">
        <v>502</v>
      </c>
      <c r="E72" s="28"/>
      <c r="F72" s="8" t="s">
        <v>498</v>
      </c>
      <c r="G72" s="8" t="s">
        <v>499</v>
      </c>
      <c r="H72" s="10" t="s">
        <v>193</v>
      </c>
      <c r="I72" s="32">
        <v>10000</v>
      </c>
      <c r="J72" s="208" t="s">
        <v>503</v>
      </c>
      <c r="K72" s="28"/>
      <c r="L72" s="28"/>
      <c r="M72" s="28"/>
      <c r="N72" s="29"/>
      <c r="O72" s="29" t="s">
        <v>41</v>
      </c>
      <c r="P72" s="29"/>
      <c r="Q72" s="29"/>
      <c r="R72" s="29"/>
      <c r="S72" s="116"/>
      <c r="T72" s="208"/>
      <c r="U72" s="208"/>
      <c r="V72" s="208" t="s">
        <v>551</v>
      </c>
      <c r="W72" s="208"/>
      <c r="X72" s="208" t="s">
        <v>552</v>
      </c>
      <c r="Y72" s="208"/>
      <c r="Z72" s="208"/>
      <c r="AA72" s="28"/>
      <c r="AB72" s="207"/>
      <c r="AC72" s="9">
        <v>41944</v>
      </c>
      <c r="AD72" s="10" t="s">
        <v>193</v>
      </c>
      <c r="AE72" s="207"/>
      <c r="AF72" s="10" t="s">
        <v>553</v>
      </c>
      <c r="AG72" s="28"/>
      <c r="AH72" s="28"/>
      <c r="AI72" s="208" t="s">
        <v>554</v>
      </c>
      <c r="AJ72" s="26"/>
    </row>
    <row r="73" spans="1:36" ht="306" x14ac:dyDescent="0.25">
      <c r="A73" s="331"/>
      <c r="B73" s="19" t="s">
        <v>2065</v>
      </c>
      <c r="C73" s="31" t="s">
        <v>504</v>
      </c>
      <c r="D73" s="31" t="s">
        <v>505</v>
      </c>
      <c r="E73" s="28"/>
      <c r="F73" s="8" t="s">
        <v>207</v>
      </c>
      <c r="G73" s="8" t="s">
        <v>208</v>
      </c>
      <c r="H73" s="10" t="s">
        <v>506</v>
      </c>
      <c r="I73" s="32">
        <v>6000</v>
      </c>
      <c r="J73" s="208" t="s">
        <v>507</v>
      </c>
      <c r="K73" s="28"/>
      <c r="L73" s="28"/>
      <c r="M73" s="28"/>
      <c r="N73" s="29"/>
      <c r="O73" s="29"/>
      <c r="P73" s="29" t="s">
        <v>41</v>
      </c>
      <c r="Q73" s="29"/>
      <c r="R73" s="29"/>
      <c r="S73" s="116"/>
      <c r="T73" s="208" t="s">
        <v>555</v>
      </c>
      <c r="U73" s="208"/>
      <c r="V73" s="110" t="s">
        <v>556</v>
      </c>
      <c r="W73" s="208" t="s">
        <v>557</v>
      </c>
      <c r="X73" s="208" t="s">
        <v>558</v>
      </c>
      <c r="Y73" s="208" t="s">
        <v>559</v>
      </c>
      <c r="Z73" s="208" t="s">
        <v>560</v>
      </c>
      <c r="AA73" s="28"/>
      <c r="AB73" s="207"/>
      <c r="AC73" s="207"/>
      <c r="AD73" s="10" t="s">
        <v>561</v>
      </c>
      <c r="AE73" s="207"/>
      <c r="AF73" s="10" t="s">
        <v>562</v>
      </c>
      <c r="AG73" s="28"/>
      <c r="AH73" s="28"/>
      <c r="AI73" s="208" t="s">
        <v>563</v>
      </c>
      <c r="AJ73" s="26"/>
    </row>
    <row r="74" spans="1:36" ht="75" x14ac:dyDescent="0.25">
      <c r="A74" s="331"/>
      <c r="B74" s="19" t="s">
        <v>2064</v>
      </c>
      <c r="C74" s="31" t="s">
        <v>2400</v>
      </c>
      <c r="D74" s="31" t="s">
        <v>497</v>
      </c>
      <c r="E74" s="28"/>
      <c r="F74" s="8" t="s">
        <v>498</v>
      </c>
      <c r="G74" s="8" t="s">
        <v>508</v>
      </c>
      <c r="H74" s="10" t="s">
        <v>79</v>
      </c>
      <c r="I74" s="32">
        <v>30000</v>
      </c>
      <c r="J74" s="208" t="s">
        <v>509</v>
      </c>
      <c r="K74" s="28"/>
      <c r="L74" s="28"/>
      <c r="M74" s="28"/>
      <c r="N74" s="29"/>
      <c r="O74" s="29" t="s">
        <v>41</v>
      </c>
      <c r="P74" s="29"/>
      <c r="Q74" s="29"/>
      <c r="R74" s="29"/>
      <c r="S74" s="116"/>
      <c r="T74" s="208" t="s">
        <v>564</v>
      </c>
      <c r="U74" s="208"/>
      <c r="V74" s="208"/>
      <c r="W74" s="208" t="s">
        <v>256</v>
      </c>
      <c r="X74" s="208"/>
      <c r="Y74" s="208" t="s">
        <v>2359</v>
      </c>
      <c r="Z74" s="208"/>
      <c r="AA74" s="28"/>
      <c r="AB74" s="207"/>
      <c r="AC74" s="207" t="s">
        <v>565</v>
      </c>
      <c r="AD74" s="10" t="s">
        <v>566</v>
      </c>
      <c r="AE74" s="207"/>
      <c r="AF74" s="13" t="s">
        <v>567</v>
      </c>
      <c r="AG74" s="28"/>
      <c r="AH74" s="28"/>
      <c r="AI74" s="208"/>
      <c r="AJ74" s="26"/>
    </row>
    <row r="75" spans="1:36" ht="150" x14ac:dyDescent="0.25">
      <c r="A75" s="331"/>
      <c r="B75" s="19" t="s">
        <v>2062</v>
      </c>
      <c r="C75" s="31" t="s">
        <v>2401</v>
      </c>
      <c r="D75" s="31" t="s">
        <v>497</v>
      </c>
      <c r="E75" s="28"/>
      <c r="F75" s="8" t="s">
        <v>498</v>
      </c>
      <c r="G75" s="8" t="s">
        <v>508</v>
      </c>
      <c r="H75" s="10" t="s">
        <v>510</v>
      </c>
      <c r="I75" s="32">
        <v>30000</v>
      </c>
      <c r="J75" s="208" t="s">
        <v>511</v>
      </c>
      <c r="K75" s="28"/>
      <c r="L75" s="28"/>
      <c r="M75" s="28"/>
      <c r="N75" s="29"/>
      <c r="O75" s="29" t="s">
        <v>41</v>
      </c>
      <c r="P75" s="29"/>
      <c r="Q75" s="29"/>
      <c r="R75" s="29"/>
      <c r="S75" s="116"/>
      <c r="T75" s="208" t="s">
        <v>568</v>
      </c>
      <c r="U75" s="208"/>
      <c r="V75" s="208" t="s">
        <v>569</v>
      </c>
      <c r="W75" s="208"/>
      <c r="X75" s="208" t="s">
        <v>2425</v>
      </c>
      <c r="Y75" s="208"/>
      <c r="Z75" s="208"/>
      <c r="AA75" s="28"/>
      <c r="AB75" s="9"/>
      <c r="AC75" s="207"/>
      <c r="AD75" s="10"/>
      <c r="AE75" s="207"/>
      <c r="AF75" s="10"/>
      <c r="AG75" s="28"/>
      <c r="AH75" s="28"/>
      <c r="AI75" s="208"/>
      <c r="AJ75" s="26"/>
    </row>
    <row r="76" spans="1:36" ht="105" customHeight="1" x14ac:dyDescent="0.25">
      <c r="A76" s="331"/>
      <c r="B76" s="19" t="s">
        <v>2061</v>
      </c>
      <c r="C76" s="31" t="s">
        <v>512</v>
      </c>
      <c r="D76" s="31" t="s">
        <v>513</v>
      </c>
      <c r="E76" s="28"/>
      <c r="F76" s="8" t="s">
        <v>498</v>
      </c>
      <c r="G76" s="8" t="s">
        <v>514</v>
      </c>
      <c r="H76" s="10" t="s">
        <v>515</v>
      </c>
      <c r="I76" s="32">
        <v>8000</v>
      </c>
      <c r="J76" s="208" t="s">
        <v>516</v>
      </c>
      <c r="K76" s="28"/>
      <c r="L76" s="28"/>
      <c r="M76" s="28"/>
      <c r="N76" s="29"/>
      <c r="O76" s="29" t="s">
        <v>41</v>
      </c>
      <c r="P76" s="29"/>
      <c r="Q76" s="29"/>
      <c r="R76" s="29"/>
      <c r="S76" s="116"/>
      <c r="T76" s="208" t="s">
        <v>2426</v>
      </c>
      <c r="U76" s="208"/>
      <c r="V76" s="208"/>
      <c r="W76" s="208"/>
      <c r="X76" s="208"/>
      <c r="Y76" s="208"/>
      <c r="Z76" s="208"/>
      <c r="AA76" s="28"/>
      <c r="AB76" s="18">
        <v>42278</v>
      </c>
      <c r="AC76" s="18">
        <v>42309</v>
      </c>
      <c r="AD76" s="10" t="s">
        <v>515</v>
      </c>
      <c r="AE76" s="160"/>
      <c r="AF76" s="10" t="s">
        <v>570</v>
      </c>
      <c r="AG76" s="28"/>
      <c r="AH76" s="28"/>
      <c r="AI76" s="208" t="s">
        <v>571</v>
      </c>
      <c r="AJ76" s="26"/>
    </row>
    <row r="77" spans="1:36" ht="277.5" customHeight="1" x14ac:dyDescent="0.25">
      <c r="A77" s="331"/>
      <c r="B77" s="19" t="s">
        <v>2060</v>
      </c>
      <c r="C77" s="31" t="s">
        <v>517</v>
      </c>
      <c r="D77" s="31" t="s">
        <v>518</v>
      </c>
      <c r="E77" s="28"/>
      <c r="F77" s="8" t="s">
        <v>498</v>
      </c>
      <c r="G77" s="8" t="s">
        <v>514</v>
      </c>
      <c r="H77" s="8" t="s">
        <v>519</v>
      </c>
      <c r="I77" s="32">
        <v>8000</v>
      </c>
      <c r="J77" s="208" t="s">
        <v>520</v>
      </c>
      <c r="K77" s="28"/>
      <c r="L77" s="28"/>
      <c r="M77" s="28"/>
      <c r="N77" s="29"/>
      <c r="O77" s="29" t="s">
        <v>41</v>
      </c>
      <c r="P77" s="29"/>
      <c r="Q77" s="29"/>
      <c r="R77" s="29"/>
      <c r="S77" s="116"/>
      <c r="T77" s="208" t="s">
        <v>572</v>
      </c>
      <c r="U77" s="208"/>
      <c r="V77" s="208"/>
      <c r="W77" s="208" t="s">
        <v>573</v>
      </c>
      <c r="X77" s="208"/>
      <c r="Y77" s="208" t="s">
        <v>574</v>
      </c>
      <c r="Z77" s="208" t="s">
        <v>575</v>
      </c>
      <c r="AA77" s="28"/>
      <c r="AB77" s="9">
        <v>42248</v>
      </c>
      <c r="AC77" s="9">
        <v>42278</v>
      </c>
      <c r="AD77" s="207" t="s">
        <v>101</v>
      </c>
      <c r="AE77" s="207"/>
      <c r="AF77" s="10" t="s">
        <v>520</v>
      </c>
      <c r="AG77" s="28"/>
      <c r="AH77" s="28"/>
      <c r="AI77" s="208" t="s">
        <v>576</v>
      </c>
      <c r="AJ77" s="26"/>
    </row>
    <row r="78" spans="1:36" ht="274.5" customHeight="1" x14ac:dyDescent="0.25">
      <c r="A78" s="331"/>
      <c r="B78" s="19" t="s">
        <v>2059</v>
      </c>
      <c r="C78" s="31" t="s">
        <v>521</v>
      </c>
      <c r="D78" s="31" t="s">
        <v>522</v>
      </c>
      <c r="E78" s="28"/>
      <c r="F78" s="8" t="s">
        <v>498</v>
      </c>
      <c r="G78" s="8" t="s">
        <v>523</v>
      </c>
      <c r="H78" s="8" t="s">
        <v>154</v>
      </c>
      <c r="I78" s="32">
        <v>8000</v>
      </c>
      <c r="J78" s="208" t="s">
        <v>524</v>
      </c>
      <c r="K78" s="28"/>
      <c r="L78" s="28"/>
      <c r="M78" s="28"/>
      <c r="N78" s="29"/>
      <c r="O78" s="29" t="s">
        <v>41</v>
      </c>
      <c r="P78" s="29"/>
      <c r="Q78" s="29"/>
      <c r="R78" s="29"/>
      <c r="S78" s="116"/>
      <c r="T78" s="208" t="s">
        <v>577</v>
      </c>
      <c r="U78" s="208"/>
      <c r="V78" s="208"/>
      <c r="W78" s="208"/>
      <c r="X78" s="208"/>
      <c r="Y78" s="208"/>
      <c r="Z78" s="208"/>
      <c r="AA78" s="28"/>
      <c r="AB78" s="207"/>
      <c r="AC78" s="207"/>
      <c r="AD78" s="8"/>
      <c r="AE78" s="207"/>
      <c r="AF78" s="10"/>
      <c r="AG78" s="28"/>
      <c r="AH78" s="28"/>
      <c r="AI78" s="208"/>
      <c r="AJ78" s="26"/>
    </row>
    <row r="79" spans="1:36" ht="148.5" customHeight="1" x14ac:dyDescent="0.25">
      <c r="A79" s="331"/>
      <c r="B79" s="19" t="s">
        <v>2058</v>
      </c>
      <c r="C79" s="31" t="s">
        <v>2402</v>
      </c>
      <c r="D79" s="31" t="s">
        <v>525</v>
      </c>
      <c r="E79" s="28"/>
      <c r="F79" s="8" t="s">
        <v>498</v>
      </c>
      <c r="G79" s="8" t="s">
        <v>526</v>
      </c>
      <c r="H79" s="8" t="s">
        <v>154</v>
      </c>
      <c r="I79" s="32">
        <v>50000</v>
      </c>
      <c r="J79" s="208" t="s">
        <v>527</v>
      </c>
      <c r="K79" s="28"/>
      <c r="L79" s="28"/>
      <c r="M79" s="28"/>
      <c r="N79" s="29"/>
      <c r="O79" s="29" t="s">
        <v>41</v>
      </c>
      <c r="P79" s="29"/>
      <c r="Q79" s="29"/>
      <c r="R79" s="29"/>
      <c r="S79" s="116"/>
      <c r="T79" s="208"/>
      <c r="U79" s="208"/>
      <c r="V79" s="208"/>
      <c r="W79" s="208"/>
      <c r="X79" s="208"/>
      <c r="Y79" s="208" t="s">
        <v>2057</v>
      </c>
      <c r="Z79" s="208"/>
      <c r="AA79" s="28"/>
      <c r="AB79" s="207"/>
      <c r="AC79" s="207" t="s">
        <v>578</v>
      </c>
      <c r="AD79" s="8" t="s">
        <v>154</v>
      </c>
      <c r="AE79" s="207"/>
      <c r="AF79" s="10" t="s">
        <v>579</v>
      </c>
      <c r="AG79" s="28"/>
      <c r="AH79" s="28"/>
      <c r="AI79" s="208"/>
      <c r="AJ79" s="26"/>
    </row>
    <row r="80" spans="1:36" ht="213" customHeight="1" x14ac:dyDescent="0.25">
      <c r="A80" s="331"/>
      <c r="B80" s="19" t="s">
        <v>2055</v>
      </c>
      <c r="C80" s="31" t="s">
        <v>528</v>
      </c>
      <c r="D80" s="31" t="s">
        <v>529</v>
      </c>
      <c r="E80" s="28"/>
      <c r="F80" s="8" t="s">
        <v>530</v>
      </c>
      <c r="G80" s="8" t="s">
        <v>531</v>
      </c>
      <c r="H80" s="8" t="s">
        <v>154</v>
      </c>
      <c r="I80" s="32">
        <v>50000</v>
      </c>
      <c r="J80" s="208" t="s">
        <v>532</v>
      </c>
      <c r="K80" s="28"/>
      <c r="L80" s="28"/>
      <c r="M80" s="28"/>
      <c r="N80" s="29"/>
      <c r="O80" s="29"/>
      <c r="P80" s="29"/>
      <c r="Q80" s="29" t="s">
        <v>41</v>
      </c>
      <c r="R80" s="29"/>
      <c r="S80" s="116"/>
      <c r="T80" s="208"/>
      <c r="U80" s="109" t="s">
        <v>580</v>
      </c>
      <c r="V80" s="208"/>
      <c r="W80" s="208"/>
      <c r="X80" s="208"/>
      <c r="Y80" s="208"/>
      <c r="Z80" s="208"/>
      <c r="AA80" s="28"/>
      <c r="AB80" s="207"/>
      <c r="AC80" s="207" t="s">
        <v>578</v>
      </c>
      <c r="AD80" s="8" t="s">
        <v>154</v>
      </c>
      <c r="AE80" s="207"/>
      <c r="AF80" s="10" t="s">
        <v>581</v>
      </c>
      <c r="AG80" s="28"/>
      <c r="AH80" s="28"/>
      <c r="AI80" s="208" t="s">
        <v>582</v>
      </c>
      <c r="AJ80" s="26"/>
    </row>
    <row r="81" spans="1:36" ht="101.25" customHeight="1" x14ac:dyDescent="0.25">
      <c r="A81" s="331"/>
      <c r="B81" s="19" t="s">
        <v>2054</v>
      </c>
      <c r="C81" s="31" t="s">
        <v>533</v>
      </c>
      <c r="D81" s="31" t="s">
        <v>534</v>
      </c>
      <c r="E81" s="28"/>
      <c r="F81" s="8" t="s">
        <v>498</v>
      </c>
      <c r="G81" s="8" t="s">
        <v>508</v>
      </c>
      <c r="H81" s="8" t="s">
        <v>154</v>
      </c>
      <c r="I81" s="32">
        <v>150000</v>
      </c>
      <c r="J81" s="208" t="s">
        <v>535</v>
      </c>
      <c r="K81" s="28"/>
      <c r="L81" s="28"/>
      <c r="M81" s="28"/>
      <c r="N81" s="29"/>
      <c r="O81" s="29"/>
      <c r="P81" s="29"/>
      <c r="Q81" s="29" t="s">
        <v>41</v>
      </c>
      <c r="R81" s="29"/>
      <c r="S81" s="116"/>
      <c r="T81" s="208"/>
      <c r="U81" s="208" t="s">
        <v>583</v>
      </c>
      <c r="V81" s="208"/>
      <c r="W81" s="208"/>
      <c r="X81" s="208"/>
      <c r="Y81" s="208" t="s">
        <v>533</v>
      </c>
      <c r="Z81" s="208"/>
      <c r="AA81" s="28"/>
      <c r="AB81" s="207"/>
      <c r="AC81" s="207" t="s">
        <v>578</v>
      </c>
      <c r="AD81" s="8" t="s">
        <v>154</v>
      </c>
      <c r="AE81" s="207"/>
      <c r="AF81" s="10" t="s">
        <v>535</v>
      </c>
      <c r="AG81" s="28"/>
      <c r="AH81" s="28"/>
      <c r="AI81" s="208"/>
      <c r="AJ81" s="26"/>
    </row>
    <row r="82" spans="1:36" ht="111" customHeight="1" x14ac:dyDescent="0.25">
      <c r="A82" s="331"/>
      <c r="B82" s="19" t="s">
        <v>2053</v>
      </c>
      <c r="C82" s="31" t="s">
        <v>2265</v>
      </c>
      <c r="D82" s="31" t="s">
        <v>536</v>
      </c>
      <c r="E82" s="28"/>
      <c r="F82" s="8" t="s">
        <v>77</v>
      </c>
      <c r="G82" s="8" t="s">
        <v>508</v>
      </c>
      <c r="H82" s="8" t="s">
        <v>154</v>
      </c>
      <c r="I82" s="32">
        <v>70000</v>
      </c>
      <c r="J82" s="208" t="s">
        <v>537</v>
      </c>
      <c r="K82" s="28"/>
      <c r="L82" s="28"/>
      <c r="M82" s="28"/>
      <c r="N82" s="29"/>
      <c r="O82" s="29"/>
      <c r="P82" s="29"/>
      <c r="Q82" s="29" t="s">
        <v>41</v>
      </c>
      <c r="R82" s="29"/>
      <c r="S82" s="116"/>
      <c r="T82" s="208"/>
      <c r="U82" s="208" t="s">
        <v>584</v>
      </c>
      <c r="V82" s="208"/>
      <c r="W82" s="208"/>
      <c r="X82" s="208"/>
      <c r="Y82" s="208"/>
      <c r="Z82" s="208"/>
      <c r="AA82" s="28"/>
      <c r="AB82" s="207"/>
      <c r="AC82" s="207" t="s">
        <v>578</v>
      </c>
      <c r="AD82" s="8" t="s">
        <v>154</v>
      </c>
      <c r="AE82" s="207"/>
      <c r="AF82" s="10" t="s">
        <v>585</v>
      </c>
      <c r="AG82" s="28"/>
      <c r="AH82" s="28"/>
      <c r="AI82" s="208"/>
      <c r="AJ82" s="26"/>
    </row>
    <row r="83" spans="1:36" ht="45" x14ac:dyDescent="0.25">
      <c r="A83" s="331"/>
      <c r="B83" s="19" t="s">
        <v>2052</v>
      </c>
      <c r="C83" s="31" t="s">
        <v>538</v>
      </c>
      <c r="D83" s="31" t="s">
        <v>539</v>
      </c>
      <c r="E83" s="28"/>
      <c r="F83" s="16">
        <v>40969</v>
      </c>
      <c r="G83" s="10" t="s">
        <v>508</v>
      </c>
      <c r="H83" s="106" t="s">
        <v>515</v>
      </c>
      <c r="I83" s="32">
        <v>0</v>
      </c>
      <c r="J83" s="208" t="s">
        <v>540</v>
      </c>
      <c r="K83" s="28"/>
      <c r="L83" s="28"/>
      <c r="M83" s="28"/>
      <c r="N83" s="29"/>
      <c r="O83" s="29"/>
      <c r="P83" s="29"/>
      <c r="Q83" s="29" t="s">
        <v>41</v>
      </c>
      <c r="R83" s="29"/>
      <c r="S83" s="116"/>
      <c r="T83" s="208" t="s">
        <v>586</v>
      </c>
      <c r="U83" s="208"/>
      <c r="V83" s="208"/>
      <c r="W83" s="208"/>
      <c r="X83" s="208"/>
      <c r="Y83" s="208"/>
      <c r="Z83" s="208"/>
      <c r="AA83" s="28"/>
      <c r="AB83" s="160"/>
      <c r="AC83" s="18">
        <v>41944</v>
      </c>
      <c r="AD83" s="106" t="s">
        <v>515</v>
      </c>
      <c r="AE83" s="160"/>
      <c r="AF83" s="10" t="s">
        <v>540</v>
      </c>
      <c r="AG83" s="28"/>
      <c r="AH83" s="28"/>
      <c r="AI83" s="208"/>
      <c r="AJ83" s="26"/>
    </row>
    <row r="84" spans="1:36" ht="120" x14ac:dyDescent="0.25">
      <c r="A84" s="332" t="s">
        <v>587</v>
      </c>
      <c r="B84" s="19" t="s">
        <v>2051</v>
      </c>
      <c r="C84" s="31" t="s">
        <v>2403</v>
      </c>
      <c r="D84" s="31" t="s">
        <v>588</v>
      </c>
      <c r="E84" s="28"/>
      <c r="F84" s="8" t="s">
        <v>146</v>
      </c>
      <c r="G84" s="8" t="s">
        <v>151</v>
      </c>
      <c r="H84" s="10" t="s">
        <v>589</v>
      </c>
      <c r="I84" s="32">
        <v>0</v>
      </c>
      <c r="J84" s="208" t="s">
        <v>590</v>
      </c>
      <c r="K84" s="28"/>
      <c r="L84" s="28"/>
      <c r="M84" s="28"/>
      <c r="N84" s="29"/>
      <c r="O84" s="29"/>
      <c r="P84" s="29" t="s">
        <v>41</v>
      </c>
      <c r="Q84" s="29"/>
      <c r="R84" s="29"/>
      <c r="S84" s="116"/>
      <c r="T84" s="208" t="s">
        <v>2427</v>
      </c>
      <c r="U84" s="208"/>
      <c r="V84" s="208"/>
      <c r="W84" s="208" t="s">
        <v>661</v>
      </c>
      <c r="X84" s="208"/>
      <c r="Y84" s="208" t="s">
        <v>662</v>
      </c>
      <c r="Z84" s="208"/>
      <c r="AA84" s="28"/>
      <c r="AB84" s="18">
        <v>41518</v>
      </c>
      <c r="AC84" s="9">
        <v>42675</v>
      </c>
      <c r="AD84" s="10" t="s">
        <v>374</v>
      </c>
      <c r="AE84" s="207"/>
      <c r="AF84" s="10" t="s">
        <v>663</v>
      </c>
      <c r="AG84" s="28"/>
      <c r="AH84" s="28"/>
      <c r="AI84" s="208"/>
      <c r="AJ84" s="26"/>
    </row>
    <row r="85" spans="1:36" ht="141" customHeight="1" x14ac:dyDescent="0.25">
      <c r="A85" s="331"/>
      <c r="B85" s="19" t="s">
        <v>2050</v>
      </c>
      <c r="C85" s="31" t="s">
        <v>591</v>
      </c>
      <c r="D85" s="31" t="s">
        <v>592</v>
      </c>
      <c r="E85" s="28"/>
      <c r="F85" s="8" t="s">
        <v>196</v>
      </c>
      <c r="G85" s="8" t="s">
        <v>175</v>
      </c>
      <c r="H85" s="10" t="s">
        <v>593</v>
      </c>
      <c r="I85" s="32">
        <v>30000</v>
      </c>
      <c r="J85" s="208" t="s">
        <v>594</v>
      </c>
      <c r="K85" s="28"/>
      <c r="L85" s="28"/>
      <c r="M85" s="28"/>
      <c r="N85" s="29"/>
      <c r="O85" s="29" t="s">
        <v>41</v>
      </c>
      <c r="P85" s="29"/>
      <c r="Q85" s="29"/>
      <c r="R85" s="29"/>
      <c r="S85" s="116"/>
      <c r="T85" s="208" t="s">
        <v>664</v>
      </c>
      <c r="U85" s="208"/>
      <c r="V85" s="208"/>
      <c r="W85" s="208" t="s">
        <v>661</v>
      </c>
      <c r="X85" s="208"/>
      <c r="Y85" s="208" t="s">
        <v>665</v>
      </c>
      <c r="Z85" s="208"/>
      <c r="AA85" s="28"/>
      <c r="AB85" s="13" t="s">
        <v>666</v>
      </c>
      <c r="AC85" s="207" t="s">
        <v>667</v>
      </c>
      <c r="AD85" s="10" t="s">
        <v>593</v>
      </c>
      <c r="AE85" s="207"/>
      <c r="AF85" s="10" t="s">
        <v>594</v>
      </c>
      <c r="AG85" s="28"/>
      <c r="AH85" s="28"/>
      <c r="AI85" s="208"/>
      <c r="AJ85" s="26"/>
    </row>
    <row r="86" spans="1:36" ht="75" x14ac:dyDescent="0.25">
      <c r="A86" s="331"/>
      <c r="B86" s="19" t="s">
        <v>2049</v>
      </c>
      <c r="C86" s="31" t="s">
        <v>2272</v>
      </c>
      <c r="D86" s="31" t="s">
        <v>592</v>
      </c>
      <c r="E86" s="28"/>
      <c r="F86" s="8" t="s">
        <v>82</v>
      </c>
      <c r="G86" s="8" t="s">
        <v>197</v>
      </c>
      <c r="H86" s="10" t="s">
        <v>79</v>
      </c>
      <c r="I86" s="32">
        <v>10000</v>
      </c>
      <c r="J86" s="208" t="s">
        <v>595</v>
      </c>
      <c r="K86" s="28"/>
      <c r="L86" s="28"/>
      <c r="M86" s="28"/>
      <c r="N86" s="29"/>
      <c r="O86" s="29"/>
      <c r="P86" s="29"/>
      <c r="Q86" s="29" t="s">
        <v>41</v>
      </c>
      <c r="R86" s="29"/>
      <c r="S86" s="116"/>
      <c r="T86" s="208" t="s">
        <v>668</v>
      </c>
      <c r="U86" s="208"/>
      <c r="V86" s="208"/>
      <c r="W86" s="208" t="s">
        <v>669</v>
      </c>
      <c r="X86" s="208"/>
      <c r="Y86" s="208"/>
      <c r="Z86" s="208"/>
      <c r="AA86" s="28"/>
      <c r="AB86" s="207"/>
      <c r="AC86" s="207"/>
      <c r="AD86" s="10" t="s">
        <v>176</v>
      </c>
      <c r="AE86" s="207"/>
      <c r="AF86" s="10" t="s">
        <v>670</v>
      </c>
      <c r="AG86" s="28"/>
      <c r="AH86" s="28"/>
      <c r="AI86" s="208"/>
      <c r="AJ86" s="26"/>
    </row>
    <row r="87" spans="1:36" ht="132.75" customHeight="1" x14ac:dyDescent="0.25">
      <c r="A87" s="331"/>
      <c r="B87" s="19" t="s">
        <v>2048</v>
      </c>
      <c r="C87" s="31" t="s">
        <v>596</v>
      </c>
      <c r="D87" s="31" t="s">
        <v>597</v>
      </c>
      <c r="E87" s="28"/>
      <c r="F87" s="8" t="s">
        <v>57</v>
      </c>
      <c r="G87" s="8" t="s">
        <v>598</v>
      </c>
      <c r="H87" s="10" t="s">
        <v>473</v>
      </c>
      <c r="I87" s="32">
        <v>0</v>
      </c>
      <c r="J87" s="208" t="s">
        <v>599</v>
      </c>
      <c r="K87" s="28"/>
      <c r="L87" s="28"/>
      <c r="M87" s="28"/>
      <c r="N87" s="29"/>
      <c r="O87" s="29" t="s">
        <v>41</v>
      </c>
      <c r="P87" s="29"/>
      <c r="Q87" s="29"/>
      <c r="R87" s="29"/>
      <c r="S87" s="116"/>
      <c r="T87" s="208" t="s">
        <v>671</v>
      </c>
      <c r="U87" s="208"/>
      <c r="V87" s="208" t="s">
        <v>672</v>
      </c>
      <c r="W87" s="208" t="s">
        <v>673</v>
      </c>
      <c r="X87" s="208"/>
      <c r="Y87" s="208"/>
      <c r="Z87" s="208"/>
      <c r="AA87" s="28"/>
      <c r="AB87" s="207"/>
      <c r="AC87" s="9">
        <v>42767</v>
      </c>
      <c r="AD87" s="10" t="s">
        <v>473</v>
      </c>
      <c r="AE87" s="207"/>
      <c r="AF87" s="10" t="s">
        <v>674</v>
      </c>
      <c r="AG87" s="28"/>
      <c r="AH87" s="28"/>
      <c r="AI87" s="208"/>
      <c r="AJ87" s="26"/>
    </row>
    <row r="88" spans="1:36" ht="174" customHeight="1" x14ac:dyDescent="0.25">
      <c r="A88" s="331"/>
      <c r="B88" s="19" t="s">
        <v>2047</v>
      </c>
      <c r="C88" s="31" t="s">
        <v>600</v>
      </c>
      <c r="D88" s="31" t="s">
        <v>601</v>
      </c>
      <c r="E88" s="28"/>
      <c r="F88" s="8" t="s">
        <v>57</v>
      </c>
      <c r="G88" s="8" t="s">
        <v>602</v>
      </c>
      <c r="H88" s="10" t="s">
        <v>473</v>
      </c>
      <c r="I88" s="32">
        <v>15000</v>
      </c>
      <c r="J88" s="208" t="s">
        <v>603</v>
      </c>
      <c r="K88" s="28"/>
      <c r="L88" s="28"/>
      <c r="M88" s="28"/>
      <c r="N88" s="29"/>
      <c r="O88" s="29" t="s">
        <v>41</v>
      </c>
      <c r="P88" s="29"/>
      <c r="Q88" s="29"/>
      <c r="R88" s="29"/>
      <c r="S88" s="116"/>
      <c r="T88" s="208" t="s">
        <v>671</v>
      </c>
      <c r="U88" s="208"/>
      <c r="V88" s="208" t="s">
        <v>675</v>
      </c>
      <c r="W88" s="208" t="s">
        <v>673</v>
      </c>
      <c r="X88" s="208"/>
      <c r="Y88" s="208"/>
      <c r="Z88" s="208"/>
      <c r="AA88" s="28"/>
      <c r="AB88" s="207"/>
      <c r="AC88" s="9">
        <v>42767</v>
      </c>
      <c r="AD88" s="10" t="s">
        <v>473</v>
      </c>
      <c r="AE88" s="207"/>
      <c r="AF88" s="10" t="s">
        <v>676</v>
      </c>
      <c r="AG88" s="28"/>
      <c r="AH88" s="28"/>
      <c r="AI88" s="208" t="s">
        <v>677</v>
      </c>
      <c r="AJ88" s="26"/>
    </row>
    <row r="89" spans="1:36" ht="114" customHeight="1" x14ac:dyDescent="0.25">
      <c r="A89" s="331"/>
      <c r="B89" s="19" t="s">
        <v>2046</v>
      </c>
      <c r="C89" s="31" t="s">
        <v>604</v>
      </c>
      <c r="D89" s="31" t="s">
        <v>472</v>
      </c>
      <c r="E89" s="28"/>
      <c r="F89" s="8" t="s">
        <v>605</v>
      </c>
      <c r="G89" s="8" t="s">
        <v>478</v>
      </c>
      <c r="H89" s="10" t="s">
        <v>473</v>
      </c>
      <c r="I89" s="32">
        <v>0</v>
      </c>
      <c r="J89" s="208" t="s">
        <v>606</v>
      </c>
      <c r="K89" s="28"/>
      <c r="L89" s="28"/>
      <c r="M89" s="28"/>
      <c r="N89" s="29"/>
      <c r="O89" s="29" t="s">
        <v>41</v>
      </c>
      <c r="P89" s="29"/>
      <c r="Q89" s="29"/>
      <c r="R89" s="29"/>
      <c r="S89" s="116"/>
      <c r="T89" s="208" t="s">
        <v>678</v>
      </c>
      <c r="U89" s="208"/>
      <c r="V89" s="208"/>
      <c r="W89" s="208"/>
      <c r="X89" s="208"/>
      <c r="Y89" s="208"/>
      <c r="Z89" s="208"/>
      <c r="AA89" s="28"/>
      <c r="AB89" s="207"/>
      <c r="AC89" s="207"/>
      <c r="AD89" s="10"/>
      <c r="AE89" s="207"/>
      <c r="AF89" s="10"/>
      <c r="AG89" s="28"/>
      <c r="AH89" s="28"/>
      <c r="AI89" s="208"/>
      <c r="AJ89" s="26"/>
    </row>
    <row r="90" spans="1:36" ht="90" x14ac:dyDescent="0.25">
      <c r="A90" s="331"/>
      <c r="B90" s="19" t="s">
        <v>2045</v>
      </c>
      <c r="C90" s="31" t="s">
        <v>607</v>
      </c>
      <c r="D90" s="31" t="s">
        <v>608</v>
      </c>
      <c r="E90" s="28"/>
      <c r="F90" s="8" t="s">
        <v>57</v>
      </c>
      <c r="G90" s="8" t="s">
        <v>609</v>
      </c>
      <c r="H90" s="10" t="s">
        <v>84</v>
      </c>
      <c r="I90" s="32">
        <v>0</v>
      </c>
      <c r="J90" s="208" t="s">
        <v>610</v>
      </c>
      <c r="K90" s="28"/>
      <c r="L90" s="28"/>
      <c r="M90" s="28"/>
      <c r="N90" s="29"/>
      <c r="O90" s="29" t="s">
        <v>41</v>
      </c>
      <c r="P90" s="29"/>
      <c r="Q90" s="29"/>
      <c r="R90" s="29"/>
      <c r="S90" s="116"/>
      <c r="T90" s="208"/>
      <c r="U90" s="208"/>
      <c r="V90" s="208"/>
      <c r="W90" s="208"/>
      <c r="X90" s="208"/>
      <c r="Y90" s="208"/>
      <c r="Z90" s="208"/>
      <c r="AA90" s="28"/>
      <c r="AB90" s="207"/>
      <c r="AC90" s="207"/>
      <c r="AD90" s="10" t="s">
        <v>84</v>
      </c>
      <c r="AE90" s="207"/>
      <c r="AF90" s="10" t="s">
        <v>610</v>
      </c>
      <c r="AG90" s="28"/>
      <c r="AH90" s="28"/>
      <c r="AI90" s="208"/>
      <c r="AJ90" s="26"/>
    </row>
    <row r="91" spans="1:36" ht="60" x14ac:dyDescent="0.25">
      <c r="A91" s="331"/>
      <c r="B91" s="19" t="s">
        <v>2044</v>
      </c>
      <c r="C91" s="31" t="s">
        <v>611</v>
      </c>
      <c r="D91" s="31" t="s">
        <v>612</v>
      </c>
      <c r="E91" s="28"/>
      <c r="F91" s="34" t="s">
        <v>613</v>
      </c>
      <c r="G91" s="34" t="s">
        <v>99</v>
      </c>
      <c r="H91" s="33" t="s">
        <v>614</v>
      </c>
      <c r="I91" s="32">
        <v>0</v>
      </c>
      <c r="J91" s="208" t="s">
        <v>615</v>
      </c>
      <c r="K91" s="28"/>
      <c r="L91" s="28"/>
      <c r="M91" s="28"/>
      <c r="N91" s="29"/>
      <c r="O91" s="29"/>
      <c r="P91" s="29"/>
      <c r="Q91" s="29"/>
      <c r="R91" s="29" t="s">
        <v>41</v>
      </c>
      <c r="S91" s="116"/>
      <c r="T91" s="208"/>
      <c r="U91" s="208" t="s">
        <v>679</v>
      </c>
      <c r="V91" s="208"/>
      <c r="W91" s="208"/>
      <c r="X91" s="208"/>
      <c r="Y91" s="208"/>
      <c r="Z91" s="208"/>
      <c r="AA91" s="28"/>
      <c r="AB91" s="207"/>
      <c r="AC91" s="207"/>
      <c r="AD91" s="33" t="s">
        <v>614</v>
      </c>
      <c r="AE91" s="207"/>
      <c r="AF91" s="33" t="s">
        <v>615</v>
      </c>
      <c r="AG91" s="28"/>
      <c r="AH91" s="28"/>
      <c r="AI91" s="208"/>
      <c r="AJ91" s="26"/>
    </row>
    <row r="92" spans="1:36" ht="75" x14ac:dyDescent="0.25">
      <c r="A92" s="331"/>
      <c r="B92" s="19" t="s">
        <v>2043</v>
      </c>
      <c r="C92" s="31" t="s">
        <v>616</v>
      </c>
      <c r="D92" s="31" t="s">
        <v>170</v>
      </c>
      <c r="E92" s="28"/>
      <c r="F92" s="8" t="s">
        <v>57</v>
      </c>
      <c r="G92" s="8" t="s">
        <v>609</v>
      </c>
      <c r="H92" s="8" t="s">
        <v>617</v>
      </c>
      <c r="I92" s="32">
        <v>0</v>
      </c>
      <c r="J92" s="208" t="s">
        <v>618</v>
      </c>
      <c r="K92" s="28"/>
      <c r="L92" s="28"/>
      <c r="M92" s="28"/>
      <c r="N92" s="29"/>
      <c r="O92" s="29" t="s">
        <v>41</v>
      </c>
      <c r="P92" s="29"/>
      <c r="Q92" s="29"/>
      <c r="R92" s="29"/>
      <c r="S92" s="116"/>
      <c r="T92" s="208" t="s">
        <v>671</v>
      </c>
      <c r="U92" s="208"/>
      <c r="V92" s="208"/>
      <c r="W92" s="208"/>
      <c r="X92" s="208"/>
      <c r="Y92" s="208"/>
      <c r="Z92" s="208"/>
      <c r="AA92" s="28"/>
      <c r="AB92" s="207"/>
      <c r="AC92" s="9">
        <v>41944</v>
      </c>
      <c r="AD92" s="8" t="s">
        <v>617</v>
      </c>
      <c r="AE92" s="207"/>
      <c r="AF92" s="207" t="s">
        <v>680</v>
      </c>
      <c r="AG92" s="28"/>
      <c r="AH92" s="28"/>
      <c r="AI92" s="208" t="s">
        <v>680</v>
      </c>
      <c r="AJ92" s="26"/>
    </row>
    <row r="93" spans="1:36" ht="129.75" customHeight="1" x14ac:dyDescent="0.25">
      <c r="A93" s="331"/>
      <c r="B93" s="19" t="s">
        <v>2042</v>
      </c>
      <c r="C93" s="31" t="s">
        <v>619</v>
      </c>
      <c r="D93" s="31" t="s">
        <v>620</v>
      </c>
      <c r="E93" s="28"/>
      <c r="F93" s="8" t="s">
        <v>621</v>
      </c>
      <c r="G93" s="8" t="s">
        <v>93</v>
      </c>
      <c r="H93" s="8" t="s">
        <v>617</v>
      </c>
      <c r="I93" s="32">
        <v>0</v>
      </c>
      <c r="J93" s="208" t="s">
        <v>622</v>
      </c>
      <c r="K93" s="28"/>
      <c r="L93" s="28"/>
      <c r="M93" s="28"/>
      <c r="N93" s="29"/>
      <c r="O93" s="29" t="s">
        <v>41</v>
      </c>
      <c r="P93" s="29"/>
      <c r="Q93" s="29"/>
      <c r="R93" s="29"/>
      <c r="S93" s="116"/>
      <c r="T93" s="208"/>
      <c r="U93" s="208"/>
      <c r="V93" s="208"/>
      <c r="W93" s="208"/>
      <c r="X93" s="208"/>
      <c r="Y93" s="208" t="s">
        <v>681</v>
      </c>
      <c r="Z93" s="208"/>
      <c r="AA93" s="28"/>
      <c r="AB93" s="207"/>
      <c r="AC93" s="9">
        <v>41944</v>
      </c>
      <c r="AD93" s="8" t="s">
        <v>617</v>
      </c>
      <c r="AE93" s="207"/>
      <c r="AF93" s="10" t="s">
        <v>622</v>
      </c>
      <c r="AG93" s="28"/>
      <c r="AH93" s="28"/>
      <c r="AI93" s="208"/>
      <c r="AJ93" s="26"/>
    </row>
    <row r="94" spans="1:36" ht="120" x14ac:dyDescent="0.25">
      <c r="A94" s="331"/>
      <c r="B94" s="19" t="s">
        <v>2041</v>
      </c>
      <c r="C94" s="31" t="s">
        <v>623</v>
      </c>
      <c r="D94" s="31" t="s">
        <v>361</v>
      </c>
      <c r="E94" s="28"/>
      <c r="F94" s="8" t="s">
        <v>605</v>
      </c>
      <c r="G94" s="280" t="s">
        <v>2408</v>
      </c>
      <c r="H94" s="10" t="s">
        <v>473</v>
      </c>
      <c r="I94" s="32">
        <v>0</v>
      </c>
      <c r="J94" s="208" t="s">
        <v>624</v>
      </c>
      <c r="K94" s="28"/>
      <c r="L94" s="28"/>
      <c r="M94" s="28"/>
      <c r="N94" s="29"/>
      <c r="O94" s="29" t="s">
        <v>41</v>
      </c>
      <c r="P94" s="29"/>
      <c r="Q94" s="29"/>
      <c r="R94" s="29"/>
      <c r="S94" s="116"/>
      <c r="T94" s="208" t="s">
        <v>671</v>
      </c>
      <c r="U94" s="208"/>
      <c r="V94" s="208" t="s">
        <v>682</v>
      </c>
      <c r="W94" s="208" t="s">
        <v>683</v>
      </c>
      <c r="X94" s="208" t="s">
        <v>684</v>
      </c>
      <c r="Y94" s="208"/>
      <c r="Z94" s="208"/>
      <c r="AA94" s="28"/>
      <c r="AB94" s="207"/>
      <c r="AC94" s="9">
        <v>42767</v>
      </c>
      <c r="AD94" s="10" t="s">
        <v>473</v>
      </c>
      <c r="AE94" s="207"/>
      <c r="AF94" s="10" t="s">
        <v>624</v>
      </c>
      <c r="AG94" s="28"/>
      <c r="AH94" s="28"/>
      <c r="AI94" s="208"/>
      <c r="AJ94" s="26"/>
    </row>
    <row r="95" spans="1:36" ht="75" x14ac:dyDescent="0.25">
      <c r="A95" s="331"/>
      <c r="B95" s="19" t="s">
        <v>2040</v>
      </c>
      <c r="C95" s="31" t="s">
        <v>2273</v>
      </c>
      <c r="D95" s="31" t="s">
        <v>625</v>
      </c>
      <c r="E95" s="28"/>
      <c r="F95" s="8" t="s">
        <v>57</v>
      </c>
      <c r="G95" s="8" t="s">
        <v>626</v>
      </c>
      <c r="H95" s="10" t="s">
        <v>473</v>
      </c>
      <c r="I95" s="32">
        <v>0</v>
      </c>
      <c r="J95" s="208" t="s">
        <v>627</v>
      </c>
      <c r="K95" s="28"/>
      <c r="L95" s="28"/>
      <c r="M95" s="28"/>
      <c r="N95" s="29"/>
      <c r="O95" s="29" t="s">
        <v>41</v>
      </c>
      <c r="P95" s="29"/>
      <c r="Q95" s="29"/>
      <c r="R95" s="29"/>
      <c r="S95" s="116"/>
      <c r="T95" s="208"/>
      <c r="U95" s="208"/>
      <c r="V95" s="208"/>
      <c r="W95" s="208"/>
      <c r="X95" s="208"/>
      <c r="Y95" s="208"/>
      <c r="Z95" s="208"/>
      <c r="AA95" s="28"/>
      <c r="AB95" s="207"/>
      <c r="AC95" s="9">
        <v>41944</v>
      </c>
      <c r="AD95" s="10" t="s">
        <v>473</v>
      </c>
      <c r="AE95" s="207"/>
      <c r="AF95" s="10" t="s">
        <v>627</v>
      </c>
      <c r="AG95" s="28"/>
      <c r="AH95" s="28"/>
      <c r="AI95" s="208"/>
      <c r="AJ95" s="26"/>
    </row>
    <row r="96" spans="1:36" ht="148.5" customHeight="1" x14ac:dyDescent="0.25">
      <c r="A96" s="331"/>
      <c r="B96" s="19" t="s">
        <v>2039</v>
      </c>
      <c r="C96" s="31" t="s">
        <v>628</v>
      </c>
      <c r="D96" s="31" t="s">
        <v>629</v>
      </c>
      <c r="E96" s="28"/>
      <c r="F96" s="8" t="s">
        <v>57</v>
      </c>
      <c r="G96" s="8" t="s">
        <v>630</v>
      </c>
      <c r="H96" s="10" t="s">
        <v>515</v>
      </c>
      <c r="I96" s="32">
        <v>0</v>
      </c>
      <c r="J96" s="208" t="s">
        <v>631</v>
      </c>
      <c r="K96" s="28"/>
      <c r="L96" s="28"/>
      <c r="M96" s="28"/>
      <c r="N96" s="29"/>
      <c r="O96" s="29" t="s">
        <v>41</v>
      </c>
      <c r="P96" s="29"/>
      <c r="Q96" s="29"/>
      <c r="R96" s="29"/>
      <c r="S96" s="116"/>
      <c r="T96" s="208" t="s">
        <v>443</v>
      </c>
      <c r="U96" s="208"/>
      <c r="V96" s="208"/>
      <c r="W96" s="208"/>
      <c r="X96" s="208"/>
      <c r="Y96" s="208"/>
      <c r="Z96" s="208"/>
      <c r="AA96" s="28"/>
      <c r="AB96" s="207"/>
      <c r="AC96" s="9">
        <v>41791</v>
      </c>
      <c r="AD96" s="207" t="s">
        <v>101</v>
      </c>
      <c r="AE96" s="207"/>
      <c r="AF96" s="10" t="s">
        <v>685</v>
      </c>
      <c r="AG96" s="28"/>
      <c r="AH96" s="28"/>
      <c r="AI96" s="208"/>
      <c r="AJ96" s="26"/>
    </row>
    <row r="97" spans="1:36" ht="150" customHeight="1" x14ac:dyDescent="0.25">
      <c r="A97" s="331"/>
      <c r="B97" s="19" t="s">
        <v>2038</v>
      </c>
      <c r="C97" s="31" t="s">
        <v>632</v>
      </c>
      <c r="D97" s="31" t="s">
        <v>633</v>
      </c>
      <c r="E97" s="28"/>
      <c r="F97" s="8" t="s">
        <v>630</v>
      </c>
      <c r="G97" s="8" t="s">
        <v>602</v>
      </c>
      <c r="H97" s="10" t="s">
        <v>515</v>
      </c>
      <c r="I97" s="32">
        <v>0</v>
      </c>
      <c r="J97" s="208" t="s">
        <v>634</v>
      </c>
      <c r="K97" s="28"/>
      <c r="L97" s="28"/>
      <c r="M97" s="28"/>
      <c r="N97" s="29"/>
      <c r="O97" s="29" t="s">
        <v>41</v>
      </c>
      <c r="P97" s="29"/>
      <c r="Q97" s="29"/>
      <c r="R97" s="29"/>
      <c r="S97" s="116"/>
      <c r="T97" s="208" t="s">
        <v>443</v>
      </c>
      <c r="U97" s="208"/>
      <c r="V97" s="208"/>
      <c r="W97" s="208"/>
      <c r="X97" s="208"/>
      <c r="Y97" s="208"/>
      <c r="Z97" s="208"/>
      <c r="AA97" s="28"/>
      <c r="AB97" s="9">
        <v>41791</v>
      </c>
      <c r="AC97" s="9">
        <v>41944</v>
      </c>
      <c r="AD97" s="207" t="s">
        <v>101</v>
      </c>
      <c r="AE97" s="207"/>
      <c r="AF97" s="10" t="s">
        <v>686</v>
      </c>
      <c r="AG97" s="28"/>
      <c r="AH97" s="28"/>
      <c r="AI97" s="208"/>
      <c r="AJ97" s="26"/>
    </row>
    <row r="98" spans="1:36" ht="201" customHeight="1" x14ac:dyDescent="0.25">
      <c r="A98" s="331"/>
      <c r="B98" s="19" t="s">
        <v>2037</v>
      </c>
      <c r="C98" s="31" t="s">
        <v>635</v>
      </c>
      <c r="D98" s="31" t="s">
        <v>633</v>
      </c>
      <c r="E98" s="28"/>
      <c r="F98" s="8" t="s">
        <v>605</v>
      </c>
      <c r="G98" s="8" t="s">
        <v>636</v>
      </c>
      <c r="H98" s="10" t="s">
        <v>48</v>
      </c>
      <c r="I98" s="32">
        <v>0</v>
      </c>
      <c r="J98" s="208" t="s">
        <v>637</v>
      </c>
      <c r="K98" s="28"/>
      <c r="L98" s="28"/>
      <c r="M98" s="28"/>
      <c r="N98" s="29"/>
      <c r="O98" s="29" t="s">
        <v>41</v>
      </c>
      <c r="P98" s="29"/>
      <c r="Q98" s="29"/>
      <c r="R98" s="29"/>
      <c r="S98" s="116"/>
      <c r="T98" s="208"/>
      <c r="U98" s="208"/>
      <c r="V98" s="208"/>
      <c r="W98" s="208"/>
      <c r="X98" s="208"/>
      <c r="Y98" s="208" t="s">
        <v>687</v>
      </c>
      <c r="Z98" s="208"/>
      <c r="AA98" s="28"/>
      <c r="AB98" s="9">
        <v>41944</v>
      </c>
      <c r="AC98" s="207" t="s">
        <v>688</v>
      </c>
      <c r="AD98" s="10" t="s">
        <v>48</v>
      </c>
      <c r="AE98" s="207"/>
      <c r="AF98" s="10" t="s">
        <v>637</v>
      </c>
      <c r="AG98" s="28"/>
      <c r="AH98" s="28"/>
      <c r="AI98" s="208" t="s">
        <v>689</v>
      </c>
      <c r="AJ98" s="26"/>
    </row>
    <row r="99" spans="1:36" ht="120" customHeight="1" x14ac:dyDescent="0.25">
      <c r="A99" s="331"/>
      <c r="B99" s="19" t="s">
        <v>2036</v>
      </c>
      <c r="C99" s="31" t="s">
        <v>2404</v>
      </c>
      <c r="D99" s="31" t="s">
        <v>638</v>
      </c>
      <c r="E99" s="28"/>
      <c r="F99" s="8" t="s">
        <v>57</v>
      </c>
      <c r="G99" s="8" t="s">
        <v>605</v>
      </c>
      <c r="H99" s="10" t="s">
        <v>639</v>
      </c>
      <c r="I99" s="32"/>
      <c r="J99" s="208" t="s">
        <v>640</v>
      </c>
      <c r="K99" s="28"/>
      <c r="L99" s="28"/>
      <c r="M99" s="28"/>
      <c r="N99" s="29"/>
      <c r="O99" s="29" t="s">
        <v>41</v>
      </c>
      <c r="P99" s="29"/>
      <c r="Q99" s="29"/>
      <c r="R99" s="29"/>
      <c r="S99" s="116"/>
      <c r="T99" s="208"/>
      <c r="U99" s="208"/>
      <c r="V99" s="208"/>
      <c r="W99" s="208"/>
      <c r="X99" s="208"/>
      <c r="Y99" s="208" t="s">
        <v>2361</v>
      </c>
      <c r="Z99" s="208"/>
      <c r="AA99" s="28"/>
      <c r="AB99" s="288"/>
      <c r="AC99" s="9">
        <v>42309</v>
      </c>
      <c r="AD99" s="207" t="s">
        <v>101</v>
      </c>
      <c r="AE99" s="207">
        <v>5000</v>
      </c>
      <c r="AF99" s="207" t="s">
        <v>690</v>
      </c>
      <c r="AG99" s="28"/>
      <c r="AH99" s="28"/>
      <c r="AI99" s="208" t="s">
        <v>691</v>
      </c>
      <c r="AJ99" s="26"/>
    </row>
    <row r="100" spans="1:36" ht="75" x14ac:dyDescent="0.25">
      <c r="A100" s="331"/>
      <c r="B100" s="19" t="s">
        <v>2035</v>
      </c>
      <c r="C100" s="31" t="s">
        <v>1491</v>
      </c>
      <c r="D100" s="31" t="s">
        <v>361</v>
      </c>
      <c r="E100" s="28"/>
      <c r="F100" s="8" t="s">
        <v>613</v>
      </c>
      <c r="G100" s="8" t="s">
        <v>609</v>
      </c>
      <c r="H100" s="10" t="s">
        <v>641</v>
      </c>
      <c r="I100" s="32">
        <v>0</v>
      </c>
      <c r="J100" s="208" t="s">
        <v>642</v>
      </c>
      <c r="K100" s="28"/>
      <c r="L100" s="28"/>
      <c r="M100" s="28"/>
      <c r="N100" s="29"/>
      <c r="O100" s="29" t="s">
        <v>41</v>
      </c>
      <c r="P100" s="29"/>
      <c r="Q100" s="29"/>
      <c r="R100" s="29"/>
      <c r="S100" s="116"/>
      <c r="T100" s="208"/>
      <c r="U100" s="208"/>
      <c r="V100" s="208"/>
      <c r="W100" s="208"/>
      <c r="X100" s="208"/>
      <c r="Y100" s="208"/>
      <c r="Z100" s="208"/>
      <c r="AA100" s="28"/>
      <c r="AB100" s="207"/>
      <c r="AC100" s="207"/>
      <c r="AD100" s="10" t="s">
        <v>641</v>
      </c>
      <c r="AE100" s="207"/>
      <c r="AF100" s="10" t="s">
        <v>692</v>
      </c>
      <c r="AG100" s="28"/>
      <c r="AH100" s="28"/>
      <c r="AI100" s="208"/>
      <c r="AJ100" s="26"/>
    </row>
    <row r="101" spans="1:36" ht="90" x14ac:dyDescent="0.25">
      <c r="A101" s="331"/>
      <c r="B101" s="19" t="s">
        <v>2033</v>
      </c>
      <c r="C101" s="31" t="s">
        <v>2362</v>
      </c>
      <c r="D101" s="31" t="s">
        <v>361</v>
      </c>
      <c r="E101" s="28"/>
      <c r="F101" s="8" t="s">
        <v>57</v>
      </c>
      <c r="G101" s="8" t="s">
        <v>643</v>
      </c>
      <c r="H101" s="10" t="s">
        <v>212</v>
      </c>
      <c r="I101" s="32">
        <v>0</v>
      </c>
      <c r="J101" s="208" t="s">
        <v>644</v>
      </c>
      <c r="K101" s="28"/>
      <c r="L101" s="28"/>
      <c r="M101" s="28"/>
      <c r="N101" s="29"/>
      <c r="O101" s="29" t="s">
        <v>41</v>
      </c>
      <c r="P101" s="29"/>
      <c r="Q101" s="29"/>
      <c r="R101" s="29"/>
      <c r="S101" s="116"/>
      <c r="T101" s="208" t="s">
        <v>693</v>
      </c>
      <c r="U101" s="208"/>
      <c r="V101" s="208"/>
      <c r="W101" s="208"/>
      <c r="X101" s="208"/>
      <c r="Y101" s="208"/>
      <c r="Z101" s="208"/>
      <c r="AA101" s="28"/>
      <c r="AB101" s="207"/>
      <c r="AC101" s="9">
        <v>41760</v>
      </c>
      <c r="AD101" s="10" t="s">
        <v>212</v>
      </c>
      <c r="AE101" s="207"/>
      <c r="AF101" s="10" t="s">
        <v>694</v>
      </c>
      <c r="AG101" s="28"/>
      <c r="AH101" s="28"/>
      <c r="AI101" s="208"/>
      <c r="AJ101" s="26"/>
    </row>
    <row r="102" spans="1:36" ht="165" x14ac:dyDescent="0.25">
      <c r="A102" s="331"/>
      <c r="B102" s="19" t="s">
        <v>2032</v>
      </c>
      <c r="C102" s="31" t="s">
        <v>645</v>
      </c>
      <c r="D102" s="31" t="s">
        <v>646</v>
      </c>
      <c r="E102" s="28"/>
      <c r="F102" s="8" t="s">
        <v>57</v>
      </c>
      <c r="G102" s="8" t="s">
        <v>643</v>
      </c>
      <c r="H102" s="10" t="s">
        <v>212</v>
      </c>
      <c r="I102" s="32">
        <v>0</v>
      </c>
      <c r="J102" s="208" t="s">
        <v>647</v>
      </c>
      <c r="K102" s="28"/>
      <c r="L102" s="28"/>
      <c r="M102" s="28"/>
      <c r="N102" s="29"/>
      <c r="O102" s="29" t="s">
        <v>41</v>
      </c>
      <c r="P102" s="29"/>
      <c r="Q102" s="29"/>
      <c r="R102" s="29"/>
      <c r="S102" s="116"/>
      <c r="T102" s="208" t="s">
        <v>695</v>
      </c>
      <c r="U102" s="208"/>
      <c r="V102" s="208"/>
      <c r="W102" s="208"/>
      <c r="X102" s="208"/>
      <c r="Y102" s="208" t="s">
        <v>696</v>
      </c>
      <c r="Z102" s="208"/>
      <c r="AA102" s="28"/>
      <c r="AB102" s="207"/>
      <c r="AC102" s="9">
        <v>41760</v>
      </c>
      <c r="AD102" s="10" t="s">
        <v>212</v>
      </c>
      <c r="AE102" s="207"/>
      <c r="AF102" s="10" t="s">
        <v>697</v>
      </c>
      <c r="AG102" s="28"/>
      <c r="AH102" s="28"/>
      <c r="AI102" s="208" t="s">
        <v>698</v>
      </c>
      <c r="AJ102" s="26"/>
    </row>
    <row r="103" spans="1:36" ht="177.75" customHeight="1" x14ac:dyDescent="0.25">
      <c r="A103" s="331"/>
      <c r="B103" s="19" t="s">
        <v>2031</v>
      </c>
      <c r="C103" s="31" t="s">
        <v>2405</v>
      </c>
      <c r="D103" s="31" t="s">
        <v>648</v>
      </c>
      <c r="E103" s="28"/>
      <c r="F103" s="8" t="s">
        <v>57</v>
      </c>
      <c r="G103" s="8" t="s">
        <v>649</v>
      </c>
      <c r="H103" s="10" t="s">
        <v>650</v>
      </c>
      <c r="I103" s="32">
        <v>20000</v>
      </c>
      <c r="J103" s="208" t="s">
        <v>651</v>
      </c>
      <c r="K103" s="28"/>
      <c r="L103" s="28"/>
      <c r="M103" s="28"/>
      <c r="N103" s="29"/>
      <c r="O103" s="29"/>
      <c r="P103" s="29"/>
      <c r="Q103" s="29" t="s">
        <v>41</v>
      </c>
      <c r="R103" s="29"/>
      <c r="S103" s="116"/>
      <c r="T103" s="208"/>
      <c r="U103" s="208"/>
      <c r="V103" s="208"/>
      <c r="W103" s="208"/>
      <c r="X103" s="208"/>
      <c r="Y103" s="208" t="s">
        <v>2363</v>
      </c>
      <c r="Z103" s="208"/>
      <c r="AA103" s="28"/>
      <c r="AB103" s="207"/>
      <c r="AC103" s="207"/>
      <c r="AD103" s="10" t="s">
        <v>650</v>
      </c>
      <c r="AE103" s="207"/>
      <c r="AF103" s="13" t="s">
        <v>699</v>
      </c>
      <c r="AG103" s="28"/>
      <c r="AH103" s="28"/>
      <c r="AI103" s="208"/>
      <c r="AJ103" s="26"/>
    </row>
    <row r="104" spans="1:36" ht="192" customHeight="1" x14ac:dyDescent="0.25">
      <c r="A104" s="331"/>
      <c r="B104" s="19" t="s">
        <v>2029</v>
      </c>
      <c r="C104" s="31" t="s">
        <v>1189</v>
      </c>
      <c r="D104" s="31" t="s">
        <v>652</v>
      </c>
      <c r="E104" s="28"/>
      <c r="F104" s="8" t="s">
        <v>57</v>
      </c>
      <c r="G104" s="8" t="s">
        <v>649</v>
      </c>
      <c r="H104" s="10" t="s">
        <v>48</v>
      </c>
      <c r="I104" s="32">
        <v>20000</v>
      </c>
      <c r="J104" s="208" t="s">
        <v>653</v>
      </c>
      <c r="K104" s="28"/>
      <c r="L104" s="28"/>
      <c r="M104" s="28"/>
      <c r="N104" s="29"/>
      <c r="O104" s="29"/>
      <c r="P104" s="29" t="s">
        <v>41</v>
      </c>
      <c r="Q104" s="29"/>
      <c r="R104" s="29"/>
      <c r="S104" s="116"/>
      <c r="T104" s="208" t="s">
        <v>700</v>
      </c>
      <c r="U104" s="208"/>
      <c r="V104" s="208" t="s">
        <v>701</v>
      </c>
      <c r="W104" s="208"/>
      <c r="X104" s="208"/>
      <c r="Y104" s="208" t="s">
        <v>1189</v>
      </c>
      <c r="Z104" s="208"/>
      <c r="AA104" s="28"/>
      <c r="AB104" s="207"/>
      <c r="AC104" s="9">
        <v>42767</v>
      </c>
      <c r="AD104" s="10" t="s">
        <v>48</v>
      </c>
      <c r="AE104" s="289">
        <v>120000</v>
      </c>
      <c r="AF104" s="10" t="s">
        <v>702</v>
      </c>
      <c r="AG104" s="28"/>
      <c r="AH104" s="28"/>
      <c r="AI104" s="208"/>
      <c r="AJ104" s="26"/>
    </row>
    <row r="105" spans="1:36" ht="127.5" customHeight="1" x14ac:dyDescent="0.25">
      <c r="A105" s="331"/>
      <c r="B105" s="19" t="s">
        <v>2028</v>
      </c>
      <c r="C105" s="31" t="s">
        <v>2364</v>
      </c>
      <c r="D105" s="31" t="s">
        <v>654</v>
      </c>
      <c r="E105" s="28"/>
      <c r="F105" s="8" t="s">
        <v>46</v>
      </c>
      <c r="G105" s="8" t="s">
        <v>478</v>
      </c>
      <c r="H105" s="10" t="s">
        <v>48</v>
      </c>
      <c r="I105" s="32">
        <v>60000</v>
      </c>
      <c r="J105" s="208" t="s">
        <v>655</v>
      </c>
      <c r="K105" s="28"/>
      <c r="L105" s="28"/>
      <c r="M105" s="28"/>
      <c r="N105" s="29"/>
      <c r="O105" s="29"/>
      <c r="P105" s="29"/>
      <c r="Q105" s="29"/>
      <c r="R105" s="29" t="s">
        <v>41</v>
      </c>
      <c r="S105" s="116"/>
      <c r="T105" s="208"/>
      <c r="U105" s="208"/>
      <c r="V105" s="208"/>
      <c r="W105" s="208"/>
      <c r="X105" s="208"/>
      <c r="Y105" s="208"/>
      <c r="Z105" s="208" t="s">
        <v>703</v>
      </c>
      <c r="AA105" s="28"/>
      <c r="AB105" s="207"/>
      <c r="AC105" s="207"/>
      <c r="AD105" s="10" t="s">
        <v>48</v>
      </c>
      <c r="AE105" s="207"/>
      <c r="AF105" s="10" t="s">
        <v>655</v>
      </c>
      <c r="AG105" s="28"/>
      <c r="AH105" s="28"/>
      <c r="AI105" s="208"/>
      <c r="AJ105" s="26"/>
    </row>
    <row r="106" spans="1:36" ht="120" x14ac:dyDescent="0.25">
      <c r="A106" s="331"/>
      <c r="B106" s="19" t="s">
        <v>2027</v>
      </c>
      <c r="C106" s="31" t="s">
        <v>2406</v>
      </c>
      <c r="D106" s="31" t="s">
        <v>656</v>
      </c>
      <c r="E106" s="28"/>
      <c r="F106" s="8" t="s">
        <v>46</v>
      </c>
      <c r="G106" s="8" t="s">
        <v>142</v>
      </c>
      <c r="H106" s="10" t="s">
        <v>48</v>
      </c>
      <c r="I106" s="32">
        <v>100000</v>
      </c>
      <c r="J106" s="208" t="s">
        <v>657</v>
      </c>
      <c r="K106" s="28"/>
      <c r="L106" s="28"/>
      <c r="M106" s="28"/>
      <c r="N106" s="29"/>
      <c r="O106" s="29"/>
      <c r="P106" s="29"/>
      <c r="Q106" s="29" t="s">
        <v>41</v>
      </c>
      <c r="R106" s="29"/>
      <c r="S106" s="116"/>
      <c r="T106" s="208" t="s">
        <v>704</v>
      </c>
      <c r="U106" s="208"/>
      <c r="V106" s="208"/>
      <c r="W106" s="208"/>
      <c r="X106" s="208"/>
      <c r="Y106" s="208" t="s">
        <v>705</v>
      </c>
      <c r="Z106" s="208"/>
      <c r="AA106" s="28"/>
      <c r="AB106" s="207"/>
      <c r="AC106" s="207"/>
      <c r="AD106" s="10" t="s">
        <v>48</v>
      </c>
      <c r="AE106" s="207"/>
      <c r="AF106" s="10" t="s">
        <v>657</v>
      </c>
      <c r="AG106" s="28"/>
      <c r="AH106" s="28"/>
      <c r="AI106" s="208"/>
      <c r="AJ106" s="26"/>
    </row>
    <row r="107" spans="1:36" ht="75" x14ac:dyDescent="0.25">
      <c r="A107" s="347"/>
      <c r="B107" s="19" t="s">
        <v>2026</v>
      </c>
      <c r="C107" s="31" t="s">
        <v>2407</v>
      </c>
      <c r="D107" s="31" t="s">
        <v>658</v>
      </c>
      <c r="E107" s="28"/>
      <c r="F107" s="8" t="s">
        <v>46</v>
      </c>
      <c r="G107" s="8" t="s">
        <v>659</v>
      </c>
      <c r="H107" s="10" t="s">
        <v>48</v>
      </c>
      <c r="I107" s="32">
        <v>750000</v>
      </c>
      <c r="J107" s="208" t="s">
        <v>660</v>
      </c>
      <c r="K107" s="28"/>
      <c r="L107" s="28"/>
      <c r="M107" s="28"/>
      <c r="N107" s="29"/>
      <c r="O107" s="29"/>
      <c r="P107" s="29"/>
      <c r="Q107" s="29"/>
      <c r="R107" s="29" t="s">
        <v>41</v>
      </c>
      <c r="S107" s="116"/>
      <c r="T107" s="208" t="s">
        <v>706</v>
      </c>
      <c r="U107" s="208"/>
      <c r="V107" s="208"/>
      <c r="W107" s="208"/>
      <c r="X107" s="208"/>
      <c r="Y107" s="208" t="s">
        <v>707</v>
      </c>
      <c r="Z107" s="208" t="s">
        <v>708</v>
      </c>
      <c r="AA107" s="28"/>
      <c r="AB107" s="207"/>
      <c r="AC107" s="207"/>
      <c r="AD107" s="10" t="s">
        <v>48</v>
      </c>
      <c r="AE107" s="207"/>
      <c r="AF107" s="10" t="s">
        <v>660</v>
      </c>
      <c r="AG107" s="28"/>
      <c r="AH107" s="28"/>
      <c r="AI107" s="208"/>
      <c r="AJ107" s="26"/>
    </row>
    <row r="108" spans="1:36" x14ac:dyDescent="0.25">
      <c r="AJ108" s="26"/>
    </row>
    <row r="109" spans="1:36" x14ac:dyDescent="0.25">
      <c r="B109" s="117"/>
      <c r="AJ109" s="26"/>
    </row>
    <row r="110" spans="1:36" ht="15.75" thickBot="1" x14ac:dyDescent="0.3">
      <c r="L110" s="118"/>
      <c r="AJ110" s="26"/>
    </row>
    <row r="111" spans="1:36" ht="26.25" customHeight="1" thickBot="1" x14ac:dyDescent="0.3">
      <c r="A111" s="119" t="s">
        <v>2206</v>
      </c>
      <c r="B111" s="120"/>
      <c r="C111" s="120"/>
      <c r="D111" s="120"/>
      <c r="E111" s="120"/>
      <c r="F111" s="120"/>
      <c r="G111" s="120"/>
      <c r="H111" s="120"/>
      <c r="I111" s="283"/>
      <c r="J111" s="120"/>
      <c r="K111" s="120"/>
      <c r="L111" s="121"/>
      <c r="M111" s="122"/>
      <c r="AJ111" s="26"/>
    </row>
    <row r="112" spans="1:36" ht="26.25" customHeight="1" thickBot="1" x14ac:dyDescent="0.3">
      <c r="A112" s="123"/>
      <c r="B112" s="124"/>
      <c r="C112" s="124"/>
      <c r="D112" s="125"/>
      <c r="E112" s="125"/>
      <c r="F112" s="125"/>
      <c r="G112" s="125"/>
      <c r="H112" s="125"/>
      <c r="I112" s="284"/>
      <c r="J112" s="125"/>
      <c r="K112" s="125"/>
      <c r="L112" s="125"/>
      <c r="M112" s="125"/>
      <c r="N112" s="125"/>
      <c r="AJ112" s="26"/>
    </row>
    <row r="113" spans="1:36" ht="43.5" customHeight="1" thickBot="1" x14ac:dyDescent="0.3">
      <c r="A113" s="126" t="s">
        <v>2207</v>
      </c>
      <c r="B113" s="127"/>
      <c r="C113" s="128">
        <f>COUNTA(C117:C125,C129:C137,C141:C149,C153:C161)</f>
        <v>13</v>
      </c>
      <c r="AJ113" s="26"/>
    </row>
    <row r="114" spans="1:36" x14ac:dyDescent="0.25">
      <c r="AJ114" s="26"/>
    </row>
    <row r="115" spans="1:36" ht="15.75" x14ac:dyDescent="0.25">
      <c r="A115" s="361" t="s">
        <v>2208</v>
      </c>
      <c r="B115" s="363" t="s">
        <v>2187</v>
      </c>
      <c r="C115" s="363" t="s">
        <v>2186</v>
      </c>
      <c r="D115" s="363" t="s">
        <v>2185</v>
      </c>
      <c r="E115" s="364" t="s">
        <v>2184</v>
      </c>
      <c r="F115" s="363" t="s">
        <v>2183</v>
      </c>
      <c r="G115" s="363"/>
      <c r="H115" s="363" t="s">
        <v>2182</v>
      </c>
      <c r="I115" s="363" t="s">
        <v>2181</v>
      </c>
      <c r="J115" s="360" t="s">
        <v>2180</v>
      </c>
      <c r="K115" s="360" t="s">
        <v>2179</v>
      </c>
      <c r="L115" s="360"/>
      <c r="M115" s="360" t="s">
        <v>2178</v>
      </c>
      <c r="N115" s="129"/>
      <c r="AJ115" s="26"/>
    </row>
    <row r="116" spans="1:36" ht="31.5" x14ac:dyDescent="0.25">
      <c r="A116" s="362"/>
      <c r="B116" s="363"/>
      <c r="C116" s="363"/>
      <c r="D116" s="363"/>
      <c r="E116" s="364"/>
      <c r="F116" s="130" t="s">
        <v>2175</v>
      </c>
      <c r="G116" s="130" t="s">
        <v>2174</v>
      </c>
      <c r="H116" s="363"/>
      <c r="I116" s="363"/>
      <c r="J116" s="360"/>
      <c r="K116" s="131" t="s">
        <v>2173</v>
      </c>
      <c r="L116" s="131" t="s">
        <v>2172</v>
      </c>
      <c r="M116" s="360"/>
      <c r="N116" s="24"/>
      <c r="AJ116" s="26"/>
    </row>
    <row r="117" spans="1:36" ht="71.25" customHeight="1" x14ac:dyDescent="0.25">
      <c r="A117" s="332" t="s">
        <v>139</v>
      </c>
      <c r="B117" s="19" t="s">
        <v>2112</v>
      </c>
      <c r="C117" s="208" t="s">
        <v>1573</v>
      </c>
      <c r="D117" s="208" t="s">
        <v>709</v>
      </c>
      <c r="E117" s="28"/>
      <c r="F117" s="290">
        <v>41974</v>
      </c>
      <c r="G117" s="290">
        <v>42401</v>
      </c>
      <c r="H117" s="208" t="s">
        <v>48</v>
      </c>
      <c r="I117" s="156">
        <v>30000</v>
      </c>
      <c r="J117" s="206" t="s">
        <v>710</v>
      </c>
      <c r="K117" s="29"/>
      <c r="L117" s="29"/>
      <c r="M117" s="29"/>
      <c r="N117" s="24"/>
      <c r="AJ117" s="26"/>
    </row>
    <row r="118" spans="1:36" ht="78.75" customHeight="1" x14ac:dyDescent="0.25">
      <c r="A118" s="331"/>
      <c r="B118" s="19" t="s">
        <v>2111</v>
      </c>
      <c r="C118" s="208" t="s">
        <v>2429</v>
      </c>
      <c r="D118" s="208" t="s">
        <v>709</v>
      </c>
      <c r="E118" s="28"/>
      <c r="F118" s="290">
        <v>41821</v>
      </c>
      <c r="G118" s="290">
        <v>42309</v>
      </c>
      <c r="H118" s="208" t="s">
        <v>240</v>
      </c>
      <c r="I118" s="156" t="s">
        <v>711</v>
      </c>
      <c r="J118" s="208" t="s">
        <v>712</v>
      </c>
      <c r="K118" s="28"/>
      <c r="L118" s="28"/>
      <c r="M118" s="28"/>
      <c r="N118" s="24"/>
      <c r="AJ118" s="26"/>
    </row>
    <row r="119" spans="1:36" ht="56.25" customHeight="1" x14ac:dyDescent="0.25">
      <c r="A119" s="347"/>
      <c r="B119" s="19" t="s">
        <v>2110</v>
      </c>
      <c r="C119" s="208" t="s">
        <v>2430</v>
      </c>
      <c r="D119" s="208" t="s">
        <v>713</v>
      </c>
      <c r="E119" s="28"/>
      <c r="F119" s="290">
        <v>41579</v>
      </c>
      <c r="G119" s="290">
        <v>41944</v>
      </c>
      <c r="H119" s="208" t="s">
        <v>322</v>
      </c>
      <c r="I119" s="156">
        <v>7000</v>
      </c>
      <c r="J119" s="208" t="s">
        <v>714</v>
      </c>
      <c r="K119" s="28"/>
      <c r="L119" s="28"/>
      <c r="M119" s="28"/>
      <c r="N119" s="24"/>
      <c r="AJ119" s="26"/>
    </row>
    <row r="120" spans="1:36" x14ac:dyDescent="0.25">
      <c r="A120" s="19"/>
      <c r="B120" s="19"/>
      <c r="C120" s="28"/>
      <c r="D120" s="28"/>
      <c r="E120" s="28"/>
      <c r="F120" s="28"/>
      <c r="G120" s="28"/>
      <c r="H120" s="28"/>
      <c r="I120" s="19"/>
      <c r="J120" s="28"/>
      <c r="K120" s="28"/>
      <c r="L120" s="28"/>
      <c r="M120" s="28"/>
      <c r="N120" s="24"/>
      <c r="AJ120" s="26"/>
    </row>
    <row r="121" spans="1:36" x14ac:dyDescent="0.25">
      <c r="A121" s="19"/>
      <c r="B121" s="19"/>
      <c r="C121" s="28"/>
      <c r="D121" s="28"/>
      <c r="E121" s="28"/>
      <c r="F121" s="28"/>
      <c r="G121" s="28"/>
      <c r="H121" s="28"/>
      <c r="I121" s="19"/>
      <c r="J121" s="28"/>
      <c r="K121" s="28"/>
      <c r="L121" s="28"/>
      <c r="M121" s="28"/>
      <c r="N121" s="24"/>
      <c r="AJ121" s="26"/>
    </row>
    <row r="122" spans="1:36" x14ac:dyDescent="0.25">
      <c r="A122" s="19"/>
      <c r="B122" s="19"/>
      <c r="C122" s="28"/>
      <c r="D122" s="28"/>
      <c r="E122" s="28"/>
      <c r="F122" s="28"/>
      <c r="G122" s="28"/>
      <c r="H122" s="28"/>
      <c r="I122" s="19"/>
      <c r="J122" s="28"/>
      <c r="K122" s="28"/>
      <c r="L122" s="28"/>
      <c r="M122" s="28"/>
      <c r="N122" s="24"/>
      <c r="AJ122" s="26"/>
    </row>
    <row r="123" spans="1:36" x14ac:dyDescent="0.25">
      <c r="A123" s="19"/>
      <c r="B123" s="19"/>
      <c r="C123" s="28"/>
      <c r="D123" s="28"/>
      <c r="E123" s="28"/>
      <c r="F123" s="28"/>
      <c r="G123" s="28"/>
      <c r="H123" s="28"/>
      <c r="I123" s="19"/>
      <c r="J123" s="28"/>
      <c r="K123" s="28"/>
      <c r="L123" s="28"/>
      <c r="M123" s="28"/>
      <c r="N123" s="24"/>
      <c r="AJ123" s="26"/>
    </row>
    <row r="124" spans="1:36" x14ac:dyDescent="0.25">
      <c r="A124" s="19"/>
      <c r="B124" s="19"/>
      <c r="C124" s="28"/>
      <c r="D124" s="28"/>
      <c r="E124" s="28"/>
      <c r="F124" s="28"/>
      <c r="G124" s="28"/>
      <c r="H124" s="28"/>
      <c r="I124" s="19"/>
      <c r="J124" s="28"/>
      <c r="K124" s="28"/>
      <c r="L124" s="28"/>
      <c r="M124" s="28"/>
      <c r="N124" s="24"/>
      <c r="AJ124" s="26"/>
    </row>
    <row r="125" spans="1:36" x14ac:dyDescent="0.25">
      <c r="A125" s="19"/>
      <c r="B125" s="19"/>
      <c r="C125" s="28"/>
      <c r="D125" s="28"/>
      <c r="E125" s="28"/>
      <c r="F125" s="28"/>
      <c r="G125" s="28"/>
      <c r="H125" s="28"/>
      <c r="I125" s="19"/>
      <c r="J125" s="28"/>
      <c r="K125" s="28"/>
      <c r="L125" s="28"/>
      <c r="M125" s="28"/>
      <c r="N125" s="24"/>
      <c r="AJ125" s="26"/>
    </row>
    <row r="126" spans="1:36" s="24" customFormat="1" x14ac:dyDescent="0.25">
      <c r="I126" s="282"/>
      <c r="N126" s="25"/>
      <c r="O126" s="25"/>
      <c r="P126" s="25"/>
      <c r="Q126" s="25"/>
      <c r="R126" s="25"/>
      <c r="S126" s="25"/>
      <c r="AJ126" s="54"/>
    </row>
    <row r="127" spans="1:36" ht="15.75" x14ac:dyDescent="0.25">
      <c r="A127" s="361" t="s">
        <v>2208</v>
      </c>
      <c r="B127" s="363" t="s">
        <v>2187</v>
      </c>
      <c r="C127" s="363" t="s">
        <v>2186</v>
      </c>
      <c r="D127" s="363" t="s">
        <v>2185</v>
      </c>
      <c r="E127" s="364" t="s">
        <v>2184</v>
      </c>
      <c r="F127" s="363" t="s">
        <v>2183</v>
      </c>
      <c r="G127" s="363"/>
      <c r="H127" s="363" t="s">
        <v>2182</v>
      </c>
      <c r="I127" s="363" t="s">
        <v>2181</v>
      </c>
      <c r="J127" s="363" t="s">
        <v>2180</v>
      </c>
      <c r="K127" s="360" t="s">
        <v>2179</v>
      </c>
      <c r="L127" s="360"/>
      <c r="M127" s="363" t="s">
        <v>2178</v>
      </c>
      <c r="N127" s="129"/>
      <c r="AJ127" s="26"/>
    </row>
    <row r="128" spans="1:36" ht="41.25" customHeight="1" x14ac:dyDescent="0.25">
      <c r="A128" s="362"/>
      <c r="B128" s="363"/>
      <c r="C128" s="363"/>
      <c r="D128" s="363"/>
      <c r="E128" s="364"/>
      <c r="F128" s="130" t="s">
        <v>2175</v>
      </c>
      <c r="G128" s="130" t="s">
        <v>2174</v>
      </c>
      <c r="H128" s="363"/>
      <c r="I128" s="363"/>
      <c r="J128" s="363"/>
      <c r="K128" s="131" t="s">
        <v>2173</v>
      </c>
      <c r="L128" s="131" t="s">
        <v>2172</v>
      </c>
      <c r="M128" s="363"/>
      <c r="N128" s="24"/>
      <c r="AJ128" s="26"/>
    </row>
    <row r="129" spans="1:36" ht="156" customHeight="1" x14ac:dyDescent="0.25">
      <c r="A129" s="208" t="s">
        <v>2352</v>
      </c>
      <c r="B129" s="19" t="s">
        <v>2096</v>
      </c>
      <c r="C129" s="293" t="s">
        <v>1574</v>
      </c>
      <c r="D129" s="208" t="s">
        <v>715</v>
      </c>
      <c r="E129" s="28"/>
      <c r="F129" s="294">
        <v>41579</v>
      </c>
      <c r="G129" s="5" t="s">
        <v>716</v>
      </c>
      <c r="H129" s="208" t="s">
        <v>101</v>
      </c>
      <c r="I129" s="208" t="s">
        <v>711</v>
      </c>
      <c r="J129" s="208" t="s">
        <v>2374</v>
      </c>
      <c r="K129" s="29"/>
      <c r="L129" s="29"/>
      <c r="M129" s="29"/>
      <c r="N129" s="24"/>
      <c r="AJ129" s="26"/>
    </row>
    <row r="130" spans="1:36" ht="77.25" customHeight="1" x14ac:dyDescent="0.25">
      <c r="A130" s="332" t="s">
        <v>2353</v>
      </c>
      <c r="B130" s="19" t="s">
        <v>2075</v>
      </c>
      <c r="C130" s="291" t="s">
        <v>1575</v>
      </c>
      <c r="D130" s="108" t="s">
        <v>373</v>
      </c>
      <c r="E130" s="28"/>
      <c r="F130" s="211">
        <v>41579</v>
      </c>
      <c r="G130" s="211">
        <v>41821</v>
      </c>
      <c r="H130" s="108" t="s">
        <v>374</v>
      </c>
      <c r="I130" s="108" t="s">
        <v>711</v>
      </c>
      <c r="J130" s="108" t="s">
        <v>375</v>
      </c>
      <c r="K130" s="28"/>
      <c r="L130" s="28"/>
      <c r="M130" s="28"/>
      <c r="N130" s="24"/>
      <c r="AJ130" s="26"/>
    </row>
    <row r="131" spans="1:36" ht="92.25" customHeight="1" x14ac:dyDescent="0.25">
      <c r="A131" s="347"/>
      <c r="B131" s="19" t="s">
        <v>2074</v>
      </c>
      <c r="C131" s="291" t="s">
        <v>1576</v>
      </c>
      <c r="D131" s="108" t="s">
        <v>239</v>
      </c>
      <c r="E131" s="28"/>
      <c r="F131" s="211">
        <v>41579</v>
      </c>
      <c r="G131" s="211">
        <v>41944</v>
      </c>
      <c r="H131" s="108" t="s">
        <v>377</v>
      </c>
      <c r="I131" s="108" t="s">
        <v>711</v>
      </c>
      <c r="J131" s="190" t="s">
        <v>48</v>
      </c>
      <c r="L131" s="28"/>
      <c r="M131" s="28"/>
      <c r="N131" s="24"/>
      <c r="AJ131" s="26"/>
    </row>
    <row r="132" spans="1:36" x14ac:dyDescent="0.25">
      <c r="A132" s="19"/>
      <c r="B132" s="19"/>
      <c r="C132" s="28"/>
      <c r="D132" s="28"/>
      <c r="E132" s="28"/>
      <c r="F132" s="28"/>
      <c r="G132" s="28"/>
      <c r="H132" s="28"/>
      <c r="I132" s="19"/>
      <c r="J132" s="28"/>
      <c r="K132" s="28"/>
      <c r="L132" s="28"/>
      <c r="M132" s="28"/>
      <c r="N132" s="24"/>
      <c r="AJ132" s="26"/>
    </row>
    <row r="133" spans="1:36" x14ac:dyDescent="0.25">
      <c r="A133" s="19"/>
      <c r="B133" s="19"/>
      <c r="C133" s="28"/>
      <c r="D133" s="28"/>
      <c r="E133" s="28"/>
      <c r="F133" s="28"/>
      <c r="G133" s="28"/>
      <c r="H133" s="28"/>
      <c r="I133" s="19"/>
      <c r="J133" s="28"/>
      <c r="K133" s="28"/>
      <c r="L133" s="28"/>
      <c r="M133" s="28"/>
      <c r="N133" s="24"/>
      <c r="AJ133" s="26"/>
    </row>
    <row r="134" spans="1:36" x14ac:dyDescent="0.25">
      <c r="A134" s="19"/>
      <c r="B134" s="19"/>
      <c r="C134" s="28"/>
      <c r="D134" s="28"/>
      <c r="E134" s="28"/>
      <c r="F134" s="28"/>
      <c r="G134" s="28"/>
      <c r="H134" s="28"/>
      <c r="I134" s="19"/>
      <c r="J134" s="28"/>
      <c r="K134" s="28"/>
      <c r="L134" s="28"/>
      <c r="M134" s="28"/>
      <c r="N134" s="24"/>
      <c r="AJ134" s="26"/>
    </row>
    <row r="135" spans="1:36" x14ac:dyDescent="0.25">
      <c r="A135" s="19"/>
      <c r="B135" s="19"/>
      <c r="C135" s="28"/>
      <c r="D135" s="28"/>
      <c r="E135" s="28"/>
      <c r="F135" s="28"/>
      <c r="G135" s="28"/>
      <c r="H135" s="28"/>
      <c r="I135" s="19"/>
      <c r="J135" s="28"/>
      <c r="K135" s="28"/>
      <c r="L135" s="28"/>
      <c r="M135" s="28"/>
      <c r="N135" s="24"/>
      <c r="AJ135" s="26"/>
    </row>
    <row r="136" spans="1:36" x14ac:dyDescent="0.25">
      <c r="A136" s="19"/>
      <c r="B136" s="19"/>
      <c r="C136" s="28"/>
      <c r="D136" s="28"/>
      <c r="E136" s="28"/>
      <c r="F136" s="28"/>
      <c r="G136" s="28"/>
      <c r="H136" s="28"/>
      <c r="I136" s="19"/>
      <c r="J136" s="28"/>
      <c r="K136" s="28"/>
      <c r="L136" s="28"/>
      <c r="M136" s="28"/>
      <c r="N136" s="24"/>
      <c r="AJ136" s="26"/>
    </row>
    <row r="137" spans="1:36" x14ac:dyDescent="0.25">
      <c r="A137" s="19"/>
      <c r="B137" s="19"/>
      <c r="C137" s="28"/>
      <c r="D137" s="28"/>
      <c r="E137" s="28"/>
      <c r="F137" s="28"/>
      <c r="G137" s="28"/>
      <c r="H137" s="28"/>
      <c r="I137" s="19"/>
      <c r="J137" s="28"/>
      <c r="K137" s="28"/>
      <c r="L137" s="28"/>
      <c r="M137" s="28"/>
      <c r="N137" s="24"/>
      <c r="AJ137" s="26"/>
    </row>
    <row r="138" spans="1:36" x14ac:dyDescent="0.25">
      <c r="A138" s="24"/>
      <c r="B138" s="24"/>
      <c r="C138" s="24"/>
      <c r="D138" s="24"/>
      <c r="E138" s="24"/>
      <c r="F138" s="24"/>
      <c r="G138" s="24"/>
      <c r="H138" s="24"/>
      <c r="I138" s="282"/>
      <c r="J138" s="24"/>
      <c r="K138" s="24"/>
      <c r="L138" s="24"/>
      <c r="M138" s="24"/>
      <c r="N138" s="25"/>
      <c r="AJ138" s="26"/>
    </row>
    <row r="139" spans="1:36" ht="15.75" x14ac:dyDescent="0.25">
      <c r="A139" s="361" t="s">
        <v>2208</v>
      </c>
      <c r="B139" s="363" t="s">
        <v>2187</v>
      </c>
      <c r="C139" s="363" t="s">
        <v>2186</v>
      </c>
      <c r="D139" s="363" t="s">
        <v>2185</v>
      </c>
      <c r="E139" s="364" t="s">
        <v>2184</v>
      </c>
      <c r="F139" s="363" t="s">
        <v>2183</v>
      </c>
      <c r="G139" s="363"/>
      <c r="H139" s="363" t="s">
        <v>2182</v>
      </c>
      <c r="I139" s="363" t="s">
        <v>2181</v>
      </c>
      <c r="J139" s="363" t="s">
        <v>2180</v>
      </c>
      <c r="K139" s="360" t="s">
        <v>2179</v>
      </c>
      <c r="L139" s="360"/>
      <c r="M139" s="363" t="s">
        <v>2178</v>
      </c>
      <c r="N139" s="129"/>
      <c r="AJ139" s="26"/>
    </row>
    <row r="140" spans="1:36" ht="15" customHeight="1" x14ac:dyDescent="0.25">
      <c r="A140" s="362"/>
      <c r="B140" s="363"/>
      <c r="C140" s="363"/>
      <c r="D140" s="363"/>
      <c r="E140" s="364"/>
      <c r="F140" s="130" t="s">
        <v>2175</v>
      </c>
      <c r="G140" s="130" t="s">
        <v>2174</v>
      </c>
      <c r="H140" s="363"/>
      <c r="I140" s="363"/>
      <c r="J140" s="363"/>
      <c r="K140" s="131" t="s">
        <v>2173</v>
      </c>
      <c r="L140" s="131" t="s">
        <v>2172</v>
      </c>
      <c r="M140" s="363"/>
      <c r="N140" s="24"/>
      <c r="AJ140" s="26"/>
    </row>
    <row r="141" spans="1:36" ht="78.75" customHeight="1" x14ac:dyDescent="0.25">
      <c r="A141" s="208" t="s">
        <v>465</v>
      </c>
      <c r="B141" s="19" t="s">
        <v>2069</v>
      </c>
      <c r="C141" s="291" t="s">
        <v>1577</v>
      </c>
      <c r="D141" s="108" t="s">
        <v>717</v>
      </c>
      <c r="F141" s="211">
        <v>41699</v>
      </c>
      <c r="G141" s="211">
        <v>41699</v>
      </c>
      <c r="H141" s="108" t="s">
        <v>515</v>
      </c>
      <c r="I141" s="108" t="s">
        <v>718</v>
      </c>
      <c r="J141" s="108" t="s">
        <v>240</v>
      </c>
      <c r="K141" s="29"/>
      <c r="L141" s="29"/>
      <c r="M141" s="29"/>
      <c r="N141" s="24"/>
      <c r="AJ141" s="26"/>
    </row>
    <row r="142" spans="1:36" x14ac:dyDescent="0.25">
      <c r="A142" s="19"/>
      <c r="B142" s="19"/>
      <c r="C142" s="28"/>
      <c r="D142" s="28"/>
      <c r="E142" s="28"/>
      <c r="F142" s="28"/>
      <c r="G142" s="28"/>
      <c r="H142" s="28"/>
      <c r="I142" s="19"/>
      <c r="J142" s="28"/>
      <c r="K142" s="28"/>
      <c r="L142" s="28"/>
      <c r="M142" s="28"/>
      <c r="N142" s="24"/>
      <c r="AJ142" s="26"/>
    </row>
    <row r="143" spans="1:36" x14ac:dyDescent="0.25">
      <c r="A143" s="19"/>
      <c r="B143" s="19"/>
      <c r="C143" s="28"/>
      <c r="D143" s="28"/>
      <c r="E143" s="28"/>
      <c r="F143" s="28"/>
      <c r="G143" s="28"/>
      <c r="H143" s="28"/>
      <c r="I143" s="19"/>
      <c r="J143" s="28"/>
      <c r="K143" s="28"/>
      <c r="L143" s="28"/>
      <c r="M143" s="28"/>
      <c r="N143" s="24"/>
      <c r="AJ143" s="26"/>
    </row>
    <row r="144" spans="1:36" x14ac:dyDescent="0.25">
      <c r="A144" s="19"/>
      <c r="B144" s="19"/>
      <c r="C144" s="28"/>
      <c r="D144" s="28"/>
      <c r="E144" s="28"/>
      <c r="F144" s="28"/>
      <c r="G144" s="28"/>
      <c r="H144" s="28"/>
      <c r="I144" s="19"/>
      <c r="J144" s="28"/>
      <c r="K144" s="28"/>
      <c r="L144" s="28"/>
      <c r="M144" s="28"/>
      <c r="N144" s="24"/>
      <c r="AJ144" s="26"/>
    </row>
    <row r="145" spans="1:36" x14ac:dyDescent="0.25">
      <c r="A145" s="19"/>
      <c r="B145" s="19"/>
      <c r="C145" s="28"/>
      <c r="D145" s="28"/>
      <c r="E145" s="28"/>
      <c r="F145" s="28"/>
      <c r="G145" s="28"/>
      <c r="H145" s="28"/>
      <c r="I145" s="19"/>
      <c r="J145" s="28"/>
      <c r="K145" s="28"/>
      <c r="L145" s="28"/>
      <c r="M145" s="28"/>
      <c r="N145" s="24"/>
      <c r="AJ145" s="26"/>
    </row>
    <row r="146" spans="1:36" x14ac:dyDescent="0.25">
      <c r="A146" s="19"/>
      <c r="B146" s="19"/>
      <c r="C146" s="28"/>
      <c r="D146" s="28"/>
      <c r="E146" s="28"/>
      <c r="F146" s="28"/>
      <c r="G146" s="28"/>
      <c r="H146" s="28"/>
      <c r="I146" s="19"/>
      <c r="J146" s="28"/>
      <c r="K146" s="28"/>
      <c r="L146" s="28"/>
      <c r="M146" s="28"/>
      <c r="N146" s="24"/>
      <c r="AJ146" s="26"/>
    </row>
    <row r="147" spans="1:36" x14ac:dyDescent="0.25">
      <c r="A147" s="19"/>
      <c r="B147" s="19"/>
      <c r="C147" s="28"/>
      <c r="D147" s="28"/>
      <c r="E147" s="28"/>
      <c r="F147" s="28"/>
      <c r="G147" s="28"/>
      <c r="H147" s="28"/>
      <c r="I147" s="19"/>
      <c r="J147" s="28"/>
      <c r="K147" s="28"/>
      <c r="L147" s="28"/>
      <c r="M147" s="28"/>
      <c r="N147" s="24"/>
      <c r="AJ147" s="26"/>
    </row>
    <row r="148" spans="1:36" x14ac:dyDescent="0.25">
      <c r="A148" s="19"/>
      <c r="B148" s="19"/>
      <c r="C148" s="28"/>
      <c r="D148" s="28"/>
      <c r="E148" s="28"/>
      <c r="F148" s="28"/>
      <c r="G148" s="28"/>
      <c r="H148" s="28"/>
      <c r="I148" s="19"/>
      <c r="J148" s="28"/>
      <c r="K148" s="28"/>
      <c r="L148" s="28"/>
      <c r="M148" s="28"/>
      <c r="N148" s="24"/>
      <c r="AJ148" s="26"/>
    </row>
    <row r="149" spans="1:36" x14ac:dyDescent="0.25">
      <c r="A149" s="19"/>
      <c r="B149" s="19"/>
      <c r="C149" s="28"/>
      <c r="D149" s="28"/>
      <c r="E149" s="28"/>
      <c r="F149" s="28"/>
      <c r="G149" s="28"/>
      <c r="H149" s="28"/>
      <c r="I149" s="19"/>
      <c r="J149" s="28"/>
      <c r="K149" s="28"/>
      <c r="L149" s="28"/>
      <c r="M149" s="28"/>
      <c r="N149" s="24"/>
      <c r="AJ149" s="26"/>
    </row>
    <row r="150" spans="1:36" s="24" customFormat="1" x14ac:dyDescent="0.25">
      <c r="I150" s="282"/>
      <c r="N150" s="25"/>
      <c r="O150" s="25"/>
      <c r="P150" s="25"/>
      <c r="Q150" s="25"/>
      <c r="R150" s="25"/>
      <c r="S150" s="25"/>
      <c r="AJ150" s="54"/>
    </row>
    <row r="151" spans="1:36" ht="15.75" x14ac:dyDescent="0.25">
      <c r="A151" s="365" t="s">
        <v>38</v>
      </c>
      <c r="B151" s="363" t="s">
        <v>2187</v>
      </c>
      <c r="C151" s="363" t="s">
        <v>2186</v>
      </c>
      <c r="D151" s="363" t="s">
        <v>2185</v>
      </c>
      <c r="E151" s="364" t="s">
        <v>2184</v>
      </c>
      <c r="F151" s="363" t="s">
        <v>2183</v>
      </c>
      <c r="G151" s="363"/>
      <c r="H151" s="363" t="s">
        <v>2182</v>
      </c>
      <c r="I151" s="363" t="s">
        <v>2181</v>
      </c>
      <c r="J151" s="363" t="s">
        <v>2180</v>
      </c>
      <c r="K151" s="360" t="s">
        <v>2179</v>
      </c>
      <c r="L151" s="360"/>
      <c r="M151" s="363" t="s">
        <v>2178</v>
      </c>
      <c r="N151" s="129"/>
      <c r="AJ151" s="26"/>
    </row>
    <row r="152" spans="1:36" ht="31.5" x14ac:dyDescent="0.25">
      <c r="A152" s="365"/>
      <c r="B152" s="363"/>
      <c r="C152" s="363"/>
      <c r="D152" s="363"/>
      <c r="E152" s="364"/>
      <c r="F152" s="130" t="s">
        <v>2175</v>
      </c>
      <c r="G152" s="130" t="s">
        <v>2174</v>
      </c>
      <c r="H152" s="363"/>
      <c r="I152" s="363"/>
      <c r="J152" s="363"/>
      <c r="K152" s="131" t="s">
        <v>2173</v>
      </c>
      <c r="L152" s="131" t="s">
        <v>2172</v>
      </c>
      <c r="M152" s="363"/>
      <c r="N152" s="24"/>
      <c r="AJ152" s="26"/>
    </row>
    <row r="153" spans="1:36" ht="80.25" customHeight="1" x14ac:dyDescent="0.25">
      <c r="A153" s="332" t="s">
        <v>587</v>
      </c>
      <c r="B153" s="19" t="s">
        <v>2025</v>
      </c>
      <c r="C153" s="291" t="s">
        <v>1578</v>
      </c>
      <c r="D153" s="108" t="s">
        <v>703</v>
      </c>
      <c r="E153" s="28"/>
      <c r="F153" s="290">
        <v>41699</v>
      </c>
      <c r="G153" s="290">
        <v>42767</v>
      </c>
      <c r="H153" s="208" t="s">
        <v>719</v>
      </c>
      <c r="I153" s="108" t="s">
        <v>711</v>
      </c>
      <c r="J153" s="295" t="s">
        <v>720</v>
      </c>
      <c r="K153" s="29"/>
      <c r="L153" s="29"/>
      <c r="M153" s="29"/>
      <c r="N153" s="24"/>
      <c r="AJ153" s="26"/>
    </row>
    <row r="154" spans="1:36" ht="71.25" customHeight="1" x14ac:dyDescent="0.25">
      <c r="A154" s="331"/>
      <c r="B154" s="19" t="s">
        <v>2024</v>
      </c>
      <c r="C154" s="291" t="s">
        <v>1579</v>
      </c>
      <c r="D154" s="108" t="s">
        <v>703</v>
      </c>
      <c r="E154" s="28"/>
      <c r="F154" s="290">
        <v>41699</v>
      </c>
      <c r="G154" s="290">
        <v>42767</v>
      </c>
      <c r="H154" s="295" t="s">
        <v>240</v>
      </c>
      <c r="I154" s="108" t="s">
        <v>711</v>
      </c>
      <c r="J154" s="295" t="s">
        <v>720</v>
      </c>
      <c r="K154" s="28"/>
      <c r="L154" s="28"/>
      <c r="M154" s="28"/>
      <c r="N154" s="24"/>
      <c r="AJ154" s="26"/>
    </row>
    <row r="155" spans="1:36" ht="88.5" customHeight="1" x14ac:dyDescent="0.25">
      <c r="A155" s="331"/>
      <c r="B155" s="19" t="s">
        <v>2023</v>
      </c>
      <c r="C155" s="291" t="s">
        <v>1580</v>
      </c>
      <c r="D155" s="108" t="s">
        <v>721</v>
      </c>
      <c r="E155" s="28"/>
      <c r="F155" s="290">
        <v>41579</v>
      </c>
      <c r="G155" s="290">
        <v>42767</v>
      </c>
      <c r="H155" s="108" t="s">
        <v>722</v>
      </c>
      <c r="I155" s="108" t="s">
        <v>711</v>
      </c>
      <c r="J155" s="295" t="s">
        <v>720</v>
      </c>
      <c r="K155" s="28"/>
      <c r="L155" s="28"/>
      <c r="M155" s="28"/>
      <c r="N155" s="24"/>
      <c r="AJ155" s="26"/>
    </row>
    <row r="156" spans="1:36" ht="58.5" customHeight="1" x14ac:dyDescent="0.25">
      <c r="A156" s="331"/>
      <c r="B156" s="19" t="s">
        <v>2022</v>
      </c>
      <c r="C156" s="108" t="s">
        <v>1581</v>
      </c>
      <c r="D156" s="108" t="s">
        <v>723</v>
      </c>
      <c r="E156" s="28"/>
      <c r="F156" s="290">
        <v>41699</v>
      </c>
      <c r="G156" s="211" t="s">
        <v>724</v>
      </c>
      <c r="H156" s="108" t="s">
        <v>101</v>
      </c>
      <c r="I156" s="296">
        <v>20000</v>
      </c>
      <c r="J156" s="295" t="s">
        <v>725</v>
      </c>
      <c r="K156" s="28"/>
      <c r="L156" s="28"/>
      <c r="M156" s="28"/>
      <c r="N156" s="24"/>
      <c r="AJ156" s="26"/>
    </row>
    <row r="157" spans="1:36" ht="80.25" customHeight="1" x14ac:dyDescent="0.25">
      <c r="A157" s="331"/>
      <c r="B157" s="19" t="s">
        <v>2020</v>
      </c>
      <c r="C157" s="291" t="s">
        <v>1582</v>
      </c>
      <c r="D157" s="108" t="s">
        <v>726</v>
      </c>
      <c r="E157" s="28"/>
      <c r="F157" s="290">
        <v>41579</v>
      </c>
      <c r="G157" s="290">
        <v>42767</v>
      </c>
      <c r="H157" s="108" t="s">
        <v>48</v>
      </c>
      <c r="I157" s="108" t="s">
        <v>711</v>
      </c>
      <c r="J157" s="295" t="s">
        <v>727</v>
      </c>
      <c r="K157" s="28"/>
      <c r="L157" s="28"/>
      <c r="M157" s="28"/>
      <c r="N157" s="24"/>
      <c r="AJ157" s="26"/>
    </row>
    <row r="158" spans="1:36" ht="96" customHeight="1" x14ac:dyDescent="0.25">
      <c r="A158" s="347"/>
      <c r="B158" s="19" t="s">
        <v>2019</v>
      </c>
      <c r="C158" s="291" t="s">
        <v>1583</v>
      </c>
      <c r="D158" s="108" t="s">
        <v>728</v>
      </c>
      <c r="E158" s="28"/>
      <c r="F158" s="290">
        <v>41579</v>
      </c>
      <c r="G158" s="290">
        <v>41944</v>
      </c>
      <c r="H158" s="108" t="s">
        <v>48</v>
      </c>
      <c r="I158" s="292">
        <v>10000</v>
      </c>
      <c r="J158" s="295" t="s">
        <v>729</v>
      </c>
      <c r="K158" s="28"/>
      <c r="L158" s="28"/>
      <c r="M158" s="28"/>
      <c r="N158" s="24"/>
      <c r="AJ158" s="26"/>
    </row>
    <row r="159" spans="1:36" x14ac:dyDescent="0.25">
      <c r="A159" s="19"/>
      <c r="B159" s="19"/>
      <c r="C159" s="28"/>
      <c r="D159" s="28"/>
      <c r="E159" s="28"/>
      <c r="F159" s="28"/>
      <c r="G159" s="28"/>
      <c r="H159" s="28"/>
      <c r="I159" s="19"/>
      <c r="J159" s="28"/>
      <c r="K159" s="28"/>
      <c r="L159" s="28"/>
      <c r="M159" s="28"/>
      <c r="N159" s="24"/>
      <c r="AJ159" s="26"/>
    </row>
    <row r="160" spans="1:36" x14ac:dyDescent="0.25">
      <c r="A160" s="19"/>
      <c r="B160" s="19"/>
      <c r="C160" s="28"/>
      <c r="D160" s="28"/>
      <c r="E160" s="28"/>
      <c r="F160" s="28"/>
      <c r="G160" s="28"/>
      <c r="H160" s="28"/>
      <c r="I160" s="19"/>
      <c r="J160" s="28"/>
      <c r="K160" s="28"/>
      <c r="L160" s="28"/>
      <c r="M160" s="28"/>
      <c r="N160" s="24"/>
      <c r="AJ160" s="26"/>
    </row>
    <row r="161" spans="1:40" x14ac:dyDescent="0.25">
      <c r="A161" s="19"/>
      <c r="B161" s="19"/>
      <c r="C161" s="28"/>
      <c r="D161" s="28"/>
      <c r="E161" s="28"/>
      <c r="F161" s="28"/>
      <c r="G161" s="28"/>
      <c r="H161" s="28"/>
      <c r="I161" s="19"/>
      <c r="J161" s="28"/>
      <c r="K161" s="28"/>
      <c r="L161" s="28"/>
      <c r="M161" s="28"/>
      <c r="N161" s="24"/>
      <c r="AJ161" s="26"/>
    </row>
    <row r="162" spans="1:40" x14ac:dyDescent="0.25">
      <c r="A162" s="26"/>
      <c r="B162" s="26"/>
      <c r="C162" s="26"/>
      <c r="D162" s="26"/>
      <c r="E162" s="26"/>
      <c r="F162" s="26"/>
      <c r="G162" s="26"/>
      <c r="H162" s="26"/>
      <c r="I162" s="285"/>
      <c r="J162" s="26"/>
      <c r="K162" s="26"/>
      <c r="L162" s="26"/>
      <c r="M162" s="26"/>
      <c r="N162" s="132"/>
      <c r="O162" s="27"/>
      <c r="P162" s="27"/>
      <c r="Q162" s="27"/>
      <c r="R162" s="27"/>
      <c r="S162" s="27"/>
      <c r="T162" s="27"/>
      <c r="U162" s="27"/>
      <c r="V162" s="27"/>
      <c r="W162" s="27"/>
      <c r="X162" s="27"/>
      <c r="Y162" s="27"/>
      <c r="Z162" s="27"/>
      <c r="AA162" s="27"/>
      <c r="AB162" s="27"/>
      <c r="AC162" s="27"/>
      <c r="AD162" s="27"/>
      <c r="AE162" s="27"/>
      <c r="AF162" s="27"/>
      <c r="AG162" s="27"/>
      <c r="AH162" s="27"/>
      <c r="AI162" s="27"/>
      <c r="AJ162" s="26"/>
    </row>
    <row r="163" spans="1:40" x14ac:dyDescent="0.25">
      <c r="A163" s="26"/>
      <c r="B163" s="26"/>
      <c r="C163" s="26"/>
      <c r="D163" s="26"/>
      <c r="E163" s="26"/>
      <c r="F163" s="26"/>
      <c r="G163" s="26"/>
      <c r="H163" s="26"/>
      <c r="I163" s="285"/>
      <c r="J163" s="26"/>
      <c r="K163" s="26"/>
      <c r="L163" s="26"/>
      <c r="M163" s="26"/>
      <c r="N163" s="132"/>
      <c r="O163" s="27"/>
      <c r="P163" s="27"/>
      <c r="Q163" s="27"/>
      <c r="R163" s="27"/>
      <c r="S163" s="27"/>
      <c r="T163" s="27"/>
      <c r="U163" s="27"/>
      <c r="V163" s="27"/>
      <c r="W163" s="27"/>
      <c r="X163" s="27"/>
      <c r="Y163" s="27"/>
      <c r="Z163" s="27"/>
      <c r="AA163" s="27"/>
      <c r="AB163" s="27"/>
      <c r="AC163" s="27"/>
      <c r="AD163" s="27"/>
      <c r="AE163" s="27"/>
      <c r="AF163" s="27"/>
      <c r="AG163" s="27"/>
      <c r="AH163" s="27"/>
      <c r="AI163" s="27"/>
      <c r="AJ163" s="26"/>
    </row>
    <row r="164" spans="1:40" x14ac:dyDescent="0.25">
      <c r="N164" s="25"/>
    </row>
    <row r="165" spans="1:40" x14ac:dyDescent="0.25">
      <c r="N165" s="25"/>
    </row>
    <row r="166" spans="1:40" x14ac:dyDescent="0.25">
      <c r="N166" s="25"/>
    </row>
    <row r="167" spans="1:40" x14ac:dyDescent="0.25">
      <c r="N167" s="25"/>
    </row>
    <row r="168" spans="1:40" x14ac:dyDescent="0.25">
      <c r="N168" s="25"/>
    </row>
    <row r="169" spans="1:40" x14ac:dyDescent="0.25">
      <c r="N169" s="25"/>
    </row>
    <row r="170" spans="1:40" x14ac:dyDescent="0.25">
      <c r="N170" s="25"/>
    </row>
    <row r="171" spans="1:40" x14ac:dyDescent="0.25">
      <c r="N171" s="25"/>
    </row>
    <row r="172" spans="1:40" s="23" customFormat="1" x14ac:dyDescent="0.25">
      <c r="A172" s="22"/>
      <c r="B172" s="22"/>
      <c r="C172" s="22"/>
      <c r="D172" s="22"/>
      <c r="E172" s="22"/>
      <c r="F172" s="22"/>
      <c r="G172" s="22"/>
      <c r="H172" s="22"/>
      <c r="I172" s="117"/>
      <c r="J172" s="22"/>
      <c r="K172" s="22"/>
      <c r="L172" s="22"/>
      <c r="M172" s="22"/>
      <c r="N172" s="25"/>
      <c r="T172" s="22"/>
      <c r="U172" s="22"/>
      <c r="V172" s="22"/>
      <c r="W172" s="22"/>
      <c r="X172" s="22"/>
      <c r="Y172" s="22"/>
      <c r="Z172" s="22"/>
      <c r="AA172" s="22"/>
      <c r="AB172" s="22"/>
      <c r="AC172" s="22"/>
      <c r="AD172" s="22"/>
      <c r="AE172" s="22"/>
      <c r="AF172" s="22"/>
      <c r="AG172" s="22"/>
      <c r="AH172" s="22"/>
      <c r="AI172" s="22"/>
      <c r="AJ172" s="22"/>
      <c r="AK172" s="22"/>
      <c r="AL172" s="22"/>
      <c r="AM172" s="22"/>
      <c r="AN172" s="22"/>
    </row>
    <row r="173" spans="1:40" s="23" customFormat="1" x14ac:dyDescent="0.25">
      <c r="A173" s="22"/>
      <c r="B173" s="22"/>
      <c r="C173" s="22"/>
      <c r="D173" s="22"/>
      <c r="E173" s="22"/>
      <c r="F173" s="22"/>
      <c r="G173" s="22"/>
      <c r="H173" s="22"/>
      <c r="I173" s="117"/>
      <c r="J173" s="22"/>
      <c r="K173" s="22"/>
      <c r="L173" s="22"/>
      <c r="M173" s="22"/>
      <c r="N173" s="25"/>
      <c r="T173" s="22"/>
      <c r="U173" s="22"/>
      <c r="V173" s="22"/>
      <c r="W173" s="22"/>
      <c r="X173" s="22"/>
      <c r="Y173" s="22"/>
      <c r="Z173" s="22"/>
      <c r="AA173" s="22"/>
      <c r="AB173" s="22"/>
      <c r="AC173" s="22"/>
      <c r="AD173" s="22"/>
      <c r="AE173" s="22"/>
      <c r="AF173" s="22"/>
      <c r="AG173" s="22"/>
      <c r="AH173" s="22"/>
      <c r="AI173" s="22"/>
      <c r="AJ173" s="22"/>
      <c r="AK173" s="22"/>
      <c r="AL173" s="22"/>
      <c r="AM173" s="22"/>
      <c r="AN173" s="22"/>
    </row>
    <row r="174" spans="1:40" s="23" customFormat="1" x14ac:dyDescent="0.25">
      <c r="A174" s="22"/>
      <c r="B174" s="22"/>
      <c r="C174" s="22"/>
      <c r="D174" s="22"/>
      <c r="E174" s="22"/>
      <c r="F174" s="22"/>
      <c r="G174" s="22"/>
      <c r="H174" s="22"/>
      <c r="I174" s="117"/>
      <c r="J174" s="22"/>
      <c r="K174" s="22"/>
      <c r="L174" s="22"/>
      <c r="M174" s="22"/>
      <c r="N174" s="25"/>
      <c r="T174" s="22"/>
      <c r="U174" s="22"/>
      <c r="V174" s="22"/>
      <c r="W174" s="22"/>
      <c r="X174" s="22"/>
      <c r="Y174" s="22"/>
      <c r="Z174" s="22"/>
      <c r="AA174" s="22"/>
      <c r="AB174" s="22"/>
      <c r="AC174" s="22"/>
      <c r="AD174" s="22"/>
      <c r="AE174" s="22"/>
      <c r="AF174" s="22"/>
      <c r="AG174" s="22"/>
      <c r="AH174" s="22"/>
      <c r="AI174" s="22"/>
      <c r="AJ174" s="22"/>
      <c r="AK174" s="22"/>
      <c r="AL174" s="22"/>
      <c r="AM174" s="22"/>
      <c r="AN174" s="22"/>
    </row>
    <row r="175" spans="1:40" s="23" customFormat="1" x14ac:dyDescent="0.25">
      <c r="A175" s="22"/>
      <c r="B175" s="22"/>
      <c r="C175" s="22"/>
      <c r="D175" s="22"/>
      <c r="E175" s="22"/>
      <c r="F175" s="22"/>
      <c r="G175" s="22"/>
      <c r="H175" s="22"/>
      <c r="I175" s="117"/>
      <c r="J175" s="22"/>
      <c r="K175" s="22"/>
      <c r="L175" s="22"/>
      <c r="M175" s="22"/>
      <c r="N175" s="25"/>
      <c r="T175" s="22"/>
      <c r="U175" s="22"/>
      <c r="V175" s="22"/>
      <c r="W175" s="22"/>
      <c r="X175" s="22"/>
      <c r="Y175" s="22"/>
      <c r="Z175" s="22"/>
      <c r="AA175" s="22"/>
      <c r="AB175" s="22"/>
      <c r="AC175" s="22"/>
      <c r="AD175" s="22"/>
      <c r="AE175" s="22"/>
      <c r="AF175" s="22"/>
      <c r="AG175" s="22"/>
      <c r="AH175" s="22"/>
      <c r="AI175" s="22"/>
      <c r="AJ175" s="22"/>
      <c r="AK175" s="22"/>
      <c r="AL175" s="22"/>
      <c r="AM175" s="22"/>
      <c r="AN175" s="22"/>
    </row>
    <row r="176" spans="1:40" s="23" customFormat="1" x14ac:dyDescent="0.25">
      <c r="A176" s="22"/>
      <c r="B176" s="22"/>
      <c r="C176" s="22"/>
      <c r="D176" s="22"/>
      <c r="E176" s="22"/>
      <c r="F176" s="22"/>
      <c r="G176" s="22"/>
      <c r="H176" s="22"/>
      <c r="I176" s="117"/>
      <c r="J176" s="22"/>
      <c r="K176" s="22"/>
      <c r="L176" s="22"/>
      <c r="M176" s="22"/>
      <c r="N176" s="25"/>
      <c r="T176" s="22"/>
      <c r="U176" s="22"/>
      <c r="V176" s="22"/>
      <c r="W176" s="22"/>
      <c r="X176" s="22"/>
      <c r="Y176" s="22"/>
      <c r="Z176" s="22"/>
      <c r="AA176" s="22"/>
      <c r="AB176" s="22"/>
      <c r="AC176" s="22"/>
      <c r="AD176" s="22"/>
      <c r="AE176" s="22"/>
      <c r="AF176" s="22"/>
      <c r="AG176" s="22"/>
      <c r="AH176" s="22"/>
      <c r="AI176" s="22"/>
      <c r="AJ176" s="22"/>
      <c r="AK176" s="22"/>
      <c r="AL176" s="22"/>
      <c r="AM176" s="22"/>
      <c r="AN176" s="22"/>
    </row>
    <row r="177" spans="1:40" s="23" customFormat="1" x14ac:dyDescent="0.25">
      <c r="A177" s="22"/>
      <c r="B177" s="22"/>
      <c r="C177" s="22"/>
      <c r="D177" s="22"/>
      <c r="E177" s="22"/>
      <c r="F177" s="22"/>
      <c r="G177" s="22"/>
      <c r="H177" s="22"/>
      <c r="I177" s="117"/>
      <c r="J177" s="22"/>
      <c r="K177" s="22"/>
      <c r="L177" s="22"/>
      <c r="M177" s="22"/>
      <c r="N177" s="25"/>
      <c r="T177" s="22"/>
      <c r="U177" s="22"/>
      <c r="V177" s="22"/>
      <c r="W177" s="22"/>
      <c r="X177" s="22"/>
      <c r="Y177" s="22"/>
      <c r="Z177" s="22"/>
      <c r="AA177" s="22"/>
      <c r="AB177" s="22"/>
      <c r="AC177" s="22"/>
      <c r="AD177" s="22"/>
      <c r="AE177" s="22"/>
      <c r="AF177" s="22"/>
      <c r="AG177" s="22"/>
      <c r="AH177" s="22"/>
      <c r="AI177" s="22"/>
      <c r="AJ177" s="22"/>
      <c r="AK177" s="22"/>
      <c r="AL177" s="22"/>
      <c r="AM177" s="22"/>
      <c r="AN177" s="22"/>
    </row>
    <row r="178" spans="1:40" s="23" customFormat="1" x14ac:dyDescent="0.25">
      <c r="A178" s="22"/>
      <c r="B178" s="22"/>
      <c r="C178" s="22"/>
      <c r="D178" s="22"/>
      <c r="E178" s="22"/>
      <c r="F178" s="22"/>
      <c r="G178" s="22"/>
      <c r="H178" s="22"/>
      <c r="I178" s="117"/>
      <c r="J178" s="22"/>
      <c r="K178" s="22"/>
      <c r="L178" s="22"/>
      <c r="M178" s="22"/>
      <c r="N178" s="25"/>
      <c r="T178" s="22"/>
      <c r="U178" s="22"/>
      <c r="V178" s="22"/>
      <c r="W178" s="22"/>
      <c r="X178" s="22"/>
      <c r="Y178" s="22"/>
      <c r="Z178" s="22"/>
      <c r="AA178" s="22"/>
      <c r="AB178" s="22"/>
      <c r="AC178" s="22"/>
      <c r="AD178" s="22"/>
      <c r="AE178" s="22"/>
      <c r="AF178" s="22"/>
      <c r="AG178" s="22"/>
      <c r="AH178" s="22"/>
      <c r="AI178" s="22"/>
      <c r="AJ178" s="22"/>
      <c r="AK178" s="22"/>
      <c r="AL178" s="22"/>
      <c r="AM178" s="22"/>
      <c r="AN178" s="22"/>
    </row>
    <row r="179" spans="1:40" s="23" customFormat="1" x14ac:dyDescent="0.25">
      <c r="A179" s="22"/>
      <c r="B179" s="22"/>
      <c r="C179" s="22"/>
      <c r="D179" s="22"/>
      <c r="E179" s="22"/>
      <c r="F179" s="22"/>
      <c r="G179" s="22"/>
      <c r="H179" s="22"/>
      <c r="I179" s="117"/>
      <c r="J179" s="22"/>
      <c r="K179" s="22"/>
      <c r="L179" s="22"/>
      <c r="M179" s="22"/>
      <c r="N179" s="25"/>
      <c r="T179" s="22"/>
      <c r="U179" s="22"/>
      <c r="V179" s="22"/>
      <c r="W179" s="22"/>
      <c r="X179" s="22"/>
      <c r="Y179" s="22"/>
      <c r="Z179" s="22"/>
      <c r="AA179" s="22"/>
      <c r="AB179" s="22"/>
      <c r="AC179" s="22"/>
      <c r="AD179" s="22"/>
      <c r="AE179" s="22"/>
      <c r="AF179" s="22"/>
      <c r="AG179" s="22"/>
      <c r="AH179" s="22"/>
      <c r="AI179" s="22"/>
      <c r="AJ179" s="22"/>
      <c r="AK179" s="22"/>
      <c r="AL179" s="22"/>
      <c r="AM179" s="22"/>
      <c r="AN179" s="22"/>
    </row>
    <row r="180" spans="1:40" s="23" customFormat="1" x14ac:dyDescent="0.25">
      <c r="A180" s="22"/>
      <c r="B180" s="22"/>
      <c r="C180" s="22"/>
      <c r="D180" s="22"/>
      <c r="E180" s="22"/>
      <c r="F180" s="22"/>
      <c r="G180" s="22"/>
      <c r="H180" s="22"/>
      <c r="I180" s="117"/>
      <c r="J180" s="22"/>
      <c r="K180" s="22"/>
      <c r="L180" s="22"/>
      <c r="M180" s="22"/>
      <c r="N180" s="25"/>
      <c r="T180" s="22"/>
      <c r="U180" s="22"/>
      <c r="V180" s="22"/>
      <c r="W180" s="22"/>
      <c r="X180" s="22"/>
      <c r="Y180" s="22"/>
      <c r="Z180" s="22"/>
      <c r="AA180" s="22"/>
      <c r="AB180" s="22"/>
      <c r="AC180" s="22"/>
      <c r="AD180" s="22"/>
      <c r="AE180" s="22"/>
      <c r="AF180" s="22"/>
      <c r="AG180" s="22"/>
      <c r="AH180" s="22"/>
      <c r="AI180" s="22"/>
      <c r="AJ180" s="22"/>
      <c r="AK180" s="22"/>
      <c r="AL180" s="22"/>
      <c r="AM180" s="22"/>
      <c r="AN180" s="22"/>
    </row>
    <row r="181" spans="1:40" s="23" customFormat="1" x14ac:dyDescent="0.25">
      <c r="A181" s="22"/>
      <c r="B181" s="22"/>
      <c r="C181" s="22"/>
      <c r="D181" s="22"/>
      <c r="E181" s="22"/>
      <c r="F181" s="22"/>
      <c r="G181" s="22"/>
      <c r="H181" s="22"/>
      <c r="I181" s="117"/>
      <c r="J181" s="22"/>
      <c r="K181" s="22"/>
      <c r="L181" s="22"/>
      <c r="M181" s="22"/>
      <c r="N181" s="25"/>
      <c r="T181" s="22"/>
      <c r="U181" s="22"/>
      <c r="V181" s="22"/>
      <c r="W181" s="22"/>
      <c r="X181" s="22"/>
      <c r="Y181" s="22"/>
      <c r="Z181" s="22"/>
      <c r="AA181" s="22"/>
      <c r="AB181" s="22"/>
      <c r="AC181" s="22"/>
      <c r="AD181" s="22"/>
      <c r="AE181" s="22"/>
      <c r="AF181" s="22"/>
      <c r="AG181" s="22"/>
      <c r="AH181" s="22"/>
      <c r="AI181" s="22"/>
      <c r="AJ181" s="22"/>
      <c r="AK181" s="22"/>
      <c r="AL181" s="22"/>
      <c r="AM181" s="22"/>
      <c r="AN181" s="22"/>
    </row>
    <row r="182" spans="1:40" s="23" customFormat="1" x14ac:dyDescent="0.25">
      <c r="A182" s="22"/>
      <c r="B182" s="22"/>
      <c r="C182" s="22"/>
      <c r="D182" s="22"/>
      <c r="E182" s="22"/>
      <c r="F182" s="22"/>
      <c r="G182" s="22"/>
      <c r="H182" s="22"/>
      <c r="I182" s="117"/>
      <c r="J182" s="22"/>
      <c r="K182" s="22"/>
      <c r="L182" s="22"/>
      <c r="M182" s="22"/>
      <c r="N182" s="25"/>
      <c r="T182" s="22"/>
      <c r="U182" s="22"/>
      <c r="V182" s="22"/>
      <c r="W182" s="22"/>
      <c r="X182" s="22"/>
      <c r="Y182" s="22"/>
      <c r="Z182" s="22"/>
      <c r="AA182" s="22"/>
      <c r="AB182" s="22"/>
      <c r="AC182" s="22"/>
      <c r="AD182" s="22"/>
      <c r="AE182" s="22"/>
      <c r="AF182" s="22"/>
      <c r="AG182" s="22"/>
      <c r="AH182" s="22"/>
      <c r="AI182" s="22"/>
      <c r="AJ182" s="22"/>
      <c r="AK182" s="22"/>
      <c r="AL182" s="22"/>
      <c r="AM182" s="22"/>
      <c r="AN182" s="22"/>
    </row>
    <row r="183" spans="1:40" s="23" customFormat="1" x14ac:dyDescent="0.25">
      <c r="A183" s="22"/>
      <c r="B183" s="22"/>
      <c r="C183" s="22"/>
      <c r="D183" s="22"/>
      <c r="E183" s="22"/>
      <c r="F183" s="22"/>
      <c r="G183" s="22"/>
      <c r="H183" s="22"/>
      <c r="I183" s="117"/>
      <c r="J183" s="22"/>
      <c r="K183" s="22"/>
      <c r="L183" s="22"/>
      <c r="M183" s="22"/>
      <c r="N183" s="25"/>
      <c r="T183" s="22"/>
      <c r="U183" s="22"/>
      <c r="V183" s="22"/>
      <c r="W183" s="22"/>
      <c r="X183" s="22"/>
      <c r="Y183" s="22"/>
      <c r="Z183" s="22"/>
      <c r="AA183" s="22"/>
      <c r="AB183" s="22"/>
      <c r="AC183" s="22"/>
      <c r="AD183" s="22"/>
      <c r="AE183" s="22"/>
      <c r="AF183" s="22"/>
      <c r="AG183" s="22"/>
      <c r="AH183" s="22"/>
      <c r="AI183" s="22"/>
      <c r="AJ183" s="22"/>
      <c r="AK183" s="22"/>
      <c r="AL183" s="22"/>
      <c r="AM183" s="22"/>
      <c r="AN183" s="22"/>
    </row>
    <row r="184" spans="1:40" s="23" customFormat="1" x14ac:dyDescent="0.25">
      <c r="A184" s="22"/>
      <c r="B184" s="22"/>
      <c r="C184" s="22"/>
      <c r="D184" s="22"/>
      <c r="E184" s="22"/>
      <c r="F184" s="22"/>
      <c r="G184" s="22"/>
      <c r="H184" s="22"/>
      <c r="I184" s="117"/>
      <c r="J184" s="22"/>
      <c r="K184" s="22"/>
      <c r="L184" s="22"/>
      <c r="M184" s="22"/>
      <c r="N184" s="25"/>
      <c r="T184" s="22"/>
      <c r="U184" s="22"/>
      <c r="V184" s="22"/>
      <c r="W184" s="22"/>
      <c r="X184" s="22"/>
      <c r="Y184" s="22"/>
      <c r="Z184" s="22"/>
      <c r="AA184" s="22"/>
      <c r="AB184" s="22"/>
      <c r="AC184" s="22"/>
      <c r="AD184" s="22"/>
      <c r="AE184" s="22"/>
      <c r="AF184" s="22"/>
      <c r="AG184" s="22"/>
      <c r="AH184" s="22"/>
      <c r="AI184" s="22"/>
      <c r="AJ184" s="22"/>
      <c r="AK184" s="22"/>
      <c r="AL184" s="22"/>
      <c r="AM184" s="22"/>
      <c r="AN184" s="22"/>
    </row>
    <row r="185" spans="1:40" s="23" customFormat="1" x14ac:dyDescent="0.25">
      <c r="A185" s="22"/>
      <c r="B185" s="22"/>
      <c r="C185" s="22"/>
      <c r="D185" s="22"/>
      <c r="E185" s="22"/>
      <c r="F185" s="22"/>
      <c r="G185" s="22"/>
      <c r="H185" s="22"/>
      <c r="I185" s="117"/>
      <c r="J185" s="22"/>
      <c r="K185" s="22"/>
      <c r="L185" s="22"/>
      <c r="M185" s="22"/>
      <c r="N185" s="25"/>
      <c r="T185" s="22"/>
      <c r="U185" s="22"/>
      <c r="V185" s="22"/>
      <c r="W185" s="22"/>
      <c r="X185" s="22"/>
      <c r="Y185" s="22"/>
      <c r="Z185" s="22"/>
      <c r="AA185" s="22"/>
      <c r="AB185" s="22"/>
      <c r="AC185" s="22"/>
      <c r="AD185" s="22"/>
      <c r="AE185" s="22"/>
      <c r="AF185" s="22"/>
      <c r="AG185" s="22"/>
      <c r="AH185" s="22"/>
      <c r="AI185" s="22"/>
      <c r="AJ185" s="22"/>
      <c r="AK185" s="22"/>
      <c r="AL185" s="22"/>
      <c r="AM185" s="22"/>
      <c r="AN185" s="22"/>
    </row>
    <row r="186" spans="1:40" s="23" customFormat="1" x14ac:dyDescent="0.25">
      <c r="A186" s="22"/>
      <c r="B186" s="22"/>
      <c r="C186" s="22"/>
      <c r="D186" s="22"/>
      <c r="E186" s="22"/>
      <c r="F186" s="22"/>
      <c r="G186" s="22"/>
      <c r="H186" s="22"/>
      <c r="I186" s="117"/>
      <c r="J186" s="22"/>
      <c r="K186" s="22"/>
      <c r="L186" s="22"/>
      <c r="M186" s="22"/>
      <c r="N186" s="25"/>
      <c r="T186" s="22"/>
      <c r="U186" s="22"/>
      <c r="V186" s="22"/>
      <c r="W186" s="22"/>
      <c r="X186" s="22"/>
      <c r="Y186" s="22"/>
      <c r="Z186" s="22"/>
      <c r="AA186" s="22"/>
      <c r="AB186" s="22"/>
      <c r="AC186" s="22"/>
      <c r="AD186" s="22"/>
      <c r="AE186" s="22"/>
      <c r="AF186" s="22"/>
      <c r="AG186" s="22"/>
      <c r="AH186" s="22"/>
      <c r="AI186" s="22"/>
      <c r="AJ186" s="22"/>
      <c r="AK186" s="22"/>
      <c r="AL186" s="22"/>
      <c r="AM186" s="22"/>
      <c r="AN186" s="22"/>
    </row>
    <row r="187" spans="1:40" s="23" customFormat="1" x14ac:dyDescent="0.25">
      <c r="A187" s="22"/>
      <c r="B187" s="22"/>
      <c r="C187" s="22"/>
      <c r="D187" s="22"/>
      <c r="E187" s="22"/>
      <c r="F187" s="22"/>
      <c r="G187" s="22"/>
      <c r="H187" s="22"/>
      <c r="I187" s="117"/>
      <c r="J187" s="22"/>
      <c r="K187" s="22"/>
      <c r="L187" s="22"/>
      <c r="M187" s="22"/>
      <c r="N187" s="25"/>
      <c r="T187" s="22"/>
      <c r="U187" s="22"/>
      <c r="V187" s="22"/>
      <c r="W187" s="22"/>
      <c r="X187" s="22"/>
      <c r="Y187" s="22"/>
      <c r="Z187" s="22"/>
      <c r="AA187" s="22"/>
      <c r="AB187" s="22"/>
      <c r="AC187" s="22"/>
      <c r="AD187" s="22"/>
      <c r="AE187" s="22"/>
      <c r="AF187" s="22"/>
      <c r="AG187" s="22"/>
      <c r="AH187" s="22"/>
      <c r="AI187" s="22"/>
      <c r="AJ187" s="22"/>
      <c r="AK187" s="22"/>
      <c r="AL187" s="22"/>
      <c r="AM187" s="22"/>
      <c r="AN187" s="22"/>
    </row>
    <row r="188" spans="1:40" s="23" customFormat="1" x14ac:dyDescent="0.25">
      <c r="A188" s="22"/>
      <c r="B188" s="22"/>
      <c r="C188" s="22"/>
      <c r="D188" s="22"/>
      <c r="E188" s="22"/>
      <c r="F188" s="22"/>
      <c r="G188" s="22"/>
      <c r="H188" s="22"/>
      <c r="I188" s="117"/>
      <c r="J188" s="22"/>
      <c r="K188" s="22"/>
      <c r="L188" s="22"/>
      <c r="M188" s="22"/>
      <c r="N188" s="25"/>
      <c r="T188" s="22"/>
      <c r="U188" s="22"/>
      <c r="V188" s="22"/>
      <c r="W188" s="22"/>
      <c r="X188" s="22"/>
      <c r="Y188" s="22"/>
      <c r="Z188" s="22"/>
      <c r="AA188" s="22"/>
      <c r="AB188" s="22"/>
      <c r="AC188" s="22"/>
      <c r="AD188" s="22"/>
      <c r="AE188" s="22"/>
      <c r="AF188" s="22"/>
      <c r="AG188" s="22"/>
      <c r="AH188" s="22"/>
      <c r="AI188" s="22"/>
      <c r="AJ188" s="22"/>
      <c r="AK188" s="22"/>
      <c r="AL188" s="22"/>
      <c r="AM188" s="22"/>
      <c r="AN188" s="22"/>
    </row>
    <row r="189" spans="1:40" s="23" customFormat="1" x14ac:dyDescent="0.25">
      <c r="A189" s="22"/>
      <c r="B189" s="22"/>
      <c r="C189" s="22"/>
      <c r="D189" s="22"/>
      <c r="E189" s="22"/>
      <c r="F189" s="22"/>
      <c r="G189" s="22"/>
      <c r="H189" s="22"/>
      <c r="I189" s="117"/>
      <c r="J189" s="22"/>
      <c r="K189" s="22"/>
      <c r="L189" s="22"/>
      <c r="M189" s="22"/>
      <c r="N189" s="25"/>
      <c r="T189" s="22"/>
      <c r="U189" s="22"/>
      <c r="V189" s="22"/>
      <c r="W189" s="22"/>
      <c r="X189" s="22"/>
      <c r="Y189" s="22"/>
      <c r="Z189" s="22"/>
      <c r="AA189" s="22"/>
      <c r="AB189" s="22"/>
      <c r="AC189" s="22"/>
      <c r="AD189" s="22"/>
      <c r="AE189" s="22"/>
      <c r="AF189" s="22"/>
      <c r="AG189" s="22"/>
      <c r="AH189" s="22"/>
      <c r="AI189" s="22"/>
      <c r="AJ189" s="22"/>
      <c r="AK189" s="22"/>
      <c r="AL189" s="22"/>
      <c r="AM189" s="22"/>
      <c r="AN189" s="22"/>
    </row>
    <row r="190" spans="1:40" s="23" customFormat="1" x14ac:dyDescent="0.25">
      <c r="A190" s="22"/>
      <c r="B190" s="22"/>
      <c r="C190" s="22"/>
      <c r="D190" s="22"/>
      <c r="E190" s="22"/>
      <c r="F190" s="22"/>
      <c r="G190" s="22"/>
      <c r="H190" s="22"/>
      <c r="I190" s="117"/>
      <c r="J190" s="22"/>
      <c r="K190" s="22"/>
      <c r="L190" s="22"/>
      <c r="M190" s="22"/>
      <c r="N190" s="25"/>
      <c r="T190" s="22"/>
      <c r="U190" s="22"/>
      <c r="V190" s="22"/>
      <c r="W190" s="22"/>
      <c r="X190" s="22"/>
      <c r="Y190" s="22"/>
      <c r="Z190" s="22"/>
      <c r="AA190" s="22"/>
      <c r="AB190" s="22"/>
      <c r="AC190" s="22"/>
      <c r="AD190" s="22"/>
      <c r="AE190" s="22"/>
      <c r="AF190" s="22"/>
      <c r="AG190" s="22"/>
      <c r="AH190" s="22"/>
      <c r="AI190" s="22"/>
      <c r="AJ190" s="22"/>
      <c r="AK190" s="22"/>
      <c r="AL190" s="22"/>
      <c r="AM190" s="22"/>
      <c r="AN190" s="22"/>
    </row>
    <row r="191" spans="1:40" s="23" customFormat="1" x14ac:dyDescent="0.25">
      <c r="A191" s="22"/>
      <c r="B191" s="22"/>
      <c r="C191" s="22"/>
      <c r="D191" s="22"/>
      <c r="E191" s="22"/>
      <c r="F191" s="22"/>
      <c r="G191" s="22"/>
      <c r="H191" s="22"/>
      <c r="I191" s="117"/>
      <c r="J191" s="22"/>
      <c r="K191" s="22"/>
      <c r="L191" s="22"/>
      <c r="M191" s="22"/>
      <c r="N191" s="25"/>
      <c r="T191" s="22"/>
      <c r="U191" s="22"/>
      <c r="V191" s="22"/>
      <c r="W191" s="22"/>
      <c r="X191" s="22"/>
      <c r="Y191" s="22"/>
      <c r="Z191" s="22"/>
      <c r="AA191" s="22"/>
      <c r="AB191" s="22"/>
      <c r="AC191" s="22"/>
      <c r="AD191" s="22"/>
      <c r="AE191" s="22"/>
      <c r="AF191" s="22"/>
      <c r="AG191" s="22"/>
      <c r="AH191" s="22"/>
      <c r="AI191" s="22"/>
      <c r="AJ191" s="22"/>
      <c r="AK191" s="22"/>
      <c r="AL191" s="22"/>
      <c r="AM191" s="22"/>
      <c r="AN191" s="22"/>
    </row>
    <row r="192" spans="1:40" s="23" customFormat="1" x14ac:dyDescent="0.25">
      <c r="A192" s="22"/>
      <c r="B192" s="22"/>
      <c r="C192" s="22"/>
      <c r="D192" s="22"/>
      <c r="E192" s="22"/>
      <c r="F192" s="22"/>
      <c r="G192" s="22"/>
      <c r="H192" s="22"/>
      <c r="I192" s="117"/>
      <c r="J192" s="22"/>
      <c r="K192" s="22"/>
      <c r="L192" s="22"/>
      <c r="M192" s="22"/>
      <c r="N192" s="25"/>
      <c r="T192" s="22"/>
      <c r="U192" s="22"/>
      <c r="V192" s="22"/>
      <c r="W192" s="22"/>
      <c r="X192" s="22"/>
      <c r="Y192" s="22"/>
      <c r="Z192" s="22"/>
      <c r="AA192" s="22"/>
      <c r="AB192" s="22"/>
      <c r="AC192" s="22"/>
      <c r="AD192" s="22"/>
      <c r="AE192" s="22"/>
      <c r="AF192" s="22"/>
      <c r="AG192" s="22"/>
      <c r="AH192" s="22"/>
      <c r="AI192" s="22"/>
      <c r="AJ192" s="22"/>
      <c r="AK192" s="22"/>
      <c r="AL192" s="22"/>
      <c r="AM192" s="22"/>
      <c r="AN192" s="22"/>
    </row>
    <row r="193" spans="1:40" s="23" customFormat="1" x14ac:dyDescent="0.25">
      <c r="A193" s="22"/>
      <c r="B193" s="22"/>
      <c r="C193" s="22"/>
      <c r="D193" s="22"/>
      <c r="E193" s="22"/>
      <c r="F193" s="22"/>
      <c r="G193" s="22"/>
      <c r="H193" s="22"/>
      <c r="I193" s="117"/>
      <c r="J193" s="22"/>
      <c r="K193" s="22"/>
      <c r="L193" s="22"/>
      <c r="M193" s="22"/>
      <c r="N193" s="25"/>
      <c r="T193" s="22"/>
      <c r="U193" s="22"/>
      <c r="V193" s="22"/>
      <c r="W193" s="22"/>
      <c r="X193" s="22"/>
      <c r="Y193" s="22"/>
      <c r="Z193" s="22"/>
      <c r="AA193" s="22"/>
      <c r="AB193" s="22"/>
      <c r="AC193" s="22"/>
      <c r="AD193" s="22"/>
      <c r="AE193" s="22"/>
      <c r="AF193" s="22"/>
      <c r="AG193" s="22"/>
      <c r="AH193" s="22"/>
      <c r="AI193" s="22"/>
      <c r="AJ193" s="22"/>
      <c r="AK193" s="22"/>
      <c r="AL193" s="22"/>
      <c r="AM193" s="22"/>
      <c r="AN193" s="22"/>
    </row>
    <row r="194" spans="1:40" s="23" customFormat="1" x14ac:dyDescent="0.25">
      <c r="A194" s="22"/>
      <c r="B194" s="22"/>
      <c r="C194" s="22"/>
      <c r="D194" s="22"/>
      <c r="E194" s="22"/>
      <c r="F194" s="22"/>
      <c r="G194" s="22"/>
      <c r="H194" s="22"/>
      <c r="I194" s="117"/>
      <c r="J194" s="22"/>
      <c r="K194" s="22"/>
      <c r="L194" s="22"/>
      <c r="M194" s="22"/>
      <c r="N194" s="25"/>
      <c r="T194" s="22"/>
      <c r="U194" s="22"/>
      <c r="V194" s="22"/>
      <c r="W194" s="22"/>
      <c r="X194" s="22"/>
      <c r="Y194" s="22"/>
      <c r="Z194" s="22"/>
      <c r="AA194" s="22"/>
      <c r="AB194" s="22"/>
      <c r="AC194" s="22"/>
      <c r="AD194" s="22"/>
      <c r="AE194" s="22"/>
      <c r="AF194" s="22"/>
      <c r="AG194" s="22"/>
      <c r="AH194" s="22"/>
      <c r="AI194" s="22"/>
      <c r="AJ194" s="22"/>
      <c r="AK194" s="22"/>
      <c r="AL194" s="22"/>
      <c r="AM194" s="22"/>
      <c r="AN194" s="22"/>
    </row>
    <row r="195" spans="1:40" s="23" customFormat="1" x14ac:dyDescent="0.25">
      <c r="A195" s="22"/>
      <c r="B195" s="22"/>
      <c r="C195" s="22"/>
      <c r="D195" s="22"/>
      <c r="E195" s="22"/>
      <c r="F195" s="22"/>
      <c r="G195" s="22"/>
      <c r="H195" s="22"/>
      <c r="I195" s="117"/>
      <c r="J195" s="22"/>
      <c r="K195" s="22"/>
      <c r="L195" s="22"/>
      <c r="M195" s="22"/>
      <c r="N195" s="25"/>
      <c r="T195" s="22"/>
      <c r="U195" s="22"/>
      <c r="V195" s="22"/>
      <c r="W195" s="22"/>
      <c r="X195" s="22"/>
      <c r="Y195" s="22"/>
      <c r="Z195" s="22"/>
      <c r="AA195" s="22"/>
      <c r="AB195" s="22"/>
      <c r="AC195" s="22"/>
      <c r="AD195" s="22"/>
      <c r="AE195" s="22"/>
      <c r="AF195" s="22"/>
      <c r="AG195" s="22"/>
      <c r="AH195" s="22"/>
      <c r="AI195" s="22"/>
      <c r="AJ195" s="22"/>
      <c r="AK195" s="22"/>
      <c r="AL195" s="22"/>
      <c r="AM195" s="22"/>
      <c r="AN195" s="22"/>
    </row>
    <row r="196" spans="1:40" s="23" customFormat="1" x14ac:dyDescent="0.25">
      <c r="A196" s="22"/>
      <c r="B196" s="22"/>
      <c r="C196" s="22"/>
      <c r="D196" s="22"/>
      <c r="E196" s="22"/>
      <c r="F196" s="22"/>
      <c r="G196" s="22"/>
      <c r="H196" s="22"/>
      <c r="I196" s="117"/>
      <c r="J196" s="22"/>
      <c r="K196" s="22"/>
      <c r="L196" s="22"/>
      <c r="M196" s="22"/>
      <c r="N196" s="25"/>
      <c r="T196" s="22"/>
      <c r="U196" s="22"/>
      <c r="V196" s="22"/>
      <c r="W196" s="22"/>
      <c r="X196" s="22"/>
      <c r="Y196" s="22"/>
      <c r="Z196" s="22"/>
      <c r="AA196" s="22"/>
      <c r="AB196" s="22"/>
      <c r="AC196" s="22"/>
      <c r="AD196" s="22"/>
      <c r="AE196" s="22"/>
      <c r="AF196" s="22"/>
      <c r="AG196" s="22"/>
      <c r="AH196" s="22"/>
      <c r="AI196" s="22"/>
      <c r="AJ196" s="22"/>
      <c r="AK196" s="22"/>
      <c r="AL196" s="22"/>
      <c r="AM196" s="22"/>
      <c r="AN196" s="22"/>
    </row>
    <row r="197" spans="1:40" s="23" customFormat="1" x14ac:dyDescent="0.25">
      <c r="A197" s="22"/>
      <c r="B197" s="22"/>
      <c r="C197" s="22"/>
      <c r="D197" s="22"/>
      <c r="E197" s="22"/>
      <c r="F197" s="22"/>
      <c r="G197" s="22"/>
      <c r="H197" s="22"/>
      <c r="I197" s="117"/>
      <c r="J197" s="22"/>
      <c r="K197" s="22"/>
      <c r="L197" s="22"/>
      <c r="M197" s="22"/>
      <c r="N197" s="25"/>
      <c r="T197" s="22"/>
      <c r="U197" s="22"/>
      <c r="V197" s="22"/>
      <c r="W197" s="22"/>
      <c r="X197" s="22"/>
      <c r="Y197" s="22"/>
      <c r="Z197" s="22"/>
      <c r="AA197" s="22"/>
      <c r="AB197" s="22"/>
      <c r="AC197" s="22"/>
      <c r="AD197" s="22"/>
      <c r="AE197" s="22"/>
      <c r="AF197" s="22"/>
      <c r="AG197" s="22"/>
      <c r="AH197" s="22"/>
      <c r="AI197" s="22"/>
      <c r="AJ197" s="22"/>
      <c r="AK197" s="22"/>
      <c r="AL197" s="22"/>
      <c r="AM197" s="22"/>
      <c r="AN197" s="22"/>
    </row>
    <row r="198" spans="1:40" s="23" customFormat="1" x14ac:dyDescent="0.25">
      <c r="A198" s="22"/>
      <c r="B198" s="22"/>
      <c r="C198" s="22"/>
      <c r="D198" s="22"/>
      <c r="E198" s="22"/>
      <c r="F198" s="22"/>
      <c r="G198" s="22"/>
      <c r="H198" s="22"/>
      <c r="I198" s="117"/>
      <c r="J198" s="22"/>
      <c r="K198" s="22"/>
      <c r="L198" s="22"/>
      <c r="M198" s="22"/>
      <c r="N198" s="25"/>
      <c r="T198" s="22"/>
      <c r="U198" s="22"/>
      <c r="V198" s="22"/>
      <c r="W198" s="22"/>
      <c r="X198" s="22"/>
      <c r="Y198" s="22"/>
      <c r="Z198" s="22"/>
      <c r="AA198" s="22"/>
      <c r="AB198" s="22"/>
      <c r="AC198" s="22"/>
      <c r="AD198" s="22"/>
      <c r="AE198" s="22"/>
      <c r="AF198" s="22"/>
      <c r="AG198" s="22"/>
      <c r="AH198" s="22"/>
      <c r="AI198" s="22"/>
      <c r="AJ198" s="22"/>
      <c r="AK198" s="22"/>
      <c r="AL198" s="22"/>
      <c r="AM198" s="22"/>
      <c r="AN198" s="22"/>
    </row>
    <row r="199" spans="1:40" s="23" customFormat="1" x14ac:dyDescent="0.25">
      <c r="A199" s="22"/>
      <c r="B199" s="22"/>
      <c r="C199" s="22"/>
      <c r="D199" s="22"/>
      <c r="E199" s="22"/>
      <c r="F199" s="22"/>
      <c r="G199" s="22"/>
      <c r="H199" s="22"/>
      <c r="I199" s="117"/>
      <c r="J199" s="22"/>
      <c r="K199" s="22"/>
      <c r="L199" s="22"/>
      <c r="M199" s="22"/>
      <c r="N199" s="25"/>
      <c r="T199" s="22"/>
      <c r="U199" s="22"/>
      <c r="V199" s="22"/>
      <c r="W199" s="22"/>
      <c r="X199" s="22"/>
      <c r="Y199" s="22"/>
      <c r="Z199" s="22"/>
      <c r="AA199" s="22"/>
      <c r="AB199" s="22"/>
      <c r="AC199" s="22"/>
      <c r="AD199" s="22"/>
      <c r="AE199" s="22"/>
      <c r="AF199" s="22"/>
      <c r="AG199" s="22"/>
      <c r="AH199" s="22"/>
      <c r="AI199" s="22"/>
      <c r="AJ199" s="22"/>
      <c r="AK199" s="22"/>
      <c r="AL199" s="22"/>
      <c r="AM199" s="22"/>
      <c r="AN199" s="22"/>
    </row>
    <row r="200" spans="1:40" s="23" customFormat="1" x14ac:dyDescent="0.25">
      <c r="A200" s="22"/>
      <c r="B200" s="22"/>
      <c r="C200" s="22"/>
      <c r="D200" s="22"/>
      <c r="E200" s="22"/>
      <c r="F200" s="22"/>
      <c r="G200" s="22"/>
      <c r="H200" s="22"/>
      <c r="I200" s="117"/>
      <c r="J200" s="22"/>
      <c r="K200" s="22"/>
      <c r="L200" s="22"/>
      <c r="M200" s="22"/>
      <c r="N200" s="25"/>
      <c r="T200" s="22"/>
      <c r="U200" s="22"/>
      <c r="V200" s="22"/>
      <c r="W200" s="22"/>
      <c r="X200" s="22"/>
      <c r="Y200" s="22"/>
      <c r="Z200" s="22"/>
      <c r="AA200" s="22"/>
      <c r="AB200" s="22"/>
      <c r="AC200" s="22"/>
      <c r="AD200" s="22"/>
      <c r="AE200" s="22"/>
      <c r="AF200" s="22"/>
      <c r="AG200" s="22"/>
      <c r="AH200" s="22"/>
      <c r="AI200" s="22"/>
      <c r="AJ200" s="22"/>
      <c r="AK200" s="22"/>
      <c r="AL200" s="22"/>
      <c r="AM200" s="22"/>
      <c r="AN200" s="22"/>
    </row>
    <row r="201" spans="1:40" s="23" customFormat="1" x14ac:dyDescent="0.25">
      <c r="A201" s="22"/>
      <c r="B201" s="22"/>
      <c r="C201" s="22"/>
      <c r="D201" s="22"/>
      <c r="E201" s="22"/>
      <c r="F201" s="22"/>
      <c r="G201" s="22"/>
      <c r="H201" s="22"/>
      <c r="I201" s="117"/>
      <c r="J201" s="22"/>
      <c r="K201" s="22"/>
      <c r="L201" s="22"/>
      <c r="M201" s="22"/>
      <c r="N201" s="25"/>
      <c r="T201" s="22"/>
      <c r="U201" s="22"/>
      <c r="V201" s="22"/>
      <c r="W201" s="22"/>
      <c r="X201" s="22"/>
      <c r="Y201" s="22"/>
      <c r="Z201" s="22"/>
      <c r="AA201" s="22"/>
      <c r="AB201" s="22"/>
      <c r="AC201" s="22"/>
      <c r="AD201" s="22"/>
      <c r="AE201" s="22"/>
      <c r="AF201" s="22"/>
      <c r="AG201" s="22"/>
      <c r="AH201" s="22"/>
      <c r="AI201" s="22"/>
      <c r="AJ201" s="22"/>
      <c r="AK201" s="22"/>
      <c r="AL201" s="22"/>
      <c r="AM201" s="22"/>
      <c r="AN201" s="22"/>
    </row>
    <row r="202" spans="1:40" s="23" customFormat="1" x14ac:dyDescent="0.25">
      <c r="A202" s="22"/>
      <c r="B202" s="22"/>
      <c r="C202" s="22"/>
      <c r="D202" s="22"/>
      <c r="E202" s="22"/>
      <c r="F202" s="22"/>
      <c r="G202" s="22"/>
      <c r="H202" s="22"/>
      <c r="I202" s="117"/>
      <c r="J202" s="22"/>
      <c r="K202" s="22"/>
      <c r="L202" s="22"/>
      <c r="M202" s="22"/>
      <c r="N202" s="25"/>
      <c r="T202" s="22"/>
      <c r="U202" s="22"/>
      <c r="V202" s="22"/>
      <c r="W202" s="22"/>
      <c r="X202" s="22"/>
      <c r="Y202" s="22"/>
      <c r="Z202" s="22"/>
      <c r="AA202" s="22"/>
      <c r="AB202" s="22"/>
      <c r="AC202" s="22"/>
      <c r="AD202" s="22"/>
      <c r="AE202" s="22"/>
      <c r="AF202" s="22"/>
      <c r="AG202" s="22"/>
      <c r="AH202" s="22"/>
      <c r="AI202" s="22"/>
      <c r="AJ202" s="22"/>
      <c r="AK202" s="22"/>
      <c r="AL202" s="22"/>
      <c r="AM202" s="22"/>
      <c r="AN202" s="22"/>
    </row>
    <row r="203" spans="1:40" s="23" customFormat="1" x14ac:dyDescent="0.25">
      <c r="A203" s="22"/>
      <c r="B203" s="22"/>
      <c r="C203" s="22"/>
      <c r="D203" s="22"/>
      <c r="E203" s="22"/>
      <c r="F203" s="22"/>
      <c r="G203" s="22"/>
      <c r="H203" s="22"/>
      <c r="I203" s="117"/>
      <c r="J203" s="22"/>
      <c r="K203" s="22"/>
      <c r="L203" s="22"/>
      <c r="M203" s="22"/>
      <c r="N203" s="25"/>
      <c r="T203" s="22"/>
      <c r="U203" s="22"/>
      <c r="V203" s="22"/>
      <c r="W203" s="22"/>
      <c r="X203" s="22"/>
      <c r="Y203" s="22"/>
      <c r="Z203" s="22"/>
      <c r="AA203" s="22"/>
      <c r="AB203" s="22"/>
      <c r="AC203" s="22"/>
      <c r="AD203" s="22"/>
      <c r="AE203" s="22"/>
      <c r="AF203" s="22"/>
      <c r="AG203" s="22"/>
      <c r="AH203" s="22"/>
      <c r="AI203" s="22"/>
      <c r="AJ203" s="22"/>
      <c r="AK203" s="22"/>
      <c r="AL203" s="22"/>
      <c r="AM203" s="22"/>
      <c r="AN203" s="22"/>
    </row>
    <row r="204" spans="1:40" s="23" customFormat="1" x14ac:dyDescent="0.25">
      <c r="A204" s="22"/>
      <c r="B204" s="22"/>
      <c r="C204" s="22"/>
      <c r="D204" s="22"/>
      <c r="E204" s="22"/>
      <c r="F204" s="22"/>
      <c r="G204" s="22"/>
      <c r="H204" s="22"/>
      <c r="I204" s="117"/>
      <c r="J204" s="22"/>
      <c r="K204" s="22"/>
      <c r="L204" s="22"/>
      <c r="M204" s="22"/>
      <c r="N204" s="25"/>
      <c r="T204" s="22"/>
      <c r="U204" s="22"/>
      <c r="V204" s="22"/>
      <c r="W204" s="22"/>
      <c r="X204" s="22"/>
      <c r="Y204" s="22"/>
      <c r="Z204" s="22"/>
      <c r="AA204" s="22"/>
      <c r="AB204" s="22"/>
      <c r="AC204" s="22"/>
      <c r="AD204" s="22"/>
      <c r="AE204" s="22"/>
      <c r="AF204" s="22"/>
      <c r="AG204" s="22"/>
      <c r="AH204" s="22"/>
      <c r="AI204" s="22"/>
      <c r="AJ204" s="22"/>
      <c r="AK204" s="22"/>
      <c r="AL204" s="22"/>
      <c r="AM204" s="22"/>
      <c r="AN204" s="22"/>
    </row>
    <row r="205" spans="1:40" s="23" customFormat="1" x14ac:dyDescent="0.25">
      <c r="A205" s="22"/>
      <c r="B205" s="22"/>
      <c r="C205" s="22"/>
      <c r="D205" s="22"/>
      <c r="E205" s="22"/>
      <c r="F205" s="22"/>
      <c r="G205" s="22"/>
      <c r="H205" s="22"/>
      <c r="I205" s="117"/>
      <c r="J205" s="22"/>
      <c r="K205" s="22"/>
      <c r="L205" s="22"/>
      <c r="M205" s="22"/>
      <c r="N205" s="25"/>
      <c r="T205" s="22"/>
      <c r="U205" s="22"/>
      <c r="V205" s="22"/>
      <c r="W205" s="22"/>
      <c r="X205" s="22"/>
      <c r="Y205" s="22"/>
      <c r="Z205" s="22"/>
      <c r="AA205" s="22"/>
      <c r="AB205" s="22"/>
      <c r="AC205" s="22"/>
      <c r="AD205" s="22"/>
      <c r="AE205" s="22"/>
      <c r="AF205" s="22"/>
      <c r="AG205" s="22"/>
      <c r="AH205" s="22"/>
      <c r="AI205" s="22"/>
      <c r="AJ205" s="22"/>
      <c r="AK205" s="22"/>
      <c r="AL205" s="22"/>
      <c r="AM205" s="22"/>
      <c r="AN205" s="22"/>
    </row>
    <row r="206" spans="1:40" s="23" customFormat="1" x14ac:dyDescent="0.25">
      <c r="A206" s="22"/>
      <c r="B206" s="22"/>
      <c r="C206" s="22"/>
      <c r="D206" s="22"/>
      <c r="E206" s="22"/>
      <c r="F206" s="22"/>
      <c r="G206" s="22"/>
      <c r="H206" s="22"/>
      <c r="I206" s="117"/>
      <c r="J206" s="22"/>
      <c r="K206" s="22"/>
      <c r="L206" s="22"/>
      <c r="M206" s="22"/>
      <c r="N206" s="25"/>
      <c r="T206" s="22"/>
      <c r="U206" s="22"/>
      <c r="V206" s="22"/>
      <c r="W206" s="22"/>
      <c r="X206" s="22"/>
      <c r="Y206" s="22"/>
      <c r="Z206" s="22"/>
      <c r="AA206" s="22"/>
      <c r="AB206" s="22"/>
      <c r="AC206" s="22"/>
      <c r="AD206" s="22"/>
      <c r="AE206" s="22"/>
      <c r="AF206" s="22"/>
      <c r="AG206" s="22"/>
      <c r="AH206" s="22"/>
      <c r="AI206" s="22"/>
      <c r="AJ206" s="22"/>
      <c r="AK206" s="22"/>
      <c r="AL206" s="22"/>
      <c r="AM206" s="22"/>
      <c r="AN206" s="22"/>
    </row>
    <row r="207" spans="1:40" s="23" customFormat="1" x14ac:dyDescent="0.25">
      <c r="A207" s="22"/>
      <c r="B207" s="22"/>
      <c r="C207" s="22"/>
      <c r="D207" s="22"/>
      <c r="E207" s="22"/>
      <c r="F207" s="22"/>
      <c r="G207" s="22"/>
      <c r="H207" s="22"/>
      <c r="I207" s="117"/>
      <c r="J207" s="22"/>
      <c r="K207" s="22"/>
      <c r="L207" s="22"/>
      <c r="M207" s="22"/>
      <c r="N207" s="25"/>
      <c r="T207" s="22"/>
      <c r="U207" s="22"/>
      <c r="V207" s="22"/>
      <c r="W207" s="22"/>
      <c r="X207" s="22"/>
      <c r="Y207" s="22"/>
      <c r="Z207" s="22"/>
      <c r="AA207" s="22"/>
      <c r="AB207" s="22"/>
      <c r="AC207" s="22"/>
      <c r="AD207" s="22"/>
      <c r="AE207" s="22"/>
      <c r="AF207" s="22"/>
      <c r="AG207" s="22"/>
      <c r="AH207" s="22"/>
      <c r="AI207" s="22"/>
      <c r="AJ207" s="22"/>
      <c r="AK207" s="22"/>
      <c r="AL207" s="22"/>
      <c r="AM207" s="22"/>
      <c r="AN207" s="22"/>
    </row>
    <row r="208" spans="1:40" s="23" customFormat="1" x14ac:dyDescent="0.25">
      <c r="A208" s="22"/>
      <c r="B208" s="22"/>
      <c r="C208" s="22"/>
      <c r="D208" s="22"/>
      <c r="E208" s="22"/>
      <c r="F208" s="22"/>
      <c r="G208" s="22"/>
      <c r="H208" s="22"/>
      <c r="I208" s="117"/>
      <c r="J208" s="22"/>
      <c r="K208" s="22"/>
      <c r="L208" s="22"/>
      <c r="M208" s="22"/>
      <c r="N208" s="25"/>
      <c r="T208" s="22"/>
      <c r="U208" s="22"/>
      <c r="V208" s="22"/>
      <c r="W208" s="22"/>
      <c r="X208" s="22"/>
      <c r="Y208" s="22"/>
      <c r="Z208" s="22"/>
      <c r="AA208" s="22"/>
      <c r="AB208" s="22"/>
      <c r="AC208" s="22"/>
      <c r="AD208" s="22"/>
      <c r="AE208" s="22"/>
      <c r="AF208" s="22"/>
      <c r="AG208" s="22"/>
      <c r="AH208" s="22"/>
      <c r="AI208" s="22"/>
      <c r="AJ208" s="22"/>
      <c r="AK208" s="22"/>
      <c r="AL208" s="22"/>
      <c r="AM208" s="22"/>
      <c r="AN208" s="22"/>
    </row>
    <row r="209" spans="1:40" s="23" customFormat="1" x14ac:dyDescent="0.25">
      <c r="A209" s="22"/>
      <c r="B209" s="22"/>
      <c r="C209" s="22"/>
      <c r="D209" s="22"/>
      <c r="E209" s="22"/>
      <c r="F209" s="22"/>
      <c r="G209" s="22"/>
      <c r="H209" s="22"/>
      <c r="I209" s="117"/>
      <c r="J209" s="22"/>
      <c r="K209" s="22"/>
      <c r="L209" s="22"/>
      <c r="M209" s="22"/>
      <c r="N209" s="25"/>
      <c r="T209" s="22"/>
      <c r="U209" s="22"/>
      <c r="V209" s="22"/>
      <c r="W209" s="22"/>
      <c r="X209" s="22"/>
      <c r="Y209" s="22"/>
      <c r="Z209" s="22"/>
      <c r="AA209" s="22"/>
      <c r="AB209" s="22"/>
      <c r="AC209" s="22"/>
      <c r="AD209" s="22"/>
      <c r="AE209" s="22"/>
      <c r="AF209" s="22"/>
      <c r="AG209" s="22"/>
      <c r="AH209" s="22"/>
      <c r="AI209" s="22"/>
      <c r="AJ209" s="22"/>
      <c r="AK209" s="22"/>
      <c r="AL209" s="22"/>
      <c r="AM209" s="22"/>
      <c r="AN209" s="22"/>
    </row>
    <row r="210" spans="1:40" s="23" customFormat="1" x14ac:dyDescent="0.25">
      <c r="A210" s="22"/>
      <c r="B210" s="22"/>
      <c r="C210" s="22"/>
      <c r="D210" s="22"/>
      <c r="E210" s="22"/>
      <c r="F210" s="22"/>
      <c r="G210" s="22"/>
      <c r="H210" s="22"/>
      <c r="I210" s="117"/>
      <c r="J210" s="22"/>
      <c r="K210" s="22"/>
      <c r="L210" s="22"/>
      <c r="M210" s="22"/>
      <c r="N210" s="25"/>
      <c r="T210" s="22"/>
      <c r="U210" s="22"/>
      <c r="V210" s="22"/>
      <c r="W210" s="22"/>
      <c r="X210" s="22"/>
      <c r="Y210" s="22"/>
      <c r="Z210" s="22"/>
      <c r="AA210" s="22"/>
      <c r="AB210" s="22"/>
      <c r="AC210" s="22"/>
      <c r="AD210" s="22"/>
      <c r="AE210" s="22"/>
      <c r="AF210" s="22"/>
      <c r="AG210" s="22"/>
      <c r="AH210" s="22"/>
      <c r="AI210" s="22"/>
      <c r="AJ210" s="22"/>
      <c r="AK210" s="22"/>
      <c r="AL210" s="22"/>
      <c r="AM210" s="22"/>
      <c r="AN210" s="22"/>
    </row>
    <row r="211" spans="1:40" s="23" customFormat="1" x14ac:dyDescent="0.25">
      <c r="A211" s="22"/>
      <c r="B211" s="22"/>
      <c r="C211" s="22"/>
      <c r="D211" s="22"/>
      <c r="E211" s="22"/>
      <c r="F211" s="22"/>
      <c r="G211" s="22"/>
      <c r="H211" s="22"/>
      <c r="I211" s="117"/>
      <c r="J211" s="22"/>
      <c r="K211" s="22"/>
      <c r="L211" s="22"/>
      <c r="M211" s="22"/>
      <c r="N211" s="25"/>
      <c r="T211" s="22"/>
      <c r="U211" s="22"/>
      <c r="V211" s="22"/>
      <c r="W211" s="22"/>
      <c r="X211" s="22"/>
      <c r="Y211" s="22"/>
      <c r="Z211" s="22"/>
      <c r="AA211" s="22"/>
      <c r="AB211" s="22"/>
      <c r="AC211" s="22"/>
      <c r="AD211" s="22"/>
      <c r="AE211" s="22"/>
      <c r="AF211" s="22"/>
      <c r="AG211" s="22"/>
      <c r="AH211" s="22"/>
      <c r="AI211" s="22"/>
      <c r="AJ211" s="22"/>
      <c r="AK211" s="22"/>
      <c r="AL211" s="22"/>
      <c r="AM211" s="22"/>
      <c r="AN211" s="22"/>
    </row>
    <row r="212" spans="1:40" s="23" customFormat="1" x14ac:dyDescent="0.25">
      <c r="A212" s="22"/>
      <c r="B212" s="22"/>
      <c r="C212" s="22"/>
      <c r="D212" s="22"/>
      <c r="E212" s="22"/>
      <c r="F212" s="22"/>
      <c r="G212" s="22"/>
      <c r="H212" s="22"/>
      <c r="I212" s="117"/>
      <c r="J212" s="22"/>
      <c r="K212" s="22"/>
      <c r="L212" s="22"/>
      <c r="M212" s="22"/>
      <c r="N212" s="25"/>
      <c r="T212" s="22"/>
      <c r="U212" s="22"/>
      <c r="V212" s="22"/>
      <c r="W212" s="22"/>
      <c r="X212" s="22"/>
      <c r="Y212" s="22"/>
      <c r="Z212" s="22"/>
      <c r="AA212" s="22"/>
      <c r="AB212" s="22"/>
      <c r="AC212" s="22"/>
      <c r="AD212" s="22"/>
      <c r="AE212" s="22"/>
      <c r="AF212" s="22"/>
      <c r="AG212" s="22"/>
      <c r="AH212" s="22"/>
      <c r="AI212" s="22"/>
      <c r="AJ212" s="22"/>
      <c r="AK212" s="22"/>
      <c r="AL212" s="22"/>
      <c r="AM212" s="22"/>
      <c r="AN212" s="22"/>
    </row>
    <row r="213" spans="1:40" s="23" customFormat="1" x14ac:dyDescent="0.25">
      <c r="A213" s="22"/>
      <c r="B213" s="22"/>
      <c r="C213" s="22"/>
      <c r="D213" s="22"/>
      <c r="E213" s="22"/>
      <c r="F213" s="22"/>
      <c r="G213" s="22"/>
      <c r="H213" s="22"/>
      <c r="I213" s="117"/>
      <c r="J213" s="22"/>
      <c r="K213" s="22"/>
      <c r="L213" s="22"/>
      <c r="M213" s="22"/>
      <c r="N213" s="25"/>
      <c r="T213" s="22"/>
      <c r="U213" s="22"/>
      <c r="V213" s="22"/>
      <c r="W213" s="22"/>
      <c r="X213" s="22"/>
      <c r="Y213" s="22"/>
      <c r="Z213" s="22"/>
      <c r="AA213" s="22"/>
      <c r="AB213" s="22"/>
      <c r="AC213" s="22"/>
      <c r="AD213" s="22"/>
      <c r="AE213" s="22"/>
      <c r="AF213" s="22"/>
      <c r="AG213" s="22"/>
      <c r="AH213" s="22"/>
      <c r="AI213" s="22"/>
      <c r="AJ213" s="22"/>
      <c r="AK213" s="22"/>
      <c r="AL213" s="22"/>
      <c r="AM213" s="22"/>
      <c r="AN213" s="22"/>
    </row>
    <row r="214" spans="1:40" s="23" customFormat="1" x14ac:dyDescent="0.25">
      <c r="A214" s="22"/>
      <c r="B214" s="22"/>
      <c r="C214" s="22"/>
      <c r="D214" s="22"/>
      <c r="E214" s="22"/>
      <c r="F214" s="22"/>
      <c r="G214" s="22"/>
      <c r="H214" s="22"/>
      <c r="I214" s="117"/>
      <c r="J214" s="22"/>
      <c r="K214" s="22"/>
      <c r="L214" s="22"/>
      <c r="M214" s="22"/>
      <c r="N214" s="25"/>
      <c r="T214" s="22"/>
      <c r="U214" s="22"/>
      <c r="V214" s="22"/>
      <c r="W214" s="22"/>
      <c r="X214" s="22"/>
      <c r="Y214" s="22"/>
      <c r="Z214" s="22"/>
      <c r="AA214" s="22"/>
      <c r="AB214" s="22"/>
      <c r="AC214" s="22"/>
      <c r="AD214" s="22"/>
      <c r="AE214" s="22"/>
      <c r="AF214" s="22"/>
      <c r="AG214" s="22"/>
      <c r="AH214" s="22"/>
      <c r="AI214" s="22"/>
      <c r="AJ214" s="22"/>
      <c r="AK214" s="22"/>
      <c r="AL214" s="22"/>
      <c r="AM214" s="22"/>
      <c r="AN214" s="22"/>
    </row>
    <row r="215" spans="1:40" s="23" customFormat="1" x14ac:dyDescent="0.25">
      <c r="A215" s="22"/>
      <c r="B215" s="22"/>
      <c r="C215" s="22"/>
      <c r="D215" s="22"/>
      <c r="E215" s="22"/>
      <c r="F215" s="22"/>
      <c r="G215" s="22"/>
      <c r="H215" s="22"/>
      <c r="I215" s="117"/>
      <c r="J215" s="22"/>
      <c r="K215" s="22"/>
      <c r="L215" s="22"/>
      <c r="M215" s="22"/>
      <c r="N215" s="25"/>
      <c r="T215" s="22"/>
      <c r="U215" s="22"/>
      <c r="V215" s="22"/>
      <c r="W215" s="22"/>
      <c r="X215" s="22"/>
      <c r="Y215" s="22"/>
      <c r="Z215" s="22"/>
      <c r="AA215" s="22"/>
      <c r="AB215" s="22"/>
      <c r="AC215" s="22"/>
      <c r="AD215" s="22"/>
      <c r="AE215" s="22"/>
      <c r="AF215" s="22"/>
      <c r="AG215" s="22"/>
      <c r="AH215" s="22"/>
      <c r="AI215" s="22"/>
      <c r="AJ215" s="22"/>
      <c r="AK215" s="22"/>
      <c r="AL215" s="22"/>
      <c r="AM215" s="22"/>
      <c r="AN215" s="22"/>
    </row>
    <row r="216" spans="1:40" s="23" customFormat="1" x14ac:dyDescent="0.25">
      <c r="A216" s="22"/>
      <c r="B216" s="22"/>
      <c r="C216" s="22"/>
      <c r="D216" s="22"/>
      <c r="E216" s="22"/>
      <c r="F216" s="22"/>
      <c r="G216" s="22"/>
      <c r="H216" s="22"/>
      <c r="I216" s="117"/>
      <c r="J216" s="22"/>
      <c r="K216" s="22"/>
      <c r="L216" s="22"/>
      <c r="M216" s="22"/>
      <c r="N216" s="25"/>
      <c r="T216" s="22"/>
      <c r="U216" s="22"/>
      <c r="V216" s="22"/>
      <c r="W216" s="22"/>
      <c r="X216" s="22"/>
      <c r="Y216" s="22"/>
      <c r="Z216" s="22"/>
      <c r="AA216" s="22"/>
      <c r="AB216" s="22"/>
      <c r="AC216" s="22"/>
      <c r="AD216" s="22"/>
      <c r="AE216" s="22"/>
      <c r="AF216" s="22"/>
      <c r="AG216" s="22"/>
      <c r="AH216" s="22"/>
      <c r="AI216" s="22"/>
      <c r="AJ216" s="22"/>
      <c r="AK216" s="22"/>
      <c r="AL216" s="22"/>
      <c r="AM216" s="22"/>
      <c r="AN216" s="22"/>
    </row>
    <row r="217" spans="1:40" s="23" customFormat="1" x14ac:dyDescent="0.25">
      <c r="A217" s="22"/>
      <c r="B217" s="22"/>
      <c r="C217" s="22"/>
      <c r="D217" s="22"/>
      <c r="E217" s="22"/>
      <c r="F217" s="22"/>
      <c r="G217" s="22"/>
      <c r="H217" s="22"/>
      <c r="I217" s="117"/>
      <c r="J217" s="22"/>
      <c r="K217" s="22"/>
      <c r="L217" s="22"/>
      <c r="M217" s="22"/>
      <c r="N217" s="25"/>
      <c r="T217" s="22"/>
      <c r="U217" s="22"/>
      <c r="V217" s="22"/>
      <c r="W217" s="22"/>
      <c r="X217" s="22"/>
      <c r="Y217" s="22"/>
      <c r="Z217" s="22"/>
      <c r="AA217" s="22"/>
      <c r="AB217" s="22"/>
      <c r="AC217" s="22"/>
      <c r="AD217" s="22"/>
      <c r="AE217" s="22"/>
      <c r="AF217" s="22"/>
      <c r="AG217" s="22"/>
      <c r="AH217" s="22"/>
      <c r="AI217" s="22"/>
      <c r="AJ217" s="22"/>
      <c r="AK217" s="22"/>
      <c r="AL217" s="22"/>
      <c r="AM217" s="22"/>
      <c r="AN217" s="22"/>
    </row>
    <row r="218" spans="1:40" s="23" customFormat="1" x14ac:dyDescent="0.25">
      <c r="A218" s="22"/>
      <c r="B218" s="22"/>
      <c r="C218" s="22"/>
      <c r="D218" s="22"/>
      <c r="E218" s="22"/>
      <c r="F218" s="22"/>
      <c r="G218" s="22"/>
      <c r="H218" s="22"/>
      <c r="I218" s="117"/>
      <c r="J218" s="22"/>
      <c r="K218" s="22"/>
      <c r="L218" s="22"/>
      <c r="M218" s="22"/>
      <c r="N218" s="25"/>
      <c r="T218" s="22"/>
      <c r="U218" s="22"/>
      <c r="V218" s="22"/>
      <c r="W218" s="22"/>
      <c r="X218" s="22"/>
      <c r="Y218" s="22"/>
      <c r="Z218" s="22"/>
      <c r="AA218" s="22"/>
      <c r="AB218" s="22"/>
      <c r="AC218" s="22"/>
      <c r="AD218" s="22"/>
      <c r="AE218" s="22"/>
      <c r="AF218" s="22"/>
      <c r="AG218" s="22"/>
      <c r="AH218" s="22"/>
      <c r="AI218" s="22"/>
      <c r="AJ218" s="22"/>
      <c r="AK218" s="22"/>
      <c r="AL218" s="22"/>
      <c r="AM218" s="22"/>
      <c r="AN218" s="22"/>
    </row>
    <row r="219" spans="1:40" s="23" customFormat="1" x14ac:dyDescent="0.25">
      <c r="A219" s="22"/>
      <c r="B219" s="22"/>
      <c r="C219" s="22"/>
      <c r="D219" s="22"/>
      <c r="E219" s="22"/>
      <c r="F219" s="22"/>
      <c r="G219" s="22"/>
      <c r="H219" s="22"/>
      <c r="I219" s="117"/>
      <c r="J219" s="22"/>
      <c r="K219" s="22"/>
      <c r="L219" s="22"/>
      <c r="M219" s="22"/>
      <c r="N219" s="25"/>
      <c r="T219" s="22"/>
      <c r="U219" s="22"/>
      <c r="V219" s="22"/>
      <c r="W219" s="22"/>
      <c r="X219" s="22"/>
      <c r="Y219" s="22"/>
      <c r="Z219" s="22"/>
      <c r="AA219" s="22"/>
      <c r="AB219" s="22"/>
      <c r="AC219" s="22"/>
      <c r="AD219" s="22"/>
      <c r="AE219" s="22"/>
      <c r="AF219" s="22"/>
      <c r="AG219" s="22"/>
      <c r="AH219" s="22"/>
      <c r="AI219" s="22"/>
      <c r="AJ219" s="22"/>
      <c r="AK219" s="22"/>
      <c r="AL219" s="22"/>
      <c r="AM219" s="22"/>
      <c r="AN219" s="22"/>
    </row>
    <row r="220" spans="1:40" s="23" customFormat="1" x14ac:dyDescent="0.25">
      <c r="A220" s="22"/>
      <c r="B220" s="22"/>
      <c r="C220" s="22"/>
      <c r="D220" s="22"/>
      <c r="E220" s="22"/>
      <c r="F220" s="22"/>
      <c r="G220" s="22"/>
      <c r="H220" s="22"/>
      <c r="I220" s="117"/>
      <c r="J220" s="22"/>
      <c r="K220" s="22"/>
      <c r="L220" s="22"/>
      <c r="M220" s="22"/>
      <c r="N220" s="25"/>
      <c r="T220" s="22"/>
      <c r="U220" s="22"/>
      <c r="V220" s="22"/>
      <c r="W220" s="22"/>
      <c r="X220" s="22"/>
      <c r="Y220" s="22"/>
      <c r="Z220" s="22"/>
      <c r="AA220" s="22"/>
      <c r="AB220" s="22"/>
      <c r="AC220" s="22"/>
      <c r="AD220" s="22"/>
      <c r="AE220" s="22"/>
      <c r="AF220" s="22"/>
      <c r="AG220" s="22"/>
      <c r="AH220" s="22"/>
      <c r="AI220" s="22"/>
      <c r="AJ220" s="22"/>
      <c r="AK220" s="22"/>
      <c r="AL220" s="22"/>
      <c r="AM220" s="22"/>
      <c r="AN220" s="22"/>
    </row>
    <row r="221" spans="1:40" s="23" customFormat="1" x14ac:dyDescent="0.25">
      <c r="A221" s="22"/>
      <c r="B221" s="22"/>
      <c r="C221" s="22"/>
      <c r="D221" s="22"/>
      <c r="E221" s="22"/>
      <c r="F221" s="22"/>
      <c r="G221" s="22"/>
      <c r="H221" s="22"/>
      <c r="I221" s="117"/>
      <c r="J221" s="22"/>
      <c r="K221" s="22"/>
      <c r="L221" s="22"/>
      <c r="M221" s="22"/>
      <c r="N221" s="25"/>
      <c r="T221" s="22"/>
      <c r="U221" s="22"/>
      <c r="V221" s="22"/>
      <c r="W221" s="22"/>
      <c r="X221" s="22"/>
      <c r="Y221" s="22"/>
      <c r="Z221" s="22"/>
      <c r="AA221" s="22"/>
      <c r="AB221" s="22"/>
      <c r="AC221" s="22"/>
      <c r="AD221" s="22"/>
      <c r="AE221" s="22"/>
      <c r="AF221" s="22"/>
      <c r="AG221" s="22"/>
      <c r="AH221" s="22"/>
      <c r="AI221" s="22"/>
      <c r="AJ221" s="22"/>
      <c r="AK221" s="22"/>
      <c r="AL221" s="22"/>
      <c r="AM221" s="22"/>
      <c r="AN221" s="22"/>
    </row>
    <row r="222" spans="1:40" s="23" customFormat="1" x14ac:dyDescent="0.25">
      <c r="A222" s="22"/>
      <c r="B222" s="22"/>
      <c r="C222" s="22"/>
      <c r="D222" s="22"/>
      <c r="E222" s="22"/>
      <c r="F222" s="22"/>
      <c r="G222" s="22"/>
      <c r="H222" s="22"/>
      <c r="I222" s="117"/>
      <c r="J222" s="22"/>
      <c r="K222" s="22"/>
      <c r="L222" s="22"/>
      <c r="M222" s="22"/>
      <c r="N222" s="25"/>
      <c r="T222" s="22"/>
      <c r="U222" s="22"/>
      <c r="V222" s="22"/>
      <c r="W222" s="22"/>
      <c r="X222" s="22"/>
      <c r="Y222" s="22"/>
      <c r="Z222" s="22"/>
      <c r="AA222" s="22"/>
      <c r="AB222" s="22"/>
      <c r="AC222" s="22"/>
      <c r="AD222" s="22"/>
      <c r="AE222" s="22"/>
      <c r="AF222" s="22"/>
      <c r="AG222" s="22"/>
      <c r="AH222" s="22"/>
      <c r="AI222" s="22"/>
      <c r="AJ222" s="22"/>
      <c r="AK222" s="22"/>
      <c r="AL222" s="22"/>
      <c r="AM222" s="22"/>
      <c r="AN222" s="22"/>
    </row>
    <row r="223" spans="1:40" s="23" customFormat="1" x14ac:dyDescent="0.25">
      <c r="A223" s="22"/>
      <c r="B223" s="22"/>
      <c r="C223" s="22"/>
      <c r="D223" s="22"/>
      <c r="E223" s="22"/>
      <c r="F223" s="22"/>
      <c r="G223" s="22"/>
      <c r="H223" s="22"/>
      <c r="I223" s="117"/>
      <c r="J223" s="22"/>
      <c r="K223" s="22"/>
      <c r="L223" s="22"/>
      <c r="M223" s="22"/>
      <c r="N223" s="25"/>
      <c r="T223" s="22"/>
      <c r="U223" s="22"/>
      <c r="V223" s="22"/>
      <c r="W223" s="22"/>
      <c r="X223" s="22"/>
      <c r="Y223" s="22"/>
      <c r="Z223" s="22"/>
      <c r="AA223" s="22"/>
      <c r="AB223" s="22"/>
      <c r="AC223" s="22"/>
      <c r="AD223" s="22"/>
      <c r="AE223" s="22"/>
      <c r="AF223" s="22"/>
      <c r="AG223" s="22"/>
      <c r="AH223" s="22"/>
      <c r="AI223" s="22"/>
      <c r="AJ223" s="22"/>
      <c r="AK223" s="22"/>
      <c r="AL223" s="22"/>
      <c r="AM223" s="22"/>
      <c r="AN223" s="22"/>
    </row>
    <row r="224" spans="1:40" s="23" customFormat="1" x14ac:dyDescent="0.25">
      <c r="A224" s="22"/>
      <c r="B224" s="22"/>
      <c r="C224" s="22"/>
      <c r="D224" s="22"/>
      <c r="E224" s="22"/>
      <c r="F224" s="22"/>
      <c r="G224" s="22"/>
      <c r="H224" s="22"/>
      <c r="I224" s="117"/>
      <c r="J224" s="22"/>
      <c r="K224" s="22"/>
      <c r="L224" s="22"/>
      <c r="M224" s="22"/>
      <c r="N224" s="25"/>
      <c r="T224" s="22"/>
      <c r="U224" s="22"/>
      <c r="V224" s="22"/>
      <c r="W224" s="22"/>
      <c r="X224" s="22"/>
      <c r="Y224" s="22"/>
      <c r="Z224" s="22"/>
      <c r="AA224" s="22"/>
      <c r="AB224" s="22"/>
      <c r="AC224" s="22"/>
      <c r="AD224" s="22"/>
      <c r="AE224" s="22"/>
      <c r="AF224" s="22"/>
      <c r="AG224" s="22"/>
      <c r="AH224" s="22"/>
      <c r="AI224" s="22"/>
      <c r="AJ224" s="22"/>
      <c r="AK224" s="22"/>
      <c r="AL224" s="22"/>
      <c r="AM224" s="22"/>
      <c r="AN224" s="22"/>
    </row>
    <row r="225" spans="1:40" s="23" customFormat="1" x14ac:dyDescent="0.25">
      <c r="A225" s="22"/>
      <c r="B225" s="22"/>
      <c r="C225" s="22"/>
      <c r="D225" s="22"/>
      <c r="E225" s="22"/>
      <c r="F225" s="22"/>
      <c r="G225" s="22"/>
      <c r="H225" s="22"/>
      <c r="I225" s="117"/>
      <c r="J225" s="22"/>
      <c r="K225" s="22"/>
      <c r="L225" s="22"/>
      <c r="M225" s="22"/>
      <c r="N225" s="25"/>
      <c r="T225" s="22"/>
      <c r="U225" s="22"/>
      <c r="V225" s="22"/>
      <c r="W225" s="22"/>
      <c r="X225" s="22"/>
      <c r="Y225" s="22"/>
      <c r="Z225" s="22"/>
      <c r="AA225" s="22"/>
      <c r="AB225" s="22"/>
      <c r="AC225" s="22"/>
      <c r="AD225" s="22"/>
      <c r="AE225" s="22"/>
      <c r="AF225" s="22"/>
      <c r="AG225" s="22"/>
      <c r="AH225" s="22"/>
      <c r="AI225" s="22"/>
      <c r="AJ225" s="22"/>
      <c r="AK225" s="22"/>
      <c r="AL225" s="22"/>
      <c r="AM225" s="22"/>
      <c r="AN225" s="22"/>
    </row>
    <row r="226" spans="1:40" s="23" customFormat="1" x14ac:dyDescent="0.25">
      <c r="A226" s="22"/>
      <c r="B226" s="22"/>
      <c r="C226" s="22"/>
      <c r="D226" s="22"/>
      <c r="E226" s="22"/>
      <c r="F226" s="22"/>
      <c r="G226" s="22"/>
      <c r="H226" s="22"/>
      <c r="I226" s="117"/>
      <c r="J226" s="22"/>
      <c r="K226" s="22"/>
      <c r="L226" s="22"/>
      <c r="M226" s="22"/>
      <c r="N226" s="25"/>
      <c r="T226" s="22"/>
      <c r="U226" s="22"/>
      <c r="V226" s="22"/>
      <c r="W226" s="22"/>
      <c r="X226" s="22"/>
      <c r="Y226" s="22"/>
      <c r="Z226" s="22"/>
      <c r="AA226" s="22"/>
      <c r="AB226" s="22"/>
      <c r="AC226" s="22"/>
      <c r="AD226" s="22"/>
      <c r="AE226" s="22"/>
      <c r="AF226" s="22"/>
      <c r="AG226" s="22"/>
      <c r="AH226" s="22"/>
      <c r="AI226" s="22"/>
      <c r="AJ226" s="22"/>
      <c r="AK226" s="22"/>
      <c r="AL226" s="22"/>
      <c r="AM226" s="22"/>
      <c r="AN226" s="22"/>
    </row>
    <row r="227" spans="1:40" s="23" customFormat="1" x14ac:dyDescent="0.25">
      <c r="A227" s="22"/>
      <c r="B227" s="22"/>
      <c r="C227" s="22"/>
      <c r="D227" s="22"/>
      <c r="E227" s="22"/>
      <c r="F227" s="22"/>
      <c r="G227" s="22"/>
      <c r="H227" s="22"/>
      <c r="I227" s="117"/>
      <c r="J227" s="22"/>
      <c r="K227" s="22"/>
      <c r="L227" s="22"/>
      <c r="M227" s="22"/>
      <c r="N227" s="25"/>
      <c r="T227" s="22"/>
      <c r="U227" s="22"/>
      <c r="V227" s="22"/>
      <c r="W227" s="22"/>
      <c r="X227" s="22"/>
      <c r="Y227" s="22"/>
      <c r="Z227" s="22"/>
      <c r="AA227" s="22"/>
      <c r="AB227" s="22"/>
      <c r="AC227" s="22"/>
      <c r="AD227" s="22"/>
      <c r="AE227" s="22"/>
      <c r="AF227" s="22"/>
      <c r="AG227" s="22"/>
      <c r="AH227" s="22"/>
      <c r="AI227" s="22"/>
      <c r="AJ227" s="22"/>
      <c r="AK227" s="22"/>
      <c r="AL227" s="22"/>
      <c r="AM227" s="22"/>
      <c r="AN227" s="22"/>
    </row>
    <row r="228" spans="1:40" s="23" customFormat="1" x14ac:dyDescent="0.25">
      <c r="A228" s="22"/>
      <c r="B228" s="22"/>
      <c r="C228" s="22"/>
      <c r="D228" s="22"/>
      <c r="E228" s="22"/>
      <c r="F228" s="22"/>
      <c r="G228" s="22"/>
      <c r="H228" s="22"/>
      <c r="I228" s="117"/>
      <c r="J228" s="22"/>
      <c r="K228" s="22"/>
      <c r="L228" s="22"/>
      <c r="M228" s="22"/>
      <c r="N228" s="25"/>
      <c r="T228" s="22"/>
      <c r="U228" s="22"/>
      <c r="V228" s="22"/>
      <c r="W228" s="22"/>
      <c r="X228" s="22"/>
      <c r="Y228" s="22"/>
      <c r="Z228" s="22"/>
      <c r="AA228" s="22"/>
      <c r="AB228" s="22"/>
      <c r="AC228" s="22"/>
      <c r="AD228" s="22"/>
      <c r="AE228" s="22"/>
      <c r="AF228" s="22"/>
      <c r="AG228" s="22"/>
      <c r="AH228" s="22"/>
      <c r="AI228" s="22"/>
      <c r="AJ228" s="22"/>
      <c r="AK228" s="22"/>
      <c r="AL228" s="22"/>
      <c r="AM228" s="22"/>
      <c r="AN228" s="22"/>
    </row>
    <row r="229" spans="1:40" s="23" customFormat="1" x14ac:dyDescent="0.25">
      <c r="A229" s="22"/>
      <c r="B229" s="22"/>
      <c r="C229" s="22"/>
      <c r="D229" s="22"/>
      <c r="E229" s="22"/>
      <c r="F229" s="22"/>
      <c r="G229" s="22"/>
      <c r="H229" s="22"/>
      <c r="I229" s="117"/>
      <c r="J229" s="22"/>
      <c r="K229" s="22"/>
      <c r="L229" s="22"/>
      <c r="M229" s="22"/>
      <c r="N229" s="25"/>
      <c r="T229" s="22"/>
      <c r="U229" s="22"/>
      <c r="V229" s="22"/>
      <c r="W229" s="22"/>
      <c r="X229" s="22"/>
      <c r="Y229" s="22"/>
      <c r="Z229" s="22"/>
      <c r="AA229" s="22"/>
      <c r="AB229" s="22"/>
      <c r="AC229" s="22"/>
      <c r="AD229" s="22"/>
      <c r="AE229" s="22"/>
      <c r="AF229" s="22"/>
      <c r="AG229" s="22"/>
      <c r="AH229" s="22"/>
      <c r="AI229" s="22"/>
      <c r="AJ229" s="22"/>
      <c r="AK229" s="22"/>
      <c r="AL229" s="22"/>
      <c r="AM229" s="22"/>
      <c r="AN229" s="22"/>
    </row>
    <row r="230" spans="1:40" s="23" customFormat="1" x14ac:dyDescent="0.25">
      <c r="A230" s="22"/>
      <c r="B230" s="22"/>
      <c r="C230" s="22"/>
      <c r="D230" s="22"/>
      <c r="E230" s="22"/>
      <c r="F230" s="22"/>
      <c r="G230" s="22"/>
      <c r="H230" s="22"/>
      <c r="I230" s="117"/>
      <c r="J230" s="22"/>
      <c r="K230" s="22"/>
      <c r="L230" s="22"/>
      <c r="M230" s="22"/>
      <c r="N230" s="25"/>
      <c r="T230" s="22"/>
      <c r="U230" s="22"/>
      <c r="V230" s="22"/>
      <c r="W230" s="22"/>
      <c r="X230" s="22"/>
      <c r="Y230" s="22"/>
      <c r="Z230" s="22"/>
      <c r="AA230" s="22"/>
      <c r="AB230" s="22"/>
      <c r="AC230" s="22"/>
      <c r="AD230" s="22"/>
      <c r="AE230" s="22"/>
      <c r="AF230" s="22"/>
      <c r="AG230" s="22"/>
      <c r="AH230" s="22"/>
      <c r="AI230" s="22"/>
      <c r="AJ230" s="22"/>
      <c r="AK230" s="22"/>
      <c r="AL230" s="22"/>
      <c r="AM230" s="22"/>
      <c r="AN230" s="22"/>
    </row>
    <row r="231" spans="1:40" s="23" customFormat="1" x14ac:dyDescent="0.25">
      <c r="A231" s="22"/>
      <c r="B231" s="22"/>
      <c r="C231" s="22"/>
      <c r="D231" s="22"/>
      <c r="E231" s="22"/>
      <c r="F231" s="22"/>
      <c r="G231" s="22"/>
      <c r="H231" s="22"/>
      <c r="I231" s="117"/>
      <c r="J231" s="22"/>
      <c r="K231" s="22"/>
      <c r="L231" s="22"/>
      <c r="M231" s="22"/>
      <c r="N231" s="25"/>
      <c r="T231" s="22"/>
      <c r="U231" s="22"/>
      <c r="V231" s="22"/>
      <c r="W231" s="22"/>
      <c r="X231" s="22"/>
      <c r="Y231" s="22"/>
      <c r="Z231" s="22"/>
      <c r="AA231" s="22"/>
      <c r="AB231" s="22"/>
      <c r="AC231" s="22"/>
      <c r="AD231" s="22"/>
      <c r="AE231" s="22"/>
      <c r="AF231" s="22"/>
      <c r="AG231" s="22"/>
      <c r="AH231" s="22"/>
      <c r="AI231" s="22"/>
      <c r="AJ231" s="22"/>
      <c r="AK231" s="22"/>
      <c r="AL231" s="22"/>
      <c r="AM231" s="22"/>
      <c r="AN231" s="22"/>
    </row>
    <row r="232" spans="1:40" s="23" customFormat="1" x14ac:dyDescent="0.25">
      <c r="A232" s="22"/>
      <c r="B232" s="22"/>
      <c r="C232" s="22"/>
      <c r="D232" s="22"/>
      <c r="E232" s="22"/>
      <c r="F232" s="22"/>
      <c r="G232" s="22"/>
      <c r="H232" s="22"/>
      <c r="I232" s="117"/>
      <c r="J232" s="22"/>
      <c r="K232" s="22"/>
      <c r="L232" s="22"/>
      <c r="M232" s="22"/>
      <c r="N232" s="25"/>
      <c r="T232" s="22"/>
      <c r="U232" s="22"/>
      <c r="V232" s="22"/>
      <c r="W232" s="22"/>
      <c r="X232" s="22"/>
      <c r="Y232" s="22"/>
      <c r="Z232" s="22"/>
      <c r="AA232" s="22"/>
      <c r="AB232" s="22"/>
      <c r="AC232" s="22"/>
      <c r="AD232" s="22"/>
      <c r="AE232" s="22"/>
      <c r="AF232" s="22"/>
      <c r="AG232" s="22"/>
      <c r="AH232" s="22"/>
      <c r="AI232" s="22"/>
      <c r="AJ232" s="22"/>
      <c r="AK232" s="22"/>
      <c r="AL232" s="22"/>
      <c r="AM232" s="22"/>
      <c r="AN232" s="22"/>
    </row>
    <row r="233" spans="1:40" s="23" customFormat="1" x14ac:dyDescent="0.25">
      <c r="A233" s="22"/>
      <c r="B233" s="22"/>
      <c r="C233" s="22"/>
      <c r="D233" s="22"/>
      <c r="E233" s="22"/>
      <c r="F233" s="22"/>
      <c r="G233" s="22"/>
      <c r="H233" s="22"/>
      <c r="I233" s="117"/>
      <c r="J233" s="22"/>
      <c r="K233" s="22"/>
      <c r="L233" s="22"/>
      <c r="M233" s="22"/>
      <c r="N233" s="25"/>
      <c r="T233" s="22"/>
      <c r="U233" s="22"/>
      <c r="V233" s="22"/>
      <c r="W233" s="22"/>
      <c r="X233" s="22"/>
      <c r="Y233" s="22"/>
      <c r="Z233" s="22"/>
      <c r="AA233" s="22"/>
      <c r="AB233" s="22"/>
      <c r="AC233" s="22"/>
      <c r="AD233" s="22"/>
      <c r="AE233" s="22"/>
      <c r="AF233" s="22"/>
      <c r="AG233" s="22"/>
      <c r="AH233" s="22"/>
      <c r="AI233" s="22"/>
      <c r="AJ233" s="22"/>
      <c r="AK233" s="22"/>
      <c r="AL233" s="22"/>
      <c r="AM233" s="22"/>
      <c r="AN233" s="22"/>
    </row>
    <row r="234" spans="1:40" s="23" customFormat="1" x14ac:dyDescent="0.25">
      <c r="A234" s="22"/>
      <c r="B234" s="22"/>
      <c r="C234" s="22"/>
      <c r="D234" s="22"/>
      <c r="E234" s="22"/>
      <c r="F234" s="22"/>
      <c r="G234" s="22"/>
      <c r="H234" s="22"/>
      <c r="I234" s="117"/>
      <c r="J234" s="22"/>
      <c r="K234" s="22"/>
      <c r="L234" s="22"/>
      <c r="M234" s="22"/>
      <c r="N234" s="25"/>
      <c r="T234" s="22"/>
      <c r="U234" s="22"/>
      <c r="V234" s="22"/>
      <c r="W234" s="22"/>
      <c r="X234" s="22"/>
      <c r="Y234" s="22"/>
      <c r="Z234" s="22"/>
      <c r="AA234" s="22"/>
      <c r="AB234" s="22"/>
      <c r="AC234" s="22"/>
      <c r="AD234" s="22"/>
      <c r="AE234" s="22"/>
      <c r="AF234" s="22"/>
      <c r="AG234" s="22"/>
      <c r="AH234" s="22"/>
      <c r="AI234" s="22"/>
      <c r="AJ234" s="22"/>
      <c r="AK234" s="22"/>
      <c r="AL234" s="22"/>
      <c r="AM234" s="22"/>
      <c r="AN234" s="22"/>
    </row>
    <row r="235" spans="1:40" s="23" customFormat="1" x14ac:dyDescent="0.25">
      <c r="A235" s="22"/>
      <c r="B235" s="22"/>
      <c r="C235" s="22"/>
      <c r="D235" s="22"/>
      <c r="E235" s="22"/>
      <c r="F235" s="22"/>
      <c r="G235" s="22"/>
      <c r="H235" s="22"/>
      <c r="I235" s="117"/>
      <c r="J235" s="22"/>
      <c r="K235" s="22"/>
      <c r="L235" s="22"/>
      <c r="M235" s="22"/>
      <c r="N235" s="25"/>
      <c r="T235" s="22"/>
      <c r="U235" s="22"/>
      <c r="V235" s="22"/>
      <c r="W235" s="22"/>
      <c r="X235" s="22"/>
      <c r="Y235" s="22"/>
      <c r="Z235" s="22"/>
      <c r="AA235" s="22"/>
      <c r="AB235" s="22"/>
      <c r="AC235" s="22"/>
      <c r="AD235" s="22"/>
      <c r="AE235" s="22"/>
      <c r="AF235" s="22"/>
      <c r="AG235" s="22"/>
      <c r="AH235" s="22"/>
      <c r="AI235" s="22"/>
      <c r="AJ235" s="22"/>
      <c r="AK235" s="22"/>
      <c r="AL235" s="22"/>
      <c r="AM235" s="22"/>
      <c r="AN235" s="22"/>
    </row>
    <row r="236" spans="1:40" s="23" customFormat="1" x14ac:dyDescent="0.25">
      <c r="A236" s="22"/>
      <c r="B236" s="22"/>
      <c r="C236" s="22"/>
      <c r="D236" s="22"/>
      <c r="E236" s="22"/>
      <c r="F236" s="22"/>
      <c r="G236" s="22"/>
      <c r="H236" s="22"/>
      <c r="I236" s="117"/>
      <c r="J236" s="22"/>
      <c r="K236" s="22"/>
      <c r="L236" s="22"/>
      <c r="M236" s="22"/>
      <c r="N236" s="25"/>
      <c r="T236" s="22"/>
      <c r="U236" s="22"/>
      <c r="V236" s="22"/>
      <c r="W236" s="22"/>
      <c r="X236" s="22"/>
      <c r="Y236" s="22"/>
      <c r="Z236" s="22"/>
      <c r="AA236" s="22"/>
      <c r="AB236" s="22"/>
      <c r="AC236" s="22"/>
      <c r="AD236" s="22"/>
      <c r="AE236" s="22"/>
      <c r="AF236" s="22"/>
      <c r="AG236" s="22"/>
      <c r="AH236" s="22"/>
      <c r="AI236" s="22"/>
      <c r="AJ236" s="22"/>
      <c r="AK236" s="22"/>
      <c r="AL236" s="22"/>
      <c r="AM236" s="22"/>
      <c r="AN236" s="22"/>
    </row>
    <row r="237" spans="1:40" s="23" customFormat="1" x14ac:dyDescent="0.25">
      <c r="A237" s="22"/>
      <c r="B237" s="22"/>
      <c r="C237" s="22"/>
      <c r="D237" s="22"/>
      <c r="E237" s="22"/>
      <c r="F237" s="22"/>
      <c r="G237" s="22"/>
      <c r="H237" s="22"/>
      <c r="I237" s="117"/>
      <c r="J237" s="22"/>
      <c r="K237" s="22"/>
      <c r="L237" s="22"/>
      <c r="M237" s="22"/>
      <c r="N237" s="25"/>
      <c r="T237" s="22"/>
      <c r="U237" s="22"/>
      <c r="V237" s="22"/>
      <c r="W237" s="22"/>
      <c r="X237" s="22"/>
      <c r="Y237" s="22"/>
      <c r="Z237" s="22"/>
      <c r="AA237" s="22"/>
      <c r="AB237" s="22"/>
      <c r="AC237" s="22"/>
      <c r="AD237" s="22"/>
      <c r="AE237" s="22"/>
      <c r="AF237" s="22"/>
      <c r="AG237" s="22"/>
      <c r="AH237" s="22"/>
      <c r="AI237" s="22"/>
      <c r="AJ237" s="22"/>
      <c r="AK237" s="22"/>
      <c r="AL237" s="22"/>
      <c r="AM237" s="22"/>
      <c r="AN237" s="22"/>
    </row>
    <row r="238" spans="1:40" s="23" customFormat="1" x14ac:dyDescent="0.25">
      <c r="A238" s="22"/>
      <c r="B238" s="22"/>
      <c r="C238" s="22"/>
      <c r="D238" s="22"/>
      <c r="E238" s="22"/>
      <c r="F238" s="22"/>
      <c r="G238" s="22"/>
      <c r="H238" s="22"/>
      <c r="I238" s="117"/>
      <c r="J238" s="22"/>
      <c r="K238" s="22"/>
      <c r="L238" s="22"/>
      <c r="M238" s="22"/>
      <c r="N238" s="25"/>
      <c r="T238" s="22"/>
      <c r="U238" s="22"/>
      <c r="V238" s="22"/>
      <c r="W238" s="22"/>
      <c r="X238" s="22"/>
      <c r="Y238" s="22"/>
      <c r="Z238" s="22"/>
      <c r="AA238" s="22"/>
      <c r="AB238" s="22"/>
      <c r="AC238" s="22"/>
      <c r="AD238" s="22"/>
      <c r="AE238" s="22"/>
      <c r="AF238" s="22"/>
      <c r="AG238" s="22"/>
      <c r="AH238" s="22"/>
      <c r="AI238" s="22"/>
      <c r="AJ238" s="22"/>
      <c r="AK238" s="22"/>
      <c r="AL238" s="22"/>
      <c r="AM238" s="22"/>
      <c r="AN238" s="22"/>
    </row>
    <row r="239" spans="1:40" s="23" customFormat="1" x14ac:dyDescent="0.25">
      <c r="A239" s="22"/>
      <c r="B239" s="22"/>
      <c r="C239" s="22"/>
      <c r="D239" s="22"/>
      <c r="E239" s="22"/>
      <c r="F239" s="22"/>
      <c r="G239" s="22"/>
      <c r="H239" s="22"/>
      <c r="I239" s="117"/>
      <c r="J239" s="22"/>
      <c r="K239" s="22"/>
      <c r="L239" s="22"/>
      <c r="M239" s="22"/>
      <c r="N239" s="25"/>
      <c r="T239" s="22"/>
      <c r="U239" s="22"/>
      <c r="V239" s="22"/>
      <c r="W239" s="22"/>
      <c r="X239" s="22"/>
      <c r="Y239" s="22"/>
      <c r="Z239" s="22"/>
      <c r="AA239" s="22"/>
      <c r="AB239" s="22"/>
      <c r="AC239" s="22"/>
      <c r="AD239" s="22"/>
      <c r="AE239" s="22"/>
      <c r="AF239" s="22"/>
      <c r="AG239" s="22"/>
      <c r="AH239" s="22"/>
      <c r="AI239" s="22"/>
      <c r="AJ239" s="22"/>
      <c r="AK239" s="22"/>
      <c r="AL239" s="22"/>
      <c r="AM239" s="22"/>
      <c r="AN239" s="22"/>
    </row>
    <row r="240" spans="1:40" s="23" customFormat="1" x14ac:dyDescent="0.25">
      <c r="A240" s="22"/>
      <c r="B240" s="22"/>
      <c r="C240" s="22"/>
      <c r="D240" s="22"/>
      <c r="E240" s="22"/>
      <c r="F240" s="22"/>
      <c r="G240" s="22"/>
      <c r="H240" s="22"/>
      <c r="I240" s="117"/>
      <c r="J240" s="22"/>
      <c r="K240" s="22"/>
      <c r="L240" s="22"/>
      <c r="M240" s="22"/>
      <c r="N240" s="25"/>
      <c r="T240" s="22"/>
      <c r="U240" s="22"/>
      <c r="V240" s="22"/>
      <c r="W240" s="22"/>
      <c r="X240" s="22"/>
      <c r="Y240" s="22"/>
      <c r="Z240" s="22"/>
      <c r="AA240" s="22"/>
      <c r="AB240" s="22"/>
      <c r="AC240" s="22"/>
      <c r="AD240" s="22"/>
      <c r="AE240" s="22"/>
      <c r="AF240" s="22"/>
      <c r="AG240" s="22"/>
      <c r="AH240" s="22"/>
      <c r="AI240" s="22"/>
      <c r="AJ240" s="22"/>
      <c r="AK240" s="22"/>
      <c r="AL240" s="22"/>
      <c r="AM240" s="22"/>
      <c r="AN240" s="22"/>
    </row>
    <row r="241" spans="1:40" s="23" customFormat="1" x14ac:dyDescent="0.25">
      <c r="A241" s="22"/>
      <c r="B241" s="22"/>
      <c r="C241" s="22"/>
      <c r="D241" s="22"/>
      <c r="E241" s="22"/>
      <c r="F241" s="22"/>
      <c r="G241" s="22"/>
      <c r="H241" s="22"/>
      <c r="I241" s="117"/>
      <c r="J241" s="22"/>
      <c r="K241" s="22"/>
      <c r="L241" s="22"/>
      <c r="M241" s="22"/>
      <c r="N241" s="25"/>
      <c r="T241" s="22"/>
      <c r="U241" s="22"/>
      <c r="V241" s="22"/>
      <c r="W241" s="22"/>
      <c r="X241" s="22"/>
      <c r="Y241" s="22"/>
      <c r="Z241" s="22"/>
      <c r="AA241" s="22"/>
      <c r="AB241" s="22"/>
      <c r="AC241" s="22"/>
      <c r="AD241" s="22"/>
      <c r="AE241" s="22"/>
      <c r="AF241" s="22"/>
      <c r="AG241" s="22"/>
      <c r="AH241" s="22"/>
      <c r="AI241" s="22"/>
      <c r="AJ241" s="22"/>
      <c r="AK241" s="22"/>
      <c r="AL241" s="22"/>
      <c r="AM241" s="22"/>
      <c r="AN241" s="22"/>
    </row>
    <row r="242" spans="1:40" s="23" customFormat="1" x14ac:dyDescent="0.25">
      <c r="A242" s="22"/>
      <c r="B242" s="22"/>
      <c r="C242" s="22"/>
      <c r="D242" s="22"/>
      <c r="E242" s="22"/>
      <c r="F242" s="22"/>
      <c r="G242" s="22"/>
      <c r="H242" s="22"/>
      <c r="I242" s="117"/>
      <c r="J242" s="22"/>
      <c r="K242" s="22"/>
      <c r="L242" s="22"/>
      <c r="M242" s="22"/>
      <c r="N242" s="25"/>
      <c r="T242" s="22"/>
      <c r="U242" s="22"/>
      <c r="V242" s="22"/>
      <c r="W242" s="22"/>
      <c r="X242" s="22"/>
      <c r="Y242" s="22"/>
      <c r="Z242" s="22"/>
      <c r="AA242" s="22"/>
      <c r="AB242" s="22"/>
      <c r="AC242" s="22"/>
      <c r="AD242" s="22"/>
      <c r="AE242" s="22"/>
      <c r="AF242" s="22"/>
      <c r="AG242" s="22"/>
      <c r="AH242" s="22"/>
      <c r="AI242" s="22"/>
      <c r="AJ242" s="22"/>
      <c r="AK242" s="22"/>
      <c r="AL242" s="22"/>
      <c r="AM242" s="22"/>
      <c r="AN242" s="22"/>
    </row>
    <row r="243" spans="1:40" s="23" customFormat="1" x14ac:dyDescent="0.25">
      <c r="A243" s="22"/>
      <c r="B243" s="22"/>
      <c r="C243" s="22"/>
      <c r="D243" s="22"/>
      <c r="E243" s="22"/>
      <c r="F243" s="22"/>
      <c r="G243" s="22"/>
      <c r="H243" s="22"/>
      <c r="I243" s="117"/>
      <c r="J243" s="22"/>
      <c r="K243" s="22"/>
      <c r="L243" s="22"/>
      <c r="M243" s="22"/>
      <c r="N243" s="25"/>
      <c r="T243" s="22"/>
      <c r="U243" s="22"/>
      <c r="V243" s="22"/>
      <c r="W243" s="22"/>
      <c r="X243" s="22"/>
      <c r="Y243" s="22"/>
      <c r="Z243" s="22"/>
      <c r="AA243" s="22"/>
      <c r="AB243" s="22"/>
      <c r="AC243" s="22"/>
      <c r="AD243" s="22"/>
      <c r="AE243" s="22"/>
      <c r="AF243" s="22"/>
      <c r="AG243" s="22"/>
      <c r="AH243" s="22"/>
      <c r="AI243" s="22"/>
      <c r="AJ243" s="22"/>
      <c r="AK243" s="22"/>
      <c r="AL243" s="22"/>
      <c r="AM243" s="22"/>
      <c r="AN243" s="22"/>
    </row>
    <row r="244" spans="1:40" s="23" customFormat="1" x14ac:dyDescent="0.25">
      <c r="A244" s="22"/>
      <c r="B244" s="22"/>
      <c r="C244" s="22"/>
      <c r="D244" s="22"/>
      <c r="E244" s="22"/>
      <c r="F244" s="22"/>
      <c r="G244" s="22"/>
      <c r="H244" s="22"/>
      <c r="I244" s="117"/>
      <c r="J244" s="22"/>
      <c r="K244" s="22"/>
      <c r="L244" s="22"/>
      <c r="M244" s="22"/>
      <c r="N244" s="25"/>
      <c r="T244" s="22"/>
      <c r="U244" s="22"/>
      <c r="V244" s="22"/>
      <c r="W244" s="22"/>
      <c r="X244" s="22"/>
      <c r="Y244" s="22"/>
      <c r="Z244" s="22"/>
      <c r="AA244" s="22"/>
      <c r="AB244" s="22"/>
      <c r="AC244" s="22"/>
      <c r="AD244" s="22"/>
      <c r="AE244" s="22"/>
      <c r="AF244" s="22"/>
      <c r="AG244" s="22"/>
      <c r="AH244" s="22"/>
      <c r="AI244" s="22"/>
      <c r="AJ244" s="22"/>
      <c r="AK244" s="22"/>
      <c r="AL244" s="22"/>
      <c r="AM244" s="22"/>
      <c r="AN244" s="22"/>
    </row>
    <row r="245" spans="1:40" s="23" customFormat="1" x14ac:dyDescent="0.25">
      <c r="A245" s="22"/>
      <c r="B245" s="22"/>
      <c r="C245" s="22"/>
      <c r="D245" s="22"/>
      <c r="E245" s="22"/>
      <c r="F245" s="22"/>
      <c r="G245" s="22"/>
      <c r="H245" s="22"/>
      <c r="I245" s="117"/>
      <c r="J245" s="22"/>
      <c r="K245" s="22"/>
      <c r="L245" s="22"/>
      <c r="M245" s="22"/>
      <c r="N245" s="25"/>
      <c r="T245" s="22"/>
      <c r="U245" s="22"/>
      <c r="V245" s="22"/>
      <c r="W245" s="22"/>
      <c r="X245" s="22"/>
      <c r="Y245" s="22"/>
      <c r="Z245" s="22"/>
      <c r="AA245" s="22"/>
      <c r="AB245" s="22"/>
      <c r="AC245" s="22"/>
      <c r="AD245" s="22"/>
      <c r="AE245" s="22"/>
      <c r="AF245" s="22"/>
      <c r="AG245" s="22"/>
      <c r="AH245" s="22"/>
      <c r="AI245" s="22"/>
      <c r="AJ245" s="22"/>
      <c r="AK245" s="22"/>
      <c r="AL245" s="22"/>
      <c r="AM245" s="22"/>
      <c r="AN245" s="22"/>
    </row>
    <row r="246" spans="1:40" s="23" customFormat="1" x14ac:dyDescent="0.25">
      <c r="A246" s="22"/>
      <c r="B246" s="22"/>
      <c r="C246" s="22"/>
      <c r="D246" s="22"/>
      <c r="E246" s="22"/>
      <c r="F246" s="22"/>
      <c r="G246" s="22"/>
      <c r="H246" s="22"/>
      <c r="I246" s="117"/>
      <c r="J246" s="22"/>
      <c r="K246" s="22"/>
      <c r="L246" s="22"/>
      <c r="M246" s="22"/>
      <c r="N246" s="25"/>
      <c r="T246" s="22"/>
      <c r="U246" s="22"/>
      <c r="V246" s="22"/>
      <c r="W246" s="22"/>
      <c r="X246" s="22"/>
      <c r="Y246" s="22"/>
      <c r="Z246" s="22"/>
      <c r="AA246" s="22"/>
      <c r="AB246" s="22"/>
      <c r="AC246" s="22"/>
      <c r="AD246" s="22"/>
      <c r="AE246" s="22"/>
      <c r="AF246" s="22"/>
      <c r="AG246" s="22"/>
      <c r="AH246" s="22"/>
      <c r="AI246" s="22"/>
      <c r="AJ246" s="22"/>
      <c r="AK246" s="22"/>
      <c r="AL246" s="22"/>
      <c r="AM246" s="22"/>
      <c r="AN246" s="22"/>
    </row>
    <row r="247" spans="1:40" s="23" customFormat="1" x14ac:dyDescent="0.25">
      <c r="A247" s="22"/>
      <c r="B247" s="22"/>
      <c r="C247" s="22"/>
      <c r="D247" s="22"/>
      <c r="E247" s="22"/>
      <c r="F247" s="22"/>
      <c r="G247" s="22"/>
      <c r="H247" s="22"/>
      <c r="I247" s="117"/>
      <c r="J247" s="22"/>
      <c r="K247" s="22"/>
      <c r="L247" s="22"/>
      <c r="M247" s="22"/>
      <c r="N247" s="25"/>
      <c r="T247" s="22"/>
      <c r="U247" s="22"/>
      <c r="V247" s="22"/>
      <c r="W247" s="22"/>
      <c r="X247" s="22"/>
      <c r="Y247" s="22"/>
      <c r="Z247" s="22"/>
      <c r="AA247" s="22"/>
      <c r="AB247" s="22"/>
      <c r="AC247" s="22"/>
      <c r="AD247" s="22"/>
      <c r="AE247" s="22"/>
      <c r="AF247" s="22"/>
      <c r="AG247" s="22"/>
      <c r="AH247" s="22"/>
      <c r="AI247" s="22"/>
      <c r="AJ247" s="22"/>
      <c r="AK247" s="22"/>
      <c r="AL247" s="22"/>
      <c r="AM247" s="22"/>
      <c r="AN247" s="22"/>
    </row>
    <row r="248" spans="1:40" s="23" customFormat="1" x14ac:dyDescent="0.25">
      <c r="A248" s="22"/>
      <c r="B248" s="22"/>
      <c r="C248" s="22"/>
      <c r="D248" s="22"/>
      <c r="E248" s="22"/>
      <c r="F248" s="22"/>
      <c r="G248" s="22"/>
      <c r="H248" s="22"/>
      <c r="I248" s="117"/>
      <c r="J248" s="22"/>
      <c r="K248" s="22"/>
      <c r="L248" s="22"/>
      <c r="M248" s="22"/>
      <c r="N248" s="25"/>
      <c r="T248" s="22"/>
      <c r="U248" s="22"/>
      <c r="V248" s="22"/>
      <c r="W248" s="22"/>
      <c r="X248" s="22"/>
      <c r="Y248" s="22"/>
      <c r="Z248" s="22"/>
      <c r="AA248" s="22"/>
      <c r="AB248" s="22"/>
      <c r="AC248" s="22"/>
      <c r="AD248" s="22"/>
      <c r="AE248" s="22"/>
      <c r="AF248" s="22"/>
      <c r="AG248" s="22"/>
      <c r="AH248" s="22"/>
      <c r="AI248" s="22"/>
      <c r="AJ248" s="22"/>
      <c r="AK248" s="22"/>
      <c r="AL248" s="22"/>
      <c r="AM248" s="22"/>
      <c r="AN248" s="22"/>
    </row>
    <row r="249" spans="1:40" s="23" customFormat="1" x14ac:dyDescent="0.25">
      <c r="A249" s="22"/>
      <c r="B249" s="22"/>
      <c r="C249" s="22"/>
      <c r="D249" s="22"/>
      <c r="E249" s="22"/>
      <c r="F249" s="22"/>
      <c r="G249" s="22"/>
      <c r="H249" s="22"/>
      <c r="I249" s="117"/>
      <c r="J249" s="22"/>
      <c r="K249" s="22"/>
      <c r="L249" s="22"/>
      <c r="M249" s="22"/>
      <c r="N249" s="25"/>
      <c r="T249" s="22"/>
      <c r="U249" s="22"/>
      <c r="V249" s="22"/>
      <c r="W249" s="22"/>
      <c r="X249" s="22"/>
      <c r="Y249" s="22"/>
      <c r="Z249" s="22"/>
      <c r="AA249" s="22"/>
      <c r="AB249" s="22"/>
      <c r="AC249" s="22"/>
      <c r="AD249" s="22"/>
      <c r="AE249" s="22"/>
      <c r="AF249" s="22"/>
      <c r="AG249" s="22"/>
      <c r="AH249" s="22"/>
      <c r="AI249" s="22"/>
      <c r="AJ249" s="22"/>
      <c r="AK249" s="22"/>
      <c r="AL249" s="22"/>
      <c r="AM249" s="22"/>
      <c r="AN249" s="22"/>
    </row>
    <row r="250" spans="1:40" s="23" customFormat="1" x14ac:dyDescent="0.25">
      <c r="A250" s="22"/>
      <c r="B250" s="22"/>
      <c r="C250" s="22"/>
      <c r="D250" s="22"/>
      <c r="E250" s="22"/>
      <c r="F250" s="22"/>
      <c r="G250" s="22"/>
      <c r="H250" s="22"/>
      <c r="I250" s="117"/>
      <c r="J250" s="22"/>
      <c r="K250" s="22"/>
      <c r="L250" s="22"/>
      <c r="M250" s="22"/>
      <c r="N250" s="25"/>
      <c r="T250" s="22"/>
      <c r="U250" s="22"/>
      <c r="V250" s="22"/>
      <c r="W250" s="22"/>
      <c r="X250" s="22"/>
      <c r="Y250" s="22"/>
      <c r="Z250" s="22"/>
      <c r="AA250" s="22"/>
      <c r="AB250" s="22"/>
      <c r="AC250" s="22"/>
      <c r="AD250" s="22"/>
      <c r="AE250" s="22"/>
      <c r="AF250" s="22"/>
      <c r="AG250" s="22"/>
      <c r="AH250" s="22"/>
      <c r="AI250" s="22"/>
      <c r="AJ250" s="22"/>
      <c r="AK250" s="22"/>
      <c r="AL250" s="22"/>
      <c r="AM250" s="22"/>
      <c r="AN250" s="22"/>
    </row>
    <row r="251" spans="1:40" s="23" customFormat="1" x14ac:dyDescent="0.25">
      <c r="A251" s="22"/>
      <c r="B251" s="22"/>
      <c r="C251" s="22"/>
      <c r="D251" s="22"/>
      <c r="E251" s="22"/>
      <c r="F251" s="22"/>
      <c r="G251" s="22"/>
      <c r="H251" s="22"/>
      <c r="I251" s="117"/>
      <c r="J251" s="22"/>
      <c r="K251" s="22"/>
      <c r="L251" s="22"/>
      <c r="M251" s="22"/>
      <c r="N251" s="25"/>
      <c r="T251" s="22"/>
      <c r="U251" s="22"/>
      <c r="V251" s="22"/>
      <c r="W251" s="22"/>
      <c r="X251" s="22"/>
      <c r="Y251" s="22"/>
      <c r="Z251" s="22"/>
      <c r="AA251" s="22"/>
      <c r="AB251" s="22"/>
      <c r="AC251" s="22"/>
      <c r="AD251" s="22"/>
      <c r="AE251" s="22"/>
      <c r="AF251" s="22"/>
      <c r="AG251" s="22"/>
      <c r="AH251" s="22"/>
      <c r="AI251" s="22"/>
      <c r="AJ251" s="22"/>
      <c r="AK251" s="22"/>
      <c r="AL251" s="22"/>
      <c r="AM251" s="22"/>
      <c r="AN251" s="22"/>
    </row>
    <row r="252" spans="1:40" s="23" customFormat="1" x14ac:dyDescent="0.25">
      <c r="A252" s="22"/>
      <c r="B252" s="22"/>
      <c r="C252" s="22"/>
      <c r="D252" s="22"/>
      <c r="E252" s="22"/>
      <c r="F252" s="22"/>
      <c r="G252" s="22"/>
      <c r="H252" s="22"/>
      <c r="I252" s="117"/>
      <c r="J252" s="22"/>
      <c r="K252" s="22"/>
      <c r="L252" s="22"/>
      <c r="M252" s="22"/>
      <c r="N252" s="25"/>
      <c r="T252" s="22"/>
      <c r="U252" s="22"/>
      <c r="V252" s="22"/>
      <c r="W252" s="22"/>
      <c r="X252" s="22"/>
      <c r="Y252" s="22"/>
      <c r="Z252" s="22"/>
      <c r="AA252" s="22"/>
      <c r="AB252" s="22"/>
      <c r="AC252" s="22"/>
      <c r="AD252" s="22"/>
      <c r="AE252" s="22"/>
      <c r="AF252" s="22"/>
      <c r="AG252" s="22"/>
      <c r="AH252" s="22"/>
      <c r="AI252" s="22"/>
      <c r="AJ252" s="22"/>
      <c r="AK252" s="22"/>
      <c r="AL252" s="22"/>
      <c r="AM252" s="22"/>
      <c r="AN252" s="22"/>
    </row>
    <row r="253" spans="1:40" s="23" customFormat="1" x14ac:dyDescent="0.25">
      <c r="A253" s="22"/>
      <c r="B253" s="22"/>
      <c r="C253" s="22"/>
      <c r="D253" s="22"/>
      <c r="E253" s="22"/>
      <c r="F253" s="22"/>
      <c r="G253" s="22"/>
      <c r="H253" s="22"/>
      <c r="I253" s="117"/>
      <c r="J253" s="22"/>
      <c r="K253" s="22"/>
      <c r="L253" s="22"/>
      <c r="M253" s="22"/>
      <c r="N253" s="25"/>
      <c r="T253" s="22"/>
      <c r="U253" s="22"/>
      <c r="V253" s="22"/>
      <c r="W253" s="22"/>
      <c r="X253" s="22"/>
      <c r="Y253" s="22"/>
      <c r="Z253" s="22"/>
      <c r="AA253" s="22"/>
      <c r="AB253" s="22"/>
      <c r="AC253" s="22"/>
      <c r="AD253" s="22"/>
      <c r="AE253" s="22"/>
      <c r="AF253" s="22"/>
      <c r="AG253" s="22"/>
      <c r="AH253" s="22"/>
      <c r="AI253" s="22"/>
      <c r="AJ253" s="22"/>
      <c r="AK253" s="22"/>
      <c r="AL253" s="22"/>
      <c r="AM253" s="22"/>
      <c r="AN253" s="22"/>
    </row>
    <row r="254" spans="1:40" s="23" customFormat="1" x14ac:dyDescent="0.25">
      <c r="A254" s="22"/>
      <c r="B254" s="22"/>
      <c r="C254" s="22"/>
      <c r="D254" s="22"/>
      <c r="E254" s="22"/>
      <c r="F254" s="22"/>
      <c r="G254" s="22"/>
      <c r="H254" s="22"/>
      <c r="I254" s="117"/>
      <c r="J254" s="22"/>
      <c r="K254" s="22"/>
      <c r="L254" s="22"/>
      <c r="M254" s="22"/>
      <c r="N254" s="25"/>
      <c r="T254" s="22"/>
      <c r="U254" s="22"/>
      <c r="V254" s="22"/>
      <c r="W254" s="22"/>
      <c r="X254" s="22"/>
      <c r="Y254" s="22"/>
      <c r="Z254" s="22"/>
      <c r="AA254" s="22"/>
      <c r="AB254" s="22"/>
      <c r="AC254" s="22"/>
      <c r="AD254" s="22"/>
      <c r="AE254" s="22"/>
      <c r="AF254" s="22"/>
      <c r="AG254" s="22"/>
      <c r="AH254" s="22"/>
      <c r="AI254" s="22"/>
      <c r="AJ254" s="22"/>
      <c r="AK254" s="22"/>
      <c r="AL254" s="22"/>
      <c r="AM254" s="22"/>
      <c r="AN254" s="22"/>
    </row>
    <row r="255" spans="1:40" s="23" customFormat="1" x14ac:dyDescent="0.25">
      <c r="A255" s="22"/>
      <c r="B255" s="22"/>
      <c r="C255" s="22"/>
      <c r="D255" s="22"/>
      <c r="E255" s="22"/>
      <c r="F255" s="22"/>
      <c r="G255" s="22"/>
      <c r="H255" s="22"/>
      <c r="I255" s="117"/>
      <c r="J255" s="22"/>
      <c r="K255" s="22"/>
      <c r="L255" s="22"/>
      <c r="M255" s="22"/>
      <c r="N255" s="25"/>
      <c r="T255" s="22"/>
      <c r="U255" s="22"/>
      <c r="V255" s="22"/>
      <c r="W255" s="22"/>
      <c r="X255" s="22"/>
      <c r="Y255" s="22"/>
      <c r="Z255" s="22"/>
      <c r="AA255" s="22"/>
      <c r="AB255" s="22"/>
      <c r="AC255" s="22"/>
      <c r="AD255" s="22"/>
      <c r="AE255" s="22"/>
      <c r="AF255" s="22"/>
      <c r="AG255" s="22"/>
      <c r="AH255" s="22"/>
      <c r="AI255" s="22"/>
      <c r="AJ255" s="22"/>
      <c r="AK255" s="22"/>
      <c r="AL255" s="22"/>
      <c r="AM255" s="22"/>
      <c r="AN255" s="22"/>
    </row>
    <row r="256" spans="1:40" s="23" customFormat="1" x14ac:dyDescent="0.25">
      <c r="A256" s="22"/>
      <c r="B256" s="22"/>
      <c r="C256" s="22"/>
      <c r="D256" s="22"/>
      <c r="E256" s="22"/>
      <c r="F256" s="22"/>
      <c r="G256" s="22"/>
      <c r="H256" s="22"/>
      <c r="I256" s="117"/>
      <c r="J256" s="22"/>
      <c r="K256" s="22"/>
      <c r="L256" s="22"/>
      <c r="M256" s="22"/>
      <c r="N256" s="25"/>
      <c r="T256" s="22"/>
      <c r="U256" s="22"/>
      <c r="V256" s="22"/>
      <c r="W256" s="22"/>
      <c r="X256" s="22"/>
      <c r="Y256" s="22"/>
      <c r="Z256" s="22"/>
      <c r="AA256" s="22"/>
      <c r="AB256" s="22"/>
      <c r="AC256" s="22"/>
      <c r="AD256" s="22"/>
      <c r="AE256" s="22"/>
      <c r="AF256" s="22"/>
      <c r="AG256" s="22"/>
      <c r="AH256" s="22"/>
      <c r="AI256" s="22"/>
      <c r="AJ256" s="22"/>
      <c r="AK256" s="22"/>
      <c r="AL256" s="22"/>
      <c r="AM256" s="22"/>
      <c r="AN256" s="22"/>
    </row>
    <row r="257" spans="1:40" s="23" customFormat="1" x14ac:dyDescent="0.25">
      <c r="A257" s="22"/>
      <c r="B257" s="22"/>
      <c r="C257" s="22"/>
      <c r="D257" s="22"/>
      <c r="E257" s="22"/>
      <c r="F257" s="22"/>
      <c r="G257" s="22"/>
      <c r="H257" s="22"/>
      <c r="I257" s="117"/>
      <c r="J257" s="22"/>
      <c r="K257" s="22"/>
      <c r="L257" s="22"/>
      <c r="M257" s="22"/>
      <c r="N257" s="25"/>
      <c r="T257" s="22"/>
      <c r="U257" s="22"/>
      <c r="V257" s="22"/>
      <c r="W257" s="22"/>
      <c r="X257" s="22"/>
      <c r="Y257" s="22"/>
      <c r="Z257" s="22"/>
      <c r="AA257" s="22"/>
      <c r="AB257" s="22"/>
      <c r="AC257" s="22"/>
      <c r="AD257" s="22"/>
      <c r="AE257" s="22"/>
      <c r="AF257" s="22"/>
      <c r="AG257" s="22"/>
      <c r="AH257" s="22"/>
      <c r="AI257" s="22"/>
      <c r="AJ257" s="22"/>
      <c r="AK257" s="22"/>
      <c r="AL257" s="22"/>
      <c r="AM257" s="22"/>
      <c r="AN257" s="22"/>
    </row>
    <row r="258" spans="1:40" s="23" customFormat="1" x14ac:dyDescent="0.25">
      <c r="A258" s="22"/>
      <c r="B258" s="22"/>
      <c r="C258" s="22"/>
      <c r="D258" s="22"/>
      <c r="E258" s="22"/>
      <c r="F258" s="22"/>
      <c r="G258" s="22"/>
      <c r="H258" s="22"/>
      <c r="I258" s="117"/>
      <c r="J258" s="22"/>
      <c r="K258" s="22"/>
      <c r="L258" s="22"/>
      <c r="M258" s="22"/>
      <c r="N258" s="25"/>
      <c r="T258" s="22"/>
      <c r="U258" s="22"/>
      <c r="V258" s="22"/>
      <c r="W258" s="22"/>
      <c r="X258" s="22"/>
      <c r="Y258" s="22"/>
      <c r="Z258" s="22"/>
      <c r="AA258" s="22"/>
      <c r="AB258" s="22"/>
      <c r="AC258" s="22"/>
      <c r="AD258" s="22"/>
      <c r="AE258" s="22"/>
      <c r="AF258" s="22"/>
      <c r="AG258" s="22"/>
      <c r="AH258" s="22"/>
      <c r="AI258" s="22"/>
      <c r="AJ258" s="22"/>
      <c r="AK258" s="22"/>
      <c r="AL258" s="22"/>
      <c r="AM258" s="22"/>
      <c r="AN258" s="22"/>
    </row>
    <row r="259" spans="1:40" s="23" customFormat="1" x14ac:dyDescent="0.25">
      <c r="A259" s="22"/>
      <c r="B259" s="22"/>
      <c r="C259" s="22"/>
      <c r="D259" s="22"/>
      <c r="E259" s="22"/>
      <c r="F259" s="22"/>
      <c r="G259" s="22"/>
      <c r="H259" s="22"/>
      <c r="I259" s="117"/>
      <c r="J259" s="22"/>
      <c r="K259" s="22"/>
      <c r="L259" s="22"/>
      <c r="M259" s="22"/>
      <c r="N259" s="25"/>
      <c r="T259" s="22"/>
      <c r="U259" s="22"/>
      <c r="V259" s="22"/>
      <c r="W259" s="22"/>
      <c r="X259" s="22"/>
      <c r="Y259" s="22"/>
      <c r="Z259" s="22"/>
      <c r="AA259" s="22"/>
      <c r="AB259" s="22"/>
      <c r="AC259" s="22"/>
      <c r="AD259" s="22"/>
      <c r="AE259" s="22"/>
      <c r="AF259" s="22"/>
      <c r="AG259" s="22"/>
      <c r="AH259" s="22"/>
      <c r="AI259" s="22"/>
      <c r="AJ259" s="22"/>
      <c r="AK259" s="22"/>
      <c r="AL259" s="22"/>
      <c r="AM259" s="22"/>
      <c r="AN259" s="22"/>
    </row>
    <row r="260" spans="1:40" s="23" customFormat="1" x14ac:dyDescent="0.25">
      <c r="A260" s="22"/>
      <c r="B260" s="22"/>
      <c r="C260" s="22"/>
      <c r="D260" s="22"/>
      <c r="E260" s="22"/>
      <c r="F260" s="22"/>
      <c r="G260" s="22"/>
      <c r="H260" s="22"/>
      <c r="I260" s="117"/>
      <c r="J260" s="22"/>
      <c r="K260" s="22"/>
      <c r="L260" s="22"/>
      <c r="M260" s="22"/>
      <c r="N260" s="25"/>
      <c r="T260" s="22"/>
      <c r="U260" s="22"/>
      <c r="V260" s="22"/>
      <c r="W260" s="22"/>
      <c r="X260" s="22"/>
      <c r="Y260" s="22"/>
      <c r="Z260" s="22"/>
      <c r="AA260" s="22"/>
      <c r="AB260" s="22"/>
      <c r="AC260" s="22"/>
      <c r="AD260" s="22"/>
      <c r="AE260" s="22"/>
      <c r="AF260" s="22"/>
      <c r="AG260" s="22"/>
      <c r="AH260" s="22"/>
      <c r="AI260" s="22"/>
      <c r="AJ260" s="22"/>
      <c r="AK260" s="22"/>
      <c r="AL260" s="22"/>
      <c r="AM260" s="22"/>
      <c r="AN260" s="22"/>
    </row>
    <row r="261" spans="1:40" s="23" customFormat="1" x14ac:dyDescent="0.25">
      <c r="A261" s="22"/>
      <c r="B261" s="22"/>
      <c r="C261" s="22"/>
      <c r="D261" s="22"/>
      <c r="E261" s="22"/>
      <c r="F261" s="22"/>
      <c r="G261" s="22"/>
      <c r="H261" s="22"/>
      <c r="I261" s="117"/>
      <c r="J261" s="22"/>
      <c r="K261" s="22"/>
      <c r="L261" s="22"/>
      <c r="M261" s="22"/>
      <c r="N261" s="25"/>
      <c r="T261" s="22"/>
      <c r="U261" s="22"/>
      <c r="V261" s="22"/>
      <c r="W261" s="22"/>
      <c r="X261" s="22"/>
      <c r="Y261" s="22"/>
      <c r="Z261" s="22"/>
      <c r="AA261" s="22"/>
      <c r="AB261" s="22"/>
      <c r="AC261" s="22"/>
      <c r="AD261" s="22"/>
      <c r="AE261" s="22"/>
      <c r="AF261" s="22"/>
      <c r="AG261" s="22"/>
      <c r="AH261" s="22"/>
      <c r="AI261" s="22"/>
      <c r="AJ261" s="22"/>
      <c r="AK261" s="22"/>
      <c r="AL261" s="22"/>
      <c r="AM261" s="22"/>
      <c r="AN261" s="22"/>
    </row>
    <row r="262" spans="1:40" s="23" customFormat="1" x14ac:dyDescent="0.25">
      <c r="A262" s="22"/>
      <c r="B262" s="22"/>
      <c r="C262" s="22"/>
      <c r="D262" s="22"/>
      <c r="E262" s="22"/>
      <c r="F262" s="22"/>
      <c r="G262" s="22"/>
      <c r="H262" s="22"/>
      <c r="I262" s="117"/>
      <c r="J262" s="22"/>
      <c r="K262" s="22"/>
      <c r="L262" s="22"/>
      <c r="M262" s="22"/>
      <c r="N262" s="25"/>
      <c r="T262" s="22"/>
      <c r="U262" s="22"/>
      <c r="V262" s="22"/>
      <c r="W262" s="22"/>
      <c r="X262" s="22"/>
      <c r="Y262" s="22"/>
      <c r="Z262" s="22"/>
      <c r="AA262" s="22"/>
      <c r="AB262" s="22"/>
      <c r="AC262" s="22"/>
      <c r="AD262" s="22"/>
      <c r="AE262" s="22"/>
      <c r="AF262" s="22"/>
      <c r="AG262" s="22"/>
      <c r="AH262" s="22"/>
      <c r="AI262" s="22"/>
      <c r="AJ262" s="22"/>
      <c r="AK262" s="22"/>
      <c r="AL262" s="22"/>
      <c r="AM262" s="22"/>
      <c r="AN262" s="22"/>
    </row>
    <row r="263" spans="1:40" s="23" customFormat="1" x14ac:dyDescent="0.25">
      <c r="A263" s="22"/>
      <c r="B263" s="22"/>
      <c r="C263" s="22"/>
      <c r="D263" s="22"/>
      <c r="E263" s="22"/>
      <c r="F263" s="22"/>
      <c r="G263" s="22"/>
      <c r="H263" s="22"/>
      <c r="I263" s="117"/>
      <c r="J263" s="22"/>
      <c r="K263" s="22"/>
      <c r="L263" s="22"/>
      <c r="M263" s="22"/>
      <c r="N263" s="25"/>
      <c r="T263" s="22"/>
      <c r="U263" s="22"/>
      <c r="V263" s="22"/>
      <c r="W263" s="22"/>
      <c r="X263" s="22"/>
      <c r="Y263" s="22"/>
      <c r="Z263" s="22"/>
      <c r="AA263" s="22"/>
      <c r="AB263" s="22"/>
      <c r="AC263" s="22"/>
      <c r="AD263" s="22"/>
      <c r="AE263" s="22"/>
      <c r="AF263" s="22"/>
      <c r="AG263" s="22"/>
      <c r="AH263" s="22"/>
      <c r="AI263" s="22"/>
      <c r="AJ263" s="22"/>
      <c r="AK263" s="22"/>
      <c r="AL263" s="22"/>
      <c r="AM263" s="22"/>
      <c r="AN263" s="22"/>
    </row>
    <row r="264" spans="1:40" s="23" customFormat="1" x14ac:dyDescent="0.25">
      <c r="A264" s="22"/>
      <c r="B264" s="22"/>
      <c r="C264" s="22"/>
      <c r="D264" s="22"/>
      <c r="E264" s="22"/>
      <c r="F264" s="22"/>
      <c r="G264" s="22"/>
      <c r="H264" s="22"/>
      <c r="I264" s="117"/>
      <c r="J264" s="22"/>
      <c r="K264" s="22"/>
      <c r="L264" s="22"/>
      <c r="M264" s="22"/>
      <c r="N264" s="25"/>
      <c r="T264" s="22"/>
      <c r="U264" s="22"/>
      <c r="V264" s="22"/>
      <c r="W264" s="22"/>
      <c r="X264" s="22"/>
      <c r="Y264" s="22"/>
      <c r="Z264" s="22"/>
      <c r="AA264" s="22"/>
      <c r="AB264" s="22"/>
      <c r="AC264" s="22"/>
      <c r="AD264" s="22"/>
      <c r="AE264" s="22"/>
      <c r="AF264" s="22"/>
      <c r="AG264" s="22"/>
      <c r="AH264" s="22"/>
      <c r="AI264" s="22"/>
      <c r="AJ264" s="22"/>
      <c r="AK264" s="22"/>
      <c r="AL264" s="22"/>
      <c r="AM264" s="22"/>
      <c r="AN264" s="22"/>
    </row>
    <row r="265" spans="1:40" s="23" customFormat="1" x14ac:dyDescent="0.25">
      <c r="A265" s="22"/>
      <c r="B265" s="22"/>
      <c r="C265" s="22"/>
      <c r="D265" s="22"/>
      <c r="E265" s="22"/>
      <c r="F265" s="22"/>
      <c r="G265" s="22"/>
      <c r="H265" s="22"/>
      <c r="I265" s="117"/>
      <c r="J265" s="22"/>
      <c r="K265" s="22"/>
      <c r="L265" s="22"/>
      <c r="M265" s="22"/>
      <c r="N265" s="25"/>
      <c r="T265" s="22"/>
      <c r="U265" s="22"/>
      <c r="V265" s="22"/>
      <c r="W265" s="22"/>
      <c r="X265" s="22"/>
      <c r="Y265" s="22"/>
      <c r="Z265" s="22"/>
      <c r="AA265" s="22"/>
      <c r="AB265" s="22"/>
      <c r="AC265" s="22"/>
      <c r="AD265" s="22"/>
      <c r="AE265" s="22"/>
      <c r="AF265" s="22"/>
      <c r="AG265" s="22"/>
      <c r="AH265" s="22"/>
      <c r="AI265" s="22"/>
      <c r="AJ265" s="22"/>
      <c r="AK265" s="22"/>
      <c r="AL265" s="22"/>
      <c r="AM265" s="22"/>
      <c r="AN265" s="22"/>
    </row>
    <row r="266" spans="1:40" s="23" customFormat="1" x14ac:dyDescent="0.25">
      <c r="A266" s="22"/>
      <c r="B266" s="22"/>
      <c r="C266" s="22"/>
      <c r="D266" s="22"/>
      <c r="E266" s="22"/>
      <c r="F266" s="22"/>
      <c r="G266" s="22"/>
      <c r="H266" s="22"/>
      <c r="I266" s="117"/>
      <c r="J266" s="22"/>
      <c r="K266" s="22"/>
      <c r="L266" s="22"/>
      <c r="M266" s="22"/>
      <c r="N266" s="25"/>
      <c r="T266" s="22"/>
      <c r="U266" s="22"/>
      <c r="V266" s="22"/>
      <c r="W266" s="22"/>
      <c r="X266" s="22"/>
      <c r="Y266" s="22"/>
      <c r="Z266" s="22"/>
      <c r="AA266" s="22"/>
      <c r="AB266" s="22"/>
      <c r="AC266" s="22"/>
      <c r="AD266" s="22"/>
      <c r="AE266" s="22"/>
      <c r="AF266" s="22"/>
      <c r="AG266" s="22"/>
      <c r="AH266" s="22"/>
      <c r="AI266" s="22"/>
      <c r="AJ266" s="22"/>
      <c r="AK266" s="22"/>
      <c r="AL266" s="22"/>
      <c r="AM266" s="22"/>
      <c r="AN266" s="22"/>
    </row>
    <row r="267" spans="1:40" s="23" customFormat="1" x14ac:dyDescent="0.25">
      <c r="A267" s="22"/>
      <c r="B267" s="22"/>
      <c r="C267" s="22"/>
      <c r="D267" s="22"/>
      <c r="E267" s="22"/>
      <c r="F267" s="22"/>
      <c r="G267" s="22"/>
      <c r="H267" s="22"/>
      <c r="I267" s="117"/>
      <c r="J267" s="22"/>
      <c r="K267" s="22"/>
      <c r="L267" s="22"/>
      <c r="M267" s="22"/>
      <c r="N267" s="25"/>
      <c r="T267" s="22"/>
      <c r="U267" s="22"/>
      <c r="V267" s="22"/>
      <c r="W267" s="22"/>
      <c r="X267" s="22"/>
      <c r="Y267" s="22"/>
      <c r="Z267" s="22"/>
      <c r="AA267" s="22"/>
      <c r="AB267" s="22"/>
      <c r="AC267" s="22"/>
      <c r="AD267" s="22"/>
      <c r="AE267" s="22"/>
      <c r="AF267" s="22"/>
      <c r="AG267" s="22"/>
      <c r="AH267" s="22"/>
      <c r="AI267" s="22"/>
      <c r="AJ267" s="22"/>
      <c r="AK267" s="22"/>
      <c r="AL267" s="22"/>
      <c r="AM267" s="22"/>
      <c r="AN267" s="22"/>
    </row>
    <row r="268" spans="1:40" s="23" customFormat="1" x14ac:dyDescent="0.25">
      <c r="A268" s="22"/>
      <c r="B268" s="22"/>
      <c r="C268" s="22"/>
      <c r="D268" s="22"/>
      <c r="E268" s="22"/>
      <c r="F268" s="22"/>
      <c r="G268" s="22"/>
      <c r="H268" s="22"/>
      <c r="I268" s="117"/>
      <c r="J268" s="22"/>
      <c r="K268" s="22"/>
      <c r="L268" s="22"/>
      <c r="M268" s="22"/>
      <c r="N268" s="25"/>
      <c r="T268" s="22"/>
      <c r="U268" s="22"/>
      <c r="V268" s="22"/>
      <c r="W268" s="22"/>
      <c r="X268" s="22"/>
      <c r="Y268" s="22"/>
      <c r="Z268" s="22"/>
      <c r="AA268" s="22"/>
      <c r="AB268" s="22"/>
      <c r="AC268" s="22"/>
      <c r="AD268" s="22"/>
      <c r="AE268" s="22"/>
      <c r="AF268" s="22"/>
      <c r="AG268" s="22"/>
      <c r="AH268" s="22"/>
      <c r="AI268" s="22"/>
      <c r="AJ268" s="22"/>
      <c r="AK268" s="22"/>
      <c r="AL268" s="22"/>
      <c r="AM268" s="22"/>
      <c r="AN268" s="22"/>
    </row>
    <row r="269" spans="1:40" s="23" customFormat="1" x14ac:dyDescent="0.25">
      <c r="A269" s="22"/>
      <c r="B269" s="22"/>
      <c r="C269" s="22"/>
      <c r="D269" s="22"/>
      <c r="E269" s="22"/>
      <c r="F269" s="22"/>
      <c r="G269" s="22"/>
      <c r="H269" s="22"/>
      <c r="I269" s="117"/>
      <c r="J269" s="22"/>
      <c r="K269" s="22"/>
      <c r="L269" s="22"/>
      <c r="M269" s="22"/>
      <c r="N269" s="25"/>
      <c r="T269" s="22"/>
      <c r="U269" s="22"/>
      <c r="V269" s="22"/>
      <c r="W269" s="22"/>
      <c r="X269" s="22"/>
      <c r="Y269" s="22"/>
      <c r="Z269" s="22"/>
      <c r="AA269" s="22"/>
      <c r="AB269" s="22"/>
      <c r="AC269" s="22"/>
      <c r="AD269" s="22"/>
      <c r="AE269" s="22"/>
      <c r="AF269" s="22"/>
      <c r="AG269" s="22"/>
      <c r="AH269" s="22"/>
      <c r="AI269" s="22"/>
      <c r="AJ269" s="22"/>
      <c r="AK269" s="22"/>
      <c r="AL269" s="22"/>
      <c r="AM269" s="22"/>
      <c r="AN269" s="22"/>
    </row>
    <row r="270" spans="1:40" s="23" customFormat="1" x14ac:dyDescent="0.25">
      <c r="A270" s="22"/>
      <c r="B270" s="22"/>
      <c r="C270" s="22"/>
      <c r="D270" s="22"/>
      <c r="E270" s="22"/>
      <c r="F270" s="22"/>
      <c r="G270" s="22"/>
      <c r="H270" s="22"/>
      <c r="I270" s="117"/>
      <c r="J270" s="22"/>
      <c r="K270" s="22"/>
      <c r="L270" s="22"/>
      <c r="M270" s="22"/>
      <c r="N270" s="25"/>
      <c r="T270" s="22"/>
      <c r="U270" s="22"/>
      <c r="V270" s="22"/>
      <c r="W270" s="22"/>
      <c r="X270" s="22"/>
      <c r="Y270" s="22"/>
      <c r="Z270" s="22"/>
      <c r="AA270" s="22"/>
      <c r="AB270" s="22"/>
      <c r="AC270" s="22"/>
      <c r="AD270" s="22"/>
      <c r="AE270" s="22"/>
      <c r="AF270" s="22"/>
      <c r="AG270" s="22"/>
      <c r="AH270" s="22"/>
      <c r="AI270" s="22"/>
      <c r="AJ270" s="22"/>
      <c r="AK270" s="22"/>
      <c r="AL270" s="22"/>
      <c r="AM270" s="22"/>
      <c r="AN270" s="22"/>
    </row>
    <row r="271" spans="1:40" s="23" customFormat="1" x14ac:dyDescent="0.25">
      <c r="A271" s="22"/>
      <c r="B271" s="22"/>
      <c r="C271" s="22"/>
      <c r="D271" s="22"/>
      <c r="E271" s="22"/>
      <c r="F271" s="22"/>
      <c r="G271" s="22"/>
      <c r="H271" s="22"/>
      <c r="I271" s="117"/>
      <c r="J271" s="22"/>
      <c r="K271" s="22"/>
      <c r="L271" s="22"/>
      <c r="M271" s="22"/>
      <c r="N271" s="25"/>
      <c r="T271" s="22"/>
      <c r="U271" s="22"/>
      <c r="V271" s="22"/>
      <c r="W271" s="22"/>
      <c r="X271" s="22"/>
      <c r="Y271" s="22"/>
      <c r="Z271" s="22"/>
      <c r="AA271" s="22"/>
      <c r="AB271" s="22"/>
      <c r="AC271" s="22"/>
      <c r="AD271" s="22"/>
      <c r="AE271" s="22"/>
      <c r="AF271" s="22"/>
      <c r="AG271" s="22"/>
      <c r="AH271" s="22"/>
      <c r="AI271" s="22"/>
      <c r="AJ271" s="22"/>
      <c r="AK271" s="22"/>
      <c r="AL271" s="22"/>
      <c r="AM271" s="22"/>
      <c r="AN271" s="22"/>
    </row>
    <row r="272" spans="1:40" s="23" customFormat="1" x14ac:dyDescent="0.25">
      <c r="A272" s="22"/>
      <c r="B272" s="22"/>
      <c r="C272" s="22"/>
      <c r="D272" s="22"/>
      <c r="E272" s="22"/>
      <c r="F272" s="22"/>
      <c r="G272" s="22"/>
      <c r="H272" s="22"/>
      <c r="I272" s="117"/>
      <c r="J272" s="22"/>
      <c r="K272" s="22"/>
      <c r="L272" s="22"/>
      <c r="M272" s="22"/>
      <c r="N272" s="25"/>
      <c r="T272" s="22"/>
      <c r="U272" s="22"/>
      <c r="V272" s="22"/>
      <c r="W272" s="22"/>
      <c r="X272" s="22"/>
      <c r="Y272" s="22"/>
      <c r="Z272" s="22"/>
      <c r="AA272" s="22"/>
      <c r="AB272" s="22"/>
      <c r="AC272" s="22"/>
      <c r="AD272" s="22"/>
      <c r="AE272" s="22"/>
      <c r="AF272" s="22"/>
      <c r="AG272" s="22"/>
      <c r="AH272" s="22"/>
      <c r="AI272" s="22"/>
      <c r="AJ272" s="22"/>
      <c r="AK272" s="22"/>
      <c r="AL272" s="22"/>
      <c r="AM272" s="22"/>
      <c r="AN272" s="22"/>
    </row>
    <row r="273" spans="1:40" s="23" customFormat="1" x14ac:dyDescent="0.25">
      <c r="A273" s="22"/>
      <c r="B273" s="22"/>
      <c r="C273" s="22"/>
      <c r="D273" s="22"/>
      <c r="E273" s="22"/>
      <c r="F273" s="22"/>
      <c r="G273" s="22"/>
      <c r="H273" s="22"/>
      <c r="I273" s="117"/>
      <c r="J273" s="22"/>
      <c r="K273" s="22"/>
      <c r="L273" s="22"/>
      <c r="M273" s="22"/>
      <c r="N273" s="25"/>
      <c r="T273" s="22"/>
      <c r="U273" s="22"/>
      <c r="V273" s="22"/>
      <c r="W273" s="22"/>
      <c r="X273" s="22"/>
      <c r="Y273" s="22"/>
      <c r="Z273" s="22"/>
      <c r="AA273" s="22"/>
      <c r="AB273" s="22"/>
      <c r="AC273" s="22"/>
      <c r="AD273" s="22"/>
      <c r="AE273" s="22"/>
      <c r="AF273" s="22"/>
      <c r="AG273" s="22"/>
      <c r="AH273" s="22"/>
      <c r="AI273" s="22"/>
      <c r="AJ273" s="22"/>
      <c r="AK273" s="22"/>
      <c r="AL273" s="22"/>
      <c r="AM273" s="22"/>
      <c r="AN273" s="22"/>
    </row>
    <row r="274" spans="1:40" s="23" customFormat="1" x14ac:dyDescent="0.25">
      <c r="A274" s="22"/>
      <c r="B274" s="22"/>
      <c r="C274" s="22"/>
      <c r="D274" s="22"/>
      <c r="E274" s="22"/>
      <c r="F274" s="22"/>
      <c r="G274" s="22"/>
      <c r="H274" s="22"/>
      <c r="I274" s="117"/>
      <c r="J274" s="22"/>
      <c r="K274" s="22"/>
      <c r="L274" s="22"/>
      <c r="M274" s="22"/>
      <c r="N274" s="25"/>
      <c r="T274" s="22"/>
      <c r="U274" s="22"/>
      <c r="V274" s="22"/>
      <c r="W274" s="22"/>
      <c r="X274" s="22"/>
      <c r="Y274" s="22"/>
      <c r="Z274" s="22"/>
      <c r="AA274" s="22"/>
      <c r="AB274" s="22"/>
      <c r="AC274" s="22"/>
      <c r="AD274" s="22"/>
      <c r="AE274" s="22"/>
      <c r="AF274" s="22"/>
      <c r="AG274" s="22"/>
      <c r="AH274" s="22"/>
      <c r="AI274" s="22"/>
      <c r="AJ274" s="22"/>
      <c r="AK274" s="22"/>
      <c r="AL274" s="22"/>
      <c r="AM274" s="22"/>
      <c r="AN274" s="22"/>
    </row>
    <row r="275" spans="1:40" s="23" customFormat="1" x14ac:dyDescent="0.25">
      <c r="A275" s="22"/>
      <c r="B275" s="22"/>
      <c r="C275" s="22"/>
      <c r="D275" s="22"/>
      <c r="E275" s="22"/>
      <c r="F275" s="22"/>
      <c r="G275" s="22"/>
      <c r="H275" s="22"/>
      <c r="I275" s="117"/>
      <c r="J275" s="22"/>
      <c r="K275" s="22"/>
      <c r="L275" s="22"/>
      <c r="M275" s="22"/>
      <c r="N275" s="25"/>
      <c r="T275" s="22"/>
      <c r="U275" s="22"/>
      <c r="V275" s="22"/>
      <c r="W275" s="22"/>
      <c r="X275" s="22"/>
      <c r="Y275" s="22"/>
      <c r="Z275" s="22"/>
      <c r="AA275" s="22"/>
      <c r="AB275" s="22"/>
      <c r="AC275" s="22"/>
      <c r="AD275" s="22"/>
      <c r="AE275" s="22"/>
      <c r="AF275" s="22"/>
      <c r="AG275" s="22"/>
      <c r="AH275" s="22"/>
      <c r="AI275" s="22"/>
      <c r="AJ275" s="22"/>
      <c r="AK275" s="22"/>
      <c r="AL275" s="22"/>
      <c r="AM275" s="22"/>
      <c r="AN275" s="22"/>
    </row>
    <row r="276" spans="1:40" s="23" customFormat="1" x14ac:dyDescent="0.25">
      <c r="A276" s="22"/>
      <c r="B276" s="22"/>
      <c r="C276" s="22"/>
      <c r="D276" s="22"/>
      <c r="E276" s="22"/>
      <c r="F276" s="22"/>
      <c r="G276" s="22"/>
      <c r="H276" s="22"/>
      <c r="I276" s="117"/>
      <c r="J276" s="22"/>
      <c r="K276" s="22"/>
      <c r="L276" s="22"/>
      <c r="M276" s="22"/>
      <c r="N276" s="25"/>
      <c r="T276" s="22"/>
      <c r="U276" s="22"/>
      <c r="V276" s="22"/>
      <c r="W276" s="22"/>
      <c r="X276" s="22"/>
      <c r="Y276" s="22"/>
      <c r="Z276" s="22"/>
      <c r="AA276" s="22"/>
      <c r="AB276" s="22"/>
      <c r="AC276" s="22"/>
      <c r="AD276" s="22"/>
      <c r="AE276" s="22"/>
      <c r="AF276" s="22"/>
      <c r="AG276" s="22"/>
      <c r="AH276" s="22"/>
      <c r="AI276" s="22"/>
      <c r="AJ276" s="22"/>
      <c r="AK276" s="22"/>
      <c r="AL276" s="22"/>
      <c r="AM276" s="22"/>
      <c r="AN276" s="22"/>
    </row>
    <row r="277" spans="1:40" s="23" customFormat="1" x14ac:dyDescent="0.25">
      <c r="A277" s="22"/>
      <c r="B277" s="22"/>
      <c r="C277" s="22"/>
      <c r="D277" s="22"/>
      <c r="E277" s="22"/>
      <c r="F277" s="22"/>
      <c r="G277" s="22"/>
      <c r="H277" s="22"/>
      <c r="I277" s="117"/>
      <c r="J277" s="22"/>
      <c r="K277" s="22"/>
      <c r="L277" s="22"/>
      <c r="M277" s="22"/>
      <c r="N277" s="25"/>
      <c r="T277" s="22"/>
      <c r="U277" s="22"/>
      <c r="V277" s="22"/>
      <c r="W277" s="22"/>
      <c r="X277" s="22"/>
      <c r="Y277" s="22"/>
      <c r="Z277" s="22"/>
      <c r="AA277" s="22"/>
      <c r="AB277" s="22"/>
      <c r="AC277" s="22"/>
      <c r="AD277" s="22"/>
      <c r="AE277" s="22"/>
      <c r="AF277" s="22"/>
      <c r="AG277" s="22"/>
      <c r="AH277" s="22"/>
      <c r="AI277" s="22"/>
      <c r="AJ277" s="22"/>
      <c r="AK277" s="22"/>
      <c r="AL277" s="22"/>
      <c r="AM277" s="22"/>
      <c r="AN277" s="22"/>
    </row>
    <row r="278" spans="1:40" s="23" customFormat="1" x14ac:dyDescent="0.25">
      <c r="A278" s="22"/>
      <c r="B278" s="22"/>
      <c r="C278" s="22"/>
      <c r="D278" s="22"/>
      <c r="E278" s="22"/>
      <c r="F278" s="22"/>
      <c r="G278" s="22"/>
      <c r="H278" s="22"/>
      <c r="I278" s="117"/>
      <c r="J278" s="22"/>
      <c r="K278" s="22"/>
      <c r="L278" s="22"/>
      <c r="M278" s="22"/>
      <c r="N278" s="25"/>
      <c r="T278" s="22"/>
      <c r="U278" s="22"/>
      <c r="V278" s="22"/>
      <c r="W278" s="22"/>
      <c r="X278" s="22"/>
      <c r="Y278" s="22"/>
      <c r="Z278" s="22"/>
      <c r="AA278" s="22"/>
      <c r="AB278" s="22"/>
      <c r="AC278" s="22"/>
      <c r="AD278" s="22"/>
      <c r="AE278" s="22"/>
      <c r="AF278" s="22"/>
      <c r="AG278" s="22"/>
      <c r="AH278" s="22"/>
      <c r="AI278" s="22"/>
      <c r="AJ278" s="22"/>
      <c r="AK278" s="22"/>
      <c r="AL278" s="22"/>
      <c r="AM278" s="22"/>
      <c r="AN278" s="22"/>
    </row>
    <row r="279" spans="1:40" s="23" customFormat="1" x14ac:dyDescent="0.25">
      <c r="A279" s="22"/>
      <c r="B279" s="22"/>
      <c r="C279" s="22"/>
      <c r="D279" s="22"/>
      <c r="E279" s="22"/>
      <c r="F279" s="22"/>
      <c r="G279" s="22"/>
      <c r="H279" s="22"/>
      <c r="I279" s="117"/>
      <c r="J279" s="22"/>
      <c r="K279" s="22"/>
      <c r="L279" s="22"/>
      <c r="M279" s="22"/>
      <c r="N279" s="25"/>
      <c r="T279" s="22"/>
      <c r="U279" s="22"/>
      <c r="V279" s="22"/>
      <c r="W279" s="22"/>
      <c r="X279" s="22"/>
      <c r="Y279" s="22"/>
      <c r="Z279" s="22"/>
      <c r="AA279" s="22"/>
      <c r="AB279" s="22"/>
      <c r="AC279" s="22"/>
      <c r="AD279" s="22"/>
      <c r="AE279" s="22"/>
      <c r="AF279" s="22"/>
      <c r="AG279" s="22"/>
      <c r="AH279" s="22"/>
      <c r="AI279" s="22"/>
      <c r="AJ279" s="22"/>
      <c r="AK279" s="22"/>
      <c r="AL279" s="22"/>
      <c r="AM279" s="22"/>
      <c r="AN279" s="22"/>
    </row>
    <row r="280" spans="1:40" s="23" customFormat="1" x14ac:dyDescent="0.25">
      <c r="A280" s="22"/>
      <c r="B280" s="22"/>
      <c r="C280" s="22"/>
      <c r="D280" s="22"/>
      <c r="E280" s="22"/>
      <c r="F280" s="22"/>
      <c r="G280" s="22"/>
      <c r="H280" s="22"/>
      <c r="I280" s="117"/>
      <c r="J280" s="22"/>
      <c r="K280" s="22"/>
      <c r="L280" s="22"/>
      <c r="M280" s="22"/>
      <c r="N280" s="25"/>
      <c r="T280" s="22"/>
      <c r="U280" s="22"/>
      <c r="V280" s="22"/>
      <c r="W280" s="22"/>
      <c r="X280" s="22"/>
      <c r="Y280" s="22"/>
      <c r="Z280" s="22"/>
      <c r="AA280" s="22"/>
      <c r="AB280" s="22"/>
      <c r="AC280" s="22"/>
      <c r="AD280" s="22"/>
      <c r="AE280" s="22"/>
      <c r="AF280" s="22"/>
      <c r="AG280" s="22"/>
      <c r="AH280" s="22"/>
      <c r="AI280" s="22"/>
      <c r="AJ280" s="22"/>
      <c r="AK280" s="22"/>
      <c r="AL280" s="22"/>
      <c r="AM280" s="22"/>
      <c r="AN280" s="22"/>
    </row>
  </sheetData>
  <mergeCells count="95">
    <mergeCell ref="A153:A158"/>
    <mergeCell ref="A130:A131"/>
    <mergeCell ref="H151:H152"/>
    <mergeCell ref="I151:I152"/>
    <mergeCell ref="J151:J152"/>
    <mergeCell ref="A139:A140"/>
    <mergeCell ref="B139:B140"/>
    <mergeCell ref="C139:C140"/>
    <mergeCell ref="D139:D140"/>
    <mergeCell ref="E139:E140"/>
    <mergeCell ref="K151:L151"/>
    <mergeCell ref="M151:M152"/>
    <mergeCell ref="A23:A48"/>
    <mergeCell ref="A51:A67"/>
    <mergeCell ref="A84:A107"/>
    <mergeCell ref="A117:A119"/>
    <mergeCell ref="A151:A152"/>
    <mergeCell ref="B151:B152"/>
    <mergeCell ref="C151:C152"/>
    <mergeCell ref="D151:D152"/>
    <mergeCell ref="E151:E152"/>
    <mergeCell ref="F151:G151"/>
    <mergeCell ref="F139:G139"/>
    <mergeCell ref="H139:H140"/>
    <mergeCell ref="I139:I140"/>
    <mergeCell ref="J139:J140"/>
    <mergeCell ref="K139:L139"/>
    <mergeCell ref="M139:M140"/>
    <mergeCell ref="H127:H128"/>
    <mergeCell ref="I127:I128"/>
    <mergeCell ref="J127:J128"/>
    <mergeCell ref="K127:L127"/>
    <mergeCell ref="M127:M128"/>
    <mergeCell ref="A127:A128"/>
    <mergeCell ref="B127:B128"/>
    <mergeCell ref="C127:C128"/>
    <mergeCell ref="D127:D128"/>
    <mergeCell ref="E127:E128"/>
    <mergeCell ref="F127:G127"/>
    <mergeCell ref="F115:G115"/>
    <mergeCell ref="H115:H116"/>
    <mergeCell ref="I115:I116"/>
    <mergeCell ref="J115:J116"/>
    <mergeCell ref="K115:L115"/>
    <mergeCell ref="M115:M116"/>
    <mergeCell ref="A115:A116"/>
    <mergeCell ref="B115:B116"/>
    <mergeCell ref="C115:C116"/>
    <mergeCell ref="D115:D116"/>
    <mergeCell ref="E115:E116"/>
    <mergeCell ref="A49:A50"/>
    <mergeCell ref="A68:A70"/>
    <mergeCell ref="A71:A83"/>
    <mergeCell ref="AG9:AG10"/>
    <mergeCell ref="AH9:AH10"/>
    <mergeCell ref="P9:P10"/>
    <mergeCell ref="Q9:Q10"/>
    <mergeCell ref="R9:R10"/>
    <mergeCell ref="S9:S10"/>
    <mergeCell ref="T9:T10"/>
    <mergeCell ref="H9:H10"/>
    <mergeCell ref="I9:I10"/>
    <mergeCell ref="J9:J10"/>
    <mergeCell ref="K9:L9"/>
    <mergeCell ref="M9:M10"/>
    <mergeCell ref="N9:N10"/>
    <mergeCell ref="AF9:AF10"/>
    <mergeCell ref="U9:U10"/>
    <mergeCell ref="V9:V10"/>
    <mergeCell ref="W9:W10"/>
    <mergeCell ref="X9:X10"/>
    <mergeCell ref="Y9:Y10"/>
    <mergeCell ref="Z9:Z10"/>
    <mergeCell ref="A11:A15"/>
    <mergeCell ref="A16:A22"/>
    <mergeCell ref="AA9:AA10"/>
    <mergeCell ref="AB9:AB10"/>
    <mergeCell ref="AC9:AC10"/>
    <mergeCell ref="O9:O10"/>
    <mergeCell ref="F9:G9"/>
    <mergeCell ref="A1:AI1"/>
    <mergeCell ref="A2:AI2"/>
    <mergeCell ref="B4:G4"/>
    <mergeCell ref="B6:C6"/>
    <mergeCell ref="A8:M8"/>
    <mergeCell ref="N8:X8"/>
    <mergeCell ref="Y8:AI8"/>
    <mergeCell ref="A9:A10"/>
    <mergeCell ref="B9:B10"/>
    <mergeCell ref="C9:C10"/>
    <mergeCell ref="D9:D10"/>
    <mergeCell ref="E9:E10"/>
    <mergeCell ref="AI9:AI10"/>
    <mergeCell ref="AD9:AD10"/>
    <mergeCell ref="AE9:AE10"/>
  </mergeCells>
  <conditionalFormatting sqref="AN6:AN7">
    <cfRule type="cellIs" dxfId="42" priority="9" stopIfTrue="1" operator="equal">
      <formula>$AN$6</formula>
    </cfRule>
  </conditionalFormatting>
  <conditionalFormatting sqref="N11:N107">
    <cfRule type="cellIs" dxfId="41" priority="8" stopIfTrue="1" operator="equal">
      <formula>"x"</formula>
    </cfRule>
  </conditionalFormatting>
  <conditionalFormatting sqref="O11:O107">
    <cfRule type="cellIs" dxfId="40" priority="7" operator="equal">
      <formula>"x"</formula>
    </cfRule>
  </conditionalFormatting>
  <conditionalFormatting sqref="P11:P107">
    <cfRule type="cellIs" dxfId="39" priority="6" operator="equal">
      <formula>"x"</formula>
    </cfRule>
  </conditionalFormatting>
  <conditionalFormatting sqref="Q11:Q107">
    <cfRule type="cellIs" dxfId="38" priority="5" stopIfTrue="1" operator="equal">
      <formula>"x"</formula>
    </cfRule>
  </conditionalFormatting>
  <conditionalFormatting sqref="R11:R107">
    <cfRule type="cellIs" dxfId="37" priority="4" operator="equal">
      <formula>"x"</formula>
    </cfRule>
  </conditionalFormatting>
  <conditionalFormatting sqref="S11:S107">
    <cfRule type="cellIs" dxfId="36" priority="1" stopIfTrue="1" operator="equal">
      <formula>$AN$7</formula>
    </cfRule>
    <cfRule type="cellIs" dxfId="35" priority="2" stopIfTrue="1" operator="equal">
      <formula>$AN$6</formula>
    </cfRule>
  </conditionalFormatting>
  <dataValidations count="1">
    <dataValidation type="list" allowBlank="1" showInputMessage="1" showErrorMessage="1" sqref="S11:S107">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3"/>
  <sheetViews>
    <sheetView showGridLines="0" tabSelected="1" zoomScale="80" zoomScaleNormal="80" zoomScalePageLayoutView="70" workbookViewId="0">
      <selection activeCell="G22" sqref="G22"/>
    </sheetView>
  </sheetViews>
  <sheetFormatPr defaultRowHeight="15" x14ac:dyDescent="0.25"/>
  <cols>
    <col min="1" max="1" width="2.85546875" customWidth="1"/>
    <col min="2" max="2" width="3.85546875" customWidth="1"/>
    <col min="3" max="3" width="40" customWidth="1"/>
    <col min="4" max="4" width="11.85546875" customWidth="1"/>
    <col min="5" max="5" width="9.5703125" customWidth="1"/>
    <col min="6" max="6" width="9.42578125" customWidth="1"/>
    <col min="7" max="7" width="9.5703125" customWidth="1"/>
    <col min="12" max="12" width="10.42578125" customWidth="1"/>
    <col min="13" max="13" width="9.7109375" customWidth="1"/>
    <col min="18" max="18" width="2.85546875" customWidth="1"/>
  </cols>
  <sheetData>
    <row r="1" spans="1:18" x14ac:dyDescent="0.25">
      <c r="A1" s="57"/>
      <c r="B1" s="57"/>
      <c r="C1" s="57"/>
      <c r="D1" s="57"/>
      <c r="E1" s="57"/>
      <c r="F1" s="57"/>
      <c r="G1" s="57"/>
      <c r="H1" s="57"/>
      <c r="I1" s="57"/>
      <c r="J1" s="57"/>
      <c r="K1" s="57"/>
      <c r="L1" s="57"/>
      <c r="M1" s="57"/>
      <c r="N1" s="57"/>
      <c r="O1" s="57"/>
      <c r="P1" s="57"/>
      <c r="Q1" s="57"/>
      <c r="R1" s="57"/>
    </row>
    <row r="2" spans="1:18" s="59" customFormat="1" ht="33.75" customHeight="1" x14ac:dyDescent="0.25">
      <c r="A2" s="58"/>
      <c r="B2" s="383" t="s">
        <v>2191</v>
      </c>
      <c r="C2" s="383"/>
      <c r="D2" s="383"/>
      <c r="E2" s="383"/>
      <c r="F2" s="383"/>
      <c r="G2" s="383"/>
      <c r="H2" s="383"/>
      <c r="I2" s="383"/>
      <c r="J2" s="383"/>
      <c r="K2" s="383"/>
      <c r="L2" s="383"/>
      <c r="M2" s="383"/>
      <c r="N2" s="383"/>
      <c r="O2" s="383"/>
      <c r="P2" s="383"/>
      <c r="Q2" s="383"/>
      <c r="R2" s="58"/>
    </row>
    <row r="3" spans="1:18" s="61" customFormat="1" ht="33.75" customHeight="1" x14ac:dyDescent="0.25">
      <c r="A3" s="60"/>
      <c r="B3" s="384" t="str">
        <f>'Monitoria Final'!A2</f>
        <v xml:space="preserve">Plano de Ação Nacional para a Conservação dos Anfíbios e Répteis Ameaçados de Extinção da Região Sul do Brasil (PAN Sul) </v>
      </c>
      <c r="C3" s="384"/>
      <c r="D3" s="384"/>
      <c r="E3" s="384"/>
      <c r="F3" s="384"/>
      <c r="G3" s="384"/>
      <c r="H3" s="384"/>
      <c r="I3" s="384"/>
      <c r="J3" s="384"/>
      <c r="K3" s="384"/>
      <c r="L3" s="384"/>
      <c r="M3" s="384"/>
      <c r="N3" s="384"/>
      <c r="O3" s="384"/>
      <c r="P3" s="384"/>
      <c r="Q3" s="384"/>
      <c r="R3" s="60"/>
    </row>
    <row r="4" spans="1:18" s="7" customFormat="1" ht="10.5" customHeight="1" x14ac:dyDescent="0.25">
      <c r="A4" s="57"/>
      <c r="H4" s="21"/>
      <c r="I4" s="21"/>
      <c r="J4" s="21"/>
      <c r="K4" s="21"/>
      <c r="R4" s="57"/>
    </row>
    <row r="5" spans="1:18" s="22" customFormat="1" ht="30.75" customHeight="1" x14ac:dyDescent="0.25">
      <c r="A5" s="26"/>
      <c r="B5" s="385" t="s">
        <v>0</v>
      </c>
      <c r="C5" s="385"/>
      <c r="D5" s="427" t="str">
        <f>'Monitoria Final'!B4</f>
        <v>Manutenção da diversidade da fauna de anfíbios e répteis da região sul do Brasil, em cinco anos</v>
      </c>
      <c r="E5" s="427"/>
      <c r="F5" s="427"/>
      <c r="G5" s="427"/>
      <c r="H5" s="427"/>
      <c r="I5" s="427"/>
      <c r="J5" s="427"/>
      <c r="K5" s="427"/>
      <c r="L5" s="427"/>
      <c r="M5" s="428"/>
      <c r="N5" s="53"/>
      <c r="R5" s="26"/>
    </row>
    <row r="6" spans="1:18" s="7" customFormat="1" ht="26.25" customHeight="1" x14ac:dyDescent="0.25">
      <c r="A6" s="57"/>
      <c r="B6" s="385" t="s">
        <v>2189</v>
      </c>
      <c r="C6" s="385"/>
      <c r="D6" s="429" t="str">
        <f>'Monitoria Final'!B6</f>
        <v>05 a 07 de abril de 2017</v>
      </c>
      <c r="E6" s="429"/>
      <c r="F6" s="430"/>
      <c r="G6"/>
      <c r="H6"/>
      <c r="I6"/>
      <c r="J6" s="62"/>
      <c r="K6" s="62"/>
      <c r="L6" s="62"/>
      <c r="M6" s="62"/>
      <c r="N6" s="62"/>
      <c r="O6" s="62"/>
      <c r="P6" s="62"/>
      <c r="Q6" s="62"/>
      <c r="R6" s="57"/>
    </row>
    <row r="7" spans="1:18" ht="9" customHeight="1" x14ac:dyDescent="0.25">
      <c r="A7" s="57"/>
      <c r="R7" s="57"/>
    </row>
    <row r="8" spans="1:18" ht="24" customHeight="1" x14ac:dyDescent="0.25">
      <c r="A8" s="57"/>
      <c r="B8" s="392" t="s">
        <v>22</v>
      </c>
      <c r="C8" s="392"/>
      <c r="D8" s="392"/>
      <c r="E8" s="392"/>
      <c r="F8" s="392"/>
      <c r="G8" s="392"/>
      <c r="H8" s="392"/>
      <c r="I8" s="392"/>
      <c r="J8" s="392"/>
      <c r="K8" s="392"/>
      <c r="L8" s="392"/>
      <c r="M8" s="392"/>
      <c r="N8" s="392"/>
      <c r="O8" s="392"/>
      <c r="P8" s="392"/>
      <c r="Q8" s="392"/>
      <c r="R8" s="57"/>
    </row>
    <row r="9" spans="1:18" ht="9" customHeight="1" x14ac:dyDescent="0.25">
      <c r="A9" s="57"/>
      <c r="F9" s="63"/>
      <c r="G9" s="63"/>
      <c r="R9" s="57"/>
    </row>
    <row r="10" spans="1:18" ht="18" customHeight="1" x14ac:dyDescent="0.25">
      <c r="A10" s="57"/>
      <c r="B10" s="390" t="s">
        <v>2192</v>
      </c>
      <c r="C10" s="391"/>
      <c r="D10" s="62"/>
      <c r="E10" s="62"/>
      <c r="F10" s="62"/>
      <c r="G10" s="62"/>
      <c r="H10" s="62"/>
      <c r="I10" s="62"/>
      <c r="J10" s="62"/>
      <c r="K10" s="62"/>
      <c r="L10" s="62"/>
      <c r="M10" s="62"/>
      <c r="N10" s="62"/>
      <c r="O10" s="62"/>
      <c r="P10" s="62"/>
      <c r="Q10" s="62"/>
      <c r="R10" s="57"/>
    </row>
    <row r="11" spans="1:18" ht="11.25" customHeight="1" thickBot="1" x14ac:dyDescent="0.3">
      <c r="A11" s="57"/>
      <c r="E11" s="64"/>
      <c r="F11" s="65"/>
      <c r="R11" s="57"/>
    </row>
    <row r="12" spans="1:18" ht="37.5" customHeight="1" thickBot="1" x14ac:dyDescent="0.3">
      <c r="A12" s="57"/>
      <c r="C12" s="424" t="s">
        <v>2193</v>
      </c>
      <c r="D12" s="425"/>
      <c r="E12" s="426"/>
      <c r="F12" s="66"/>
      <c r="R12" s="57"/>
    </row>
    <row r="13" spans="1:18" s="2" customFormat="1" ht="31.9" customHeight="1" thickBot="1" x14ac:dyDescent="0.3">
      <c r="A13" s="26"/>
      <c r="C13" s="67" t="s">
        <v>2194</v>
      </c>
      <c r="D13" s="68" t="s">
        <v>44</v>
      </c>
      <c r="E13" s="69" t="s">
        <v>25</v>
      </c>
      <c r="F13" s="70"/>
      <c r="R13" s="26"/>
    </row>
    <row r="14" spans="1:18" ht="15.75" x14ac:dyDescent="0.25">
      <c r="A14" s="57"/>
      <c r="C14" s="174" t="s">
        <v>2195</v>
      </c>
      <c r="D14" s="71">
        <f>COUNTA('Monitoria Final'!N11:N138)</f>
        <v>21</v>
      </c>
      <c r="E14" s="72">
        <f>D14/$D$17</f>
        <v>0.2441860465116279</v>
      </c>
      <c r="F14" s="73"/>
      <c r="R14" s="57"/>
    </row>
    <row r="15" spans="1:18" ht="15.75" x14ac:dyDescent="0.25">
      <c r="A15" s="57"/>
      <c r="C15" s="175" t="s">
        <v>2196</v>
      </c>
      <c r="D15" s="71">
        <f>COUNTA('Monitoria Final'!O11:O138)</f>
        <v>23</v>
      </c>
      <c r="E15" s="72">
        <f>D15/$D$17</f>
        <v>0.26744186046511625</v>
      </c>
      <c r="F15" s="73"/>
      <c r="R15" s="57"/>
    </row>
    <row r="16" spans="1:18" ht="16.5" thickBot="1" x14ac:dyDescent="0.3">
      <c r="A16" s="57"/>
      <c r="C16" s="176" t="s">
        <v>24</v>
      </c>
      <c r="D16" s="71">
        <f>COUNTA('Monitoria Final'!P11:P138)</f>
        <v>42</v>
      </c>
      <c r="E16" s="72">
        <f>D16/$D$17</f>
        <v>0.48837209302325579</v>
      </c>
      <c r="F16" s="73"/>
      <c r="R16" s="57"/>
    </row>
    <row r="17" spans="1:18" ht="15.75" thickBot="1" x14ac:dyDescent="0.3">
      <c r="A17" s="57"/>
      <c r="C17" s="74" t="s">
        <v>26</v>
      </c>
      <c r="D17" s="75">
        <f>SUM(D14:D16)</f>
        <v>86</v>
      </c>
      <c r="E17" s="76">
        <f>SUM(E14:E16)</f>
        <v>1</v>
      </c>
      <c r="F17" s="77"/>
      <c r="R17" s="57"/>
    </row>
    <row r="18" spans="1:18" ht="9" customHeight="1" x14ac:dyDescent="0.25">
      <c r="A18" s="57"/>
      <c r="R18" s="57"/>
    </row>
    <row r="19" spans="1:18" ht="15.75" x14ac:dyDescent="0.25">
      <c r="A19" s="57"/>
      <c r="B19" s="78" t="s">
        <v>27</v>
      </c>
      <c r="C19" s="79"/>
      <c r="D19" s="80"/>
      <c r="E19" s="80"/>
      <c r="F19" s="80"/>
      <c r="G19" s="80"/>
      <c r="H19" s="80"/>
      <c r="I19" s="80"/>
      <c r="J19" s="80"/>
      <c r="K19" s="80"/>
      <c r="L19" s="80"/>
      <c r="M19" s="80"/>
      <c r="N19" s="80"/>
      <c r="O19" s="80"/>
      <c r="P19" s="80"/>
      <c r="Q19" s="80"/>
      <c r="R19" s="57"/>
    </row>
    <row r="20" spans="1:18" s="7" customFormat="1" ht="10.5" customHeight="1" thickBot="1" x14ac:dyDescent="0.3">
      <c r="A20" s="57"/>
      <c r="B20" s="81"/>
      <c r="C20" s="81"/>
      <c r="D20" s="81"/>
      <c r="E20" s="81"/>
      <c r="F20" s="81"/>
      <c r="G20" s="81"/>
      <c r="H20" s="81"/>
      <c r="I20" s="81"/>
      <c r="J20" s="81"/>
      <c r="K20" s="81"/>
      <c r="L20" s="81"/>
      <c r="M20" s="81"/>
      <c r="N20" s="81"/>
      <c r="O20" s="81"/>
      <c r="P20" s="81"/>
      <c r="Q20" s="81"/>
      <c r="R20" s="57"/>
    </row>
    <row r="21" spans="1:18" ht="21.75" customHeight="1" thickBot="1" x14ac:dyDescent="0.3">
      <c r="A21" s="57"/>
      <c r="C21" s="82" t="s">
        <v>23</v>
      </c>
      <c r="D21" s="83">
        <f>COUNTA('Monitoria Final'!A11:A138)</f>
        <v>8</v>
      </c>
      <c r="R21" s="57"/>
    </row>
    <row r="22" spans="1:18" ht="7.5" customHeight="1" thickBot="1" x14ac:dyDescent="0.3">
      <c r="A22" s="57"/>
      <c r="R22" s="57"/>
    </row>
    <row r="23" spans="1:18" ht="15.75" thickBot="1" x14ac:dyDescent="0.3">
      <c r="A23" s="57"/>
      <c r="C23" s="84" t="s">
        <v>28</v>
      </c>
      <c r="D23" s="84" t="s">
        <v>29</v>
      </c>
      <c r="E23" s="85"/>
      <c r="F23" s="86"/>
      <c r="G23" s="87"/>
      <c r="R23" s="57"/>
    </row>
    <row r="24" spans="1:18" x14ac:dyDescent="0.25">
      <c r="A24" s="57"/>
      <c r="C24" s="88" t="s">
        <v>30</v>
      </c>
      <c r="D24" s="89">
        <f>SUM(E24:G24)</f>
        <v>2</v>
      </c>
      <c r="E24" s="90">
        <f>COUNTA('Monitoria Final'!N11:N16)</f>
        <v>2</v>
      </c>
      <c r="F24" s="91">
        <f>COUNTA('Monitoria Final'!O11:O16)</f>
        <v>0</v>
      </c>
      <c r="G24" s="92">
        <f>COUNTA('Monitoria Final'!P11:P16)</f>
        <v>0</v>
      </c>
      <c r="R24" s="57"/>
    </row>
    <row r="25" spans="1:18" x14ac:dyDescent="0.25">
      <c r="A25" s="57"/>
      <c r="C25" s="93" t="s">
        <v>31</v>
      </c>
      <c r="D25" s="88">
        <f t="shared" ref="D25:D30" si="0">SUM(E25:G25)</f>
        <v>8</v>
      </c>
      <c r="E25" s="94">
        <f>COUNTA('Monitoria Final'!N17:N25)</f>
        <v>0</v>
      </c>
      <c r="F25" s="95">
        <f>COUNTA('Monitoria Final'!O17:O25)</f>
        <v>3</v>
      </c>
      <c r="G25" s="96">
        <f>COUNTA('Monitoria Final'!P17:P25)</f>
        <v>5</v>
      </c>
      <c r="R25" s="57"/>
    </row>
    <row r="26" spans="1:18" x14ac:dyDescent="0.25">
      <c r="A26" s="57"/>
      <c r="C26" s="93" t="s">
        <v>32</v>
      </c>
      <c r="D26" s="88">
        <f t="shared" si="0"/>
        <v>26</v>
      </c>
      <c r="E26" s="94">
        <f>COUNTA('Monitoria Final'!N26:N60)</f>
        <v>4</v>
      </c>
      <c r="F26" s="95">
        <f>COUNTA('Monitoria Final'!O26:O60)</f>
        <v>9</v>
      </c>
      <c r="G26" s="96">
        <f>COUNTA('Monitoria Final'!P26:P60)</f>
        <v>13</v>
      </c>
      <c r="R26" s="57"/>
    </row>
    <row r="27" spans="1:18" x14ac:dyDescent="0.25">
      <c r="A27" s="57"/>
      <c r="C27" s="93" t="s">
        <v>33</v>
      </c>
      <c r="D27" s="88">
        <f t="shared" si="0"/>
        <v>2</v>
      </c>
      <c r="E27" s="94">
        <f>COUNTA('Monitoria Final'!N61:N63)</f>
        <v>0</v>
      </c>
      <c r="F27" s="95">
        <f>COUNTA('Monitoria Final'!O61:O63)</f>
        <v>0</v>
      </c>
      <c r="G27" s="96">
        <f>COUNTA('Monitoria Final'!P61:P63)</f>
        <v>2</v>
      </c>
      <c r="R27" s="57"/>
    </row>
    <row r="28" spans="1:18" x14ac:dyDescent="0.25">
      <c r="A28" s="57"/>
      <c r="C28" s="93" t="s">
        <v>34</v>
      </c>
      <c r="D28" s="88">
        <f t="shared" si="0"/>
        <v>12</v>
      </c>
      <c r="E28" s="94">
        <f>COUNTA('Monitoria Final'!N64:N83)</f>
        <v>3</v>
      </c>
      <c r="F28" s="95">
        <f>COUNTA('Monitoria Final'!O64:O83)</f>
        <v>3</v>
      </c>
      <c r="G28" s="96">
        <f>COUNTA('Monitoria Final'!P64:P83)</f>
        <v>6</v>
      </c>
      <c r="R28" s="57"/>
    </row>
    <row r="29" spans="1:18" x14ac:dyDescent="0.25">
      <c r="A29" s="57"/>
      <c r="C29" s="93" t="s">
        <v>35</v>
      </c>
      <c r="D29" s="88">
        <f t="shared" si="0"/>
        <v>2</v>
      </c>
      <c r="E29" s="94">
        <f>COUNTA('Monitoria Final'!N84:N88)</f>
        <v>0</v>
      </c>
      <c r="F29" s="95">
        <f>COUNTA('Monitoria Final'!O84:O88)</f>
        <v>0</v>
      </c>
      <c r="G29" s="96">
        <f>COUNTA('Monitoria Final'!P84:P88)</f>
        <v>2</v>
      </c>
      <c r="R29" s="57"/>
    </row>
    <row r="30" spans="1:18" x14ac:dyDescent="0.25">
      <c r="A30" s="57"/>
      <c r="C30" s="93" t="s">
        <v>36</v>
      </c>
      <c r="D30" s="88">
        <f t="shared" si="0"/>
        <v>6</v>
      </c>
      <c r="E30" s="94">
        <f>COUNTA('Monitoria Final'!N89:N101)</f>
        <v>3</v>
      </c>
      <c r="F30" s="95">
        <f>COUNTA('Monitoria Final'!O89:O101)</f>
        <v>2</v>
      </c>
      <c r="G30" s="96">
        <f>COUNTA('Monitoria Final'!P89:P101)</f>
        <v>1</v>
      </c>
      <c r="R30" s="57"/>
    </row>
    <row r="31" spans="1:18" ht="15.75" thickBot="1" x14ac:dyDescent="0.3">
      <c r="A31" s="57"/>
      <c r="C31" s="97" t="s">
        <v>37</v>
      </c>
      <c r="D31" s="97">
        <f>SUM(E31:G31)</f>
        <v>28</v>
      </c>
      <c r="E31" s="98">
        <f>COUNTA('Monitoria Final'!N102:N138)</f>
        <v>9</v>
      </c>
      <c r="F31" s="99">
        <f>COUNTA('Monitoria Final'!O102:O138)</f>
        <v>6</v>
      </c>
      <c r="G31" s="100">
        <f>COUNTA('Monitoria Final'!P102:P138)</f>
        <v>13</v>
      </c>
      <c r="R31" s="57"/>
    </row>
    <row r="32" spans="1:18" ht="8.25" customHeight="1" x14ac:dyDescent="0.25">
      <c r="A32" s="57"/>
      <c r="R32" s="57"/>
    </row>
    <row r="33" spans="1:18" x14ac:dyDescent="0.25">
      <c r="A33" s="57"/>
      <c r="B33" s="57"/>
      <c r="C33" s="57"/>
      <c r="D33" s="57"/>
      <c r="E33" s="57"/>
      <c r="F33" s="57"/>
      <c r="G33" s="57"/>
      <c r="H33" s="57"/>
      <c r="I33" s="57"/>
      <c r="J33" s="57"/>
      <c r="K33" s="57"/>
      <c r="L33" s="57"/>
      <c r="M33" s="57"/>
      <c r="N33" s="57"/>
      <c r="O33" s="57"/>
      <c r="P33" s="57"/>
      <c r="Q33" s="57"/>
      <c r="R33" s="57"/>
    </row>
  </sheetData>
  <sheetProtection algorithmName="SHA-512" hashValue="4xrFsCZOdHPQB2W4F713wg48+tz6lxf/MSajbDtpz1O495DotG7jZ/3+WxyFtt6M4XWq8KRMWJU+yNXCDNqRUA==" saltValue="SdxAfGGT2n+YTHHpknFreg==" spinCount="100000" sheet="1" objects="1" scenarios="1"/>
  <mergeCells count="9">
    <mergeCell ref="B8:Q8"/>
    <mergeCell ref="B10:C10"/>
    <mergeCell ref="C12:E12"/>
    <mergeCell ref="B2:Q2"/>
    <mergeCell ref="B3:Q3"/>
    <mergeCell ref="B5:C5"/>
    <mergeCell ref="B6:C6"/>
    <mergeCell ref="D5:M5"/>
    <mergeCell ref="D6:F6"/>
  </mergeCells>
  <conditionalFormatting sqref="F24:G31 E24">
    <cfRule type="cellIs" dxfId="0" priority="1"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3"/>
  <sheetViews>
    <sheetView showGridLines="0" zoomScale="80" zoomScaleNormal="80" zoomScalePageLayoutView="70" workbookViewId="0">
      <selection activeCell="F11" sqref="F11:G11"/>
    </sheetView>
  </sheetViews>
  <sheetFormatPr defaultRowHeight="15" x14ac:dyDescent="0.25"/>
  <cols>
    <col min="1" max="1" width="2.85546875" customWidth="1"/>
    <col min="2" max="2" width="3.85546875" customWidth="1"/>
    <col min="3" max="3" width="45" customWidth="1"/>
    <col min="4" max="4" width="13.42578125" customWidth="1"/>
    <col min="5" max="5" width="7.42578125" customWidth="1"/>
    <col min="6" max="6" width="12.85546875"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1" x14ac:dyDescent="0.25">
      <c r="A1" s="216"/>
      <c r="B1" s="366" t="s">
        <v>2191</v>
      </c>
      <c r="C1" s="366"/>
      <c r="D1" s="366"/>
      <c r="E1" s="366"/>
      <c r="F1" s="366"/>
      <c r="G1" s="366"/>
      <c r="H1" s="366"/>
      <c r="I1" s="366"/>
      <c r="J1" s="366"/>
      <c r="K1" s="366"/>
      <c r="L1" s="366"/>
      <c r="M1" s="366"/>
      <c r="N1" s="366"/>
      <c r="O1" s="366"/>
      <c r="P1" s="366"/>
      <c r="Q1" s="366"/>
      <c r="R1" s="366"/>
      <c r="S1" s="366"/>
      <c r="T1" s="366"/>
      <c r="U1" s="366"/>
      <c r="V1" s="366"/>
      <c r="W1" s="366"/>
      <c r="X1" s="216"/>
      <c r="Y1" s="217"/>
      <c r="Z1" s="217"/>
      <c r="AA1" s="217"/>
      <c r="AB1" s="217"/>
      <c r="AC1" s="217"/>
      <c r="AD1" s="217"/>
      <c r="AE1" s="217"/>
    </row>
    <row r="2" spans="1:31" s="59" customFormat="1" ht="14.25" customHeight="1" x14ac:dyDescent="0.25">
      <c r="A2" s="218"/>
      <c r="B2" s="366"/>
      <c r="C2" s="366"/>
      <c r="D2" s="366"/>
      <c r="E2" s="366"/>
      <c r="F2" s="366"/>
      <c r="G2" s="366"/>
      <c r="H2" s="366"/>
      <c r="I2" s="366"/>
      <c r="J2" s="366"/>
      <c r="K2" s="366"/>
      <c r="L2" s="366"/>
      <c r="M2" s="366"/>
      <c r="N2" s="366"/>
      <c r="O2" s="366"/>
      <c r="P2" s="366"/>
      <c r="Q2" s="366"/>
      <c r="R2" s="366"/>
      <c r="S2" s="366"/>
      <c r="T2" s="366"/>
      <c r="U2" s="366"/>
      <c r="V2" s="366"/>
      <c r="W2" s="366"/>
      <c r="X2" s="218"/>
      <c r="Y2" s="219"/>
      <c r="Z2" s="219"/>
      <c r="AA2" s="219"/>
      <c r="AB2" s="219"/>
      <c r="AC2" s="219"/>
      <c r="AD2" s="219"/>
      <c r="AE2" s="219"/>
    </row>
    <row r="3" spans="1:31" s="61" customFormat="1" ht="26.25" customHeight="1" x14ac:dyDescent="0.25">
      <c r="A3" s="220"/>
      <c r="B3" s="367" t="str">
        <f>'Monitoria Anual - 1'!A2</f>
        <v xml:space="preserve">Plano de Ação Nacional para a Conservação dos Anfíbios e Répteis Ameaçados de Extinção da Região Sul do Brasil (PAN Sul) </v>
      </c>
      <c r="C3" s="367"/>
      <c r="D3" s="367"/>
      <c r="E3" s="367"/>
      <c r="F3" s="367"/>
      <c r="G3" s="367"/>
      <c r="H3" s="367"/>
      <c r="I3" s="367"/>
      <c r="J3" s="367"/>
      <c r="K3" s="367"/>
      <c r="L3" s="367"/>
      <c r="M3" s="367"/>
      <c r="N3" s="367"/>
      <c r="O3" s="367"/>
      <c r="P3" s="367"/>
      <c r="Q3" s="367"/>
      <c r="R3" s="367"/>
      <c r="S3" s="367"/>
      <c r="T3" s="367"/>
      <c r="U3" s="367"/>
      <c r="V3" s="367"/>
      <c r="W3" s="367"/>
      <c r="X3" s="220"/>
      <c r="Y3" s="221"/>
      <c r="Z3" s="221"/>
      <c r="AA3" s="221"/>
      <c r="AB3" s="221"/>
      <c r="AC3" s="221"/>
      <c r="AD3" s="221"/>
      <c r="AE3" s="221"/>
    </row>
    <row r="4" spans="1:31" s="7" customFormat="1" ht="11.25" customHeight="1" x14ac:dyDescent="0.25">
      <c r="A4" s="216"/>
      <c r="B4" s="222"/>
      <c r="C4" s="222"/>
      <c r="D4" s="222"/>
      <c r="E4" s="222"/>
      <c r="F4" s="222"/>
      <c r="G4" s="222"/>
      <c r="H4" s="222"/>
      <c r="I4" s="222"/>
      <c r="J4" s="223"/>
      <c r="K4" s="223"/>
      <c r="L4" s="223"/>
      <c r="M4" s="223"/>
      <c r="N4" s="223"/>
      <c r="O4" s="223"/>
      <c r="P4" s="222"/>
      <c r="Q4" s="222"/>
      <c r="R4" s="222"/>
      <c r="S4" s="222"/>
      <c r="T4" s="222"/>
      <c r="U4" s="222"/>
      <c r="V4" s="222"/>
      <c r="W4" s="222"/>
      <c r="X4" s="216"/>
      <c r="Y4" s="222"/>
      <c r="Z4" s="222"/>
      <c r="AA4" s="222"/>
      <c r="AB4" s="222"/>
      <c r="AC4" s="222"/>
      <c r="AD4" s="222"/>
      <c r="AE4" s="222"/>
    </row>
    <row r="5" spans="1:31" s="22" customFormat="1" ht="23.25" customHeight="1" x14ac:dyDescent="0.25">
      <c r="A5" s="224"/>
      <c r="B5" s="368" t="s">
        <v>0</v>
      </c>
      <c r="C5" s="368"/>
      <c r="D5" s="373" t="str">
        <f>'Monitoria Anual - 1'!B4</f>
        <v>Manutenção da diversidade da fauna de anfíbios e répteis da região sul do Brasil, em cinco anos</v>
      </c>
      <c r="E5" s="373"/>
      <c r="F5" s="373"/>
      <c r="G5" s="373"/>
      <c r="H5" s="373"/>
      <c r="I5" s="373"/>
      <c r="J5" s="373"/>
      <c r="K5" s="373"/>
      <c r="L5" s="373"/>
      <c r="M5" s="373"/>
      <c r="N5" s="374"/>
      <c r="O5" s="225"/>
      <c r="P5" s="225"/>
      <c r="Q5" s="225"/>
      <c r="R5" s="225"/>
      <c r="S5" s="226"/>
      <c r="T5" s="226"/>
      <c r="U5" s="226"/>
      <c r="V5" s="226"/>
      <c r="W5" s="226"/>
      <c r="X5" s="224"/>
      <c r="Y5" s="226"/>
      <c r="Z5" s="226"/>
      <c r="AA5" s="226"/>
      <c r="AB5" s="226"/>
      <c r="AC5" s="226"/>
      <c r="AD5" s="226"/>
      <c r="AE5" s="226"/>
    </row>
    <row r="6" spans="1:31" s="7" customFormat="1" ht="26.25" customHeight="1" x14ac:dyDescent="0.25">
      <c r="A6" s="216"/>
      <c r="B6" s="368" t="s">
        <v>2189</v>
      </c>
      <c r="C6" s="368"/>
      <c r="D6" s="369" t="str">
        <f>'Monitoria Anual - 1'!B6</f>
        <v>18 a 22 de novembro de 2013</v>
      </c>
      <c r="E6" s="369"/>
      <c r="F6" s="369"/>
      <c r="G6" s="370"/>
      <c r="H6" s="228"/>
      <c r="I6" s="276"/>
      <c r="J6" s="277"/>
      <c r="K6" s="277"/>
      <c r="L6" s="277"/>
      <c r="M6" s="277"/>
      <c r="N6" s="223"/>
      <c r="O6" s="223"/>
      <c r="P6" s="222"/>
      <c r="Q6" s="222"/>
      <c r="R6" s="222"/>
      <c r="S6" s="222"/>
      <c r="T6" s="222"/>
      <c r="U6" s="222"/>
      <c r="V6" s="222"/>
      <c r="W6" s="222"/>
      <c r="X6" s="216"/>
      <c r="Y6" s="222"/>
      <c r="Z6" s="222"/>
      <c r="AA6" s="222"/>
      <c r="AB6" s="222"/>
      <c r="AC6" s="222"/>
      <c r="AD6" s="222"/>
      <c r="AE6" s="222"/>
    </row>
    <row r="7" spans="1:31" ht="10.5" customHeight="1" x14ac:dyDescent="0.25">
      <c r="A7" s="216"/>
      <c r="B7" s="217"/>
      <c r="C7" s="217"/>
      <c r="D7" s="217"/>
      <c r="E7" s="217"/>
      <c r="F7" s="217"/>
      <c r="G7" s="217"/>
      <c r="H7" s="217"/>
      <c r="I7" s="217"/>
      <c r="J7" s="217"/>
      <c r="K7" s="217"/>
      <c r="L7" s="217"/>
      <c r="M7" s="217"/>
      <c r="N7" s="217"/>
      <c r="O7" s="217"/>
      <c r="P7" s="217"/>
      <c r="Q7" s="217"/>
      <c r="R7" s="217"/>
      <c r="S7" s="217"/>
      <c r="T7" s="217"/>
      <c r="U7" s="217"/>
      <c r="V7" s="217"/>
      <c r="W7" s="217"/>
      <c r="X7" s="216"/>
      <c r="Y7" s="217"/>
      <c r="Z7" s="217"/>
      <c r="AA7" s="217"/>
      <c r="AB7" s="217"/>
      <c r="AC7" s="217"/>
      <c r="AD7" s="217"/>
      <c r="AE7" s="217"/>
    </row>
    <row r="8" spans="1:31" ht="31.5" customHeight="1" x14ac:dyDescent="0.25">
      <c r="A8" s="216"/>
      <c r="B8" s="375" t="s">
        <v>22</v>
      </c>
      <c r="C8" s="375"/>
      <c r="D8" s="375"/>
      <c r="E8" s="375"/>
      <c r="F8" s="375"/>
      <c r="G8" s="375"/>
      <c r="H8" s="375"/>
      <c r="I8" s="375"/>
      <c r="J8" s="375"/>
      <c r="K8" s="375"/>
      <c r="L8" s="375"/>
      <c r="M8" s="375"/>
      <c r="N8" s="375"/>
      <c r="O8" s="375"/>
      <c r="P8" s="375"/>
      <c r="Q8" s="375"/>
      <c r="R8" s="375"/>
      <c r="S8" s="375"/>
      <c r="T8" s="375"/>
      <c r="U8" s="375"/>
      <c r="V8" s="375"/>
      <c r="W8" s="375"/>
      <c r="X8" s="216"/>
      <c r="Y8" s="217"/>
      <c r="Z8" s="217"/>
      <c r="AA8" s="217"/>
      <c r="AB8" s="217"/>
      <c r="AC8" s="217"/>
      <c r="AD8" s="217"/>
      <c r="AE8" s="217"/>
    </row>
    <row r="9" spans="1:31" ht="10.5" customHeight="1" x14ac:dyDescent="0.25">
      <c r="A9" s="216"/>
      <c r="B9" s="217"/>
      <c r="C9" s="217"/>
      <c r="D9" s="217"/>
      <c r="E9" s="217"/>
      <c r="F9" s="217"/>
      <c r="G9" s="227"/>
      <c r="H9" s="227"/>
      <c r="I9" s="227"/>
      <c r="J9" s="217"/>
      <c r="K9" s="217"/>
      <c r="L9" s="217"/>
      <c r="M9" s="217"/>
      <c r="N9" s="217"/>
      <c r="O9" s="217"/>
      <c r="P9" s="217"/>
      <c r="Q9" s="217"/>
      <c r="R9" s="217"/>
      <c r="S9" s="217"/>
      <c r="T9" s="217"/>
      <c r="U9" s="217"/>
      <c r="V9" s="217"/>
      <c r="W9" s="217"/>
      <c r="X9" s="216"/>
      <c r="Y9" s="217"/>
      <c r="Z9" s="217"/>
      <c r="AA9" s="217"/>
      <c r="AB9" s="217"/>
      <c r="AC9" s="217"/>
      <c r="AD9" s="217"/>
      <c r="AE9" s="217"/>
    </row>
    <row r="10" spans="1:31" ht="15.75" x14ac:dyDescent="0.25">
      <c r="A10" s="216"/>
      <c r="B10" s="371" t="s">
        <v>2192</v>
      </c>
      <c r="C10" s="372"/>
      <c r="D10" s="228"/>
      <c r="E10" s="228"/>
      <c r="F10" s="228"/>
      <c r="G10" s="228"/>
      <c r="H10" s="228"/>
      <c r="I10" s="228"/>
      <c r="J10" s="228"/>
      <c r="K10" s="228"/>
      <c r="L10" s="228"/>
      <c r="M10" s="228"/>
      <c r="N10" s="228"/>
      <c r="O10" s="228"/>
      <c r="P10" s="228"/>
      <c r="Q10" s="228"/>
      <c r="R10" s="228"/>
      <c r="S10" s="228"/>
      <c r="T10" s="228"/>
      <c r="U10" s="228"/>
      <c r="V10" s="228"/>
      <c r="W10" s="228"/>
      <c r="X10" s="216"/>
      <c r="Y10" s="217"/>
      <c r="Z10" s="217"/>
      <c r="AA10" s="217"/>
      <c r="AB10" s="217"/>
      <c r="AC10" s="217"/>
      <c r="AD10" s="217"/>
      <c r="AE10" s="217"/>
    </row>
    <row r="11" spans="1:31" ht="15.75" thickBot="1" x14ac:dyDescent="0.3">
      <c r="A11" s="216"/>
      <c r="B11" s="217"/>
      <c r="C11" s="217"/>
      <c r="D11" s="217"/>
      <c r="E11" s="229"/>
      <c r="F11" s="376"/>
      <c r="G11" s="376"/>
      <c r="H11" s="230"/>
      <c r="I11" s="217"/>
      <c r="J11" s="217"/>
      <c r="K11" s="217"/>
      <c r="L11" s="217"/>
      <c r="M11" s="217"/>
      <c r="N11" s="217"/>
      <c r="O11" s="217"/>
      <c r="P11" s="217"/>
      <c r="Q11" s="217"/>
      <c r="R11" s="217"/>
      <c r="S11" s="217"/>
      <c r="T11" s="217"/>
      <c r="U11" s="217"/>
      <c r="V11" s="217"/>
      <c r="W11" s="217"/>
      <c r="X11" s="216"/>
      <c r="Y11" s="217"/>
      <c r="Z11" s="217"/>
      <c r="AA11" s="217"/>
      <c r="AB11" s="217"/>
      <c r="AC11" s="217"/>
      <c r="AD11" s="217"/>
      <c r="AE11" s="217"/>
    </row>
    <row r="12" spans="1:31" ht="33.75" customHeight="1" thickBot="1" x14ac:dyDescent="0.3">
      <c r="A12" s="216"/>
      <c r="B12" s="217"/>
      <c r="C12" s="377" t="s">
        <v>2384</v>
      </c>
      <c r="D12" s="378"/>
      <c r="E12" s="378"/>
      <c r="F12" s="378"/>
      <c r="G12" s="379"/>
      <c r="H12" s="231"/>
      <c r="I12" s="217"/>
      <c r="J12" s="217"/>
      <c r="K12" s="217"/>
      <c r="L12" s="217"/>
      <c r="M12" s="217"/>
      <c r="N12" s="217"/>
      <c r="O12" s="217"/>
      <c r="P12" s="217"/>
      <c r="Q12" s="217"/>
      <c r="R12" s="217"/>
      <c r="S12" s="217"/>
      <c r="T12" s="217"/>
      <c r="U12" s="217"/>
      <c r="V12" s="217"/>
      <c r="W12" s="217"/>
      <c r="X12" s="216"/>
      <c r="Y12" s="217"/>
      <c r="Z12" s="217"/>
      <c r="AA12" s="217"/>
      <c r="AB12" s="217"/>
      <c r="AC12" s="217"/>
      <c r="AD12" s="217"/>
      <c r="AE12" s="217"/>
    </row>
    <row r="13" spans="1:31" s="2" customFormat="1" ht="34.5" customHeight="1" thickBot="1" x14ac:dyDescent="0.3">
      <c r="A13" s="224"/>
      <c r="B13" s="232"/>
      <c r="C13" s="233" t="s">
        <v>2194</v>
      </c>
      <c r="D13" s="297" t="s">
        <v>44</v>
      </c>
      <c r="E13" s="298" t="s">
        <v>25</v>
      </c>
      <c r="F13" s="297" t="s">
        <v>42</v>
      </c>
      <c r="G13" s="299" t="s">
        <v>25</v>
      </c>
      <c r="H13" s="234"/>
      <c r="I13" s="232"/>
      <c r="J13" s="232"/>
      <c r="K13" s="232"/>
      <c r="L13" s="232"/>
      <c r="M13" s="232"/>
      <c r="N13" s="232"/>
      <c r="O13" s="232"/>
      <c r="P13" s="232"/>
      <c r="Q13" s="232"/>
      <c r="R13" s="232"/>
      <c r="S13" s="232"/>
      <c r="T13" s="232"/>
      <c r="U13" s="232"/>
      <c r="V13" s="232"/>
      <c r="W13" s="232"/>
      <c r="X13" s="224"/>
      <c r="Y13" s="232"/>
      <c r="Z13" s="232"/>
      <c r="AA13" s="232"/>
      <c r="AB13" s="232"/>
      <c r="AC13" s="232"/>
      <c r="AD13" s="232"/>
      <c r="AE13" s="232"/>
    </row>
    <row r="14" spans="1:31" ht="15.75" x14ac:dyDescent="0.25">
      <c r="A14" s="216"/>
      <c r="B14" s="217"/>
      <c r="C14" s="300" t="s">
        <v>2209</v>
      </c>
      <c r="D14" s="235"/>
      <c r="E14" s="236"/>
      <c r="F14" s="237">
        <f>COUNTA('Monitoria Anual - 1'!S11:S946)</f>
        <v>0</v>
      </c>
      <c r="G14" s="238">
        <f t="shared" ref="G14:G20" si="0">F14/$F$21</f>
        <v>0</v>
      </c>
      <c r="H14" s="239"/>
      <c r="I14" s="217"/>
      <c r="J14" s="217"/>
      <c r="K14" s="217"/>
      <c r="L14" s="217"/>
      <c r="M14" s="217"/>
      <c r="N14" s="217"/>
      <c r="O14" s="217"/>
      <c r="P14" s="217"/>
      <c r="Q14" s="217"/>
      <c r="R14" s="217"/>
      <c r="S14" s="217"/>
      <c r="T14" s="217"/>
      <c r="U14" s="217"/>
      <c r="V14" s="217"/>
      <c r="W14" s="217"/>
      <c r="X14" s="216"/>
      <c r="Y14" s="217"/>
      <c r="Z14" s="217"/>
      <c r="AA14" s="217"/>
      <c r="AB14" s="217"/>
      <c r="AC14" s="217"/>
      <c r="AD14" s="217"/>
      <c r="AE14" s="217"/>
    </row>
    <row r="15" spans="1:31" ht="15.75" x14ac:dyDescent="0.25">
      <c r="A15" s="216"/>
      <c r="B15" s="217"/>
      <c r="C15" s="301" t="s">
        <v>2210</v>
      </c>
      <c r="D15" s="240">
        <f>COUNTA('Monitoria Anual - 1'!N11:N946)</f>
        <v>1</v>
      </c>
      <c r="E15" s="241">
        <f>D15/$D$21</f>
        <v>1.0309278350515464E-2</v>
      </c>
      <c r="F15" s="242">
        <f>D15-AB15</f>
        <v>1</v>
      </c>
      <c r="G15" s="241">
        <f t="shared" si="0"/>
        <v>9.0909090909090905E-3</v>
      </c>
      <c r="H15" s="239"/>
      <c r="I15" s="217"/>
      <c r="J15" s="217"/>
      <c r="K15" s="217"/>
      <c r="L15" s="217"/>
      <c r="M15" s="217"/>
      <c r="N15" s="217"/>
      <c r="O15" s="217"/>
      <c r="P15" s="217"/>
      <c r="Q15" s="217"/>
      <c r="R15" s="217"/>
      <c r="S15" s="217"/>
      <c r="T15" s="217"/>
      <c r="U15" s="217"/>
      <c r="V15" s="217"/>
      <c r="W15" s="217"/>
      <c r="X15" s="216"/>
      <c r="Y15" s="217"/>
      <c r="Z15" s="217">
        <f>COUNTIFS('Monitoria Anual - 1'!N:N,"x",'Monitoria Anual - 1'!S:S,"Excluída")</f>
        <v>0</v>
      </c>
      <c r="AA15" s="217">
        <f>COUNTIFS('Monitoria Anual - 1'!N:N,"x",'Monitoria Anual - 1'!S:S,"Agrupada")</f>
        <v>0</v>
      </c>
      <c r="AB15" s="217">
        <f>Z15+AA15</f>
        <v>0</v>
      </c>
      <c r="AC15" s="217"/>
      <c r="AD15" s="217"/>
      <c r="AE15" s="217"/>
    </row>
    <row r="16" spans="1:31" ht="15.75" x14ac:dyDescent="0.25">
      <c r="A16" s="216"/>
      <c r="B16" s="217"/>
      <c r="C16" s="302" t="s">
        <v>2211</v>
      </c>
      <c r="D16" s="240">
        <f>COUNTA('Monitoria Anual - 1'!O11:O946)</f>
        <v>57</v>
      </c>
      <c r="E16" s="241">
        <f>D16/$D$21</f>
        <v>0.58762886597938147</v>
      </c>
      <c r="F16" s="242">
        <f>D16-AB16</f>
        <v>57</v>
      </c>
      <c r="G16" s="241">
        <f t="shared" si="0"/>
        <v>0.51818181818181819</v>
      </c>
      <c r="H16" s="239"/>
      <c r="I16" s="217"/>
      <c r="J16" s="217"/>
      <c r="K16" s="217"/>
      <c r="L16" s="217"/>
      <c r="M16" s="217"/>
      <c r="N16" s="217"/>
      <c r="O16" s="217"/>
      <c r="P16" s="217"/>
      <c r="Q16" s="217"/>
      <c r="R16" s="217"/>
      <c r="S16" s="217"/>
      <c r="T16" s="217"/>
      <c r="U16" s="217"/>
      <c r="V16" s="217"/>
      <c r="W16" s="217"/>
      <c r="X16" s="216"/>
      <c r="Y16" s="217"/>
      <c r="Z16" s="217">
        <f t="array" ref="Z16">COUNTIFS('Monitoria Anual - 1'!O:O,"x",'Monitoria Anual - 1'!S:S,"Excluída")</f>
        <v>0</v>
      </c>
      <c r="AA16" s="217">
        <f t="array" ref="AA16">COUNTIFS('Monitoria Anual - 1'!O:O,"x",'Monitoria Anual - 1'!S:S,"Agrupada")</f>
        <v>0</v>
      </c>
      <c r="AB16" s="217">
        <f>Z16+AA16</f>
        <v>0</v>
      </c>
      <c r="AC16" s="217"/>
      <c r="AD16" s="217"/>
      <c r="AE16" s="217"/>
    </row>
    <row r="17" spans="1:31" ht="15.75" x14ac:dyDescent="0.25">
      <c r="A17" s="216"/>
      <c r="B17" s="217"/>
      <c r="C17" s="303" t="s">
        <v>2212</v>
      </c>
      <c r="D17" s="240">
        <f>COUNTA('Monitoria Anual - 1'!P11:P946)</f>
        <v>9</v>
      </c>
      <c r="E17" s="241">
        <f>D17/$D$21</f>
        <v>9.2783505154639179E-2</v>
      </c>
      <c r="F17" s="242">
        <f>D17-AB17</f>
        <v>9</v>
      </c>
      <c r="G17" s="241">
        <f t="shared" si="0"/>
        <v>8.1818181818181818E-2</v>
      </c>
      <c r="H17" s="239"/>
      <c r="I17" s="217"/>
      <c r="J17" s="217"/>
      <c r="K17" s="217"/>
      <c r="L17" s="217"/>
      <c r="M17" s="217"/>
      <c r="N17" s="217"/>
      <c r="O17" s="217"/>
      <c r="P17" s="217"/>
      <c r="Q17" s="217"/>
      <c r="R17" s="217"/>
      <c r="S17" s="217"/>
      <c r="T17" s="217"/>
      <c r="U17" s="217"/>
      <c r="V17" s="217"/>
      <c r="W17" s="217"/>
      <c r="X17" s="216"/>
      <c r="Y17" s="217"/>
      <c r="Z17" s="217">
        <f t="array" ref="Z17">COUNTIFS('Monitoria Anual - 1'!P:P,"x",'Monitoria Anual - 1'!S:S,"Excluída")</f>
        <v>0</v>
      </c>
      <c r="AA17" s="217">
        <f t="array" ref="AA17">COUNTIFS('Monitoria Anual - 1'!P:P,"x",'Monitoria Anual - 1'!S:S,"Agrupada")</f>
        <v>0</v>
      </c>
      <c r="AB17" s="217">
        <f>Z17+AA17</f>
        <v>0</v>
      </c>
      <c r="AC17" s="217"/>
      <c r="AD17" s="217"/>
      <c r="AE17" s="217"/>
    </row>
    <row r="18" spans="1:31" ht="15.75" x14ac:dyDescent="0.25">
      <c r="A18" s="216"/>
      <c r="B18" s="217"/>
      <c r="C18" s="304" t="s">
        <v>2213</v>
      </c>
      <c r="D18" s="240">
        <f>COUNTA('Monitoria Anual - 1'!Q11:Q946)</f>
        <v>24</v>
      </c>
      <c r="E18" s="241">
        <f>D18/$D$21</f>
        <v>0.24742268041237114</v>
      </c>
      <c r="F18" s="242">
        <f t="shared" ref="F18:F19" si="1">D18-AB18</f>
        <v>24</v>
      </c>
      <c r="G18" s="241">
        <f t="shared" si="0"/>
        <v>0.21818181818181817</v>
      </c>
      <c r="H18" s="239"/>
      <c r="I18" s="217"/>
      <c r="J18" s="217"/>
      <c r="K18" s="217"/>
      <c r="L18" s="217"/>
      <c r="M18" s="217"/>
      <c r="N18" s="217"/>
      <c r="O18" s="217"/>
      <c r="P18" s="217"/>
      <c r="Q18" s="217"/>
      <c r="R18" s="217"/>
      <c r="S18" s="217"/>
      <c r="T18" s="217"/>
      <c r="U18" s="217"/>
      <c r="V18" s="217"/>
      <c r="W18" s="217"/>
      <c r="X18" s="216"/>
      <c r="Y18" s="217"/>
      <c r="Z18" s="217">
        <f t="array" ref="Z18">COUNTIFS('Monitoria Anual - 1'!Q:Q,"x",'Monitoria Anual - 1'!S:S,"Excluída")</f>
        <v>0</v>
      </c>
      <c r="AA18" s="217">
        <f t="array" ref="AA18">COUNTIFS('Monitoria Anual - 1'!Q:Q,"x",'Monitoria Anual - 1'!S:S,"Agrupada")</f>
        <v>0</v>
      </c>
      <c r="AB18" s="217">
        <f>Z18+AA18</f>
        <v>0</v>
      </c>
      <c r="AC18" s="217"/>
      <c r="AD18" s="217"/>
      <c r="AE18" s="217"/>
    </row>
    <row r="19" spans="1:31" ht="15.75" x14ac:dyDescent="0.25">
      <c r="A19" s="216"/>
      <c r="B19" s="217"/>
      <c r="C19" s="305" t="s">
        <v>2214</v>
      </c>
      <c r="D19" s="240">
        <f>COUNTA('Monitoria Anual - 1'!R11:R946)</f>
        <v>6</v>
      </c>
      <c r="E19" s="241">
        <f>D19/$D$21</f>
        <v>6.1855670103092786E-2</v>
      </c>
      <c r="F19" s="242">
        <f t="shared" si="1"/>
        <v>6</v>
      </c>
      <c r="G19" s="241">
        <f t="shared" si="0"/>
        <v>5.4545454545454543E-2</v>
      </c>
      <c r="H19" s="239"/>
      <c r="I19" s="217"/>
      <c r="J19" s="217"/>
      <c r="K19" s="217"/>
      <c r="L19" s="217"/>
      <c r="M19" s="217"/>
      <c r="N19" s="217"/>
      <c r="O19" s="217"/>
      <c r="P19" s="217"/>
      <c r="Q19" s="217"/>
      <c r="R19" s="217"/>
      <c r="S19" s="217"/>
      <c r="T19" s="217"/>
      <c r="U19" s="217"/>
      <c r="V19" s="217"/>
      <c r="W19" s="217"/>
      <c r="X19" s="216"/>
      <c r="Y19" s="217"/>
      <c r="Z19" s="217">
        <f t="array" ref="Z19">COUNTIFS('Monitoria Anual - 1'!R:R,"x",'Monitoria Anual - 1'!S:S,"Excluída")</f>
        <v>0</v>
      </c>
      <c r="AA19" s="217">
        <f t="array" ref="AA19">COUNTIFS('Monitoria Anual - 1'!R:R,"x",'Monitoria Anual - 1'!S:S,"Agrupada")</f>
        <v>0</v>
      </c>
      <c r="AB19" s="217">
        <f>Z19+AA19</f>
        <v>0</v>
      </c>
      <c r="AC19" s="217"/>
      <c r="AD19" s="217"/>
      <c r="AE19" s="217"/>
    </row>
    <row r="20" spans="1:31" ht="16.5" thickBot="1" x14ac:dyDescent="0.3">
      <c r="A20" s="216"/>
      <c r="B20" s="217"/>
      <c r="C20" s="306" t="s">
        <v>2215</v>
      </c>
      <c r="D20" s="243"/>
      <c r="E20" s="244"/>
      <c r="F20" s="245">
        <f>'Monitoria Anual - 1'!C113</f>
        <v>13</v>
      </c>
      <c r="G20" s="246">
        <f t="shared" si="0"/>
        <v>0.11818181818181818</v>
      </c>
      <c r="H20" s="239"/>
      <c r="I20" s="217"/>
      <c r="J20" s="217"/>
      <c r="K20" s="217"/>
      <c r="L20" s="217"/>
      <c r="M20" s="217"/>
      <c r="N20" s="217"/>
      <c r="O20" s="217"/>
      <c r="P20" s="217"/>
      <c r="Q20" s="217"/>
      <c r="R20" s="217"/>
      <c r="S20" s="217"/>
      <c r="T20" s="217"/>
      <c r="U20" s="217"/>
      <c r="V20" s="217"/>
      <c r="W20" s="217"/>
      <c r="X20" s="216"/>
      <c r="Y20" s="217"/>
      <c r="Z20" s="217"/>
      <c r="AA20" s="217"/>
      <c r="AB20" s="217"/>
      <c r="AC20" s="217"/>
      <c r="AD20" s="217"/>
      <c r="AE20" s="217"/>
    </row>
    <row r="21" spans="1:31" ht="16.5" thickBot="1" x14ac:dyDescent="0.3">
      <c r="A21" s="216"/>
      <c r="B21" s="217"/>
      <c r="C21" s="247" t="s">
        <v>2216</v>
      </c>
      <c r="D21" s="248">
        <f>SUM(D15:D19)</f>
        <v>97</v>
      </c>
      <c r="E21" s="249">
        <f>SUM(E14:E20)</f>
        <v>1</v>
      </c>
      <c r="F21" s="250">
        <f>SUM(F15:F20)</f>
        <v>110</v>
      </c>
      <c r="G21" s="249">
        <f>SUM(G15:G20)</f>
        <v>0.99999999999999989</v>
      </c>
      <c r="H21" s="239"/>
      <c r="I21" s="217"/>
      <c r="J21" s="217"/>
      <c r="K21" s="217"/>
      <c r="L21" s="217"/>
      <c r="M21" s="217"/>
      <c r="N21" s="217"/>
      <c r="O21" s="217"/>
      <c r="P21" s="217"/>
      <c r="Q21" s="217"/>
      <c r="R21" s="217"/>
      <c r="S21" s="217"/>
      <c r="T21" s="217"/>
      <c r="U21" s="217"/>
      <c r="V21" s="217"/>
      <c r="W21" s="217"/>
      <c r="X21" s="216"/>
      <c r="Y21" s="217"/>
      <c r="Z21" s="217"/>
      <c r="AA21" s="217"/>
      <c r="AB21" s="217"/>
      <c r="AC21" s="217"/>
      <c r="AD21" s="217"/>
      <c r="AE21" s="217"/>
    </row>
    <row r="22" spans="1:31" ht="15.75" thickBot="1" x14ac:dyDescent="0.3">
      <c r="A22" s="216"/>
      <c r="B22" s="217"/>
      <c r="C22" s="251" t="s">
        <v>2217</v>
      </c>
      <c r="D22" s="380">
        <f>COUNTIF('Monitoria Anual - 1'!S11:S946,"Agrupada")</f>
        <v>0</v>
      </c>
      <c r="E22" s="381"/>
      <c r="F22" s="381"/>
      <c r="G22" s="382"/>
      <c r="H22" s="252"/>
      <c r="I22" s="217"/>
      <c r="J22" s="217"/>
      <c r="K22" s="217"/>
      <c r="L22" s="217"/>
      <c r="M22" s="217"/>
      <c r="N22" s="217"/>
      <c r="O22" s="217"/>
      <c r="P22" s="217"/>
      <c r="Q22" s="217"/>
      <c r="R22" s="217"/>
      <c r="S22" s="217"/>
      <c r="T22" s="217"/>
      <c r="U22" s="217"/>
      <c r="V22" s="217"/>
      <c r="W22" s="217"/>
      <c r="X22" s="216"/>
      <c r="Y22" s="217"/>
      <c r="Z22" s="217"/>
      <c r="AA22" s="217"/>
      <c r="AB22" s="217"/>
      <c r="AC22" s="217"/>
      <c r="AD22" s="217"/>
      <c r="AE22" s="217"/>
    </row>
    <row r="23" spans="1:31" ht="15.75" thickBot="1" x14ac:dyDescent="0.3">
      <c r="A23" s="216"/>
      <c r="B23" s="217"/>
      <c r="C23" s="253" t="s">
        <v>2218</v>
      </c>
      <c r="D23" s="380">
        <f>COUNTIF('Monitoria Anual - 1'!S11:S108,"Excluída")</f>
        <v>0</v>
      </c>
      <c r="E23" s="381"/>
      <c r="F23" s="381"/>
      <c r="G23" s="382"/>
      <c r="H23" s="229"/>
      <c r="I23" s="217"/>
      <c r="J23" s="217"/>
      <c r="K23" s="217"/>
      <c r="L23" s="217"/>
      <c r="M23" s="217"/>
      <c r="N23" s="217"/>
      <c r="O23" s="217"/>
      <c r="P23" s="217"/>
      <c r="Q23" s="217"/>
      <c r="R23" s="217"/>
      <c r="S23" s="217"/>
      <c r="T23" s="217"/>
      <c r="U23" s="217"/>
      <c r="V23" s="217"/>
      <c r="W23" s="217"/>
      <c r="X23" s="216"/>
      <c r="Y23" s="217"/>
      <c r="Z23" s="217"/>
      <c r="AA23" s="217"/>
      <c r="AB23" s="217"/>
      <c r="AC23" s="217"/>
      <c r="AD23" s="217"/>
      <c r="AE23" s="217"/>
    </row>
    <row r="24" spans="1:31" x14ac:dyDescent="0.25">
      <c r="A24" s="216"/>
      <c r="B24" s="217"/>
      <c r="C24" s="217"/>
      <c r="D24" s="217"/>
      <c r="E24" s="217"/>
      <c r="F24" s="217"/>
      <c r="G24" s="217"/>
      <c r="H24" s="229"/>
      <c r="I24" s="217"/>
      <c r="J24" s="217"/>
      <c r="K24" s="217"/>
      <c r="L24" s="217"/>
      <c r="M24" s="217"/>
      <c r="N24" s="217"/>
      <c r="O24" s="217"/>
      <c r="P24" s="217"/>
      <c r="Q24" s="217"/>
      <c r="R24" s="217"/>
      <c r="S24" s="217"/>
      <c r="T24" s="217"/>
      <c r="U24" s="217"/>
      <c r="V24" s="217"/>
      <c r="W24" s="217"/>
      <c r="X24" s="216"/>
      <c r="Y24" s="217"/>
      <c r="Z24" s="217"/>
      <c r="AA24" s="217"/>
      <c r="AB24" s="217"/>
      <c r="AC24" s="217"/>
      <c r="AD24" s="217"/>
      <c r="AE24" s="217"/>
    </row>
    <row r="25" spans="1:31" ht="15.75" x14ac:dyDescent="0.25">
      <c r="A25" s="216"/>
      <c r="B25" s="371" t="s">
        <v>27</v>
      </c>
      <c r="C25" s="372"/>
      <c r="D25" s="254"/>
      <c r="E25" s="254"/>
      <c r="F25" s="254"/>
      <c r="G25" s="254"/>
      <c r="H25" s="217"/>
      <c r="I25" s="217"/>
      <c r="J25" s="217"/>
      <c r="K25" s="217"/>
      <c r="L25" s="217"/>
      <c r="M25" s="217"/>
      <c r="N25" s="217"/>
      <c r="O25" s="217"/>
      <c r="P25" s="217"/>
      <c r="Q25" s="217"/>
      <c r="R25" s="217"/>
      <c r="S25" s="217"/>
      <c r="T25" s="217"/>
      <c r="U25" s="217"/>
      <c r="V25" s="217"/>
      <c r="W25" s="217"/>
      <c r="X25" s="216"/>
      <c r="Y25" s="217"/>
      <c r="Z25" s="217"/>
      <c r="AA25" s="217"/>
      <c r="AB25" s="217"/>
      <c r="AC25" s="217"/>
      <c r="AD25" s="217"/>
      <c r="AE25" s="217"/>
    </row>
    <row r="26" spans="1:31" ht="9" customHeight="1" thickBot="1" x14ac:dyDescent="0.3">
      <c r="A26" s="216"/>
      <c r="B26" s="228"/>
      <c r="C26" s="255"/>
      <c r="D26" s="255"/>
      <c r="E26" s="255"/>
      <c r="F26" s="255"/>
      <c r="G26" s="255"/>
      <c r="H26" s="254"/>
      <c r="I26" s="254"/>
      <c r="J26" s="254"/>
      <c r="K26" s="254"/>
      <c r="L26" s="254"/>
      <c r="M26" s="254"/>
      <c r="N26" s="254"/>
      <c r="O26" s="254"/>
      <c r="P26" s="254"/>
      <c r="Q26" s="254"/>
      <c r="R26" s="254"/>
      <c r="S26" s="254"/>
      <c r="T26" s="254"/>
      <c r="U26" s="254"/>
      <c r="V26" s="254"/>
      <c r="W26" s="254"/>
      <c r="X26" s="216"/>
      <c r="Y26" s="217"/>
      <c r="Z26" s="217"/>
      <c r="AA26" s="217"/>
      <c r="AB26" s="217"/>
      <c r="AC26" s="217"/>
      <c r="AD26" s="217"/>
      <c r="AE26" s="217"/>
    </row>
    <row r="27" spans="1:31" s="7" customFormat="1" ht="16.5" thickBot="1" x14ac:dyDescent="0.3">
      <c r="A27" s="216"/>
      <c r="B27" s="255"/>
      <c r="C27" s="256" t="s">
        <v>23</v>
      </c>
      <c r="D27" s="257">
        <f>COUNTA('Monitoria Anual - 1'!A11:A107)</f>
        <v>8</v>
      </c>
      <c r="E27" s="217"/>
      <c r="F27" s="217"/>
      <c r="G27" s="217"/>
      <c r="H27" s="255"/>
      <c r="I27" s="255"/>
      <c r="J27" s="255"/>
      <c r="K27" s="255"/>
      <c r="L27" s="255"/>
      <c r="M27" s="255"/>
      <c r="N27" s="255"/>
      <c r="O27" s="255"/>
      <c r="P27" s="255"/>
      <c r="Q27" s="255"/>
      <c r="R27" s="255"/>
      <c r="S27" s="255"/>
      <c r="T27" s="255"/>
      <c r="U27" s="255"/>
      <c r="V27" s="255"/>
      <c r="W27" s="255"/>
      <c r="X27" s="216"/>
      <c r="Y27" s="222"/>
      <c r="Z27" s="222"/>
      <c r="AA27" s="222"/>
      <c r="AB27" s="222"/>
      <c r="AC27" s="222"/>
      <c r="AD27" s="222"/>
      <c r="AE27" s="222"/>
    </row>
    <row r="28" spans="1:31" ht="8.25" customHeight="1" thickBot="1" x14ac:dyDescent="0.3">
      <c r="A28" s="216"/>
      <c r="B28" s="217"/>
      <c r="C28" s="217"/>
      <c r="D28" s="217"/>
      <c r="E28" s="217"/>
      <c r="F28" s="217"/>
      <c r="G28" s="217"/>
      <c r="H28" s="217"/>
      <c r="I28" s="217"/>
      <c r="J28" s="217"/>
      <c r="K28" s="217"/>
      <c r="L28" s="217"/>
      <c r="M28" s="217"/>
      <c r="N28" s="217"/>
      <c r="O28" s="217"/>
      <c r="P28" s="217"/>
      <c r="Q28" s="217"/>
      <c r="R28" s="217"/>
      <c r="S28" s="217"/>
      <c r="T28" s="217"/>
      <c r="U28" s="217"/>
      <c r="V28" s="217"/>
      <c r="W28" s="217"/>
      <c r="X28" s="216"/>
      <c r="Y28" s="217"/>
      <c r="Z28" s="217"/>
      <c r="AA28" s="217"/>
      <c r="AB28" s="217"/>
      <c r="AC28" s="217"/>
      <c r="AD28" s="217"/>
      <c r="AE28" s="217"/>
    </row>
    <row r="29" spans="1:31" ht="15.75" thickBot="1" x14ac:dyDescent="0.3">
      <c r="A29" s="216"/>
      <c r="B29" s="217"/>
      <c r="C29" s="258" t="s">
        <v>28</v>
      </c>
      <c r="D29" s="258" t="s">
        <v>29</v>
      </c>
      <c r="E29" s="259"/>
      <c r="F29" s="260"/>
      <c r="G29" s="261"/>
      <c r="H29" s="262"/>
      <c r="I29" s="263"/>
      <c r="J29" s="264"/>
      <c r="K29" s="217"/>
      <c r="L29" s="217"/>
      <c r="M29" s="217"/>
      <c r="N29" s="217"/>
      <c r="O29" s="217"/>
      <c r="P29" s="217"/>
      <c r="Q29" s="217"/>
      <c r="R29" s="217"/>
      <c r="S29" s="217"/>
      <c r="T29" s="217"/>
      <c r="U29" s="217"/>
      <c r="V29" s="217"/>
      <c r="W29" s="265"/>
      <c r="X29" s="216"/>
      <c r="Y29" s="217"/>
      <c r="Z29" s="217"/>
      <c r="AA29" s="217"/>
      <c r="AB29" s="217"/>
      <c r="AC29" s="217"/>
      <c r="AD29" s="217"/>
      <c r="AE29" s="217"/>
    </row>
    <row r="30" spans="1:31" x14ac:dyDescent="0.25">
      <c r="A30" s="216"/>
      <c r="B30" s="217"/>
      <c r="C30" s="266" t="s">
        <v>30</v>
      </c>
      <c r="D30" s="267">
        <f>SUM(F30:J30)</f>
        <v>5</v>
      </c>
      <c r="E30" s="268">
        <f>COUNTA('Monitoria Anual - 1'!S11:S15)</f>
        <v>0</v>
      </c>
      <c r="F30" s="269">
        <f>COUNTA('Monitoria Anual - 1'!N11:N15)</f>
        <v>0</v>
      </c>
      <c r="G30" s="269">
        <f>COUNTA('Monitoria Anual - 1'!O11:O15)</f>
        <v>3</v>
      </c>
      <c r="H30" s="269">
        <f>COUNTA('Monitoria Anual - 1'!P11:P15)</f>
        <v>0</v>
      </c>
      <c r="I30" s="269">
        <f>COUNTA('Monitoria Anual - 1'!Q11:Q15)</f>
        <v>2</v>
      </c>
      <c r="J30" s="270">
        <f>COUNTA('Monitoria Anual - 1'!R11:R15)</f>
        <v>0</v>
      </c>
      <c r="K30" s="217"/>
      <c r="L30" s="217"/>
      <c r="M30" s="217"/>
      <c r="N30" s="217"/>
      <c r="O30" s="217"/>
      <c r="P30" s="217"/>
      <c r="Q30" s="217"/>
      <c r="R30" s="217"/>
      <c r="S30" s="217"/>
      <c r="T30" s="217"/>
      <c r="U30" s="217"/>
      <c r="V30" s="217"/>
      <c r="W30" s="265"/>
      <c r="X30" s="216"/>
      <c r="Y30" s="217"/>
      <c r="Z30" s="217"/>
      <c r="AA30" s="217"/>
      <c r="AB30" s="217"/>
      <c r="AC30" s="217"/>
      <c r="AD30" s="217"/>
      <c r="AE30" s="217"/>
    </row>
    <row r="31" spans="1:31" x14ac:dyDescent="0.25">
      <c r="A31" s="216"/>
      <c r="B31" s="217"/>
      <c r="C31" s="271" t="s">
        <v>31</v>
      </c>
      <c r="D31" s="266">
        <f>SUM(F31:J31)</f>
        <v>7</v>
      </c>
      <c r="E31" s="272">
        <f>COUNTA('Monitoria Anual - 1'!S16:S22)</f>
        <v>0</v>
      </c>
      <c r="F31" s="273">
        <f>COUNTA('Monitoria Anual - 1'!N16:N22)</f>
        <v>1</v>
      </c>
      <c r="G31" s="273">
        <f>COUNTA('Monitoria Anual - 1'!O16:O22)</f>
        <v>2</v>
      </c>
      <c r="H31" s="273">
        <f>COUNTA('Monitoria Anual - 1'!P16:P22)</f>
        <v>2</v>
      </c>
      <c r="I31" s="273">
        <f>COUNTA('Monitoria Anual - 1'!Q16:Q22)</f>
        <v>2</v>
      </c>
      <c r="J31" s="274">
        <f>COUNTA('Monitoria Anual - 1'!R16:R22)</f>
        <v>0</v>
      </c>
      <c r="K31" s="217"/>
      <c r="L31" s="217"/>
      <c r="M31" s="217"/>
      <c r="N31" s="217"/>
      <c r="O31" s="217"/>
      <c r="P31" s="217"/>
      <c r="Q31" s="217"/>
      <c r="R31" s="217"/>
      <c r="S31" s="217"/>
      <c r="T31" s="217"/>
      <c r="U31" s="217"/>
      <c r="V31" s="217"/>
      <c r="W31" s="265"/>
      <c r="X31" s="216"/>
      <c r="Y31" s="217"/>
      <c r="Z31" s="217"/>
      <c r="AA31" s="217"/>
      <c r="AB31" s="217"/>
      <c r="AC31" s="217"/>
      <c r="AD31" s="217"/>
      <c r="AE31" s="217"/>
    </row>
    <row r="32" spans="1:31" x14ac:dyDescent="0.25">
      <c r="A32" s="216"/>
      <c r="B32" s="217"/>
      <c r="C32" s="271" t="s">
        <v>32</v>
      </c>
      <c r="D32" s="266">
        <f t="shared" ref="D32:D37" si="2">SUM(F32:J32)</f>
        <v>26</v>
      </c>
      <c r="E32" s="272">
        <f>COUNTA('Monitoria Anual - 1'!S23:S48)</f>
        <v>0</v>
      </c>
      <c r="F32" s="273">
        <f>COUNTA('Monitoria Anual - 1'!N23:N48)</f>
        <v>0</v>
      </c>
      <c r="G32" s="273">
        <f>COUNTA('Monitoria Anual - 1'!O23:O48)</f>
        <v>9</v>
      </c>
      <c r="H32" s="273">
        <f>COUNTA('Monitoria Anual - 1'!P23:P48)</f>
        <v>4</v>
      </c>
      <c r="I32" s="273">
        <f>COUNTA('Monitoria Anual - 1'!Q23:Q48)</f>
        <v>12</v>
      </c>
      <c r="J32" s="274">
        <f>COUNTA('Monitoria Anual - 1'!R23:R48)</f>
        <v>1</v>
      </c>
      <c r="K32" s="217"/>
      <c r="L32" s="217"/>
      <c r="M32" s="217"/>
      <c r="N32" s="217"/>
      <c r="O32" s="217"/>
      <c r="P32" s="217"/>
      <c r="Q32" s="217"/>
      <c r="R32" s="217"/>
      <c r="S32" s="217"/>
      <c r="T32" s="217"/>
      <c r="U32" s="217"/>
      <c r="V32" s="217"/>
      <c r="W32" s="265"/>
      <c r="X32" s="216"/>
      <c r="Y32" s="217"/>
      <c r="Z32" s="217"/>
      <c r="AA32" s="217"/>
      <c r="AB32" s="217"/>
      <c r="AC32" s="217"/>
      <c r="AD32" s="217"/>
      <c r="AE32" s="217"/>
    </row>
    <row r="33" spans="1:31" x14ac:dyDescent="0.25">
      <c r="A33" s="216"/>
      <c r="B33" s="217"/>
      <c r="C33" s="271" t="s">
        <v>33</v>
      </c>
      <c r="D33" s="266">
        <f t="shared" si="2"/>
        <v>2</v>
      </c>
      <c r="E33" s="272">
        <f>COUNTA('Monitoria Anual - 1'!S49:S50)</f>
        <v>0</v>
      </c>
      <c r="F33" s="273">
        <f>COUNTA('Monitoria Anual - 1'!N49:N50)</f>
        <v>0</v>
      </c>
      <c r="G33" s="273">
        <f>COUNTA('Monitoria Anual - 1'!O49:O50)</f>
        <v>2</v>
      </c>
      <c r="H33" s="273">
        <f>COUNTA('Monitoria Anual - 1'!P49:P50)</f>
        <v>0</v>
      </c>
      <c r="I33" s="273">
        <f>COUNTA('Monitoria Anual - 1'!Q49:Q50)</f>
        <v>0</v>
      </c>
      <c r="J33" s="274">
        <f>COUNTA('Monitoria Anual - 1'!R49:R50)</f>
        <v>0</v>
      </c>
      <c r="K33" s="217"/>
      <c r="L33" s="217"/>
      <c r="M33" s="217"/>
      <c r="N33" s="217"/>
      <c r="O33" s="217"/>
      <c r="P33" s="217"/>
      <c r="Q33" s="217"/>
      <c r="R33" s="217"/>
      <c r="S33" s="217"/>
      <c r="T33" s="217"/>
      <c r="U33" s="217"/>
      <c r="V33" s="217"/>
      <c r="W33" s="265"/>
      <c r="X33" s="216"/>
      <c r="Y33" s="217"/>
      <c r="Z33" s="217"/>
      <c r="AA33" s="217"/>
      <c r="AB33" s="217"/>
      <c r="AC33" s="217"/>
      <c r="AD33" s="217"/>
      <c r="AE33" s="217"/>
    </row>
    <row r="34" spans="1:31" x14ac:dyDescent="0.25">
      <c r="A34" s="216"/>
      <c r="B34" s="217"/>
      <c r="C34" s="271" t="s">
        <v>34</v>
      </c>
      <c r="D34" s="266">
        <f t="shared" si="2"/>
        <v>17</v>
      </c>
      <c r="E34" s="272">
        <f>COUNTA('Monitoria Anual - 1'!S51:S67)</f>
        <v>0</v>
      </c>
      <c r="F34" s="273">
        <f>COUNTA('Monitoria Anual - 1'!N51:N67)</f>
        <v>0</v>
      </c>
      <c r="G34" s="273">
        <f>COUNTA('Monitoria Anual - 1'!O51:O67)</f>
        <v>14</v>
      </c>
      <c r="H34" s="273">
        <f>COUNTA('Monitoria Anual - 1'!P51:P67)</f>
        <v>0</v>
      </c>
      <c r="I34" s="273">
        <f>COUNTA('Monitoria Anual - 1'!Q51:Q67)</f>
        <v>1</v>
      </c>
      <c r="J34" s="274">
        <f>COUNTA('Monitoria Anual - 1'!R51:R67)</f>
        <v>2</v>
      </c>
      <c r="K34" s="217"/>
      <c r="L34" s="217"/>
      <c r="M34" s="217"/>
      <c r="N34" s="217"/>
      <c r="O34" s="217"/>
      <c r="P34" s="217"/>
      <c r="Q34" s="217"/>
      <c r="R34" s="217"/>
      <c r="S34" s="217"/>
      <c r="T34" s="217"/>
      <c r="U34" s="217"/>
      <c r="V34" s="217"/>
      <c r="W34" s="265"/>
      <c r="X34" s="216"/>
      <c r="Y34" s="217"/>
      <c r="Z34" s="217"/>
      <c r="AA34" s="217"/>
      <c r="AB34" s="217"/>
      <c r="AC34" s="217"/>
      <c r="AD34" s="217"/>
      <c r="AE34" s="217"/>
    </row>
    <row r="35" spans="1:31" x14ac:dyDescent="0.25">
      <c r="A35" s="216"/>
      <c r="B35" s="217"/>
      <c r="C35" s="271" t="s">
        <v>35</v>
      </c>
      <c r="D35" s="266">
        <f t="shared" si="2"/>
        <v>3</v>
      </c>
      <c r="E35" s="272">
        <f>COUNTA('Monitoria Anual - 1'!S68:S70)</f>
        <v>0</v>
      </c>
      <c r="F35" s="273">
        <f>COUNTA('Monitoria Anual - 1'!N68:N70)</f>
        <v>0</v>
      </c>
      <c r="G35" s="273">
        <f>COUNTA('Monitoria Anual - 1'!O68:O70)</f>
        <v>3</v>
      </c>
      <c r="H35" s="273">
        <f>COUNTA('Monitoria Anual - 1'!P68:P70)</f>
        <v>0</v>
      </c>
      <c r="I35" s="273">
        <f>COUNTA('Monitoria Anual - 1'!Q68:Q70)</f>
        <v>0</v>
      </c>
      <c r="J35" s="274">
        <f>COUNTA('Monitoria Anual - 1'!R68:R70)</f>
        <v>0</v>
      </c>
      <c r="K35" s="217"/>
      <c r="L35" s="217"/>
      <c r="M35" s="217"/>
      <c r="N35" s="217"/>
      <c r="O35" s="217"/>
      <c r="P35" s="217"/>
      <c r="Q35" s="217"/>
      <c r="R35" s="217"/>
      <c r="S35" s="217"/>
      <c r="T35" s="217"/>
      <c r="U35" s="217"/>
      <c r="V35" s="217"/>
      <c r="W35" s="265"/>
      <c r="X35" s="216"/>
      <c r="Y35" s="217"/>
      <c r="Z35" s="217"/>
      <c r="AA35" s="217"/>
      <c r="AB35" s="217"/>
      <c r="AC35" s="217"/>
      <c r="AD35" s="217"/>
      <c r="AE35" s="217"/>
    </row>
    <row r="36" spans="1:31" x14ac:dyDescent="0.25">
      <c r="A36" s="216"/>
      <c r="B36" s="217"/>
      <c r="C36" s="271" t="s">
        <v>36</v>
      </c>
      <c r="D36" s="266">
        <f t="shared" si="2"/>
        <v>13</v>
      </c>
      <c r="E36" s="272">
        <f>COUNTA('Monitoria Anual - 1'!S71:S83)</f>
        <v>0</v>
      </c>
      <c r="F36" s="273">
        <f>COUNTA('Monitoria Anual - 1'!N71:N83)</f>
        <v>0</v>
      </c>
      <c r="G36" s="273">
        <f>COUNTA('Monitoria Anual - 1'!O71:O83)</f>
        <v>8</v>
      </c>
      <c r="H36" s="273">
        <f>COUNTA('Monitoria Anual - 1'!P71:P83)</f>
        <v>1</v>
      </c>
      <c r="I36" s="273">
        <f>COUNTA('Monitoria Anual - 1'!Q71:Q83)</f>
        <v>4</v>
      </c>
      <c r="J36" s="274">
        <f>COUNTA('Monitoria Anual - 1'!R71:R83)</f>
        <v>0</v>
      </c>
      <c r="K36" s="217"/>
      <c r="L36" s="217"/>
      <c r="M36" s="217"/>
      <c r="N36" s="217"/>
      <c r="O36" s="217"/>
      <c r="P36" s="217"/>
      <c r="Q36" s="217"/>
      <c r="R36" s="217"/>
      <c r="S36" s="217"/>
      <c r="T36" s="217"/>
      <c r="U36" s="217"/>
      <c r="V36" s="217"/>
      <c r="W36" s="265"/>
      <c r="X36" s="216"/>
      <c r="Y36" s="217"/>
      <c r="Z36" s="217"/>
      <c r="AA36" s="217"/>
      <c r="AB36" s="217"/>
      <c r="AC36" s="217"/>
      <c r="AD36" s="217"/>
      <c r="AE36" s="217"/>
    </row>
    <row r="37" spans="1:31" x14ac:dyDescent="0.25">
      <c r="A37" s="216"/>
      <c r="B37" s="217"/>
      <c r="C37" s="271" t="s">
        <v>37</v>
      </c>
      <c r="D37" s="266">
        <f t="shared" si="2"/>
        <v>24</v>
      </c>
      <c r="E37" s="272">
        <f>COUNTA('Monitoria Anual - 1'!S84:S107)</f>
        <v>0</v>
      </c>
      <c r="F37" s="273">
        <f>COUNTA('Monitoria Anual - 1'!N84:N107)</f>
        <v>0</v>
      </c>
      <c r="G37" s="273">
        <f>COUNTA('Monitoria Anual - 1'!O84:O107)</f>
        <v>16</v>
      </c>
      <c r="H37" s="273">
        <f>COUNTA('Monitoria Anual - 1'!P84:P107)</f>
        <v>2</v>
      </c>
      <c r="I37" s="273">
        <f>COUNTA('Monitoria Anual - 1'!Q84:Q107)</f>
        <v>3</v>
      </c>
      <c r="J37" s="274">
        <f>COUNTA('Monitoria Anual - 1'!R84:R107)</f>
        <v>3</v>
      </c>
      <c r="K37" s="217"/>
      <c r="L37" s="217"/>
      <c r="M37" s="217"/>
      <c r="N37" s="217"/>
      <c r="O37" s="217"/>
      <c r="P37" s="217"/>
      <c r="Q37" s="217"/>
      <c r="R37" s="217"/>
      <c r="S37" s="217"/>
      <c r="T37" s="217"/>
      <c r="U37" s="217"/>
      <c r="V37" s="217"/>
      <c r="W37" s="265"/>
      <c r="X37" s="216"/>
      <c r="Y37" s="217"/>
      <c r="Z37" s="217"/>
      <c r="AA37" s="217"/>
      <c r="AB37" s="217"/>
      <c r="AC37" s="217"/>
      <c r="AD37" s="217"/>
      <c r="AE37" s="217"/>
    </row>
    <row r="38" spans="1:31" x14ac:dyDescent="0.25">
      <c r="A38" s="216"/>
      <c r="B38" s="217"/>
      <c r="C38" s="217"/>
      <c r="D38" s="217"/>
      <c r="E38" s="217"/>
      <c r="F38" s="217"/>
      <c r="G38" s="217"/>
      <c r="H38" s="217"/>
      <c r="I38" s="217"/>
      <c r="J38" s="217"/>
      <c r="K38" s="217"/>
      <c r="L38" s="217"/>
      <c r="M38" s="217"/>
      <c r="N38" s="217"/>
      <c r="O38" s="217"/>
      <c r="P38" s="217"/>
      <c r="Q38" s="217"/>
      <c r="R38" s="217"/>
      <c r="S38" s="217"/>
      <c r="T38" s="217"/>
      <c r="U38" s="217"/>
      <c r="V38" s="217"/>
      <c r="W38" s="217"/>
      <c r="X38" s="216"/>
      <c r="Y38" s="217"/>
      <c r="Z38" s="217"/>
      <c r="AA38" s="217"/>
      <c r="AB38" s="217"/>
      <c r="AC38" s="217"/>
      <c r="AD38" s="217"/>
      <c r="AE38" s="217"/>
    </row>
    <row r="39" spans="1:31" x14ac:dyDescent="0.25">
      <c r="A39" s="216"/>
      <c r="B39" s="216"/>
      <c r="C39" s="216"/>
      <c r="D39" s="216"/>
      <c r="E39" s="216"/>
      <c r="F39" s="216"/>
      <c r="G39" s="216"/>
      <c r="H39" s="216"/>
      <c r="I39" s="216"/>
      <c r="J39" s="216"/>
      <c r="K39" s="216"/>
      <c r="L39" s="216"/>
      <c r="M39" s="216"/>
      <c r="N39" s="216"/>
      <c r="O39" s="216"/>
      <c r="P39" s="216"/>
      <c r="Q39" s="216"/>
      <c r="R39" s="216"/>
      <c r="S39" s="216"/>
      <c r="T39" s="216"/>
      <c r="U39" s="216"/>
      <c r="V39" s="216"/>
      <c r="W39" s="216"/>
      <c r="X39" s="216"/>
      <c r="Y39" s="217"/>
      <c r="Z39" s="217"/>
      <c r="AA39" s="217"/>
      <c r="AB39" s="217"/>
      <c r="AC39" s="217"/>
      <c r="AD39" s="217"/>
      <c r="AE39" s="217"/>
    </row>
    <row r="40" spans="1:31" x14ac:dyDescent="0.25">
      <c r="A40" s="217"/>
      <c r="B40" s="217"/>
      <c r="C40" s="217"/>
      <c r="D40" s="217"/>
      <c r="E40" s="217"/>
      <c r="F40" s="217"/>
      <c r="G40" s="217"/>
      <c r="H40" s="217"/>
      <c r="I40" s="217"/>
      <c r="J40" s="217"/>
      <c r="K40" s="217"/>
      <c r="L40" s="217"/>
      <c r="M40" s="217"/>
      <c r="N40" s="217"/>
      <c r="O40" s="217"/>
      <c r="P40" s="217"/>
      <c r="Q40" s="217"/>
      <c r="R40" s="217"/>
      <c r="S40" s="217"/>
      <c r="T40" s="217"/>
      <c r="U40" s="217"/>
      <c r="V40" s="217"/>
      <c r="W40" s="217"/>
      <c r="X40" s="217"/>
      <c r="Y40" s="217"/>
      <c r="Z40" s="217"/>
      <c r="AA40" s="217"/>
      <c r="AB40" s="217"/>
      <c r="AC40" s="217"/>
      <c r="AD40" s="217"/>
      <c r="AE40" s="217"/>
    </row>
    <row r="41" spans="1:31" x14ac:dyDescent="0.25">
      <c r="A41" s="275"/>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row>
    <row r="42" spans="1:31" x14ac:dyDescent="0.25">
      <c r="A42" s="275"/>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row>
    <row r="43" spans="1:31" x14ac:dyDescent="0.25">
      <c r="A43" s="275"/>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row>
  </sheetData>
  <sheetProtection algorithmName="SHA-512" hashValue="Kcl+qZRbWzDypG8Mb9XibrVK0sS1DzuvdIThddogigPrsI8ju4qof9pGaobfiHdNGPw896WEF7xty97mFHDV4Q==" saltValue="/WPGzsvB54Q2hLE9Zj8RiA==" spinCount="100000" sheet="1" objects="1" scenarios="1"/>
  <protectedRanges>
    <protectedRange password="ECFE" sqref="A38:AD43 A1:AD5 A6:AD24 A25:AD37" name="Intervalo1_8"/>
  </protectedRanges>
  <mergeCells count="13">
    <mergeCell ref="B25:C25"/>
    <mergeCell ref="D5:N5"/>
    <mergeCell ref="B8:W8"/>
    <mergeCell ref="B10:C10"/>
    <mergeCell ref="F11:G11"/>
    <mergeCell ref="C12:G12"/>
    <mergeCell ref="D22:G22"/>
    <mergeCell ref="D23:G23"/>
    <mergeCell ref="B1:W2"/>
    <mergeCell ref="B3:W3"/>
    <mergeCell ref="B5:C5"/>
    <mergeCell ref="B6:C6"/>
    <mergeCell ref="D6:G6"/>
  </mergeCells>
  <conditionalFormatting sqref="E30:F30 F31:F37 G30:J37">
    <cfRule type="cellIs" dxfId="3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92"/>
  <sheetViews>
    <sheetView showGridLines="0" zoomScale="60" zoomScaleNormal="60" workbookViewId="0">
      <selection activeCell="C107" sqref="C107"/>
    </sheetView>
  </sheetViews>
  <sheetFormatPr defaultColWidth="8.85546875" defaultRowHeight="15" x14ac:dyDescent="0.25"/>
  <cols>
    <col min="1" max="1" width="40.7109375" style="22" customWidth="1"/>
    <col min="2" max="2" width="7.28515625" style="22" customWidth="1"/>
    <col min="3" max="3" width="53.85546875" style="22" customWidth="1"/>
    <col min="4" max="4" width="23" style="22" customWidth="1"/>
    <col min="5" max="5" width="19.7109375" style="22" customWidth="1"/>
    <col min="6" max="7" width="19.28515625" style="22" customWidth="1"/>
    <col min="8" max="8" width="25.140625" style="22" customWidth="1"/>
    <col min="9" max="9" width="20.42578125" style="22" customWidth="1"/>
    <col min="10" max="10" width="47.5703125" style="22" customWidth="1"/>
    <col min="11" max="13" width="17" style="22" customWidth="1"/>
    <col min="14" max="19" width="20.28515625" style="23" customWidth="1"/>
    <col min="20" max="20" width="58.5703125" style="22" customWidth="1"/>
    <col min="21" max="21" width="50.5703125" style="22" customWidth="1"/>
    <col min="22" max="22" width="44" style="22" customWidth="1"/>
    <col min="23" max="23" width="26.28515625" style="22" customWidth="1"/>
    <col min="24" max="24" width="31.7109375" style="22" customWidth="1"/>
    <col min="25" max="27" width="28.85546875" style="22" customWidth="1"/>
    <col min="28" max="29" width="18.7109375" style="22" customWidth="1"/>
    <col min="30" max="31" width="21.5703125" style="22" customWidth="1"/>
    <col min="32" max="32" width="39.7109375" style="22" customWidth="1"/>
    <col min="33" max="34" width="15.85546875" style="22" customWidth="1"/>
    <col min="35" max="35" width="49" style="23" customWidth="1"/>
    <col min="36" max="36" width="7" style="22" customWidth="1"/>
    <col min="37" max="39" width="8.85546875" style="22"/>
    <col min="40" max="40" width="8.85546875" style="22" hidden="1" customWidth="1"/>
    <col min="41" max="16384" width="8.85546875" style="22"/>
  </cols>
  <sheetData>
    <row r="1" spans="1:40" ht="33.75" customHeight="1" x14ac:dyDescent="0.25">
      <c r="A1" s="308" t="s">
        <v>2191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26"/>
    </row>
    <row r="2" spans="1:40" s="24" customFormat="1" ht="33.75" customHeight="1" thickBot="1" x14ac:dyDescent="0.3">
      <c r="A2" s="309" t="s">
        <v>1584</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54"/>
    </row>
    <row r="3" spans="1:40" ht="15.75" thickTop="1" x14ac:dyDescent="0.25">
      <c r="AJ3" s="26"/>
    </row>
    <row r="4" spans="1:40" ht="45" customHeight="1" x14ac:dyDescent="0.25">
      <c r="A4" s="52" t="s">
        <v>2190</v>
      </c>
      <c r="B4" s="310" t="s">
        <v>2197</v>
      </c>
      <c r="C4" s="310"/>
      <c r="D4" s="310"/>
      <c r="E4" s="310"/>
      <c r="F4" s="310"/>
      <c r="G4" s="311"/>
      <c r="H4" s="53"/>
      <c r="I4" s="53"/>
      <c r="J4" s="53"/>
      <c r="K4" s="53"/>
      <c r="L4" s="53"/>
      <c r="M4" s="53"/>
      <c r="N4" s="53"/>
      <c r="O4" s="53"/>
      <c r="P4" s="53"/>
      <c r="Q4" s="53"/>
      <c r="R4" s="53"/>
      <c r="S4" s="24"/>
      <c r="AJ4" s="26"/>
    </row>
    <row r="5" spans="1:40" ht="27" customHeight="1" x14ac:dyDescent="0.25">
      <c r="A5" s="52" t="s">
        <v>2189</v>
      </c>
      <c r="B5" s="312" t="s">
        <v>2341</v>
      </c>
      <c r="C5" s="313"/>
      <c r="D5" s="24"/>
      <c r="E5" s="24"/>
      <c r="F5" s="24"/>
      <c r="G5" s="24"/>
      <c r="H5" s="24"/>
      <c r="I5" s="24"/>
      <c r="J5" s="24"/>
      <c r="K5" s="24"/>
      <c r="L5" s="24"/>
      <c r="M5" s="23"/>
      <c r="AJ5" s="26"/>
      <c r="AN5" s="22" t="s">
        <v>2188</v>
      </c>
    </row>
    <row r="6" spans="1:40" ht="15.75" thickBot="1" x14ac:dyDescent="0.3">
      <c r="AJ6" s="26"/>
      <c r="AN6" s="51" t="s">
        <v>43</v>
      </c>
    </row>
    <row r="7" spans="1:40" ht="27" customHeight="1" thickBot="1" x14ac:dyDescent="0.3">
      <c r="A7" s="314" t="s">
        <v>2</v>
      </c>
      <c r="B7" s="315"/>
      <c r="C7" s="315"/>
      <c r="D7" s="315"/>
      <c r="E7" s="315"/>
      <c r="F7" s="315"/>
      <c r="G7" s="315"/>
      <c r="H7" s="315"/>
      <c r="I7" s="315"/>
      <c r="J7" s="315"/>
      <c r="K7" s="315"/>
      <c r="L7" s="315"/>
      <c r="M7" s="316"/>
      <c r="N7" s="317" t="s">
        <v>39</v>
      </c>
      <c r="O7" s="318"/>
      <c r="P7" s="318"/>
      <c r="Q7" s="318"/>
      <c r="R7" s="318"/>
      <c r="S7" s="318"/>
      <c r="T7" s="318"/>
      <c r="U7" s="318"/>
      <c r="V7" s="318"/>
      <c r="W7" s="318"/>
      <c r="X7" s="319"/>
      <c r="Y7" s="320" t="s">
        <v>20</v>
      </c>
      <c r="Z7" s="321"/>
      <c r="AA7" s="321"/>
      <c r="AB7" s="321"/>
      <c r="AC7" s="321"/>
      <c r="AD7" s="321"/>
      <c r="AE7" s="321"/>
      <c r="AF7" s="321"/>
      <c r="AG7" s="321"/>
      <c r="AH7" s="321"/>
      <c r="AI7" s="322"/>
      <c r="AJ7" s="26"/>
    </row>
    <row r="8" spans="1:40" ht="64.5" customHeight="1" x14ac:dyDescent="0.25">
      <c r="A8" s="323" t="s">
        <v>1</v>
      </c>
      <c r="B8" s="307" t="s">
        <v>2187</v>
      </c>
      <c r="C8" s="307" t="s">
        <v>2186</v>
      </c>
      <c r="D8" s="307" t="s">
        <v>2185</v>
      </c>
      <c r="E8" s="326" t="s">
        <v>2184</v>
      </c>
      <c r="F8" s="307" t="s">
        <v>2183</v>
      </c>
      <c r="G8" s="307"/>
      <c r="H8" s="307" t="s">
        <v>2182</v>
      </c>
      <c r="I8" s="326" t="s">
        <v>2181</v>
      </c>
      <c r="J8" s="307" t="s">
        <v>2180</v>
      </c>
      <c r="K8" s="356" t="s">
        <v>2179</v>
      </c>
      <c r="L8" s="357"/>
      <c r="M8" s="307" t="s">
        <v>2178</v>
      </c>
      <c r="N8" s="358" t="s">
        <v>3</v>
      </c>
      <c r="O8" s="345" t="s">
        <v>2177</v>
      </c>
      <c r="P8" s="348" t="s">
        <v>4</v>
      </c>
      <c r="Q8" s="350" t="s">
        <v>5</v>
      </c>
      <c r="R8" s="352" t="s">
        <v>6</v>
      </c>
      <c r="S8" s="354" t="s">
        <v>7</v>
      </c>
      <c r="T8" s="339" t="s">
        <v>8</v>
      </c>
      <c r="U8" s="339" t="s">
        <v>9</v>
      </c>
      <c r="V8" s="339" t="s">
        <v>10</v>
      </c>
      <c r="W8" s="339" t="s">
        <v>11</v>
      </c>
      <c r="X8" s="341" t="s">
        <v>40</v>
      </c>
      <c r="Y8" s="343" t="s">
        <v>12</v>
      </c>
      <c r="Z8" s="335" t="s">
        <v>13</v>
      </c>
      <c r="AA8" s="333" t="s">
        <v>2203</v>
      </c>
      <c r="AB8" s="335" t="s">
        <v>14</v>
      </c>
      <c r="AC8" s="335" t="s">
        <v>15</v>
      </c>
      <c r="AD8" s="335" t="s">
        <v>16</v>
      </c>
      <c r="AE8" s="335" t="s">
        <v>17</v>
      </c>
      <c r="AF8" s="337" t="s">
        <v>18</v>
      </c>
      <c r="AG8" s="335" t="s">
        <v>2204</v>
      </c>
      <c r="AH8" s="335" t="s">
        <v>2205</v>
      </c>
      <c r="AI8" s="328" t="s">
        <v>19</v>
      </c>
      <c r="AJ8" s="26"/>
    </row>
    <row r="9" spans="1:40" ht="45.75" customHeight="1" thickBot="1" x14ac:dyDescent="0.3">
      <c r="A9" s="324"/>
      <c r="B9" s="325"/>
      <c r="C9" s="325"/>
      <c r="D9" s="325"/>
      <c r="E9" s="327"/>
      <c r="F9" s="114" t="s">
        <v>2175</v>
      </c>
      <c r="G9" s="114" t="s">
        <v>2174</v>
      </c>
      <c r="H9" s="325"/>
      <c r="I9" s="327"/>
      <c r="J9" s="325"/>
      <c r="K9" s="115" t="s">
        <v>2173</v>
      </c>
      <c r="L9" s="115" t="s">
        <v>2172</v>
      </c>
      <c r="M9" s="325"/>
      <c r="N9" s="359"/>
      <c r="O9" s="346"/>
      <c r="P9" s="349"/>
      <c r="Q9" s="351"/>
      <c r="R9" s="353"/>
      <c r="S9" s="355"/>
      <c r="T9" s="340"/>
      <c r="U9" s="340"/>
      <c r="V9" s="340"/>
      <c r="W9" s="340"/>
      <c r="X9" s="342"/>
      <c r="Y9" s="344"/>
      <c r="Z9" s="336"/>
      <c r="AA9" s="334"/>
      <c r="AB9" s="336"/>
      <c r="AC9" s="336"/>
      <c r="AD9" s="336"/>
      <c r="AE9" s="336"/>
      <c r="AF9" s="338"/>
      <c r="AG9" s="336"/>
      <c r="AH9" s="336"/>
      <c r="AI9" s="329"/>
      <c r="AJ9" s="26"/>
    </row>
    <row r="10" spans="1:40" ht="110.25" customHeight="1" x14ac:dyDescent="0.25">
      <c r="A10" s="330" t="s">
        <v>2367</v>
      </c>
      <c r="B10" s="41" t="s">
        <v>2170</v>
      </c>
      <c r="C10" s="38" t="s">
        <v>2342</v>
      </c>
      <c r="D10" s="38" t="s">
        <v>45</v>
      </c>
      <c r="E10" s="29"/>
      <c r="F10" s="8" t="s">
        <v>46</v>
      </c>
      <c r="G10" s="8" t="s">
        <v>47</v>
      </c>
      <c r="H10" s="189" t="s">
        <v>48</v>
      </c>
      <c r="I10" s="37">
        <v>500000</v>
      </c>
      <c r="J10" s="189" t="s">
        <v>49</v>
      </c>
      <c r="K10" s="29"/>
      <c r="L10" s="29"/>
      <c r="M10" s="29"/>
      <c r="N10" s="29"/>
      <c r="O10" s="47" t="s">
        <v>41</v>
      </c>
      <c r="P10" s="29"/>
      <c r="Q10" s="29"/>
      <c r="R10" s="29"/>
      <c r="S10" s="116" t="s">
        <v>43</v>
      </c>
      <c r="T10" s="189" t="s">
        <v>1546</v>
      </c>
      <c r="U10" s="189"/>
      <c r="V10" s="189"/>
      <c r="W10" s="189"/>
      <c r="X10" s="189"/>
      <c r="Y10" s="189"/>
      <c r="Z10" s="189"/>
      <c r="AA10" s="29"/>
      <c r="AB10" s="188"/>
      <c r="AC10" s="188"/>
      <c r="AD10" s="188"/>
      <c r="AE10" s="188"/>
      <c r="AF10" s="188"/>
      <c r="AG10" s="29"/>
      <c r="AH10" s="29"/>
      <c r="AI10" s="38"/>
      <c r="AJ10" s="26"/>
    </row>
    <row r="11" spans="1:40" ht="124.5" customHeight="1" x14ac:dyDescent="0.25">
      <c r="A11" s="331"/>
      <c r="B11" s="19" t="s">
        <v>2169</v>
      </c>
      <c r="C11" s="31" t="s">
        <v>2005</v>
      </c>
      <c r="D11" s="31" t="s">
        <v>50</v>
      </c>
      <c r="E11" s="28"/>
      <c r="F11" s="9">
        <v>41579</v>
      </c>
      <c r="G11" s="9">
        <v>42767</v>
      </c>
      <c r="H11" s="188" t="s">
        <v>48</v>
      </c>
      <c r="I11" s="32">
        <v>750000</v>
      </c>
      <c r="J11" s="188" t="s">
        <v>52</v>
      </c>
      <c r="K11" s="28"/>
      <c r="L11" s="28"/>
      <c r="M11" s="28"/>
      <c r="N11" s="29"/>
      <c r="O11" s="29"/>
      <c r="P11" s="29" t="s">
        <v>41</v>
      </c>
      <c r="Q11" s="29"/>
      <c r="R11" s="29"/>
      <c r="S11" s="116" t="s">
        <v>43</v>
      </c>
      <c r="T11" s="188"/>
      <c r="U11" s="188" t="s">
        <v>548</v>
      </c>
      <c r="V11" s="188" t="s">
        <v>734</v>
      </c>
      <c r="W11" s="188" t="s">
        <v>735</v>
      </c>
      <c r="X11" s="188"/>
      <c r="Y11" s="188"/>
      <c r="Z11" s="188"/>
      <c r="AA11" s="28"/>
      <c r="AB11" s="188"/>
      <c r="AC11" s="188"/>
      <c r="AD11" s="188"/>
      <c r="AE11" s="188"/>
      <c r="AF11" s="188"/>
      <c r="AG11" s="28"/>
      <c r="AH11" s="28"/>
      <c r="AI11" s="31"/>
      <c r="AJ11" s="26"/>
    </row>
    <row r="12" spans="1:40" ht="166.5" customHeight="1" x14ac:dyDescent="0.25">
      <c r="A12" s="331"/>
      <c r="B12" s="19" t="s">
        <v>2168</v>
      </c>
      <c r="C12" s="31" t="s">
        <v>53</v>
      </c>
      <c r="D12" s="31" t="s">
        <v>54</v>
      </c>
      <c r="E12" s="28"/>
      <c r="F12" s="8" t="s">
        <v>331</v>
      </c>
      <c r="G12" s="8" t="s">
        <v>730</v>
      </c>
      <c r="H12" s="188" t="s">
        <v>48</v>
      </c>
      <c r="I12" s="32">
        <v>10000</v>
      </c>
      <c r="J12" s="188" t="s">
        <v>66</v>
      </c>
      <c r="K12" s="28"/>
      <c r="L12" s="28"/>
      <c r="M12" s="28"/>
      <c r="N12" s="29"/>
      <c r="O12" s="29"/>
      <c r="P12" s="29" t="s">
        <v>41</v>
      </c>
      <c r="Q12" s="29"/>
      <c r="R12" s="29"/>
      <c r="S12" s="116" t="s">
        <v>43</v>
      </c>
      <c r="T12" s="188" t="s">
        <v>733</v>
      </c>
      <c r="U12" s="188"/>
      <c r="V12" s="188"/>
      <c r="W12" s="188"/>
      <c r="X12" s="188"/>
      <c r="Y12" s="188"/>
      <c r="Z12" s="188"/>
      <c r="AA12" s="28"/>
      <c r="AB12" s="188"/>
      <c r="AC12" s="188"/>
      <c r="AD12" s="188"/>
      <c r="AE12" s="188"/>
      <c r="AF12" s="188"/>
      <c r="AG12" s="28"/>
      <c r="AH12" s="28"/>
      <c r="AI12" s="31"/>
      <c r="AJ12" s="26"/>
    </row>
    <row r="13" spans="1:40" ht="165" customHeight="1" x14ac:dyDescent="0.25">
      <c r="A13" s="331"/>
      <c r="B13" s="19" t="s">
        <v>2167</v>
      </c>
      <c r="C13" s="31" t="s">
        <v>731</v>
      </c>
      <c r="D13" s="31" t="s">
        <v>68</v>
      </c>
      <c r="E13" s="28"/>
      <c r="F13" s="8" t="s">
        <v>331</v>
      </c>
      <c r="G13" s="9">
        <v>41944</v>
      </c>
      <c r="H13" s="188" t="s">
        <v>69</v>
      </c>
      <c r="I13" s="32">
        <v>0</v>
      </c>
      <c r="J13" s="188" t="s">
        <v>70</v>
      </c>
      <c r="K13" s="28"/>
      <c r="L13" s="28"/>
      <c r="M13" s="28"/>
      <c r="N13" s="29"/>
      <c r="O13" s="29"/>
      <c r="P13" s="29" t="s">
        <v>41</v>
      </c>
      <c r="Q13" s="29"/>
      <c r="R13" s="29"/>
      <c r="S13" s="116"/>
      <c r="T13" s="188" t="s">
        <v>736</v>
      </c>
      <c r="U13" s="188" t="s">
        <v>737</v>
      </c>
      <c r="V13" s="188"/>
      <c r="W13" s="188" t="s">
        <v>738</v>
      </c>
      <c r="X13" s="188"/>
      <c r="Y13" s="188" t="s">
        <v>739</v>
      </c>
      <c r="Z13" s="188"/>
      <c r="AA13" s="28"/>
      <c r="AB13" s="188"/>
      <c r="AC13" s="188"/>
      <c r="AD13" s="188" t="s">
        <v>740</v>
      </c>
      <c r="AE13" s="188"/>
      <c r="AF13" s="188"/>
      <c r="AG13" s="28"/>
      <c r="AH13" s="28"/>
      <c r="AI13" s="31"/>
      <c r="AJ13" s="26"/>
    </row>
    <row r="14" spans="1:40" ht="164.25" customHeight="1" x14ac:dyDescent="0.25">
      <c r="A14" s="331"/>
      <c r="B14" s="19" t="s">
        <v>2166</v>
      </c>
      <c r="C14" s="31" t="s">
        <v>1054</v>
      </c>
      <c r="D14" s="31" t="s">
        <v>60</v>
      </c>
      <c r="E14" s="28"/>
      <c r="F14" s="18">
        <v>41640</v>
      </c>
      <c r="G14" s="8" t="s">
        <v>732</v>
      </c>
      <c r="H14" s="188" t="s">
        <v>48</v>
      </c>
      <c r="I14" s="32">
        <v>90000</v>
      </c>
      <c r="J14" s="188" t="s">
        <v>73</v>
      </c>
      <c r="K14" s="28"/>
      <c r="L14" s="28"/>
      <c r="M14" s="28"/>
      <c r="N14" s="29"/>
      <c r="O14" s="29" t="s">
        <v>41</v>
      </c>
      <c r="P14" s="29"/>
      <c r="Q14" s="29"/>
      <c r="R14" s="29"/>
      <c r="S14" s="116"/>
      <c r="T14" s="188"/>
      <c r="U14" s="188"/>
      <c r="V14" s="188"/>
      <c r="W14" s="188"/>
      <c r="X14" s="188"/>
      <c r="Y14" s="188"/>
      <c r="Z14" s="188"/>
      <c r="AA14" s="28"/>
      <c r="AB14" s="5">
        <v>42156</v>
      </c>
      <c r="AC14" s="5">
        <v>42522</v>
      </c>
      <c r="AD14" s="188"/>
      <c r="AE14" s="188"/>
      <c r="AF14" s="188"/>
      <c r="AG14" s="28"/>
      <c r="AH14" s="28"/>
      <c r="AI14" s="31"/>
      <c r="AJ14" s="26"/>
    </row>
    <row r="15" spans="1:40" ht="97.5" customHeight="1" x14ac:dyDescent="0.25">
      <c r="A15" s="332" t="s">
        <v>2366</v>
      </c>
      <c r="B15" s="19" t="s">
        <v>2163</v>
      </c>
      <c r="C15" s="31" t="s">
        <v>75</v>
      </c>
      <c r="D15" s="31" t="s">
        <v>113</v>
      </c>
      <c r="E15" s="28"/>
      <c r="F15" s="8" t="s">
        <v>77</v>
      </c>
      <c r="G15" s="8" t="s">
        <v>78</v>
      </c>
      <c r="H15" s="188" t="s">
        <v>114</v>
      </c>
      <c r="I15" s="32">
        <v>0</v>
      </c>
      <c r="J15" s="188" t="s">
        <v>2368</v>
      </c>
      <c r="K15" s="28"/>
      <c r="L15" s="28"/>
      <c r="M15" s="28"/>
      <c r="N15" s="29"/>
      <c r="O15" s="29" t="s">
        <v>41</v>
      </c>
      <c r="P15" s="29"/>
      <c r="Q15" s="29"/>
      <c r="R15" s="29"/>
      <c r="S15" s="116"/>
      <c r="T15" s="188"/>
      <c r="U15" s="188"/>
      <c r="V15" s="188"/>
      <c r="W15" s="188"/>
      <c r="X15" s="188"/>
      <c r="Y15" s="188"/>
      <c r="Z15" s="188"/>
      <c r="AA15" s="28"/>
      <c r="AB15" s="188"/>
      <c r="AC15" s="188"/>
      <c r="AD15" s="188"/>
      <c r="AE15" s="188"/>
      <c r="AF15" s="188"/>
      <c r="AG15" s="28"/>
      <c r="AH15" s="28"/>
      <c r="AI15" s="31"/>
      <c r="AJ15" s="26"/>
    </row>
    <row r="16" spans="1:40" ht="102.75" customHeight="1" x14ac:dyDescent="0.25">
      <c r="A16" s="331"/>
      <c r="B16" s="19" t="s">
        <v>2162</v>
      </c>
      <c r="C16" s="31" t="s">
        <v>80</v>
      </c>
      <c r="D16" s="31" t="s">
        <v>81</v>
      </c>
      <c r="E16" s="28"/>
      <c r="F16" s="8" t="s">
        <v>77</v>
      </c>
      <c r="G16" s="9">
        <v>41944</v>
      </c>
      <c r="H16" s="188" t="s">
        <v>84</v>
      </c>
      <c r="I16" s="32">
        <v>20000</v>
      </c>
      <c r="J16" s="188" t="s">
        <v>120</v>
      </c>
      <c r="K16" s="28"/>
      <c r="L16" s="28"/>
      <c r="M16" s="28"/>
      <c r="N16" s="29"/>
      <c r="O16" s="29" t="s">
        <v>41</v>
      </c>
      <c r="P16" s="29"/>
      <c r="Q16" s="29"/>
      <c r="R16" s="29"/>
      <c r="S16" s="116"/>
      <c r="T16" s="188"/>
      <c r="U16" s="188" t="s">
        <v>748</v>
      </c>
      <c r="V16" s="188"/>
      <c r="W16" s="188"/>
      <c r="X16" s="188"/>
      <c r="Y16" s="188"/>
      <c r="Z16" s="188">
        <v>42064</v>
      </c>
      <c r="AA16" s="28"/>
      <c r="AB16" s="5">
        <v>42644</v>
      </c>
      <c r="AC16" s="188"/>
      <c r="AD16" s="188"/>
      <c r="AE16" s="188"/>
      <c r="AF16" s="188"/>
      <c r="AG16" s="28"/>
      <c r="AH16" s="28"/>
      <c r="AI16" s="31"/>
      <c r="AJ16" s="26"/>
    </row>
    <row r="17" spans="1:36" ht="136.5" customHeight="1" x14ac:dyDescent="0.25">
      <c r="A17" s="331"/>
      <c r="B17" s="19" t="s">
        <v>2161</v>
      </c>
      <c r="C17" s="38" t="s">
        <v>86</v>
      </c>
      <c r="D17" s="38" t="s">
        <v>87</v>
      </c>
      <c r="E17" s="29"/>
      <c r="F17" s="8" t="s">
        <v>77</v>
      </c>
      <c r="G17" s="8" t="s">
        <v>741</v>
      </c>
      <c r="H17" s="189" t="s">
        <v>89</v>
      </c>
      <c r="I17" s="37">
        <v>0</v>
      </c>
      <c r="J17" s="189" t="s">
        <v>121</v>
      </c>
      <c r="K17" s="29"/>
      <c r="L17" s="29"/>
      <c r="M17" s="29"/>
      <c r="N17" s="29"/>
      <c r="O17" s="29"/>
      <c r="P17" s="29" t="s">
        <v>41</v>
      </c>
      <c r="Q17" s="29"/>
      <c r="R17" s="29"/>
      <c r="S17" s="116"/>
      <c r="T17" s="189"/>
      <c r="U17" s="189"/>
      <c r="V17" s="189"/>
      <c r="W17" s="189"/>
      <c r="X17" s="189"/>
      <c r="Y17" s="189"/>
      <c r="Z17" s="189"/>
      <c r="AA17" s="29"/>
      <c r="AB17" s="188"/>
      <c r="AC17" s="188"/>
      <c r="AD17" s="188"/>
      <c r="AE17" s="188" t="s">
        <v>749</v>
      </c>
      <c r="AF17" s="188"/>
      <c r="AG17" s="29"/>
      <c r="AH17" s="29"/>
      <c r="AI17" s="38"/>
      <c r="AJ17" s="26"/>
    </row>
    <row r="18" spans="1:36" ht="96.75" customHeight="1" x14ac:dyDescent="0.25">
      <c r="A18" s="331"/>
      <c r="B18" s="19" t="s">
        <v>2160</v>
      </c>
      <c r="C18" s="38" t="s">
        <v>91</v>
      </c>
      <c r="D18" s="38" t="s">
        <v>123</v>
      </c>
      <c r="E18" s="29"/>
      <c r="F18" s="8" t="s">
        <v>742</v>
      </c>
      <c r="G18" s="187" t="s">
        <v>743</v>
      </c>
      <c r="H18" s="189" t="s">
        <v>95</v>
      </c>
      <c r="I18" s="37">
        <v>200000</v>
      </c>
      <c r="J18" s="189" t="s">
        <v>125</v>
      </c>
      <c r="K18" s="29"/>
      <c r="L18" s="29"/>
      <c r="M18" s="29"/>
      <c r="N18" s="29"/>
      <c r="O18" s="29"/>
      <c r="P18" s="29" t="s">
        <v>41</v>
      </c>
      <c r="Q18" s="29"/>
      <c r="R18" s="29"/>
      <c r="S18" s="116"/>
      <c r="T18" s="189" t="s">
        <v>750</v>
      </c>
      <c r="U18" s="189"/>
      <c r="V18" s="189"/>
      <c r="W18" s="189"/>
      <c r="X18" s="189"/>
      <c r="Y18" s="189"/>
      <c r="Z18" s="189"/>
      <c r="AA18" s="29"/>
      <c r="AB18" s="188"/>
      <c r="AC18" s="188"/>
      <c r="AD18" s="188"/>
      <c r="AE18" s="188" t="s">
        <v>751</v>
      </c>
      <c r="AF18" s="188"/>
      <c r="AG18" s="29"/>
      <c r="AH18" s="29"/>
      <c r="AI18" s="38"/>
      <c r="AJ18" s="26"/>
    </row>
    <row r="19" spans="1:36" ht="127.5" customHeight="1" x14ac:dyDescent="0.25">
      <c r="A19" s="331"/>
      <c r="B19" s="19" t="s">
        <v>2159</v>
      </c>
      <c r="C19" s="38" t="s">
        <v>97</v>
      </c>
      <c r="D19" s="38" t="s">
        <v>98</v>
      </c>
      <c r="E19" s="29"/>
      <c r="F19" s="8" t="s">
        <v>744</v>
      </c>
      <c r="G19" s="9">
        <v>41974</v>
      </c>
      <c r="H19" s="189" t="s">
        <v>101</v>
      </c>
      <c r="I19" s="37">
        <v>106000</v>
      </c>
      <c r="J19" s="189" t="s">
        <v>129</v>
      </c>
      <c r="K19" s="29"/>
      <c r="L19" s="29"/>
      <c r="M19" s="29"/>
      <c r="N19" s="29"/>
      <c r="O19" s="29"/>
      <c r="P19" s="29"/>
      <c r="Q19" s="29" t="s">
        <v>41</v>
      </c>
      <c r="R19" s="29"/>
      <c r="S19" s="116"/>
      <c r="T19" s="189" t="s">
        <v>752</v>
      </c>
      <c r="U19" s="189" t="s">
        <v>753</v>
      </c>
      <c r="V19" s="189" t="s">
        <v>754</v>
      </c>
      <c r="W19" s="189"/>
      <c r="X19" s="189" t="s">
        <v>755</v>
      </c>
      <c r="Y19" s="189"/>
      <c r="Z19" s="189"/>
      <c r="AA19" s="29"/>
      <c r="AB19" s="188"/>
      <c r="AC19" s="188"/>
      <c r="AD19" s="188"/>
      <c r="AE19" s="188"/>
      <c r="AF19" s="188"/>
      <c r="AG19" s="29"/>
      <c r="AH19" s="29"/>
      <c r="AI19" s="38"/>
      <c r="AJ19" s="26"/>
    </row>
    <row r="20" spans="1:36" ht="72.75" customHeight="1" x14ac:dyDescent="0.25">
      <c r="A20" s="331"/>
      <c r="B20" s="19" t="s">
        <v>2158</v>
      </c>
      <c r="C20" s="38" t="s">
        <v>133</v>
      </c>
      <c r="D20" s="38" t="s">
        <v>745</v>
      </c>
      <c r="E20" s="29"/>
      <c r="F20" s="8" t="s">
        <v>746</v>
      </c>
      <c r="G20" s="8" t="s">
        <v>747</v>
      </c>
      <c r="H20" s="189" t="s">
        <v>136</v>
      </c>
      <c r="I20" s="37">
        <v>20000</v>
      </c>
      <c r="J20" s="189" t="s">
        <v>137</v>
      </c>
      <c r="K20" s="29"/>
      <c r="L20" s="29"/>
      <c r="M20" s="29"/>
      <c r="N20" s="29"/>
      <c r="O20" s="29"/>
      <c r="P20" s="29"/>
      <c r="Q20" s="29" t="s">
        <v>41</v>
      </c>
      <c r="R20" s="29"/>
      <c r="S20" s="116"/>
      <c r="T20" s="189"/>
      <c r="U20" s="189"/>
      <c r="V20" s="189"/>
      <c r="W20" s="189"/>
      <c r="X20" s="189"/>
      <c r="Y20" s="189"/>
      <c r="Z20" s="189"/>
      <c r="AA20" s="29"/>
      <c r="AB20" s="188"/>
      <c r="AC20" s="188"/>
      <c r="AD20" s="188"/>
      <c r="AE20" s="188"/>
      <c r="AF20" s="188"/>
      <c r="AG20" s="29"/>
      <c r="AH20" s="29"/>
      <c r="AI20" s="38"/>
      <c r="AJ20" s="26"/>
    </row>
    <row r="21" spans="1:36" ht="140.25" customHeight="1" x14ac:dyDescent="0.25">
      <c r="A21" s="331"/>
      <c r="B21" s="19" t="s">
        <v>2157</v>
      </c>
      <c r="C21" s="38" t="s">
        <v>2224</v>
      </c>
      <c r="D21" s="38" t="s">
        <v>108</v>
      </c>
      <c r="E21" s="29"/>
      <c r="F21" s="8" t="s">
        <v>331</v>
      </c>
      <c r="G21" s="8" t="s">
        <v>730</v>
      </c>
      <c r="H21" s="189" t="s">
        <v>48</v>
      </c>
      <c r="I21" s="37">
        <v>1000000</v>
      </c>
      <c r="J21" s="189" t="s">
        <v>110</v>
      </c>
      <c r="K21" s="29"/>
      <c r="L21" s="29"/>
      <c r="M21" s="29"/>
      <c r="N21" s="29"/>
      <c r="O21" s="29"/>
      <c r="P21" s="29"/>
      <c r="Q21" s="29" t="s">
        <v>41</v>
      </c>
      <c r="R21" s="29"/>
      <c r="S21" s="116"/>
      <c r="T21" s="189" t="s">
        <v>752</v>
      </c>
      <c r="U21" s="189"/>
      <c r="V21" s="189"/>
      <c r="W21" s="189"/>
      <c r="X21" s="189"/>
      <c r="Y21" s="189"/>
      <c r="Z21" s="189"/>
      <c r="AA21" s="29"/>
      <c r="AB21" s="188"/>
      <c r="AC21" s="188"/>
      <c r="AD21" s="188"/>
      <c r="AE21" s="188"/>
      <c r="AF21" s="188"/>
      <c r="AG21" s="29"/>
      <c r="AH21" s="29"/>
      <c r="AI21" s="38"/>
      <c r="AJ21" s="26"/>
    </row>
    <row r="22" spans="1:36" ht="295.5" customHeight="1" x14ac:dyDescent="0.25">
      <c r="A22" s="332" t="s">
        <v>2365</v>
      </c>
      <c r="B22" s="19" t="s">
        <v>2153</v>
      </c>
      <c r="C22" s="31" t="s">
        <v>2293</v>
      </c>
      <c r="D22" s="31" t="s">
        <v>756</v>
      </c>
      <c r="E22" s="28"/>
      <c r="F22" s="8" t="s">
        <v>757</v>
      </c>
      <c r="G22" s="8" t="s">
        <v>336</v>
      </c>
      <c r="H22" s="188" t="s">
        <v>143</v>
      </c>
      <c r="I22" s="32">
        <v>300000</v>
      </c>
      <c r="J22" s="188" t="s">
        <v>226</v>
      </c>
      <c r="K22" s="28"/>
      <c r="L22" s="28"/>
      <c r="M22" s="28"/>
      <c r="N22" s="29"/>
      <c r="O22" s="29"/>
      <c r="P22" s="29" t="s">
        <v>41</v>
      </c>
      <c r="Q22" s="29"/>
      <c r="R22" s="29"/>
      <c r="S22" s="116"/>
      <c r="T22" s="188" t="s">
        <v>769</v>
      </c>
      <c r="U22" s="188"/>
      <c r="V22" s="188" t="s">
        <v>770</v>
      </c>
      <c r="W22" s="188" t="s">
        <v>771</v>
      </c>
      <c r="X22" s="188"/>
      <c r="Y22" s="188"/>
      <c r="Z22" s="188"/>
      <c r="AA22" s="28"/>
      <c r="AB22" s="188"/>
      <c r="AC22" s="188"/>
      <c r="AD22" s="188" t="s">
        <v>772</v>
      </c>
      <c r="AE22" s="188"/>
      <c r="AF22" s="188"/>
      <c r="AG22" s="28"/>
      <c r="AH22" s="28"/>
      <c r="AI22" s="31"/>
      <c r="AJ22" s="26"/>
    </row>
    <row r="23" spans="1:36" ht="102.75" customHeight="1" x14ac:dyDescent="0.25">
      <c r="A23" s="331"/>
      <c r="B23" s="19" t="s">
        <v>2152</v>
      </c>
      <c r="C23" s="31" t="s">
        <v>2151</v>
      </c>
      <c r="D23" s="31" t="s">
        <v>145</v>
      </c>
      <c r="E23" s="28"/>
      <c r="F23" s="8" t="s">
        <v>146</v>
      </c>
      <c r="G23" s="8" t="s">
        <v>147</v>
      </c>
      <c r="H23" s="188" t="s">
        <v>148</v>
      </c>
      <c r="I23" s="32">
        <v>100000</v>
      </c>
      <c r="J23" s="188" t="s">
        <v>230</v>
      </c>
      <c r="K23" s="28"/>
      <c r="L23" s="28"/>
      <c r="M23" s="28"/>
      <c r="N23" s="29"/>
      <c r="O23" s="29"/>
      <c r="P23" s="29"/>
      <c r="Q23" s="29" t="s">
        <v>41</v>
      </c>
      <c r="R23" s="29"/>
      <c r="S23" s="116"/>
      <c r="T23" s="188" t="s">
        <v>752</v>
      </c>
      <c r="U23" s="188"/>
      <c r="V23" s="188"/>
      <c r="W23" s="188"/>
      <c r="X23" s="188"/>
      <c r="Y23" s="188"/>
      <c r="Z23" s="188"/>
      <c r="AA23" s="28"/>
      <c r="AB23" s="188"/>
      <c r="AC23" s="188"/>
      <c r="AD23" s="188"/>
      <c r="AE23" s="188"/>
      <c r="AF23" s="188"/>
      <c r="AG23" s="28"/>
      <c r="AH23" s="28"/>
      <c r="AI23" s="31"/>
      <c r="AJ23" s="26"/>
    </row>
    <row r="24" spans="1:36" ht="93" customHeight="1" x14ac:dyDescent="0.25">
      <c r="A24" s="331"/>
      <c r="B24" s="19" t="s">
        <v>2150</v>
      </c>
      <c r="C24" s="31" t="s">
        <v>2294</v>
      </c>
      <c r="D24" s="31" t="s">
        <v>150</v>
      </c>
      <c r="E24" s="28"/>
      <c r="F24" s="8" t="s">
        <v>151</v>
      </c>
      <c r="G24" s="8" t="s">
        <v>147</v>
      </c>
      <c r="H24" s="188" t="s">
        <v>148</v>
      </c>
      <c r="I24" s="32">
        <v>25000</v>
      </c>
      <c r="J24" s="188" t="s">
        <v>230</v>
      </c>
      <c r="K24" s="28"/>
      <c r="L24" s="28"/>
      <c r="M24" s="28"/>
      <c r="N24" s="29"/>
      <c r="O24" s="29"/>
      <c r="P24" s="29"/>
      <c r="Q24" s="29" t="s">
        <v>41</v>
      </c>
      <c r="R24" s="29"/>
      <c r="S24" s="116"/>
      <c r="T24" s="188" t="s">
        <v>773</v>
      </c>
      <c r="U24" s="188"/>
      <c r="V24" s="188"/>
      <c r="W24" s="188"/>
      <c r="X24" s="188"/>
      <c r="Y24" s="188"/>
      <c r="Z24" s="188"/>
      <c r="AA24" s="28"/>
      <c r="AB24" s="188"/>
      <c r="AC24" s="188"/>
      <c r="AD24" s="188"/>
      <c r="AE24" s="188"/>
      <c r="AF24" s="188"/>
      <c r="AG24" s="28"/>
      <c r="AH24" s="28"/>
      <c r="AI24" s="31"/>
      <c r="AJ24" s="26"/>
    </row>
    <row r="25" spans="1:36" ht="106.5" customHeight="1" x14ac:dyDescent="0.25">
      <c r="A25" s="331"/>
      <c r="B25" s="19" t="s">
        <v>2149</v>
      </c>
      <c r="C25" s="31" t="s">
        <v>2295</v>
      </c>
      <c r="D25" s="38" t="s">
        <v>152</v>
      </c>
      <c r="E25" s="29"/>
      <c r="F25" s="8" t="s">
        <v>153</v>
      </c>
      <c r="G25" s="8" t="s">
        <v>147</v>
      </c>
      <c r="H25" s="189" t="s">
        <v>154</v>
      </c>
      <c r="I25" s="37">
        <v>50000</v>
      </c>
      <c r="J25" s="189" t="s">
        <v>234</v>
      </c>
      <c r="K25" s="29"/>
      <c r="L25" s="29"/>
      <c r="M25" s="29"/>
      <c r="N25" s="29"/>
      <c r="O25" s="29"/>
      <c r="P25" s="29"/>
      <c r="Q25" s="29" t="s">
        <v>41</v>
      </c>
      <c r="R25" s="29"/>
      <c r="S25" s="116"/>
      <c r="T25" s="189" t="s">
        <v>774</v>
      </c>
      <c r="U25" s="189"/>
      <c r="V25" s="189"/>
      <c r="W25" s="189" t="s">
        <v>775</v>
      </c>
      <c r="X25" s="189"/>
      <c r="Y25" s="189"/>
      <c r="Z25" s="189"/>
      <c r="AA25" s="29"/>
      <c r="AB25" s="188"/>
      <c r="AC25" s="188"/>
      <c r="AD25" s="188"/>
      <c r="AE25" s="188"/>
      <c r="AF25" s="188"/>
      <c r="AG25" s="29"/>
      <c r="AH25" s="29"/>
      <c r="AI25" s="38"/>
      <c r="AJ25" s="26"/>
    </row>
    <row r="26" spans="1:36" ht="190.5" customHeight="1" x14ac:dyDescent="0.25">
      <c r="A26" s="331"/>
      <c r="B26" s="19" t="s">
        <v>2148</v>
      </c>
      <c r="C26" s="31" t="s">
        <v>2296</v>
      </c>
      <c r="D26" s="38" t="s">
        <v>156</v>
      </c>
      <c r="E26" s="29"/>
      <c r="F26" s="8" t="s">
        <v>758</v>
      </c>
      <c r="G26" s="8" t="s">
        <v>336</v>
      </c>
      <c r="H26" s="189" t="s">
        <v>157</v>
      </c>
      <c r="I26" s="37">
        <v>50000</v>
      </c>
      <c r="J26" s="189" t="s">
        <v>237</v>
      </c>
      <c r="K26" s="29"/>
      <c r="L26" s="29"/>
      <c r="M26" s="29"/>
      <c r="N26" s="29"/>
      <c r="O26" s="29" t="s">
        <v>41</v>
      </c>
      <c r="P26" s="29"/>
      <c r="Q26" s="29"/>
      <c r="R26" s="29"/>
      <c r="S26" s="116"/>
      <c r="T26" s="189" t="s">
        <v>776</v>
      </c>
      <c r="U26" s="189"/>
      <c r="V26" s="189" t="s">
        <v>777</v>
      </c>
      <c r="W26" s="189" t="s">
        <v>778</v>
      </c>
      <c r="X26" s="189"/>
      <c r="Y26" s="189"/>
      <c r="Z26" s="189"/>
      <c r="AA26" s="29"/>
      <c r="AB26" s="188"/>
      <c r="AC26" s="188"/>
      <c r="AD26" s="188" t="s">
        <v>779</v>
      </c>
      <c r="AE26" s="188"/>
      <c r="AF26" s="188"/>
      <c r="AG26" s="29"/>
      <c r="AH26" s="29"/>
      <c r="AI26" s="38" t="s">
        <v>780</v>
      </c>
      <c r="AJ26" s="26"/>
    </row>
    <row r="27" spans="1:36" ht="143.25" customHeight="1" x14ac:dyDescent="0.25">
      <c r="A27" s="331"/>
      <c r="B27" s="19" t="s">
        <v>2147</v>
      </c>
      <c r="C27" s="31" t="s">
        <v>2343</v>
      </c>
      <c r="D27" s="38" t="s">
        <v>159</v>
      </c>
      <c r="E27" s="29"/>
      <c r="F27" s="8" t="s">
        <v>757</v>
      </c>
      <c r="G27" s="8" t="s">
        <v>730</v>
      </c>
      <c r="H27" s="189" t="s">
        <v>101</v>
      </c>
      <c r="I27" s="37">
        <v>15000</v>
      </c>
      <c r="J27" s="189" t="s">
        <v>160</v>
      </c>
      <c r="K27" s="29"/>
      <c r="L27" s="29"/>
      <c r="M27" s="29"/>
      <c r="N27" s="29"/>
      <c r="O27" s="29"/>
      <c r="P27" s="29"/>
      <c r="Q27" s="29"/>
      <c r="R27" s="29" t="s">
        <v>41</v>
      </c>
      <c r="S27" s="116"/>
      <c r="T27" s="189" t="s">
        <v>781</v>
      </c>
      <c r="U27" s="189"/>
      <c r="V27" s="189"/>
      <c r="W27" s="189" t="s">
        <v>782</v>
      </c>
      <c r="X27" s="189"/>
      <c r="Y27" s="189" t="s">
        <v>783</v>
      </c>
      <c r="Z27" s="189"/>
      <c r="AA27" s="29"/>
      <c r="AB27" s="188"/>
      <c r="AC27" s="188"/>
      <c r="AD27" s="188"/>
      <c r="AE27" s="188"/>
      <c r="AF27" s="188"/>
      <c r="AG27" s="29"/>
      <c r="AH27" s="29"/>
      <c r="AI27" s="38"/>
      <c r="AJ27" s="26"/>
    </row>
    <row r="28" spans="1:36" ht="287.25" customHeight="1" x14ac:dyDescent="0.25">
      <c r="A28" s="331"/>
      <c r="B28" s="19" t="s">
        <v>2146</v>
      </c>
      <c r="C28" s="31" t="s">
        <v>2344</v>
      </c>
      <c r="D28" s="38" t="s">
        <v>161</v>
      </c>
      <c r="E28" s="29"/>
      <c r="F28" s="8" t="s">
        <v>759</v>
      </c>
      <c r="G28" s="9">
        <v>42767</v>
      </c>
      <c r="H28" s="189" t="s">
        <v>760</v>
      </c>
      <c r="I28" s="37">
        <v>92000</v>
      </c>
      <c r="J28" s="189" t="s">
        <v>2369</v>
      </c>
      <c r="K28" s="29"/>
      <c r="L28" s="29"/>
      <c r="M28" s="29"/>
      <c r="N28" s="29"/>
      <c r="O28" s="29"/>
      <c r="P28" s="29"/>
      <c r="Q28" s="29" t="s">
        <v>41</v>
      </c>
      <c r="R28" s="29"/>
      <c r="S28" s="116"/>
      <c r="T28" s="189" t="s">
        <v>784</v>
      </c>
      <c r="U28" s="189" t="s">
        <v>785</v>
      </c>
      <c r="V28" s="189" t="s">
        <v>786</v>
      </c>
      <c r="W28" s="189" t="s">
        <v>787</v>
      </c>
      <c r="X28" s="39" t="s">
        <v>788</v>
      </c>
      <c r="Y28" s="189"/>
      <c r="Z28" s="189"/>
      <c r="AA28" s="29"/>
      <c r="AB28" s="188"/>
      <c r="AC28" s="188"/>
      <c r="AD28" s="188"/>
      <c r="AE28" s="188"/>
      <c r="AF28" s="188"/>
      <c r="AG28" s="29"/>
      <c r="AH28" s="29"/>
      <c r="AI28" s="38"/>
      <c r="AJ28" s="26"/>
    </row>
    <row r="29" spans="1:36" ht="90" customHeight="1" x14ac:dyDescent="0.25">
      <c r="A29" s="331"/>
      <c r="B29" s="19" t="s">
        <v>2144</v>
      </c>
      <c r="C29" s="31" t="s">
        <v>2297</v>
      </c>
      <c r="D29" s="38" t="s">
        <v>165</v>
      </c>
      <c r="E29" s="29"/>
      <c r="F29" s="8" t="s">
        <v>759</v>
      </c>
      <c r="G29" s="9">
        <v>41944</v>
      </c>
      <c r="H29" s="189" t="s">
        <v>760</v>
      </c>
      <c r="I29" s="37">
        <v>60000</v>
      </c>
      <c r="J29" s="189" t="s">
        <v>2370</v>
      </c>
      <c r="K29" s="29"/>
      <c r="L29" s="29"/>
      <c r="M29" s="29"/>
      <c r="N29" s="29"/>
      <c r="O29" s="29" t="s">
        <v>41</v>
      </c>
      <c r="P29" s="29"/>
      <c r="Q29" s="29"/>
      <c r="R29" s="29"/>
      <c r="S29" s="116"/>
      <c r="T29" s="189" t="s">
        <v>789</v>
      </c>
      <c r="U29" s="189"/>
      <c r="V29" s="189"/>
      <c r="W29" s="189" t="s">
        <v>787</v>
      </c>
      <c r="X29" s="189"/>
      <c r="Y29" s="189"/>
      <c r="Z29" s="189"/>
      <c r="AA29" s="29"/>
      <c r="AB29" s="188"/>
      <c r="AC29" s="188"/>
      <c r="AD29" s="188"/>
      <c r="AE29" s="188"/>
      <c r="AF29" s="188"/>
      <c r="AG29" s="29"/>
      <c r="AH29" s="29"/>
      <c r="AI29" s="38"/>
      <c r="AJ29" s="26"/>
    </row>
    <row r="30" spans="1:36" ht="252" customHeight="1" x14ac:dyDescent="0.25">
      <c r="A30" s="331"/>
      <c r="B30" s="19" t="s">
        <v>2143</v>
      </c>
      <c r="C30" s="31" t="s">
        <v>2298</v>
      </c>
      <c r="D30" s="38" t="s">
        <v>165</v>
      </c>
      <c r="E30" s="29"/>
      <c r="F30" s="8" t="s">
        <v>77</v>
      </c>
      <c r="G30" s="8" t="s">
        <v>730</v>
      </c>
      <c r="H30" s="189" t="s">
        <v>760</v>
      </c>
      <c r="I30" s="37">
        <v>170000</v>
      </c>
      <c r="J30" s="189" t="s">
        <v>2371</v>
      </c>
      <c r="K30" s="29"/>
      <c r="L30" s="29"/>
      <c r="M30" s="29"/>
      <c r="N30" s="29"/>
      <c r="O30" s="29"/>
      <c r="P30" s="29"/>
      <c r="Q30" s="29" t="s">
        <v>41</v>
      </c>
      <c r="R30" s="29"/>
      <c r="S30" s="116"/>
      <c r="T30" s="189" t="s">
        <v>790</v>
      </c>
      <c r="U30" s="189" t="s">
        <v>791</v>
      </c>
      <c r="V30" s="189"/>
      <c r="W30" s="189" t="s">
        <v>787</v>
      </c>
      <c r="X30" s="39" t="s">
        <v>792</v>
      </c>
      <c r="Y30" s="189"/>
      <c r="Z30" s="189"/>
      <c r="AA30" s="29"/>
      <c r="AB30" s="188"/>
      <c r="AC30" s="188"/>
      <c r="AD30" s="188"/>
      <c r="AE30" s="188"/>
      <c r="AF30" s="188"/>
      <c r="AG30" s="29"/>
      <c r="AH30" s="29"/>
      <c r="AI30" s="38"/>
      <c r="AJ30" s="26"/>
    </row>
    <row r="31" spans="1:36" ht="135" customHeight="1" x14ac:dyDescent="0.25">
      <c r="A31" s="331"/>
      <c r="B31" s="19" t="s">
        <v>2142</v>
      </c>
      <c r="C31" s="31" t="s">
        <v>169</v>
      </c>
      <c r="D31" s="38" t="s">
        <v>170</v>
      </c>
      <c r="E31" s="29"/>
      <c r="F31" s="8" t="s">
        <v>77</v>
      </c>
      <c r="G31" s="8" t="s">
        <v>761</v>
      </c>
      <c r="H31" s="189" t="s">
        <v>148</v>
      </c>
      <c r="I31" s="37">
        <v>20000</v>
      </c>
      <c r="J31" s="189" t="s">
        <v>251</v>
      </c>
      <c r="K31" s="29"/>
      <c r="L31" s="29"/>
      <c r="M31" s="29"/>
      <c r="N31" s="29"/>
      <c r="O31" s="29"/>
      <c r="P31" s="29"/>
      <c r="Q31" s="29"/>
      <c r="R31" s="29" t="s">
        <v>41</v>
      </c>
      <c r="S31" s="116"/>
      <c r="T31" s="189" t="s">
        <v>793</v>
      </c>
      <c r="U31" s="189"/>
      <c r="V31" s="189"/>
      <c r="W31" s="189"/>
      <c r="X31" s="189"/>
      <c r="Y31" s="189"/>
      <c r="Z31" s="189"/>
      <c r="AA31" s="29"/>
      <c r="AB31" s="188"/>
      <c r="AC31" s="188"/>
      <c r="AD31" s="188"/>
      <c r="AE31" s="188"/>
      <c r="AF31" s="188"/>
      <c r="AG31" s="29"/>
      <c r="AH31" s="29"/>
      <c r="AI31" s="38"/>
      <c r="AJ31" s="26"/>
    </row>
    <row r="32" spans="1:36" ht="235.5" customHeight="1" x14ac:dyDescent="0.25">
      <c r="A32" s="331"/>
      <c r="B32" s="19" t="s">
        <v>2141</v>
      </c>
      <c r="C32" s="31" t="s">
        <v>2345</v>
      </c>
      <c r="D32" s="38" t="s">
        <v>174</v>
      </c>
      <c r="E32" s="29"/>
      <c r="F32" s="8" t="s">
        <v>77</v>
      </c>
      <c r="G32" s="9">
        <v>42339</v>
      </c>
      <c r="H32" s="189" t="s">
        <v>176</v>
      </c>
      <c r="I32" s="37">
        <v>30000</v>
      </c>
      <c r="J32" s="189" t="s">
        <v>762</v>
      </c>
      <c r="K32" s="29"/>
      <c r="L32" s="29"/>
      <c r="M32" s="29"/>
      <c r="N32" s="29"/>
      <c r="O32" s="29"/>
      <c r="P32" s="29" t="s">
        <v>41</v>
      </c>
      <c r="Q32" s="29"/>
      <c r="R32" s="29"/>
      <c r="S32" s="116"/>
      <c r="T32" s="189" t="s">
        <v>2375</v>
      </c>
      <c r="U32" s="189"/>
      <c r="V32" s="189"/>
      <c r="W32" s="189" t="s">
        <v>794</v>
      </c>
      <c r="X32" s="189"/>
      <c r="Y32" s="189" t="s">
        <v>795</v>
      </c>
      <c r="Z32" s="189"/>
      <c r="AA32" s="29"/>
      <c r="AB32" s="188"/>
      <c r="AC32" s="188"/>
      <c r="AD32" s="188"/>
      <c r="AE32" s="188"/>
      <c r="AF32" s="188"/>
      <c r="AG32" s="29"/>
      <c r="AH32" s="29"/>
      <c r="AI32" s="38"/>
      <c r="AJ32" s="26"/>
    </row>
    <row r="33" spans="1:36" ht="48.75" customHeight="1" x14ac:dyDescent="0.25">
      <c r="A33" s="331"/>
      <c r="B33" s="19" t="s">
        <v>2140</v>
      </c>
      <c r="C33" s="31" t="s">
        <v>763</v>
      </c>
      <c r="D33" s="38"/>
      <c r="E33" s="29"/>
      <c r="F33" s="8"/>
      <c r="G33" s="8"/>
      <c r="H33" s="189"/>
      <c r="I33" s="37">
        <v>0</v>
      </c>
      <c r="J33" s="189"/>
      <c r="K33" s="29"/>
      <c r="L33" s="29"/>
      <c r="M33" s="29"/>
      <c r="N33" s="29"/>
      <c r="O33" s="29" t="s">
        <v>41</v>
      </c>
      <c r="P33" s="29"/>
      <c r="Q33" s="29"/>
      <c r="R33" s="29"/>
      <c r="S33" s="116" t="s">
        <v>2188</v>
      </c>
      <c r="T33" s="189"/>
      <c r="U33" s="189"/>
      <c r="V33" s="189"/>
      <c r="W33" s="189"/>
      <c r="X33" s="189"/>
      <c r="Y33" s="189"/>
      <c r="Z33" s="189"/>
      <c r="AA33" s="29"/>
      <c r="AB33" s="188"/>
      <c r="AC33" s="188"/>
      <c r="AD33" s="188"/>
      <c r="AE33" s="188"/>
      <c r="AF33" s="188"/>
      <c r="AG33" s="29"/>
      <c r="AH33" s="29"/>
      <c r="AI33" s="38"/>
      <c r="AJ33" s="26"/>
    </row>
    <row r="34" spans="1:36" ht="78.75" customHeight="1" x14ac:dyDescent="0.25">
      <c r="A34" s="331"/>
      <c r="B34" s="19" t="s">
        <v>2139</v>
      </c>
      <c r="C34" s="31" t="s">
        <v>181</v>
      </c>
      <c r="D34" s="38" t="s">
        <v>182</v>
      </c>
      <c r="E34" s="29"/>
      <c r="F34" s="8" t="s">
        <v>77</v>
      </c>
      <c r="G34" s="9">
        <v>42339</v>
      </c>
      <c r="H34" s="189" t="s">
        <v>176</v>
      </c>
      <c r="I34" s="37">
        <v>25000</v>
      </c>
      <c r="J34" s="189" t="s">
        <v>258</v>
      </c>
      <c r="K34" s="29"/>
      <c r="L34" s="29"/>
      <c r="M34" s="29"/>
      <c r="N34" s="29"/>
      <c r="O34" s="29"/>
      <c r="P34" s="29"/>
      <c r="Q34" s="29" t="s">
        <v>41</v>
      </c>
      <c r="R34" s="29"/>
      <c r="S34" s="116"/>
      <c r="T34" s="189" t="s">
        <v>796</v>
      </c>
      <c r="U34" s="189"/>
      <c r="V34" s="189" t="s">
        <v>797</v>
      </c>
      <c r="W34" s="189" t="s">
        <v>798</v>
      </c>
      <c r="X34" s="189"/>
      <c r="Y34" s="189"/>
      <c r="Z34" s="189"/>
      <c r="AA34" s="29"/>
      <c r="AB34" s="188"/>
      <c r="AC34" s="188"/>
      <c r="AD34" s="188"/>
      <c r="AE34" s="188"/>
      <c r="AF34" s="188"/>
      <c r="AG34" s="29"/>
      <c r="AH34" s="29"/>
      <c r="AI34" s="38"/>
      <c r="AJ34" s="26"/>
    </row>
    <row r="35" spans="1:36" ht="216.75" customHeight="1" x14ac:dyDescent="0.25">
      <c r="A35" s="331"/>
      <c r="B35" s="19" t="s">
        <v>2137</v>
      </c>
      <c r="C35" s="31" t="s">
        <v>2346</v>
      </c>
      <c r="D35" s="38" t="s">
        <v>2347</v>
      </c>
      <c r="E35" s="29"/>
      <c r="F35" s="8" t="s">
        <v>77</v>
      </c>
      <c r="G35" s="9">
        <v>42186</v>
      </c>
      <c r="H35" s="189" t="s">
        <v>84</v>
      </c>
      <c r="I35" s="37">
        <v>25000</v>
      </c>
      <c r="J35" s="189" t="s">
        <v>185</v>
      </c>
      <c r="K35" s="29"/>
      <c r="L35" s="29"/>
      <c r="M35" s="29"/>
      <c r="N35" s="29"/>
      <c r="O35" s="29"/>
      <c r="P35" s="29"/>
      <c r="Q35" s="29"/>
      <c r="R35" s="29" t="s">
        <v>41</v>
      </c>
      <c r="S35" s="116"/>
      <c r="T35" s="189" t="s">
        <v>2376</v>
      </c>
      <c r="U35" s="189" t="s">
        <v>2377</v>
      </c>
      <c r="V35" s="189" t="s">
        <v>799</v>
      </c>
      <c r="W35" s="189" t="s">
        <v>800</v>
      </c>
      <c r="X35" s="189"/>
      <c r="Y35" s="189"/>
      <c r="Z35" s="189"/>
      <c r="AA35" s="29"/>
      <c r="AB35" s="188"/>
      <c r="AC35" s="188"/>
      <c r="AD35" s="188"/>
      <c r="AE35" s="188"/>
      <c r="AF35" s="188"/>
      <c r="AG35" s="29"/>
      <c r="AH35" s="29"/>
      <c r="AI35" s="38"/>
      <c r="AJ35" s="26"/>
    </row>
    <row r="36" spans="1:36" ht="67.5" customHeight="1" x14ac:dyDescent="0.25">
      <c r="A36" s="331"/>
      <c r="B36" s="19" t="s">
        <v>2136</v>
      </c>
      <c r="C36" s="31" t="s">
        <v>2299</v>
      </c>
      <c r="D36" s="38" t="s">
        <v>263</v>
      </c>
      <c r="E36" s="29"/>
      <c r="F36" s="10" t="s">
        <v>82</v>
      </c>
      <c r="G36" s="9">
        <v>42795</v>
      </c>
      <c r="H36" s="189" t="s">
        <v>148</v>
      </c>
      <c r="I36" s="37">
        <v>25000</v>
      </c>
      <c r="J36" s="189" t="s">
        <v>264</v>
      </c>
      <c r="K36" s="29"/>
      <c r="L36" s="29"/>
      <c r="M36" s="29"/>
      <c r="N36" s="29"/>
      <c r="O36" s="29" t="s">
        <v>41</v>
      </c>
      <c r="P36" s="29"/>
      <c r="Q36" s="29"/>
      <c r="R36" s="29"/>
      <c r="S36" s="116"/>
      <c r="T36" s="189" t="s">
        <v>801</v>
      </c>
      <c r="U36" s="189" t="s">
        <v>802</v>
      </c>
      <c r="V36" s="189" t="s">
        <v>803</v>
      </c>
      <c r="W36" s="189"/>
      <c r="X36" s="189"/>
      <c r="Y36" s="189"/>
      <c r="Z36" s="189"/>
      <c r="AA36" s="29"/>
      <c r="AB36" s="188"/>
      <c r="AC36" s="188"/>
      <c r="AD36" s="188"/>
      <c r="AE36" s="188"/>
      <c r="AF36" s="188"/>
      <c r="AG36" s="29"/>
      <c r="AH36" s="29"/>
      <c r="AI36" s="38"/>
      <c r="AJ36" s="26"/>
    </row>
    <row r="37" spans="1:36" ht="105.75" customHeight="1" x14ac:dyDescent="0.25">
      <c r="A37" s="331"/>
      <c r="B37" s="19" t="s">
        <v>2135</v>
      </c>
      <c r="C37" s="31" t="s">
        <v>2348</v>
      </c>
      <c r="D37" s="38" t="s">
        <v>190</v>
      </c>
      <c r="E37" s="29"/>
      <c r="F37" s="16">
        <v>40969</v>
      </c>
      <c r="G37" s="8" t="s">
        <v>764</v>
      </c>
      <c r="H37" s="189" t="s">
        <v>176</v>
      </c>
      <c r="I37" s="37">
        <v>60000</v>
      </c>
      <c r="J37" s="189" t="s">
        <v>765</v>
      </c>
      <c r="K37" s="29"/>
      <c r="L37" s="29"/>
      <c r="M37" s="29"/>
      <c r="N37" s="29"/>
      <c r="O37" s="29"/>
      <c r="P37" s="29"/>
      <c r="Q37" s="29" t="s">
        <v>41</v>
      </c>
      <c r="R37" s="29"/>
      <c r="S37" s="116"/>
      <c r="T37" s="189" t="s">
        <v>2378</v>
      </c>
      <c r="U37" s="189"/>
      <c r="V37" s="189"/>
      <c r="W37" s="189"/>
      <c r="X37" s="189"/>
      <c r="Y37" s="189"/>
      <c r="Z37" s="189"/>
      <c r="AA37" s="29"/>
      <c r="AB37" s="188"/>
      <c r="AC37" s="188"/>
      <c r="AD37" s="188"/>
      <c r="AE37" s="188"/>
      <c r="AF37" s="188"/>
      <c r="AG37" s="29"/>
      <c r="AH37" s="29"/>
      <c r="AI37" s="38"/>
      <c r="AJ37" s="26"/>
    </row>
    <row r="38" spans="1:36" ht="249" customHeight="1" x14ac:dyDescent="0.25">
      <c r="A38" s="331"/>
      <c r="B38" s="19" t="s">
        <v>2133</v>
      </c>
      <c r="C38" s="31" t="s">
        <v>2301</v>
      </c>
      <c r="D38" s="38" t="s">
        <v>192</v>
      </c>
      <c r="E38" s="29"/>
      <c r="F38" s="8" t="s">
        <v>77</v>
      </c>
      <c r="G38" s="9">
        <v>43070</v>
      </c>
      <c r="H38" s="189" t="s">
        <v>193</v>
      </c>
      <c r="I38" s="37">
        <v>25000</v>
      </c>
      <c r="J38" s="189" t="s">
        <v>270</v>
      </c>
      <c r="K38" s="29"/>
      <c r="L38" s="29"/>
      <c r="M38" s="29"/>
      <c r="N38" s="29"/>
      <c r="O38" s="29"/>
      <c r="P38" s="29"/>
      <c r="Q38" s="29" t="s">
        <v>41</v>
      </c>
      <c r="R38" s="29"/>
      <c r="S38" s="116"/>
      <c r="T38" s="161" t="s">
        <v>2382</v>
      </c>
      <c r="U38" s="189"/>
      <c r="V38" s="189"/>
      <c r="W38" s="189" t="s">
        <v>804</v>
      </c>
      <c r="X38" s="189"/>
      <c r="Y38" s="189"/>
      <c r="Z38" s="189"/>
      <c r="AA38" s="29"/>
      <c r="AB38" s="188"/>
      <c r="AC38" s="188"/>
      <c r="AD38" s="188"/>
      <c r="AE38" s="188"/>
      <c r="AF38" s="188"/>
      <c r="AG38" s="29"/>
      <c r="AH38" s="29"/>
      <c r="AI38" s="38"/>
      <c r="AJ38" s="26"/>
    </row>
    <row r="39" spans="1:36" ht="98.25" customHeight="1" x14ac:dyDescent="0.25">
      <c r="A39" s="331"/>
      <c r="B39" s="19" t="s">
        <v>2130</v>
      </c>
      <c r="C39" s="31" t="s">
        <v>2302</v>
      </c>
      <c r="D39" s="38" t="s">
        <v>195</v>
      </c>
      <c r="E39" s="29"/>
      <c r="F39" s="8" t="s">
        <v>766</v>
      </c>
      <c r="G39" s="8" t="s">
        <v>730</v>
      </c>
      <c r="H39" s="189" t="s">
        <v>176</v>
      </c>
      <c r="I39" s="37">
        <v>45000</v>
      </c>
      <c r="J39" s="189" t="s">
        <v>198</v>
      </c>
      <c r="K39" s="29"/>
      <c r="L39" s="29"/>
      <c r="M39" s="29"/>
      <c r="N39" s="29"/>
      <c r="O39" s="29"/>
      <c r="P39" s="29" t="s">
        <v>41</v>
      </c>
      <c r="Q39" s="29"/>
      <c r="R39" s="29"/>
      <c r="S39" s="116"/>
      <c r="T39" s="189" t="s">
        <v>805</v>
      </c>
      <c r="U39" s="189"/>
      <c r="V39" s="189" t="s">
        <v>806</v>
      </c>
      <c r="W39" s="189"/>
      <c r="X39" s="189"/>
      <c r="Y39" s="189"/>
      <c r="Z39" s="189"/>
      <c r="AA39" s="29"/>
      <c r="AB39" s="5">
        <v>42248</v>
      </c>
      <c r="AC39" s="5">
        <v>42767</v>
      </c>
      <c r="AD39" s="188"/>
      <c r="AE39" s="188"/>
      <c r="AF39" s="188"/>
      <c r="AG39" s="29"/>
      <c r="AH39" s="29"/>
      <c r="AI39" s="38"/>
      <c r="AJ39" s="26"/>
    </row>
    <row r="40" spans="1:36" ht="205.5" customHeight="1" x14ac:dyDescent="0.25">
      <c r="A40" s="331"/>
      <c r="B40" s="19" t="s">
        <v>2128</v>
      </c>
      <c r="C40" s="31" t="s">
        <v>2303</v>
      </c>
      <c r="D40" s="38" t="s">
        <v>199</v>
      </c>
      <c r="E40" s="29"/>
      <c r="F40" s="8" t="s">
        <v>77</v>
      </c>
      <c r="G40" s="9">
        <v>42767</v>
      </c>
      <c r="H40" s="189" t="s">
        <v>275</v>
      </c>
      <c r="I40" s="37">
        <v>40000</v>
      </c>
      <c r="J40" s="189" t="s">
        <v>276</v>
      </c>
      <c r="K40" s="29"/>
      <c r="L40" s="29"/>
      <c r="M40" s="29"/>
      <c r="N40" s="29"/>
      <c r="O40" s="29"/>
      <c r="P40" s="29"/>
      <c r="Q40" s="29" t="s">
        <v>41</v>
      </c>
      <c r="R40" s="29"/>
      <c r="S40" s="116"/>
      <c r="T40" s="189" t="s">
        <v>807</v>
      </c>
      <c r="U40" s="189"/>
      <c r="V40" s="189"/>
      <c r="W40" s="189" t="s">
        <v>808</v>
      </c>
      <c r="X40" s="189"/>
      <c r="Y40" s="189"/>
      <c r="Z40" s="189"/>
      <c r="AA40" s="29"/>
      <c r="AB40" s="188"/>
      <c r="AC40" s="188"/>
      <c r="AD40" s="188"/>
      <c r="AE40" s="188"/>
      <c r="AF40" s="188"/>
      <c r="AG40" s="29"/>
      <c r="AH40" s="29"/>
      <c r="AI40" s="38"/>
      <c r="AJ40" s="26"/>
    </row>
    <row r="41" spans="1:36" ht="245.25" customHeight="1" x14ac:dyDescent="0.25">
      <c r="A41" s="331"/>
      <c r="B41" s="19" t="s">
        <v>2125</v>
      </c>
      <c r="C41" s="31" t="s">
        <v>280</v>
      </c>
      <c r="D41" s="38" t="s">
        <v>202</v>
      </c>
      <c r="E41" s="29"/>
      <c r="F41" s="8" t="s">
        <v>77</v>
      </c>
      <c r="G41" s="8" t="s">
        <v>767</v>
      </c>
      <c r="H41" s="189" t="s">
        <v>204</v>
      </c>
      <c r="I41" s="37">
        <v>40000</v>
      </c>
      <c r="J41" s="189" t="s">
        <v>205</v>
      </c>
      <c r="K41" s="29"/>
      <c r="L41" s="29"/>
      <c r="M41" s="29"/>
      <c r="N41" s="29"/>
      <c r="O41" s="29"/>
      <c r="P41" s="29" t="s">
        <v>41</v>
      </c>
      <c r="Q41" s="29"/>
      <c r="R41" s="29"/>
      <c r="S41" s="116"/>
      <c r="T41" s="189" t="s">
        <v>809</v>
      </c>
      <c r="U41" s="189" t="s">
        <v>810</v>
      </c>
      <c r="V41" s="189"/>
      <c r="W41" s="189"/>
      <c r="X41" s="189"/>
      <c r="Y41" s="189"/>
      <c r="Z41" s="189"/>
      <c r="AA41" s="29"/>
      <c r="AB41" s="188" t="s">
        <v>811</v>
      </c>
      <c r="AC41" s="188" t="s">
        <v>812</v>
      </c>
      <c r="AD41" s="188"/>
      <c r="AE41" s="188"/>
      <c r="AF41" s="188" t="s">
        <v>813</v>
      </c>
      <c r="AG41" s="29"/>
      <c r="AH41" s="29"/>
      <c r="AI41" s="38"/>
      <c r="AJ41" s="26"/>
    </row>
    <row r="42" spans="1:36" ht="81" customHeight="1" x14ac:dyDescent="0.25">
      <c r="A42" s="331"/>
      <c r="B42" s="19" t="s">
        <v>2124</v>
      </c>
      <c r="C42" s="31" t="s">
        <v>2123</v>
      </c>
      <c r="D42" s="38" t="s">
        <v>206</v>
      </c>
      <c r="E42" s="29"/>
      <c r="F42" s="8" t="s">
        <v>77</v>
      </c>
      <c r="G42" s="8" t="s">
        <v>730</v>
      </c>
      <c r="H42" s="189" t="s">
        <v>154</v>
      </c>
      <c r="I42" s="37">
        <v>85000</v>
      </c>
      <c r="J42" s="189" t="s">
        <v>285</v>
      </c>
      <c r="K42" s="29"/>
      <c r="L42" s="29"/>
      <c r="M42" s="29"/>
      <c r="N42" s="29"/>
      <c r="O42" s="29"/>
      <c r="P42" s="29"/>
      <c r="Q42" s="29" t="s">
        <v>41</v>
      </c>
      <c r="R42" s="29"/>
      <c r="S42" s="116"/>
      <c r="T42" s="189" t="s">
        <v>814</v>
      </c>
      <c r="U42" s="189"/>
      <c r="V42" s="189"/>
      <c r="W42" s="189"/>
      <c r="X42" s="189"/>
      <c r="Y42" s="189"/>
      <c r="Z42" s="189"/>
      <c r="AA42" s="29"/>
      <c r="AB42" s="188"/>
      <c r="AC42" s="188"/>
      <c r="AD42" s="188"/>
      <c r="AE42" s="188"/>
      <c r="AF42" s="188"/>
      <c r="AG42" s="29"/>
      <c r="AH42" s="29"/>
      <c r="AI42" s="38"/>
      <c r="AJ42" s="26"/>
    </row>
    <row r="43" spans="1:36" ht="127.5" customHeight="1" x14ac:dyDescent="0.25">
      <c r="A43" s="331"/>
      <c r="B43" s="19" t="s">
        <v>2121</v>
      </c>
      <c r="C43" s="31" t="s">
        <v>2120</v>
      </c>
      <c r="D43" s="38" t="s">
        <v>210</v>
      </c>
      <c r="E43" s="29"/>
      <c r="F43" s="8" t="s">
        <v>77</v>
      </c>
      <c r="G43" s="9">
        <v>42767</v>
      </c>
      <c r="H43" s="189" t="s">
        <v>154</v>
      </c>
      <c r="I43" s="37">
        <v>100000</v>
      </c>
      <c r="J43" s="189" t="s">
        <v>288</v>
      </c>
      <c r="K43" s="29"/>
      <c r="L43" s="29"/>
      <c r="M43" s="29"/>
      <c r="N43" s="29"/>
      <c r="O43" s="29"/>
      <c r="P43" s="29"/>
      <c r="Q43" s="29" t="s">
        <v>41</v>
      </c>
      <c r="R43" s="29"/>
      <c r="S43" s="116"/>
      <c r="T43" s="189" t="s">
        <v>815</v>
      </c>
      <c r="U43" s="189"/>
      <c r="V43" s="189"/>
      <c r="W43" s="189"/>
      <c r="X43" s="189"/>
      <c r="Y43" s="189"/>
      <c r="Z43" s="189"/>
      <c r="AA43" s="29"/>
      <c r="AB43" s="188"/>
      <c r="AC43" s="188"/>
      <c r="AD43" s="188"/>
      <c r="AE43" s="188"/>
      <c r="AF43" s="188"/>
      <c r="AG43" s="29"/>
      <c r="AH43" s="29"/>
      <c r="AI43" s="38"/>
      <c r="AJ43" s="26"/>
    </row>
    <row r="44" spans="1:36" ht="203.25" customHeight="1" x14ac:dyDescent="0.25">
      <c r="A44" s="331"/>
      <c r="B44" s="19" t="s">
        <v>2119</v>
      </c>
      <c r="C44" s="31" t="s">
        <v>2118</v>
      </c>
      <c r="D44" s="38" t="s">
        <v>290</v>
      </c>
      <c r="E44" s="29"/>
      <c r="F44" s="16">
        <v>40969</v>
      </c>
      <c r="G44" s="16">
        <v>42705</v>
      </c>
      <c r="H44" s="189" t="s">
        <v>212</v>
      </c>
      <c r="I44" s="37">
        <v>150000</v>
      </c>
      <c r="J44" s="189" t="s">
        <v>291</v>
      </c>
      <c r="K44" s="29"/>
      <c r="L44" s="29"/>
      <c r="M44" s="29"/>
      <c r="N44" s="29"/>
      <c r="O44" s="29"/>
      <c r="P44" s="29"/>
      <c r="Q44" s="29" t="s">
        <v>41</v>
      </c>
      <c r="R44" s="29"/>
      <c r="S44" s="116"/>
      <c r="T44" s="189" t="s">
        <v>816</v>
      </c>
      <c r="U44" s="189"/>
      <c r="V44" s="189" t="s">
        <v>817</v>
      </c>
      <c r="W44" s="189" t="s">
        <v>818</v>
      </c>
      <c r="X44" s="189"/>
      <c r="Y44" s="189"/>
      <c r="Z44" s="189"/>
      <c r="AA44" s="29"/>
      <c r="AB44" s="188"/>
      <c r="AC44" s="188"/>
      <c r="AD44" s="188"/>
      <c r="AE44" s="188"/>
      <c r="AF44" s="188" t="s">
        <v>819</v>
      </c>
      <c r="AG44" s="29"/>
      <c r="AH44" s="29"/>
      <c r="AI44" s="38"/>
      <c r="AJ44" s="26"/>
    </row>
    <row r="45" spans="1:36" ht="257.25" customHeight="1" x14ac:dyDescent="0.25">
      <c r="A45" s="331"/>
      <c r="B45" s="19" t="s">
        <v>2117</v>
      </c>
      <c r="C45" s="31" t="s">
        <v>2304</v>
      </c>
      <c r="D45" s="38" t="s">
        <v>214</v>
      </c>
      <c r="E45" s="29"/>
      <c r="F45" s="16">
        <v>40969</v>
      </c>
      <c r="G45" s="16">
        <v>42705</v>
      </c>
      <c r="H45" s="189" t="s">
        <v>215</v>
      </c>
      <c r="I45" s="37">
        <v>60000</v>
      </c>
      <c r="J45" s="189" t="s">
        <v>216</v>
      </c>
      <c r="K45" s="29"/>
      <c r="L45" s="29"/>
      <c r="M45" s="29"/>
      <c r="N45" s="29"/>
      <c r="O45" s="29"/>
      <c r="P45" s="29"/>
      <c r="Q45" s="29" t="s">
        <v>41</v>
      </c>
      <c r="R45" s="29"/>
      <c r="S45" s="116"/>
      <c r="T45" s="189" t="s">
        <v>820</v>
      </c>
      <c r="U45" s="39" t="s">
        <v>1279</v>
      </c>
      <c r="V45" s="189" t="s">
        <v>821</v>
      </c>
      <c r="W45" s="189" t="s">
        <v>822</v>
      </c>
      <c r="X45" s="189" t="s">
        <v>823</v>
      </c>
      <c r="Y45" s="189"/>
      <c r="Z45" s="189"/>
      <c r="AA45" s="29"/>
      <c r="AB45" s="188"/>
      <c r="AC45" s="188"/>
      <c r="AD45" s="188"/>
      <c r="AE45" s="188"/>
      <c r="AF45" s="188" t="s">
        <v>824</v>
      </c>
      <c r="AG45" s="29"/>
      <c r="AH45" s="29"/>
      <c r="AI45" s="38"/>
      <c r="AJ45" s="26"/>
    </row>
    <row r="46" spans="1:36" ht="287.25" customHeight="1" x14ac:dyDescent="0.25">
      <c r="A46" s="331"/>
      <c r="B46" s="19" t="s">
        <v>2115</v>
      </c>
      <c r="C46" s="31" t="s">
        <v>1106</v>
      </c>
      <c r="D46" s="38" t="s">
        <v>214</v>
      </c>
      <c r="E46" s="29"/>
      <c r="F46" s="16">
        <v>40969</v>
      </c>
      <c r="G46" s="16">
        <v>42705</v>
      </c>
      <c r="H46" s="189" t="s">
        <v>215</v>
      </c>
      <c r="I46" s="37">
        <v>70000</v>
      </c>
      <c r="J46" s="189" t="s">
        <v>217</v>
      </c>
      <c r="K46" s="29"/>
      <c r="L46" s="29"/>
      <c r="M46" s="29"/>
      <c r="N46" s="29"/>
      <c r="O46" s="29"/>
      <c r="P46" s="29"/>
      <c r="Q46" s="29" t="s">
        <v>41</v>
      </c>
      <c r="R46" s="29"/>
      <c r="S46" s="116"/>
      <c r="T46" s="189" t="s">
        <v>2379</v>
      </c>
      <c r="U46" s="39" t="s">
        <v>825</v>
      </c>
      <c r="V46" s="189" t="s">
        <v>826</v>
      </c>
      <c r="W46" s="189" t="s">
        <v>827</v>
      </c>
      <c r="X46" s="189" t="s">
        <v>828</v>
      </c>
      <c r="Y46" s="189"/>
      <c r="Z46" s="189"/>
      <c r="AA46" s="29"/>
      <c r="AB46" s="188"/>
      <c r="AC46" s="188"/>
      <c r="AD46" s="188"/>
      <c r="AE46" s="188"/>
      <c r="AF46" s="188"/>
      <c r="AG46" s="29"/>
      <c r="AH46" s="29"/>
      <c r="AI46" s="38" t="s">
        <v>829</v>
      </c>
      <c r="AJ46" s="26"/>
    </row>
    <row r="47" spans="1:36" ht="87" customHeight="1" x14ac:dyDescent="0.25">
      <c r="A47" s="331"/>
      <c r="B47" s="19" t="s">
        <v>2114</v>
      </c>
      <c r="C47" s="31" t="s">
        <v>302</v>
      </c>
      <c r="D47" s="38" t="s">
        <v>219</v>
      </c>
      <c r="E47" s="29"/>
      <c r="F47" s="8" t="s">
        <v>57</v>
      </c>
      <c r="G47" s="9">
        <v>42186</v>
      </c>
      <c r="H47" s="189" t="s">
        <v>101</v>
      </c>
      <c r="I47" s="37">
        <v>8000</v>
      </c>
      <c r="J47" s="189" t="s">
        <v>303</v>
      </c>
      <c r="K47" s="29"/>
      <c r="L47" s="29"/>
      <c r="M47" s="29"/>
      <c r="N47" s="29"/>
      <c r="O47" s="29" t="s">
        <v>21</v>
      </c>
      <c r="P47" s="29"/>
      <c r="Q47" s="29"/>
      <c r="R47" s="29"/>
      <c r="S47" s="116"/>
      <c r="T47" s="189" t="s">
        <v>443</v>
      </c>
      <c r="U47" s="189"/>
      <c r="V47" s="189" t="s">
        <v>830</v>
      </c>
      <c r="W47" s="189" t="s">
        <v>754</v>
      </c>
      <c r="X47" s="189"/>
      <c r="Y47" s="189" t="s">
        <v>831</v>
      </c>
      <c r="Z47" s="189" t="s">
        <v>832</v>
      </c>
      <c r="AA47" s="29"/>
      <c r="AB47" s="188"/>
      <c r="AC47" s="188"/>
      <c r="AD47" s="188" t="s">
        <v>833</v>
      </c>
      <c r="AE47" s="188"/>
      <c r="AF47" s="188"/>
      <c r="AG47" s="29"/>
      <c r="AH47" s="29"/>
      <c r="AI47" s="38"/>
      <c r="AJ47" s="26"/>
    </row>
    <row r="48" spans="1:36" ht="75.75" customHeight="1" x14ac:dyDescent="0.25">
      <c r="A48" s="331"/>
      <c r="B48" s="19" t="s">
        <v>2112</v>
      </c>
      <c r="C48" s="31" t="s">
        <v>2349</v>
      </c>
      <c r="D48" s="38" t="s">
        <v>709</v>
      </c>
      <c r="E48" s="29"/>
      <c r="F48" s="9">
        <v>41974</v>
      </c>
      <c r="G48" s="9">
        <v>42401</v>
      </c>
      <c r="H48" s="189" t="s">
        <v>48</v>
      </c>
      <c r="I48" s="37">
        <v>30000</v>
      </c>
      <c r="J48" s="189" t="s">
        <v>710</v>
      </c>
      <c r="K48" s="29"/>
      <c r="L48" s="29"/>
      <c r="M48" s="29"/>
      <c r="N48" s="29"/>
      <c r="O48" s="29"/>
      <c r="P48" s="29"/>
      <c r="Q48" s="29" t="s">
        <v>41</v>
      </c>
      <c r="R48" s="29"/>
      <c r="S48" s="116"/>
      <c r="T48" s="189"/>
      <c r="U48" s="189"/>
      <c r="V48" s="189"/>
      <c r="W48" s="189"/>
      <c r="X48" s="189"/>
      <c r="Y48" s="189"/>
      <c r="Z48" s="189"/>
      <c r="AA48" s="29"/>
      <c r="AB48" s="188"/>
      <c r="AC48" s="188"/>
      <c r="AD48" s="188"/>
      <c r="AE48" s="188"/>
      <c r="AF48" s="188" t="s">
        <v>834</v>
      </c>
      <c r="AG48" s="29"/>
      <c r="AH48" s="29"/>
      <c r="AI48" s="38"/>
      <c r="AJ48" s="26"/>
    </row>
    <row r="49" spans="1:36" ht="151.5" customHeight="1" x14ac:dyDescent="0.25">
      <c r="A49" s="331"/>
      <c r="B49" s="19" t="s">
        <v>2111</v>
      </c>
      <c r="C49" s="31" t="s">
        <v>2350</v>
      </c>
      <c r="D49" s="38" t="s">
        <v>709</v>
      </c>
      <c r="E49" s="29"/>
      <c r="F49" s="9">
        <v>41821</v>
      </c>
      <c r="G49" s="9">
        <v>42309</v>
      </c>
      <c r="H49" s="189" t="s">
        <v>240</v>
      </c>
      <c r="I49" s="37">
        <v>0</v>
      </c>
      <c r="J49" s="189" t="s">
        <v>712</v>
      </c>
      <c r="K49" s="29"/>
      <c r="L49" s="29"/>
      <c r="M49" s="29"/>
      <c r="N49" s="29"/>
      <c r="O49" s="29" t="s">
        <v>41</v>
      </c>
      <c r="P49" s="29"/>
      <c r="Q49" s="29"/>
      <c r="R49" s="29"/>
      <c r="S49" s="116" t="s">
        <v>43</v>
      </c>
      <c r="T49" s="189" t="s">
        <v>835</v>
      </c>
      <c r="U49" s="189"/>
      <c r="V49" s="189" t="s">
        <v>836</v>
      </c>
      <c r="W49" s="189" t="s">
        <v>837</v>
      </c>
      <c r="X49" s="189"/>
      <c r="Y49" s="189"/>
      <c r="Z49" s="189"/>
      <c r="AA49" s="29"/>
      <c r="AB49" s="188"/>
      <c r="AC49" s="188"/>
      <c r="AD49" s="188"/>
      <c r="AE49" s="188"/>
      <c r="AF49" s="188"/>
      <c r="AG49" s="29"/>
      <c r="AH49" s="29"/>
      <c r="AI49" s="38" t="s">
        <v>838</v>
      </c>
      <c r="AJ49" s="26"/>
    </row>
    <row r="50" spans="1:36" ht="198" customHeight="1" x14ac:dyDescent="0.25">
      <c r="A50" s="347"/>
      <c r="B50" s="19" t="s">
        <v>2110</v>
      </c>
      <c r="C50" s="31" t="s">
        <v>2351</v>
      </c>
      <c r="D50" s="38" t="s">
        <v>713</v>
      </c>
      <c r="E50" s="29"/>
      <c r="F50" s="9">
        <v>41579</v>
      </c>
      <c r="G50" s="9">
        <v>41944</v>
      </c>
      <c r="H50" s="189" t="s">
        <v>322</v>
      </c>
      <c r="I50" s="37">
        <v>70000</v>
      </c>
      <c r="J50" s="189" t="s">
        <v>714</v>
      </c>
      <c r="K50" s="29"/>
      <c r="L50" s="29"/>
      <c r="M50" s="29"/>
      <c r="N50" s="29"/>
      <c r="O50" s="29" t="s">
        <v>41</v>
      </c>
      <c r="P50" s="29"/>
      <c r="Q50" s="29"/>
      <c r="R50" s="29"/>
      <c r="S50" s="116"/>
      <c r="T50" s="189" t="s">
        <v>839</v>
      </c>
      <c r="U50" s="189" t="s">
        <v>840</v>
      </c>
      <c r="V50" s="161" t="s">
        <v>841</v>
      </c>
      <c r="W50" s="189" t="s">
        <v>842</v>
      </c>
      <c r="X50" s="189"/>
      <c r="Y50" s="189"/>
      <c r="Z50" s="189"/>
      <c r="AA50" s="29"/>
      <c r="AB50" s="5">
        <v>42005</v>
      </c>
      <c r="AC50" s="5">
        <v>42064</v>
      </c>
      <c r="AD50" s="188"/>
      <c r="AE50" s="188"/>
      <c r="AF50" s="188" t="s">
        <v>843</v>
      </c>
      <c r="AG50" s="29"/>
      <c r="AH50" s="29"/>
      <c r="AI50" s="38"/>
      <c r="AJ50" s="26"/>
    </row>
    <row r="51" spans="1:36" ht="162.75" customHeight="1" x14ac:dyDescent="0.25">
      <c r="A51" s="332" t="s">
        <v>2352</v>
      </c>
      <c r="B51" s="19" t="s">
        <v>2098</v>
      </c>
      <c r="C51" s="31" t="s">
        <v>315</v>
      </c>
      <c r="D51" s="31" t="s">
        <v>307</v>
      </c>
      <c r="E51" s="28"/>
      <c r="F51" s="8" t="s">
        <v>77</v>
      </c>
      <c r="G51" s="8" t="s">
        <v>730</v>
      </c>
      <c r="H51" s="188" t="s">
        <v>308</v>
      </c>
      <c r="I51" s="32">
        <v>500000</v>
      </c>
      <c r="J51" s="188" t="s">
        <v>309</v>
      </c>
      <c r="K51" s="28"/>
      <c r="L51" s="28"/>
      <c r="M51" s="28"/>
      <c r="N51" s="29"/>
      <c r="O51" s="29"/>
      <c r="P51" s="29"/>
      <c r="Q51" s="29" t="s">
        <v>41</v>
      </c>
      <c r="R51" s="29"/>
      <c r="S51" s="116"/>
      <c r="T51" s="188" t="s">
        <v>846</v>
      </c>
      <c r="U51" s="188" t="s">
        <v>847</v>
      </c>
      <c r="V51" s="188" t="s">
        <v>848</v>
      </c>
      <c r="W51" s="188" t="s">
        <v>849</v>
      </c>
      <c r="X51" s="188"/>
      <c r="Y51" s="188" t="s">
        <v>850</v>
      </c>
      <c r="Z51" s="188"/>
      <c r="AA51" s="28"/>
      <c r="AB51" s="188"/>
      <c r="AC51" s="188"/>
      <c r="AD51" s="188"/>
      <c r="AE51" s="188"/>
      <c r="AF51" s="188"/>
      <c r="AG51" s="28"/>
      <c r="AH51" s="28"/>
      <c r="AI51" s="31"/>
      <c r="AJ51" s="26"/>
    </row>
    <row r="52" spans="1:36" ht="84" customHeight="1" x14ac:dyDescent="0.25">
      <c r="A52" s="331"/>
      <c r="B52" s="19" t="s">
        <v>2097</v>
      </c>
      <c r="C52" s="31" t="s">
        <v>1548</v>
      </c>
      <c r="D52" s="31"/>
      <c r="E52" s="28"/>
      <c r="F52" s="8"/>
      <c r="G52" s="9"/>
      <c r="H52" s="188" t="s">
        <v>548</v>
      </c>
      <c r="I52" s="32">
        <v>0</v>
      </c>
      <c r="J52" s="188"/>
      <c r="K52" s="28"/>
      <c r="L52" s="28"/>
      <c r="M52" s="28"/>
      <c r="N52" s="29"/>
      <c r="O52" s="29" t="s">
        <v>41</v>
      </c>
      <c r="P52" s="29"/>
      <c r="Q52" s="29"/>
      <c r="R52" s="29"/>
      <c r="S52" s="116" t="s">
        <v>43</v>
      </c>
      <c r="T52" s="188" t="s">
        <v>1547</v>
      </c>
      <c r="U52" s="188"/>
      <c r="V52" s="188"/>
      <c r="W52" s="188"/>
      <c r="X52" s="188"/>
      <c r="Y52" s="188"/>
      <c r="Z52" s="188"/>
      <c r="AA52" s="28"/>
      <c r="AB52" s="188"/>
      <c r="AC52" s="188"/>
      <c r="AD52" s="188"/>
      <c r="AE52" s="188"/>
      <c r="AF52" s="188"/>
      <c r="AG52" s="28"/>
      <c r="AH52" s="28"/>
      <c r="AI52" s="31"/>
      <c r="AJ52" s="26"/>
    </row>
    <row r="53" spans="1:36" ht="159" customHeight="1" x14ac:dyDescent="0.25">
      <c r="A53" s="331"/>
      <c r="B53" s="19" t="s">
        <v>2096</v>
      </c>
      <c r="C53" s="31" t="s">
        <v>844</v>
      </c>
      <c r="D53" s="31" t="s">
        <v>715</v>
      </c>
      <c r="E53" s="28"/>
      <c r="F53" s="9">
        <v>41579</v>
      </c>
      <c r="G53" s="9" t="s">
        <v>845</v>
      </c>
      <c r="H53" s="188" t="s">
        <v>101</v>
      </c>
      <c r="I53" s="32">
        <v>0</v>
      </c>
      <c r="J53" s="188" t="s">
        <v>2374</v>
      </c>
      <c r="K53" s="28"/>
      <c r="L53" s="28"/>
      <c r="M53" s="28"/>
      <c r="N53" s="29"/>
      <c r="O53" s="29"/>
      <c r="P53" s="29" t="s">
        <v>41</v>
      </c>
      <c r="Q53" s="29"/>
      <c r="R53" s="29"/>
      <c r="S53" s="116"/>
      <c r="T53" s="188" t="s">
        <v>851</v>
      </c>
      <c r="U53" s="188" t="s">
        <v>852</v>
      </c>
      <c r="V53" s="188"/>
      <c r="W53" s="188" t="s">
        <v>754</v>
      </c>
      <c r="X53" s="188"/>
      <c r="Y53" s="188"/>
      <c r="Z53" s="188"/>
      <c r="AA53" s="28"/>
      <c r="AB53" s="188"/>
      <c r="AC53" s="188"/>
      <c r="AD53" s="188"/>
      <c r="AE53" s="188"/>
      <c r="AF53" s="188" t="s">
        <v>853</v>
      </c>
      <c r="AG53" s="28"/>
      <c r="AH53" s="28"/>
      <c r="AI53" s="31"/>
      <c r="AJ53" s="26"/>
    </row>
    <row r="54" spans="1:36" ht="144.75" customHeight="1" x14ac:dyDescent="0.25">
      <c r="A54" s="332" t="s">
        <v>2353</v>
      </c>
      <c r="B54" s="19" t="s">
        <v>2094</v>
      </c>
      <c r="C54" s="31" t="s">
        <v>2321</v>
      </c>
      <c r="D54" s="31" t="s">
        <v>321</v>
      </c>
      <c r="E54" s="28"/>
      <c r="F54" s="8" t="s">
        <v>207</v>
      </c>
      <c r="G54" s="18">
        <v>41944</v>
      </c>
      <c r="H54" s="188" t="s">
        <v>322</v>
      </c>
      <c r="I54" s="32">
        <v>0</v>
      </c>
      <c r="J54" s="188" t="s">
        <v>323</v>
      </c>
      <c r="K54" s="28"/>
      <c r="L54" s="28"/>
      <c r="M54" s="28"/>
      <c r="N54" s="29"/>
      <c r="O54" s="29" t="s">
        <v>41</v>
      </c>
      <c r="P54" s="29"/>
      <c r="Q54" s="29"/>
      <c r="R54" s="29"/>
      <c r="S54" s="116"/>
      <c r="T54" s="188" t="s">
        <v>854</v>
      </c>
      <c r="U54" s="188" t="s">
        <v>855</v>
      </c>
      <c r="V54" s="188" t="s">
        <v>856</v>
      </c>
      <c r="W54" s="188" t="s">
        <v>857</v>
      </c>
      <c r="X54" s="188"/>
      <c r="Y54" s="188"/>
      <c r="Z54" s="188"/>
      <c r="AA54" s="28"/>
      <c r="AB54" s="5">
        <v>42064</v>
      </c>
      <c r="AC54" s="5">
        <v>42430</v>
      </c>
      <c r="AD54" s="188"/>
      <c r="AE54" s="188"/>
      <c r="AF54" s="188" t="s">
        <v>858</v>
      </c>
      <c r="AG54" s="28"/>
      <c r="AH54" s="28"/>
      <c r="AI54" s="31" t="s">
        <v>859</v>
      </c>
      <c r="AJ54" s="26"/>
    </row>
    <row r="55" spans="1:36" ht="118.5" customHeight="1" x14ac:dyDescent="0.25">
      <c r="A55" s="331"/>
      <c r="B55" s="19" t="s">
        <v>2093</v>
      </c>
      <c r="C55" s="31" t="s">
        <v>2092</v>
      </c>
      <c r="D55" s="31" t="s">
        <v>324</v>
      </c>
      <c r="E55" s="28"/>
      <c r="F55" s="8" t="s">
        <v>77</v>
      </c>
      <c r="G55" s="9">
        <v>41944</v>
      </c>
      <c r="H55" s="188" t="s">
        <v>157</v>
      </c>
      <c r="I55" s="32">
        <v>0</v>
      </c>
      <c r="J55" s="188" t="s">
        <v>325</v>
      </c>
      <c r="K55" s="28"/>
      <c r="L55" s="28"/>
      <c r="M55" s="28"/>
      <c r="N55" s="29"/>
      <c r="O55" s="29" t="s">
        <v>41</v>
      </c>
      <c r="P55" s="29"/>
      <c r="Q55" s="29"/>
      <c r="R55" s="29"/>
      <c r="S55" s="116"/>
      <c r="T55" s="188" t="s">
        <v>860</v>
      </c>
      <c r="U55" s="188"/>
      <c r="V55" s="188" t="s">
        <v>861</v>
      </c>
      <c r="W55" s="188" t="s">
        <v>862</v>
      </c>
      <c r="X55" s="188"/>
      <c r="Y55" s="188"/>
      <c r="Z55" s="188"/>
      <c r="AA55" s="28"/>
      <c r="AB55" s="188"/>
      <c r="AC55" s="188" t="s">
        <v>863</v>
      </c>
      <c r="AD55" s="188"/>
      <c r="AE55" s="188"/>
      <c r="AF55" s="188" t="s">
        <v>864</v>
      </c>
      <c r="AG55" s="28"/>
      <c r="AH55" s="28"/>
      <c r="AI55" s="31" t="s">
        <v>865</v>
      </c>
      <c r="AJ55" s="26"/>
    </row>
    <row r="56" spans="1:36" ht="167.25" customHeight="1" x14ac:dyDescent="0.25">
      <c r="A56" s="331"/>
      <c r="B56" s="19" t="s">
        <v>2091</v>
      </c>
      <c r="C56" s="31" t="s">
        <v>326</v>
      </c>
      <c r="D56" s="31" t="s">
        <v>327</v>
      </c>
      <c r="E56" s="28"/>
      <c r="F56" s="8" t="s">
        <v>77</v>
      </c>
      <c r="G56" s="18">
        <v>41944</v>
      </c>
      <c r="H56" s="188" t="s">
        <v>328</v>
      </c>
      <c r="I56" s="32">
        <v>0</v>
      </c>
      <c r="J56" s="188" t="s">
        <v>329</v>
      </c>
      <c r="K56" s="28"/>
      <c r="L56" s="28"/>
      <c r="M56" s="28"/>
      <c r="N56" s="29"/>
      <c r="O56" s="29"/>
      <c r="P56" s="29"/>
      <c r="Q56" s="29"/>
      <c r="R56" s="29" t="s">
        <v>41</v>
      </c>
      <c r="S56" s="116"/>
      <c r="T56" s="188"/>
      <c r="U56" s="188"/>
      <c r="V56" s="188"/>
      <c r="W56" s="188"/>
      <c r="X56" s="188"/>
      <c r="Y56" s="188" t="s">
        <v>866</v>
      </c>
      <c r="Z56" s="188"/>
      <c r="AA56" s="28"/>
      <c r="AB56" s="188"/>
      <c r="AC56" s="188"/>
      <c r="AD56" s="188"/>
      <c r="AE56" s="188"/>
      <c r="AF56" s="188"/>
      <c r="AG56" s="28"/>
      <c r="AH56" s="28"/>
      <c r="AI56" s="31"/>
      <c r="AJ56" s="26"/>
    </row>
    <row r="57" spans="1:36" ht="112.5" customHeight="1" x14ac:dyDescent="0.25">
      <c r="A57" s="331"/>
      <c r="B57" s="19" t="s">
        <v>2090</v>
      </c>
      <c r="C57" s="31" t="s">
        <v>2354</v>
      </c>
      <c r="D57" s="31" t="s">
        <v>330</v>
      </c>
      <c r="E57" s="28"/>
      <c r="F57" s="8" t="s">
        <v>331</v>
      </c>
      <c r="G57" s="8" t="s">
        <v>332</v>
      </c>
      <c r="H57" s="188" t="s">
        <v>333</v>
      </c>
      <c r="I57" s="32">
        <v>0</v>
      </c>
      <c r="J57" s="188" t="s">
        <v>334</v>
      </c>
      <c r="K57" s="28"/>
      <c r="L57" s="28"/>
      <c r="M57" s="28"/>
      <c r="N57" s="29"/>
      <c r="O57" s="29"/>
      <c r="P57" s="29"/>
      <c r="Q57" s="29"/>
      <c r="R57" s="29" t="s">
        <v>41</v>
      </c>
      <c r="S57" s="116"/>
      <c r="T57" s="188" t="s">
        <v>867</v>
      </c>
      <c r="U57" s="188" t="s">
        <v>868</v>
      </c>
      <c r="V57" s="188"/>
      <c r="W57" s="188"/>
      <c r="X57" s="188"/>
      <c r="Y57" s="188"/>
      <c r="Z57" s="188"/>
      <c r="AA57" s="28"/>
      <c r="AB57" s="188"/>
      <c r="AC57" s="188"/>
      <c r="AD57" s="188"/>
      <c r="AE57" s="188"/>
      <c r="AF57" s="188" t="s">
        <v>869</v>
      </c>
      <c r="AG57" s="28"/>
      <c r="AH57" s="28"/>
      <c r="AI57" s="31" t="s">
        <v>870</v>
      </c>
      <c r="AJ57" s="26"/>
    </row>
    <row r="58" spans="1:36" ht="106.5" customHeight="1" x14ac:dyDescent="0.25">
      <c r="A58" s="331"/>
      <c r="B58" s="19" t="s">
        <v>2089</v>
      </c>
      <c r="C58" s="31" t="s">
        <v>1539</v>
      </c>
      <c r="D58" s="31" t="s">
        <v>335</v>
      </c>
      <c r="E58" s="28"/>
      <c r="F58" s="8" t="s">
        <v>77</v>
      </c>
      <c r="G58" s="8" t="s">
        <v>336</v>
      </c>
      <c r="H58" s="188" t="s">
        <v>337</v>
      </c>
      <c r="I58" s="32">
        <v>0</v>
      </c>
      <c r="J58" s="188" t="s">
        <v>338</v>
      </c>
      <c r="K58" s="28"/>
      <c r="L58" s="28"/>
      <c r="M58" s="28"/>
      <c r="N58" s="29"/>
      <c r="O58" s="29" t="s">
        <v>41</v>
      </c>
      <c r="P58" s="29"/>
      <c r="Q58" s="29"/>
      <c r="R58" s="29"/>
      <c r="S58" s="116"/>
      <c r="T58" s="188"/>
      <c r="U58" s="188"/>
      <c r="V58" s="188" t="s">
        <v>871</v>
      </c>
      <c r="W58" s="188"/>
      <c r="X58" s="188"/>
      <c r="Y58" s="188"/>
      <c r="Z58" s="188"/>
      <c r="AA58" s="28"/>
      <c r="AB58" s="188"/>
      <c r="AC58" s="188"/>
      <c r="AD58" s="188" t="s">
        <v>779</v>
      </c>
      <c r="AE58" s="188"/>
      <c r="AF58" s="188" t="s">
        <v>872</v>
      </c>
      <c r="AG58" s="28"/>
      <c r="AH58" s="28"/>
      <c r="AI58" s="31"/>
      <c r="AJ58" s="26"/>
    </row>
    <row r="59" spans="1:36" ht="123" customHeight="1" x14ac:dyDescent="0.25">
      <c r="A59" s="331"/>
      <c r="B59" s="19" t="s">
        <v>2088</v>
      </c>
      <c r="C59" s="31" t="s">
        <v>339</v>
      </c>
      <c r="D59" s="31" t="s">
        <v>340</v>
      </c>
      <c r="E59" s="28"/>
      <c r="F59" s="8" t="s">
        <v>77</v>
      </c>
      <c r="G59" s="18">
        <v>42767</v>
      </c>
      <c r="H59" s="188" t="s">
        <v>341</v>
      </c>
      <c r="I59" s="32">
        <v>50000</v>
      </c>
      <c r="J59" s="188" t="s">
        <v>342</v>
      </c>
      <c r="K59" s="28"/>
      <c r="L59" s="28"/>
      <c r="M59" s="28"/>
      <c r="N59" s="29"/>
      <c r="O59" s="29" t="s">
        <v>41</v>
      </c>
      <c r="P59" s="29"/>
      <c r="Q59" s="29"/>
      <c r="R59" s="29"/>
      <c r="S59" s="116"/>
      <c r="T59" s="188" t="s">
        <v>873</v>
      </c>
      <c r="U59" s="188" t="s">
        <v>874</v>
      </c>
      <c r="V59" s="188"/>
      <c r="W59" s="188" t="s">
        <v>875</v>
      </c>
      <c r="X59" s="188"/>
      <c r="Y59" s="188" t="s">
        <v>876</v>
      </c>
      <c r="Z59" s="188"/>
      <c r="AA59" s="28"/>
      <c r="AB59" s="188"/>
      <c r="AC59" s="188"/>
      <c r="AD59" s="188"/>
      <c r="AE59" s="188"/>
      <c r="AF59" s="188" t="s">
        <v>877</v>
      </c>
      <c r="AG59" s="28"/>
      <c r="AH59" s="28"/>
      <c r="AI59" s="31" t="s">
        <v>878</v>
      </c>
      <c r="AJ59" s="26"/>
    </row>
    <row r="60" spans="1:36" ht="116.25" customHeight="1" x14ac:dyDescent="0.25">
      <c r="A60" s="331"/>
      <c r="B60" s="19" t="s">
        <v>2087</v>
      </c>
      <c r="C60" s="31" t="s">
        <v>343</v>
      </c>
      <c r="D60" s="31" t="s">
        <v>340</v>
      </c>
      <c r="E60" s="28"/>
      <c r="F60" s="8" t="s">
        <v>146</v>
      </c>
      <c r="G60" s="8" t="s">
        <v>47</v>
      </c>
      <c r="H60" s="188" t="s">
        <v>344</v>
      </c>
      <c r="I60" s="32">
        <v>50000</v>
      </c>
      <c r="J60" s="188" t="s">
        <v>2372</v>
      </c>
      <c r="K60" s="28"/>
      <c r="L60" s="28"/>
      <c r="M60" s="28"/>
      <c r="N60" s="29"/>
      <c r="O60" s="29" t="s">
        <v>41</v>
      </c>
      <c r="P60" s="29"/>
      <c r="Q60" s="29"/>
      <c r="R60" s="29"/>
      <c r="S60" s="116"/>
      <c r="T60" s="188" t="s">
        <v>879</v>
      </c>
      <c r="U60" s="188"/>
      <c r="V60" s="188" t="s">
        <v>880</v>
      </c>
      <c r="W60" s="188" t="s">
        <v>862</v>
      </c>
      <c r="X60" s="188"/>
      <c r="Y60" s="188" t="s">
        <v>881</v>
      </c>
      <c r="Z60" s="188"/>
      <c r="AA60" s="28"/>
      <c r="AB60" s="188"/>
      <c r="AC60" s="188" t="s">
        <v>882</v>
      </c>
      <c r="AD60" s="188" t="s">
        <v>779</v>
      </c>
      <c r="AE60" s="188"/>
      <c r="AF60" s="188" t="s">
        <v>883</v>
      </c>
      <c r="AG60" s="28"/>
      <c r="AH60" s="28"/>
      <c r="AI60" s="31"/>
      <c r="AJ60" s="26"/>
    </row>
    <row r="61" spans="1:36" ht="186.75" customHeight="1" x14ac:dyDescent="0.25">
      <c r="A61" s="331"/>
      <c r="B61" s="19" t="s">
        <v>2086</v>
      </c>
      <c r="C61" s="31" t="s">
        <v>345</v>
      </c>
      <c r="D61" s="31" t="s">
        <v>346</v>
      </c>
      <c r="E61" s="28"/>
      <c r="F61" s="18">
        <v>41760</v>
      </c>
      <c r="G61" s="18">
        <v>42339</v>
      </c>
      <c r="H61" s="188" t="s">
        <v>347</v>
      </c>
      <c r="I61" s="32">
        <v>0</v>
      </c>
      <c r="J61" s="188" t="s">
        <v>348</v>
      </c>
      <c r="K61" s="28"/>
      <c r="L61" s="28"/>
      <c r="M61" s="28"/>
      <c r="N61" s="29"/>
      <c r="O61" s="29"/>
      <c r="P61" s="29"/>
      <c r="Q61" s="29" t="s">
        <v>41</v>
      </c>
      <c r="R61" s="29"/>
      <c r="S61" s="116"/>
      <c r="T61" s="188" t="s">
        <v>884</v>
      </c>
      <c r="U61" s="188"/>
      <c r="V61" s="188" t="s">
        <v>885</v>
      </c>
      <c r="W61" s="188"/>
      <c r="X61" s="188" t="s">
        <v>886</v>
      </c>
      <c r="Y61" s="188" t="s">
        <v>887</v>
      </c>
      <c r="Z61" s="188" t="s">
        <v>888</v>
      </c>
      <c r="AA61" s="28"/>
      <c r="AB61" s="188"/>
      <c r="AC61" s="188"/>
      <c r="AD61" s="188"/>
      <c r="AE61" s="188"/>
      <c r="AF61" s="13" t="s">
        <v>889</v>
      </c>
      <c r="AG61" s="28"/>
      <c r="AH61" s="28"/>
      <c r="AI61" s="31"/>
      <c r="AJ61" s="26"/>
    </row>
    <row r="62" spans="1:36" ht="109.5" customHeight="1" x14ac:dyDescent="0.25">
      <c r="A62" s="331"/>
      <c r="B62" s="19" t="s">
        <v>2085</v>
      </c>
      <c r="C62" s="31" t="s">
        <v>349</v>
      </c>
      <c r="D62" s="31" t="s">
        <v>350</v>
      </c>
      <c r="E62" s="28"/>
      <c r="F62" s="9">
        <v>40909</v>
      </c>
      <c r="G62" s="9">
        <v>41791</v>
      </c>
      <c r="H62" s="188" t="s">
        <v>351</v>
      </c>
      <c r="I62" s="32">
        <v>7500</v>
      </c>
      <c r="J62" s="188" t="s">
        <v>352</v>
      </c>
      <c r="K62" s="28"/>
      <c r="L62" s="28"/>
      <c r="M62" s="28"/>
      <c r="N62" s="29"/>
      <c r="O62" s="29"/>
      <c r="P62" s="29"/>
      <c r="Q62" s="29" t="s">
        <v>41</v>
      </c>
      <c r="R62" s="29"/>
      <c r="S62" s="116"/>
      <c r="T62" s="188" t="s">
        <v>2380</v>
      </c>
      <c r="U62" s="188"/>
      <c r="V62" s="188"/>
      <c r="W62" s="188"/>
      <c r="X62" s="188"/>
      <c r="Y62" s="188"/>
      <c r="Z62" s="188"/>
      <c r="AA62" s="28"/>
      <c r="AB62" s="188"/>
      <c r="AC62" s="5">
        <v>42186</v>
      </c>
      <c r="AD62" s="188"/>
      <c r="AE62" s="188"/>
      <c r="AF62" s="188"/>
      <c r="AG62" s="28"/>
      <c r="AH62" s="28"/>
      <c r="AI62" s="31"/>
      <c r="AJ62" s="26"/>
    </row>
    <row r="63" spans="1:36" ht="124.5" customHeight="1" x14ac:dyDescent="0.25">
      <c r="A63" s="331"/>
      <c r="B63" s="19" t="s">
        <v>2084</v>
      </c>
      <c r="C63" s="31" t="s">
        <v>353</v>
      </c>
      <c r="D63" s="31" t="s">
        <v>354</v>
      </c>
      <c r="E63" s="28"/>
      <c r="F63" s="8" t="s">
        <v>77</v>
      </c>
      <c r="G63" s="9">
        <v>41944</v>
      </c>
      <c r="H63" s="188" t="s">
        <v>176</v>
      </c>
      <c r="I63" s="32">
        <v>3000</v>
      </c>
      <c r="J63" s="188" t="s">
        <v>355</v>
      </c>
      <c r="K63" s="28"/>
      <c r="L63" s="28"/>
      <c r="M63" s="28"/>
      <c r="N63" s="29"/>
      <c r="O63" s="29" t="s">
        <v>41</v>
      </c>
      <c r="P63" s="29"/>
      <c r="Q63" s="29"/>
      <c r="R63" s="29"/>
      <c r="S63" s="116"/>
      <c r="T63" s="188" t="s">
        <v>890</v>
      </c>
      <c r="U63" s="188"/>
      <c r="V63" s="188"/>
      <c r="W63" s="188"/>
      <c r="X63" s="188"/>
      <c r="Y63" s="188" t="s">
        <v>891</v>
      </c>
      <c r="Z63" s="188" t="s">
        <v>892</v>
      </c>
      <c r="AA63" s="28"/>
      <c r="AB63" s="5">
        <v>42005</v>
      </c>
      <c r="AC63" s="5">
        <v>42370</v>
      </c>
      <c r="AD63" s="188" t="s">
        <v>893</v>
      </c>
      <c r="AE63" s="188"/>
      <c r="AF63" s="188"/>
      <c r="AG63" s="28"/>
      <c r="AH63" s="28"/>
      <c r="AI63" s="31"/>
      <c r="AJ63" s="26"/>
    </row>
    <row r="64" spans="1:36" ht="100.5" customHeight="1" x14ac:dyDescent="0.25">
      <c r="A64" s="331"/>
      <c r="B64" s="19" t="s">
        <v>2083</v>
      </c>
      <c r="C64" s="31" t="s">
        <v>396</v>
      </c>
      <c r="D64" s="31"/>
      <c r="E64" s="28"/>
      <c r="F64" s="8"/>
      <c r="G64" s="8"/>
      <c r="H64" s="188"/>
      <c r="I64" s="32">
        <v>0</v>
      </c>
      <c r="J64" s="188"/>
      <c r="K64" s="28"/>
      <c r="L64" s="28"/>
      <c r="M64" s="28"/>
      <c r="N64" s="29"/>
      <c r="O64" s="29" t="s">
        <v>41</v>
      </c>
      <c r="P64" s="29"/>
      <c r="Q64" s="29"/>
      <c r="R64" s="29"/>
      <c r="S64" s="116" t="s">
        <v>43</v>
      </c>
      <c r="T64" s="188"/>
      <c r="U64" s="188"/>
      <c r="V64" s="188"/>
      <c r="W64" s="188"/>
      <c r="X64" s="188" t="s">
        <v>1549</v>
      </c>
      <c r="Y64" s="188"/>
      <c r="Z64" s="188"/>
      <c r="AA64" s="28"/>
      <c r="AB64" s="188"/>
      <c r="AC64" s="188"/>
      <c r="AD64" s="188"/>
      <c r="AE64" s="188"/>
      <c r="AF64" s="188"/>
      <c r="AG64" s="28"/>
      <c r="AH64" s="28"/>
      <c r="AI64" s="31"/>
      <c r="AJ64" s="26"/>
    </row>
    <row r="65" spans="1:36" ht="148.5" customHeight="1" x14ac:dyDescent="0.25">
      <c r="A65" s="331"/>
      <c r="B65" s="19" t="s">
        <v>2082</v>
      </c>
      <c r="C65" s="31" t="s">
        <v>356</v>
      </c>
      <c r="D65" s="31" t="s">
        <v>357</v>
      </c>
      <c r="E65" s="28"/>
      <c r="F65" s="8" t="s">
        <v>77</v>
      </c>
      <c r="G65" s="18">
        <v>41609</v>
      </c>
      <c r="H65" s="188" t="s">
        <v>358</v>
      </c>
      <c r="I65" s="32">
        <v>5000</v>
      </c>
      <c r="J65" s="188" t="s">
        <v>359</v>
      </c>
      <c r="K65" s="28"/>
      <c r="L65" s="28"/>
      <c r="M65" s="28"/>
      <c r="N65" s="29"/>
      <c r="O65" s="29" t="s">
        <v>41</v>
      </c>
      <c r="P65" s="29"/>
      <c r="Q65" s="29"/>
      <c r="R65" s="29"/>
      <c r="S65" s="116"/>
      <c r="T65" s="188"/>
      <c r="U65" s="188"/>
      <c r="V65" s="188"/>
      <c r="W65" s="188"/>
      <c r="X65" s="188"/>
      <c r="Y65" s="188"/>
      <c r="Z65" s="188"/>
      <c r="AA65" s="28"/>
      <c r="AB65" s="188"/>
      <c r="AC65" s="188"/>
      <c r="AD65" s="188"/>
      <c r="AE65" s="188"/>
      <c r="AF65" s="188"/>
      <c r="AG65" s="28"/>
      <c r="AH65" s="28"/>
      <c r="AI65" s="31"/>
      <c r="AJ65" s="26"/>
    </row>
    <row r="66" spans="1:36" ht="213.75" customHeight="1" x14ac:dyDescent="0.25">
      <c r="A66" s="331"/>
      <c r="B66" s="19" t="s">
        <v>2081</v>
      </c>
      <c r="C66" s="31" t="s">
        <v>360</v>
      </c>
      <c r="D66" s="31" t="s">
        <v>361</v>
      </c>
      <c r="E66" s="28"/>
      <c r="F66" s="8" t="s">
        <v>77</v>
      </c>
      <c r="G66" s="9">
        <v>41944</v>
      </c>
      <c r="H66" s="188" t="s">
        <v>101</v>
      </c>
      <c r="I66" s="32">
        <v>0</v>
      </c>
      <c r="J66" s="188" t="s">
        <v>362</v>
      </c>
      <c r="K66" s="28"/>
      <c r="L66" s="28"/>
      <c r="M66" s="28"/>
      <c r="N66" s="29"/>
      <c r="O66" s="29" t="s">
        <v>41</v>
      </c>
      <c r="P66" s="29"/>
      <c r="Q66" s="29"/>
      <c r="R66" s="29"/>
      <c r="S66" s="116"/>
      <c r="T66" s="188"/>
      <c r="U66" s="188"/>
      <c r="V66" s="188"/>
      <c r="W66" s="188"/>
      <c r="X66" s="188"/>
      <c r="Y66" s="188"/>
      <c r="Z66" s="188"/>
      <c r="AA66" s="28"/>
      <c r="AB66" s="188"/>
      <c r="AC66" s="188"/>
      <c r="AD66" s="188"/>
      <c r="AE66" s="188"/>
      <c r="AF66" s="188"/>
      <c r="AG66" s="28"/>
      <c r="AH66" s="28"/>
      <c r="AI66" s="31"/>
      <c r="AJ66" s="26"/>
    </row>
    <row r="67" spans="1:36" ht="186.75" customHeight="1" x14ac:dyDescent="0.25">
      <c r="A67" s="331"/>
      <c r="B67" s="19" t="s">
        <v>2080</v>
      </c>
      <c r="C67" s="31" t="s">
        <v>363</v>
      </c>
      <c r="D67" s="31" t="s">
        <v>361</v>
      </c>
      <c r="E67" s="28"/>
      <c r="F67" s="8" t="s">
        <v>77</v>
      </c>
      <c r="G67" s="9">
        <v>41791</v>
      </c>
      <c r="H67" s="188" t="s">
        <v>89</v>
      </c>
      <c r="I67" s="32">
        <v>0</v>
      </c>
      <c r="J67" s="188" t="s">
        <v>364</v>
      </c>
      <c r="K67" s="28"/>
      <c r="L67" s="28"/>
      <c r="M67" s="28"/>
      <c r="N67" s="29"/>
      <c r="O67" s="29" t="s">
        <v>41</v>
      </c>
      <c r="P67" s="29"/>
      <c r="Q67" s="29"/>
      <c r="R67" s="29"/>
      <c r="S67" s="116"/>
      <c r="T67" s="188" t="s">
        <v>894</v>
      </c>
      <c r="U67" s="188"/>
      <c r="V67" s="188"/>
      <c r="W67" s="188"/>
      <c r="X67" s="188"/>
      <c r="Y67" s="188"/>
      <c r="Z67" s="188"/>
      <c r="AA67" s="28"/>
      <c r="AB67" s="188"/>
      <c r="AC67" s="5">
        <v>41974</v>
      </c>
      <c r="AD67" s="188"/>
      <c r="AE67" s="188"/>
      <c r="AF67" s="188"/>
      <c r="AG67" s="28"/>
      <c r="AH67" s="28"/>
      <c r="AI67" s="31"/>
      <c r="AJ67" s="26"/>
    </row>
    <row r="68" spans="1:36" ht="225.75" customHeight="1" x14ac:dyDescent="0.25">
      <c r="A68" s="331"/>
      <c r="B68" s="19" t="s">
        <v>2079</v>
      </c>
      <c r="C68" s="31" t="s">
        <v>365</v>
      </c>
      <c r="D68" s="31" t="s">
        <v>366</v>
      </c>
      <c r="E68" s="28"/>
      <c r="F68" s="8" t="s">
        <v>77</v>
      </c>
      <c r="G68" s="9">
        <v>41699</v>
      </c>
      <c r="H68" s="188" t="s">
        <v>367</v>
      </c>
      <c r="I68" s="32">
        <v>0</v>
      </c>
      <c r="J68" s="188" t="s">
        <v>368</v>
      </c>
      <c r="K68" s="28"/>
      <c r="L68" s="28"/>
      <c r="M68" s="28"/>
      <c r="N68" s="29"/>
      <c r="O68" s="29" t="s">
        <v>41</v>
      </c>
      <c r="P68" s="29"/>
      <c r="Q68" s="29"/>
      <c r="R68" s="29"/>
      <c r="S68" s="116"/>
      <c r="T68" s="188" t="s">
        <v>895</v>
      </c>
      <c r="U68" s="188"/>
      <c r="V68" s="188"/>
      <c r="W68" s="188" t="s">
        <v>896</v>
      </c>
      <c r="X68" s="188"/>
      <c r="Y68" s="188"/>
      <c r="Z68" s="188"/>
      <c r="AA68" s="28"/>
      <c r="AB68" s="188"/>
      <c r="AC68" s="188"/>
      <c r="AD68" s="188"/>
      <c r="AE68" s="187" t="s">
        <v>897</v>
      </c>
      <c r="AF68" s="188"/>
      <c r="AG68" s="28"/>
      <c r="AH68" s="28"/>
      <c r="AI68" s="31" t="s">
        <v>898</v>
      </c>
      <c r="AJ68" s="26"/>
    </row>
    <row r="69" spans="1:36" ht="114.75" customHeight="1" x14ac:dyDescent="0.25">
      <c r="A69" s="331"/>
      <c r="B69" s="19" t="s">
        <v>2077</v>
      </c>
      <c r="C69" s="31" t="s">
        <v>1550</v>
      </c>
      <c r="D69" s="31"/>
      <c r="E69" s="28"/>
      <c r="F69" s="8"/>
      <c r="G69" s="8"/>
      <c r="H69" s="188"/>
      <c r="I69" s="32"/>
      <c r="J69" s="188"/>
      <c r="K69" s="28"/>
      <c r="L69" s="28"/>
      <c r="M69" s="28"/>
      <c r="N69" s="29"/>
      <c r="O69" s="29" t="s">
        <v>41</v>
      </c>
      <c r="P69" s="29"/>
      <c r="Q69" s="29"/>
      <c r="R69" s="29"/>
      <c r="S69" s="116" t="s">
        <v>43</v>
      </c>
      <c r="T69" s="188" t="s">
        <v>463</v>
      </c>
      <c r="U69" s="188"/>
      <c r="V69" s="188"/>
      <c r="W69" s="188"/>
      <c r="X69" s="188"/>
      <c r="Y69" s="188"/>
      <c r="Z69" s="188"/>
      <c r="AA69" s="28"/>
      <c r="AB69" s="188"/>
      <c r="AC69" s="188"/>
      <c r="AD69" s="188"/>
      <c r="AE69" s="188"/>
      <c r="AF69" s="188"/>
      <c r="AG69" s="28"/>
      <c r="AH69" s="28"/>
      <c r="AI69" s="31"/>
      <c r="AJ69" s="26"/>
    </row>
    <row r="70" spans="1:36" ht="105" customHeight="1" x14ac:dyDescent="0.25">
      <c r="A70" s="331"/>
      <c r="B70" s="19" t="s">
        <v>2076</v>
      </c>
      <c r="C70" s="31" t="s">
        <v>369</v>
      </c>
      <c r="D70" s="31" t="s">
        <v>361</v>
      </c>
      <c r="E70" s="28"/>
      <c r="F70" s="8" t="s">
        <v>77</v>
      </c>
      <c r="G70" s="8" t="s">
        <v>370</v>
      </c>
      <c r="H70" s="188" t="s">
        <v>48</v>
      </c>
      <c r="I70" s="32">
        <v>0</v>
      </c>
      <c r="J70" s="188" t="s">
        <v>371</v>
      </c>
      <c r="K70" s="28"/>
      <c r="L70" s="28"/>
      <c r="M70" s="28"/>
      <c r="N70" s="29"/>
      <c r="O70" s="29"/>
      <c r="P70" s="29"/>
      <c r="Q70" s="29"/>
      <c r="R70" s="29" t="s">
        <v>41</v>
      </c>
      <c r="S70" s="116"/>
      <c r="T70" s="188" t="s">
        <v>899</v>
      </c>
      <c r="U70" s="188" t="s">
        <v>900</v>
      </c>
      <c r="V70" s="188"/>
      <c r="W70" s="188" t="s">
        <v>901</v>
      </c>
      <c r="X70" s="188"/>
      <c r="Y70" s="188" t="s">
        <v>902</v>
      </c>
      <c r="Z70" s="188" t="s">
        <v>903</v>
      </c>
      <c r="AA70" s="28"/>
      <c r="AB70" s="5">
        <v>41913</v>
      </c>
      <c r="AC70" s="5">
        <v>42278</v>
      </c>
      <c r="AD70" s="188"/>
      <c r="AE70" s="188"/>
      <c r="AF70" s="188" t="s">
        <v>904</v>
      </c>
      <c r="AG70" s="28"/>
      <c r="AH70" s="28"/>
      <c r="AI70" s="31"/>
      <c r="AJ70" s="26"/>
    </row>
    <row r="71" spans="1:36" ht="102.75" customHeight="1" x14ac:dyDescent="0.25">
      <c r="A71" s="331"/>
      <c r="B71" s="19" t="s">
        <v>2075</v>
      </c>
      <c r="C71" s="31" t="s">
        <v>372</v>
      </c>
      <c r="D71" s="31" t="s">
        <v>373</v>
      </c>
      <c r="E71" s="28"/>
      <c r="F71" s="9">
        <v>41579</v>
      </c>
      <c r="G71" s="9">
        <v>41821</v>
      </c>
      <c r="H71" s="188" t="s">
        <v>374</v>
      </c>
      <c r="I71" s="32">
        <v>0</v>
      </c>
      <c r="J71" s="188" t="s">
        <v>375</v>
      </c>
      <c r="K71" s="28"/>
      <c r="L71" s="28"/>
      <c r="M71" s="28"/>
      <c r="N71" s="29"/>
      <c r="O71" s="29"/>
      <c r="P71" s="29"/>
      <c r="Q71" s="29" t="s">
        <v>41</v>
      </c>
      <c r="R71" s="29"/>
      <c r="S71" s="116"/>
      <c r="T71" s="188"/>
      <c r="U71" s="188" t="s">
        <v>905</v>
      </c>
      <c r="V71" s="188"/>
      <c r="W71" s="188"/>
      <c r="X71" s="188"/>
      <c r="Y71" s="188" t="s">
        <v>906</v>
      </c>
      <c r="Z71" s="188"/>
      <c r="AA71" s="28"/>
      <c r="AB71" s="188"/>
      <c r="AC71" s="5">
        <v>42767</v>
      </c>
      <c r="AD71" s="188"/>
      <c r="AE71" s="188"/>
      <c r="AF71" s="188"/>
      <c r="AG71" s="28"/>
      <c r="AH71" s="28"/>
      <c r="AI71" s="31"/>
      <c r="AJ71" s="26"/>
    </row>
    <row r="72" spans="1:36" ht="211.5" customHeight="1" x14ac:dyDescent="0.25">
      <c r="A72" s="347"/>
      <c r="B72" s="19" t="s">
        <v>2074</v>
      </c>
      <c r="C72" s="31" t="s">
        <v>376</v>
      </c>
      <c r="D72" s="31" t="s">
        <v>239</v>
      </c>
      <c r="E72" s="28"/>
      <c r="F72" s="9">
        <v>41579</v>
      </c>
      <c r="G72" s="9">
        <v>41944</v>
      </c>
      <c r="H72" s="188" t="s">
        <v>377</v>
      </c>
      <c r="I72" s="32">
        <v>0</v>
      </c>
      <c r="J72" s="188" t="s">
        <v>48</v>
      </c>
      <c r="K72" s="28"/>
      <c r="L72" s="28"/>
      <c r="M72" s="28"/>
      <c r="N72" s="29"/>
      <c r="O72" s="29"/>
      <c r="P72" s="29"/>
      <c r="Q72" s="29" t="s">
        <v>41</v>
      </c>
      <c r="R72" s="29"/>
      <c r="S72" s="116"/>
      <c r="T72" s="188" t="s">
        <v>907</v>
      </c>
      <c r="U72" s="188" t="s">
        <v>908</v>
      </c>
      <c r="V72" s="188"/>
      <c r="W72" s="188"/>
      <c r="X72" s="188"/>
      <c r="Y72" s="188"/>
      <c r="Z72" s="188"/>
      <c r="AA72" s="28"/>
      <c r="AB72" s="5">
        <v>41913</v>
      </c>
      <c r="AC72" s="5">
        <v>42278</v>
      </c>
      <c r="AD72" s="188"/>
      <c r="AE72" s="188"/>
      <c r="AF72" s="188" t="s">
        <v>909</v>
      </c>
      <c r="AG72" s="28"/>
      <c r="AH72" s="28"/>
      <c r="AI72" s="31"/>
      <c r="AJ72" s="26"/>
    </row>
    <row r="73" spans="1:36" ht="201" customHeight="1" x14ac:dyDescent="0.25">
      <c r="A73" s="332" t="s">
        <v>2355</v>
      </c>
      <c r="B73" s="19" t="s">
        <v>2072</v>
      </c>
      <c r="C73" s="31" t="s">
        <v>486</v>
      </c>
      <c r="D73" s="31" t="s">
        <v>467</v>
      </c>
      <c r="E73" s="28"/>
      <c r="F73" s="8" t="s">
        <v>77</v>
      </c>
      <c r="G73" s="9">
        <v>41944</v>
      </c>
      <c r="H73" s="188" t="s">
        <v>469</v>
      </c>
      <c r="I73" s="32">
        <v>0</v>
      </c>
      <c r="J73" s="188" t="s">
        <v>470</v>
      </c>
      <c r="K73" s="28"/>
      <c r="L73" s="28"/>
      <c r="M73" s="28"/>
      <c r="N73" s="29"/>
      <c r="O73" s="29"/>
      <c r="P73" s="29" t="s">
        <v>41</v>
      </c>
      <c r="Q73" s="29"/>
      <c r="R73" s="29"/>
      <c r="S73" s="116"/>
      <c r="T73" s="188" t="s">
        <v>913</v>
      </c>
      <c r="U73" s="188"/>
      <c r="V73" s="188" t="s">
        <v>914</v>
      </c>
      <c r="W73" s="188"/>
      <c r="X73" s="188"/>
      <c r="Y73" s="188" t="s">
        <v>915</v>
      </c>
      <c r="Z73" s="188"/>
      <c r="AA73" s="28"/>
      <c r="AB73" s="188"/>
      <c r="AC73" s="188"/>
      <c r="AD73" s="188"/>
      <c r="AE73" s="188"/>
      <c r="AF73" s="188" t="s">
        <v>916</v>
      </c>
      <c r="AG73" s="28"/>
      <c r="AH73" s="28"/>
      <c r="AI73" s="31"/>
      <c r="AJ73" s="26"/>
    </row>
    <row r="74" spans="1:36" ht="200.25" customHeight="1" x14ac:dyDescent="0.25">
      <c r="A74" s="331"/>
      <c r="B74" s="19" t="s">
        <v>2071</v>
      </c>
      <c r="C74" s="31" t="s">
        <v>471</v>
      </c>
      <c r="D74" s="31" t="s">
        <v>472</v>
      </c>
      <c r="E74" s="28"/>
      <c r="F74" s="16">
        <v>41000</v>
      </c>
      <c r="G74" s="9">
        <v>42614</v>
      </c>
      <c r="H74" s="188" t="s">
        <v>488</v>
      </c>
      <c r="I74" s="32">
        <v>6600</v>
      </c>
      <c r="J74" s="188" t="s">
        <v>910</v>
      </c>
      <c r="K74" s="28"/>
      <c r="L74" s="28"/>
      <c r="M74" s="28"/>
      <c r="N74" s="29"/>
      <c r="O74" s="29" t="s">
        <v>41</v>
      </c>
      <c r="P74" s="29"/>
      <c r="Q74" s="29"/>
      <c r="R74" s="29"/>
      <c r="S74" s="116"/>
      <c r="T74" s="188"/>
      <c r="U74" s="188"/>
      <c r="V74" s="188" t="s">
        <v>917</v>
      </c>
      <c r="W74" s="188"/>
      <c r="X74" s="188" t="s">
        <v>918</v>
      </c>
      <c r="Y74" s="188"/>
      <c r="Z74" s="188"/>
      <c r="AA74" s="28"/>
      <c r="AB74" s="188"/>
      <c r="AC74" s="188"/>
      <c r="AD74" s="188"/>
      <c r="AE74" s="188"/>
      <c r="AF74" s="188"/>
      <c r="AG74" s="28"/>
      <c r="AH74" s="28"/>
      <c r="AI74" s="31"/>
      <c r="AJ74" s="26"/>
    </row>
    <row r="75" spans="1:36" ht="193.5" customHeight="1" x14ac:dyDescent="0.25">
      <c r="A75" s="331"/>
      <c r="B75" s="19" t="s">
        <v>2070</v>
      </c>
      <c r="C75" s="31" t="s">
        <v>490</v>
      </c>
      <c r="D75" s="31" t="s">
        <v>2356</v>
      </c>
      <c r="E75" s="28"/>
      <c r="F75" s="8" t="s">
        <v>911</v>
      </c>
      <c r="G75" s="18">
        <v>41974</v>
      </c>
      <c r="H75" s="188" t="s">
        <v>492</v>
      </c>
      <c r="I75" s="32">
        <v>300000</v>
      </c>
      <c r="J75" s="188" t="s">
        <v>493</v>
      </c>
      <c r="K75" s="28"/>
      <c r="L75" s="28"/>
      <c r="M75" s="28"/>
      <c r="N75" s="29"/>
      <c r="O75" s="29"/>
      <c r="P75" s="29"/>
      <c r="Q75" s="29" t="s">
        <v>41</v>
      </c>
      <c r="R75" s="29"/>
      <c r="S75" s="116"/>
      <c r="T75" s="188" t="s">
        <v>919</v>
      </c>
      <c r="U75" s="188"/>
      <c r="V75" s="188" t="s">
        <v>920</v>
      </c>
      <c r="W75" s="188" t="s">
        <v>921</v>
      </c>
      <c r="X75" s="188" t="s">
        <v>922</v>
      </c>
      <c r="Y75" s="188" t="s">
        <v>923</v>
      </c>
      <c r="Z75" s="188" t="s">
        <v>924</v>
      </c>
      <c r="AA75" s="28"/>
      <c r="AB75" s="188"/>
      <c r="AC75" s="188"/>
      <c r="AD75" s="188"/>
      <c r="AE75" s="188"/>
      <c r="AF75" s="188" t="s">
        <v>925</v>
      </c>
      <c r="AG75" s="28"/>
      <c r="AH75" s="28"/>
      <c r="AI75" s="31" t="s">
        <v>926</v>
      </c>
      <c r="AJ75" s="26"/>
    </row>
    <row r="76" spans="1:36" ht="96" customHeight="1" x14ac:dyDescent="0.25">
      <c r="A76" s="331"/>
      <c r="B76" s="19" t="s">
        <v>2069</v>
      </c>
      <c r="C76" s="31" t="s">
        <v>912</v>
      </c>
      <c r="D76" s="31" t="s">
        <v>717</v>
      </c>
      <c r="E76" s="28"/>
      <c r="F76" s="9">
        <v>41699</v>
      </c>
      <c r="G76" s="9">
        <v>41699</v>
      </c>
      <c r="H76" s="188" t="s">
        <v>515</v>
      </c>
      <c r="I76" s="32">
        <v>0</v>
      </c>
      <c r="J76" s="188" t="s">
        <v>240</v>
      </c>
      <c r="K76" s="28"/>
      <c r="L76" s="28"/>
      <c r="M76" s="28"/>
      <c r="N76" s="29"/>
      <c r="O76" s="29" t="s">
        <v>41</v>
      </c>
      <c r="P76" s="29"/>
      <c r="Q76" s="29"/>
      <c r="R76" s="29"/>
      <c r="S76" s="116" t="s">
        <v>2188</v>
      </c>
      <c r="T76" s="188" t="s">
        <v>927</v>
      </c>
      <c r="U76" s="188"/>
      <c r="V76" s="188"/>
      <c r="W76" s="188"/>
      <c r="X76" s="188"/>
      <c r="Y76" s="188"/>
      <c r="Z76" s="188"/>
      <c r="AA76" s="28"/>
      <c r="AB76" s="188"/>
      <c r="AC76" s="188"/>
      <c r="AD76" s="188"/>
      <c r="AE76" s="188"/>
      <c r="AF76" s="188"/>
      <c r="AG76" s="28"/>
      <c r="AH76" s="28"/>
      <c r="AI76" s="31" t="s">
        <v>1552</v>
      </c>
      <c r="AJ76" s="26"/>
    </row>
    <row r="77" spans="1:36" ht="180" customHeight="1" x14ac:dyDescent="0.25">
      <c r="A77" s="332" t="s">
        <v>2357</v>
      </c>
      <c r="B77" s="19" t="s">
        <v>2067</v>
      </c>
      <c r="C77" s="31" t="s">
        <v>2358</v>
      </c>
      <c r="D77" s="31" t="s">
        <v>547</v>
      </c>
      <c r="E77" s="28"/>
      <c r="F77" s="8" t="s">
        <v>77</v>
      </c>
      <c r="G77" s="18">
        <v>41944</v>
      </c>
      <c r="H77" s="188" t="s">
        <v>549</v>
      </c>
      <c r="I77" s="32">
        <v>150000</v>
      </c>
      <c r="J77" s="188" t="s">
        <v>550</v>
      </c>
      <c r="K77" s="28"/>
      <c r="L77" s="28"/>
      <c r="M77" s="28"/>
      <c r="N77" s="29"/>
      <c r="O77" s="29" t="s">
        <v>41</v>
      </c>
      <c r="P77" s="29"/>
      <c r="Q77" s="29"/>
      <c r="R77" s="29"/>
      <c r="S77" s="116"/>
      <c r="T77" s="188" t="s">
        <v>935</v>
      </c>
      <c r="U77" s="188" t="s">
        <v>936</v>
      </c>
      <c r="V77" s="188" t="s">
        <v>937</v>
      </c>
      <c r="W77" s="188"/>
      <c r="X77" s="188" t="s">
        <v>938</v>
      </c>
      <c r="Y77" s="188" t="s">
        <v>939</v>
      </c>
      <c r="Z77" s="188"/>
      <c r="AA77" s="28"/>
      <c r="AB77" s="188"/>
      <c r="AC77" s="5">
        <v>42064</v>
      </c>
      <c r="AD77" s="188"/>
      <c r="AE77" s="188" t="s">
        <v>940</v>
      </c>
      <c r="AF77" s="188"/>
      <c r="AG77" s="28"/>
      <c r="AH77" s="28"/>
      <c r="AI77" s="31" t="s">
        <v>941</v>
      </c>
      <c r="AJ77" s="26"/>
    </row>
    <row r="78" spans="1:36" ht="183.75" customHeight="1" x14ac:dyDescent="0.25">
      <c r="A78" s="331"/>
      <c r="B78" s="19" t="s">
        <v>2066</v>
      </c>
      <c r="C78" s="31" t="s">
        <v>2329</v>
      </c>
      <c r="D78" s="31" t="s">
        <v>502</v>
      </c>
      <c r="E78" s="28"/>
      <c r="F78" s="8" t="s">
        <v>77</v>
      </c>
      <c r="G78" s="9" t="s">
        <v>928</v>
      </c>
      <c r="H78" s="188" t="s">
        <v>193</v>
      </c>
      <c r="I78" s="32">
        <v>10000</v>
      </c>
      <c r="J78" s="188" t="s">
        <v>929</v>
      </c>
      <c r="K78" s="28"/>
      <c r="L78" s="28"/>
      <c r="M78" s="28"/>
      <c r="N78" s="29"/>
      <c r="O78" s="29"/>
      <c r="P78" s="29"/>
      <c r="Q78" s="29" t="s">
        <v>41</v>
      </c>
      <c r="R78" s="29"/>
      <c r="S78" s="116"/>
      <c r="T78" s="188" t="s">
        <v>942</v>
      </c>
      <c r="U78" s="188"/>
      <c r="V78" s="188" t="s">
        <v>943</v>
      </c>
      <c r="W78" s="188" t="s">
        <v>804</v>
      </c>
      <c r="X78" s="188" t="s">
        <v>944</v>
      </c>
      <c r="Y78" s="188"/>
      <c r="Z78" s="188"/>
      <c r="AA78" s="28"/>
      <c r="AB78" s="188"/>
      <c r="AC78" s="188"/>
      <c r="AD78" s="188"/>
      <c r="AE78" s="188"/>
      <c r="AF78" s="188" t="s">
        <v>945</v>
      </c>
      <c r="AG78" s="28"/>
      <c r="AH78" s="28"/>
      <c r="AI78" s="31"/>
      <c r="AJ78" s="26"/>
    </row>
    <row r="79" spans="1:36" ht="162.75" customHeight="1" x14ac:dyDescent="0.25">
      <c r="A79" s="331"/>
      <c r="B79" s="19" t="s">
        <v>2065</v>
      </c>
      <c r="C79" s="31" t="s">
        <v>559</v>
      </c>
      <c r="D79" s="31" t="s">
        <v>560</v>
      </c>
      <c r="E79" s="28"/>
      <c r="F79" s="8" t="s">
        <v>57</v>
      </c>
      <c r="G79" s="8" t="s">
        <v>730</v>
      </c>
      <c r="H79" s="188" t="s">
        <v>930</v>
      </c>
      <c r="I79" s="32">
        <v>6000</v>
      </c>
      <c r="J79" s="188" t="s">
        <v>48</v>
      </c>
      <c r="K79" s="28"/>
      <c r="L79" s="28"/>
      <c r="M79" s="28"/>
      <c r="N79" s="29"/>
      <c r="O79" s="29"/>
      <c r="P79" s="29" t="s">
        <v>41</v>
      </c>
      <c r="Q79" s="29"/>
      <c r="R79" s="29"/>
      <c r="S79" s="116"/>
      <c r="T79" s="188" t="s">
        <v>946</v>
      </c>
      <c r="U79" s="188"/>
      <c r="V79" s="188" t="s">
        <v>947</v>
      </c>
      <c r="W79" s="188" t="s">
        <v>948</v>
      </c>
      <c r="X79" s="188"/>
      <c r="Y79" s="188"/>
      <c r="Z79" s="188"/>
      <c r="AA79" s="28"/>
      <c r="AB79" s="188"/>
      <c r="AC79" s="188"/>
      <c r="AD79" s="188"/>
      <c r="AE79" s="188"/>
      <c r="AF79" s="188"/>
      <c r="AG79" s="28"/>
      <c r="AH79" s="28"/>
      <c r="AI79" s="31"/>
      <c r="AJ79" s="26"/>
    </row>
    <row r="80" spans="1:36" ht="162" customHeight="1" x14ac:dyDescent="0.25">
      <c r="A80" s="331"/>
      <c r="B80" s="19" t="s">
        <v>2064</v>
      </c>
      <c r="C80" s="31" t="s">
        <v>2359</v>
      </c>
      <c r="D80" s="31" t="s">
        <v>497</v>
      </c>
      <c r="E80" s="28"/>
      <c r="F80" s="8" t="s">
        <v>77</v>
      </c>
      <c r="G80" s="187" t="s">
        <v>928</v>
      </c>
      <c r="H80" s="188" t="s">
        <v>566</v>
      </c>
      <c r="I80" s="32">
        <v>30000</v>
      </c>
      <c r="J80" s="188" t="s">
        <v>567</v>
      </c>
      <c r="K80" s="28"/>
      <c r="L80" s="28"/>
      <c r="M80" s="28"/>
      <c r="N80" s="29"/>
      <c r="O80" s="29" t="s">
        <v>41</v>
      </c>
      <c r="P80" s="29"/>
      <c r="Q80" s="29"/>
      <c r="R80" s="29"/>
      <c r="S80" s="116"/>
      <c r="T80" s="188" t="s">
        <v>949</v>
      </c>
      <c r="U80" s="188"/>
      <c r="V80" s="188" t="s">
        <v>950</v>
      </c>
      <c r="W80" s="188" t="s">
        <v>771</v>
      </c>
      <c r="X80" s="188"/>
      <c r="Y80" s="188" t="s">
        <v>2381</v>
      </c>
      <c r="Z80" s="188"/>
      <c r="AA80" s="28"/>
      <c r="AB80" s="5">
        <v>42156</v>
      </c>
      <c r="AC80" s="188" t="s">
        <v>951</v>
      </c>
      <c r="AD80" s="188"/>
      <c r="AE80" s="188"/>
      <c r="AF80" s="188" t="s">
        <v>853</v>
      </c>
      <c r="AG80" s="28"/>
      <c r="AH80" s="28"/>
      <c r="AI80" s="31"/>
      <c r="AJ80" s="26"/>
    </row>
    <row r="81" spans="1:36" ht="78.75" customHeight="1" x14ac:dyDescent="0.25">
      <c r="A81" s="331"/>
      <c r="B81" s="19" t="s">
        <v>2062</v>
      </c>
      <c r="C81" s="31" t="s">
        <v>1551</v>
      </c>
      <c r="D81" s="31"/>
      <c r="E81" s="28"/>
      <c r="F81" s="8"/>
      <c r="G81" s="8"/>
      <c r="H81" s="188"/>
      <c r="I81" s="32">
        <v>0</v>
      </c>
      <c r="J81" s="188"/>
      <c r="K81" s="28"/>
      <c r="L81" s="28"/>
      <c r="M81" s="28"/>
      <c r="N81" s="29"/>
      <c r="O81" s="29" t="s">
        <v>41</v>
      </c>
      <c r="P81" s="29"/>
      <c r="Q81" s="29"/>
      <c r="R81" s="29"/>
      <c r="S81" s="116" t="s">
        <v>43</v>
      </c>
      <c r="T81" s="188" t="s">
        <v>1552</v>
      </c>
      <c r="U81" s="188"/>
      <c r="V81" s="188"/>
      <c r="W81" s="188"/>
      <c r="X81" s="188"/>
      <c r="Y81" s="188"/>
      <c r="Z81" s="188"/>
      <c r="AA81" s="28"/>
      <c r="AB81" s="188"/>
      <c r="AC81" s="188"/>
      <c r="AD81" s="188"/>
      <c r="AE81" s="188"/>
      <c r="AF81" s="188"/>
      <c r="AG81" s="28"/>
      <c r="AH81" s="28"/>
      <c r="AI81" s="31"/>
      <c r="AJ81" s="26"/>
    </row>
    <row r="82" spans="1:36" ht="95.25" customHeight="1" x14ac:dyDescent="0.25">
      <c r="A82" s="331"/>
      <c r="B82" s="19" t="s">
        <v>2061</v>
      </c>
      <c r="C82" s="31" t="s">
        <v>512</v>
      </c>
      <c r="D82" s="31" t="s">
        <v>931</v>
      </c>
      <c r="E82" s="28"/>
      <c r="F82" s="18">
        <v>41760</v>
      </c>
      <c r="G82" s="18">
        <v>42309</v>
      </c>
      <c r="H82" s="188" t="s">
        <v>932</v>
      </c>
      <c r="I82" s="32">
        <v>8000</v>
      </c>
      <c r="J82" s="188" t="s">
        <v>570</v>
      </c>
      <c r="K82" s="28"/>
      <c r="L82" s="28"/>
      <c r="M82" s="28"/>
      <c r="N82" s="29"/>
      <c r="O82" s="29" t="s">
        <v>41</v>
      </c>
      <c r="P82" s="29"/>
      <c r="Q82" s="29"/>
      <c r="R82" s="29"/>
      <c r="S82" s="116"/>
      <c r="T82" s="188"/>
      <c r="U82" s="188"/>
      <c r="V82" s="188"/>
      <c r="W82" s="188"/>
      <c r="X82" s="188"/>
      <c r="Y82" s="188"/>
      <c r="Z82" s="188"/>
      <c r="AA82" s="28"/>
      <c r="AB82" s="188"/>
      <c r="AC82" s="188"/>
      <c r="AD82" s="188"/>
      <c r="AE82" s="188"/>
      <c r="AF82" s="188"/>
      <c r="AG82" s="28"/>
      <c r="AH82" s="28"/>
      <c r="AI82" s="31"/>
      <c r="AJ82" s="26"/>
    </row>
    <row r="83" spans="1:36" ht="183.75" customHeight="1" x14ac:dyDescent="0.25">
      <c r="A83" s="331"/>
      <c r="B83" s="19" t="s">
        <v>2060</v>
      </c>
      <c r="C83" s="31" t="s">
        <v>574</v>
      </c>
      <c r="D83" s="31" t="s">
        <v>575</v>
      </c>
      <c r="E83" s="28"/>
      <c r="F83" s="9">
        <v>42248</v>
      </c>
      <c r="G83" s="9">
        <v>42278</v>
      </c>
      <c r="H83" s="188" t="s">
        <v>101</v>
      </c>
      <c r="I83" s="32">
        <v>8000</v>
      </c>
      <c r="J83" s="188" t="s">
        <v>520</v>
      </c>
      <c r="K83" s="28"/>
      <c r="L83" s="28"/>
      <c r="M83" s="28"/>
      <c r="N83" s="29"/>
      <c r="O83" s="29" t="s">
        <v>41</v>
      </c>
      <c r="P83" s="29"/>
      <c r="Q83" s="29"/>
      <c r="R83" s="29"/>
      <c r="S83" s="116"/>
      <c r="T83" s="188"/>
      <c r="U83" s="188"/>
      <c r="V83" s="188"/>
      <c r="W83" s="188"/>
      <c r="X83" s="188"/>
      <c r="Y83" s="188"/>
      <c r="Z83" s="188"/>
      <c r="AA83" s="28"/>
      <c r="AB83" s="188"/>
      <c r="AC83" s="188"/>
      <c r="AD83" s="188"/>
      <c r="AE83" s="188"/>
      <c r="AF83" s="188"/>
      <c r="AG83" s="28"/>
      <c r="AH83" s="28"/>
      <c r="AI83" s="31"/>
      <c r="AJ83" s="26"/>
    </row>
    <row r="84" spans="1:36" ht="44.25" customHeight="1" x14ac:dyDescent="0.25">
      <c r="A84" s="331"/>
      <c r="B84" s="19" t="s">
        <v>2059</v>
      </c>
      <c r="C84" s="31" t="s">
        <v>933</v>
      </c>
      <c r="D84" s="31"/>
      <c r="E84" s="28"/>
      <c r="F84" s="8"/>
      <c r="G84" s="8"/>
      <c r="H84" s="188"/>
      <c r="I84" s="32">
        <v>0</v>
      </c>
      <c r="J84" s="188"/>
      <c r="K84" s="28"/>
      <c r="L84" s="28"/>
      <c r="M84" s="28"/>
      <c r="N84" s="29"/>
      <c r="O84" s="29" t="s">
        <v>41</v>
      </c>
      <c r="P84" s="29"/>
      <c r="Q84" s="29"/>
      <c r="R84" s="29"/>
      <c r="S84" s="116" t="s">
        <v>2188</v>
      </c>
      <c r="T84" s="188"/>
      <c r="U84" s="188"/>
      <c r="V84" s="188"/>
      <c r="W84" s="188"/>
      <c r="X84" s="188"/>
      <c r="Y84" s="188"/>
      <c r="Z84" s="188"/>
      <c r="AA84" s="28"/>
      <c r="AB84" s="188"/>
      <c r="AC84" s="188"/>
      <c r="AD84" s="188"/>
      <c r="AE84" s="188"/>
      <c r="AF84" s="188"/>
      <c r="AG84" s="28"/>
      <c r="AH84" s="28"/>
      <c r="AI84" s="31"/>
      <c r="AJ84" s="26"/>
    </row>
    <row r="85" spans="1:36" ht="127.5" customHeight="1" x14ac:dyDescent="0.25">
      <c r="A85" s="331"/>
      <c r="B85" s="19" t="s">
        <v>2058</v>
      </c>
      <c r="C85" s="31" t="s">
        <v>2057</v>
      </c>
      <c r="D85" s="31" t="s">
        <v>525</v>
      </c>
      <c r="E85" s="28"/>
      <c r="F85" s="8" t="s">
        <v>77</v>
      </c>
      <c r="G85" s="187" t="s">
        <v>934</v>
      </c>
      <c r="H85" s="188" t="s">
        <v>154</v>
      </c>
      <c r="I85" s="32">
        <v>50000</v>
      </c>
      <c r="J85" s="188" t="s">
        <v>579</v>
      </c>
      <c r="K85" s="28"/>
      <c r="L85" s="28"/>
      <c r="M85" s="28"/>
      <c r="N85" s="29"/>
      <c r="O85" s="29"/>
      <c r="P85" s="29" t="s">
        <v>41</v>
      </c>
      <c r="Q85" s="29"/>
      <c r="R85" s="29"/>
      <c r="S85" s="116"/>
      <c r="T85" s="188" t="s">
        <v>952</v>
      </c>
      <c r="U85" s="188"/>
      <c r="V85" s="188" t="s">
        <v>953</v>
      </c>
      <c r="W85" s="188"/>
      <c r="X85" s="188"/>
      <c r="Y85" s="188"/>
      <c r="Z85" s="188"/>
      <c r="AA85" s="28"/>
      <c r="AB85" s="188"/>
      <c r="AC85" s="188"/>
      <c r="AD85" s="188"/>
      <c r="AE85" s="188"/>
      <c r="AF85" s="188"/>
      <c r="AG85" s="28"/>
      <c r="AH85" s="28"/>
      <c r="AI85" s="31"/>
      <c r="AJ85" s="26"/>
    </row>
    <row r="86" spans="1:36" ht="99.75" customHeight="1" x14ac:dyDescent="0.25">
      <c r="A86" s="331"/>
      <c r="B86" s="19" t="s">
        <v>2055</v>
      </c>
      <c r="C86" s="31" t="s">
        <v>528</v>
      </c>
      <c r="D86" s="31" t="s">
        <v>529</v>
      </c>
      <c r="E86" s="28"/>
      <c r="F86" s="8" t="s">
        <v>766</v>
      </c>
      <c r="G86" s="187" t="s">
        <v>934</v>
      </c>
      <c r="H86" s="188" t="s">
        <v>154</v>
      </c>
      <c r="I86" s="32">
        <v>50000</v>
      </c>
      <c r="J86" s="188" t="s">
        <v>581</v>
      </c>
      <c r="K86" s="28"/>
      <c r="L86" s="28"/>
      <c r="M86" s="28"/>
      <c r="N86" s="29"/>
      <c r="O86" s="29"/>
      <c r="P86" s="29" t="s">
        <v>41</v>
      </c>
      <c r="Q86" s="29"/>
      <c r="R86" s="29"/>
      <c r="S86" s="116"/>
      <c r="T86" s="188"/>
      <c r="U86" s="188"/>
      <c r="V86" s="188"/>
      <c r="W86" s="188"/>
      <c r="X86" s="188"/>
      <c r="Y86" s="188"/>
      <c r="Z86" s="188"/>
      <c r="AA86" s="28"/>
      <c r="AB86" s="188"/>
      <c r="AC86" s="188"/>
      <c r="AD86" s="188"/>
      <c r="AE86" s="188"/>
      <c r="AF86" s="188"/>
      <c r="AG86" s="28"/>
      <c r="AH86" s="28"/>
      <c r="AI86" s="31"/>
      <c r="AJ86" s="26"/>
    </row>
    <row r="87" spans="1:36" ht="84.75" customHeight="1" x14ac:dyDescent="0.25">
      <c r="A87" s="331"/>
      <c r="B87" s="19" t="s">
        <v>2054</v>
      </c>
      <c r="C87" s="31" t="s">
        <v>533</v>
      </c>
      <c r="D87" s="31" t="s">
        <v>534</v>
      </c>
      <c r="E87" s="28"/>
      <c r="F87" s="8" t="s">
        <v>77</v>
      </c>
      <c r="G87" s="187" t="s">
        <v>934</v>
      </c>
      <c r="H87" s="188" t="s">
        <v>154</v>
      </c>
      <c r="I87" s="32">
        <v>150000</v>
      </c>
      <c r="J87" s="188" t="s">
        <v>535</v>
      </c>
      <c r="K87" s="28"/>
      <c r="L87" s="28"/>
      <c r="M87" s="28"/>
      <c r="N87" s="29"/>
      <c r="O87" s="29"/>
      <c r="P87" s="29" t="s">
        <v>41</v>
      </c>
      <c r="Q87" s="29"/>
      <c r="R87" s="29"/>
      <c r="S87" s="116"/>
      <c r="T87" s="188"/>
      <c r="U87" s="188"/>
      <c r="V87" s="188"/>
      <c r="W87" s="188"/>
      <c r="X87" s="188"/>
      <c r="Y87" s="188"/>
      <c r="Z87" s="188"/>
      <c r="AA87" s="28"/>
      <c r="AB87" s="188"/>
      <c r="AC87" s="188"/>
      <c r="AD87" s="188"/>
      <c r="AE87" s="188"/>
      <c r="AF87" s="188"/>
      <c r="AG87" s="28"/>
      <c r="AH87" s="28"/>
      <c r="AI87" s="31"/>
      <c r="AJ87" s="26"/>
    </row>
    <row r="88" spans="1:36" ht="99" customHeight="1" x14ac:dyDescent="0.25">
      <c r="A88" s="331"/>
      <c r="B88" s="19" t="s">
        <v>2053</v>
      </c>
      <c r="C88" s="31" t="s">
        <v>2265</v>
      </c>
      <c r="D88" s="31" t="s">
        <v>536</v>
      </c>
      <c r="E88" s="28"/>
      <c r="F88" s="8" t="s">
        <v>77</v>
      </c>
      <c r="G88" s="187" t="s">
        <v>934</v>
      </c>
      <c r="H88" s="188" t="s">
        <v>154</v>
      </c>
      <c r="I88" s="32">
        <v>70000</v>
      </c>
      <c r="J88" s="188" t="s">
        <v>585</v>
      </c>
      <c r="K88" s="28"/>
      <c r="L88" s="28"/>
      <c r="M88" s="28"/>
      <c r="N88" s="29"/>
      <c r="O88" s="29"/>
      <c r="P88" s="29" t="s">
        <v>41</v>
      </c>
      <c r="Q88" s="29"/>
      <c r="R88" s="29"/>
      <c r="S88" s="116"/>
      <c r="T88" s="188"/>
      <c r="U88" s="188"/>
      <c r="V88" s="188"/>
      <c r="W88" s="188"/>
      <c r="X88" s="188"/>
      <c r="Y88" s="188"/>
      <c r="Z88" s="188"/>
      <c r="AA88" s="28"/>
      <c r="AB88" s="188"/>
      <c r="AC88" s="188"/>
      <c r="AD88" s="188"/>
      <c r="AE88" s="188"/>
      <c r="AF88" s="188"/>
      <c r="AG88" s="28"/>
      <c r="AH88" s="28"/>
      <c r="AI88" s="31"/>
      <c r="AJ88" s="26"/>
    </row>
    <row r="89" spans="1:36" ht="82.5" customHeight="1" x14ac:dyDescent="0.25">
      <c r="A89" s="331"/>
      <c r="B89" s="19" t="s">
        <v>2052</v>
      </c>
      <c r="C89" s="31" t="s">
        <v>538</v>
      </c>
      <c r="D89" s="31" t="s">
        <v>539</v>
      </c>
      <c r="E89" s="28"/>
      <c r="F89" s="16">
        <v>40969</v>
      </c>
      <c r="G89" s="18">
        <v>41944</v>
      </c>
      <c r="H89" s="188" t="s">
        <v>515</v>
      </c>
      <c r="I89" s="32">
        <v>0</v>
      </c>
      <c r="J89" s="188" t="s">
        <v>540</v>
      </c>
      <c r="K89" s="28"/>
      <c r="L89" s="28"/>
      <c r="M89" s="28"/>
      <c r="N89" s="29"/>
      <c r="O89" s="29" t="s">
        <v>41</v>
      </c>
      <c r="P89" s="29"/>
      <c r="Q89" s="29"/>
      <c r="R89" s="29"/>
      <c r="S89" s="116"/>
      <c r="T89" s="188" t="s">
        <v>954</v>
      </c>
      <c r="U89" s="188"/>
      <c r="V89" s="188"/>
      <c r="W89" s="188"/>
      <c r="X89" s="188"/>
      <c r="Y89" s="188"/>
      <c r="Z89" s="188"/>
      <c r="AA89" s="28"/>
      <c r="AB89" s="188"/>
      <c r="AC89" s="188"/>
      <c r="AD89" s="188"/>
      <c r="AE89" s="188"/>
      <c r="AF89" s="188" t="s">
        <v>955</v>
      </c>
      <c r="AG89" s="28"/>
      <c r="AH89" s="28"/>
      <c r="AI89" s="31" t="s">
        <v>956</v>
      </c>
      <c r="AJ89" s="26"/>
    </row>
    <row r="90" spans="1:36" ht="224.25" customHeight="1" x14ac:dyDescent="0.25">
      <c r="A90" s="332" t="s">
        <v>2360</v>
      </c>
      <c r="B90" s="19" t="s">
        <v>2051</v>
      </c>
      <c r="C90" s="31" t="s">
        <v>662</v>
      </c>
      <c r="D90" s="31" t="s">
        <v>588</v>
      </c>
      <c r="E90" s="28"/>
      <c r="F90" s="8" t="s">
        <v>957</v>
      </c>
      <c r="G90" s="9">
        <v>42675</v>
      </c>
      <c r="H90" s="188" t="s">
        <v>374</v>
      </c>
      <c r="I90" s="32">
        <v>0</v>
      </c>
      <c r="J90" s="188" t="s">
        <v>663</v>
      </c>
      <c r="K90" s="28"/>
      <c r="L90" s="28"/>
      <c r="M90" s="28"/>
      <c r="N90" s="29"/>
      <c r="O90" s="29"/>
      <c r="P90" s="29"/>
      <c r="Q90" s="29" t="s">
        <v>41</v>
      </c>
      <c r="R90" s="29"/>
      <c r="S90" s="116"/>
      <c r="T90" s="188" t="s">
        <v>974</v>
      </c>
      <c r="U90" s="188" t="s">
        <v>975</v>
      </c>
      <c r="V90" s="188" t="s">
        <v>976</v>
      </c>
      <c r="W90" s="188" t="s">
        <v>977</v>
      </c>
      <c r="X90" s="188"/>
      <c r="Y90" s="188"/>
      <c r="Z90" s="188"/>
      <c r="AA90" s="28"/>
      <c r="AB90" s="188"/>
      <c r="AC90" s="188"/>
      <c r="AD90" s="188"/>
      <c r="AE90" s="11" t="s">
        <v>978</v>
      </c>
      <c r="AF90" s="188"/>
      <c r="AG90" s="28"/>
      <c r="AH90" s="28"/>
      <c r="AI90" s="209" t="s">
        <v>979</v>
      </c>
      <c r="AJ90" s="26"/>
    </row>
    <row r="91" spans="1:36" ht="138.75" customHeight="1" x14ac:dyDescent="0.25">
      <c r="A91" s="331"/>
      <c r="B91" s="19" t="s">
        <v>2050</v>
      </c>
      <c r="C91" s="31" t="s">
        <v>665</v>
      </c>
      <c r="D91" s="31" t="s">
        <v>592</v>
      </c>
      <c r="E91" s="28"/>
      <c r="F91" s="13" t="s">
        <v>958</v>
      </c>
      <c r="G91" s="187" t="s">
        <v>959</v>
      </c>
      <c r="H91" s="188" t="s">
        <v>593</v>
      </c>
      <c r="I91" s="32">
        <v>30000</v>
      </c>
      <c r="J91" s="188" t="s">
        <v>594</v>
      </c>
      <c r="K91" s="28"/>
      <c r="L91" s="28"/>
      <c r="M91" s="28"/>
      <c r="N91" s="29"/>
      <c r="O91" s="29" t="s">
        <v>41</v>
      </c>
      <c r="P91" s="29"/>
      <c r="Q91" s="29"/>
      <c r="R91" s="29"/>
      <c r="S91" s="116"/>
      <c r="T91" s="188" t="s">
        <v>980</v>
      </c>
      <c r="U91" s="188"/>
      <c r="V91" s="188"/>
      <c r="W91" s="188"/>
      <c r="X91" s="188"/>
      <c r="Y91" s="188"/>
      <c r="Z91" s="188"/>
      <c r="AA91" s="28"/>
      <c r="AB91" s="188"/>
      <c r="AC91" s="5">
        <v>42401</v>
      </c>
      <c r="AD91" s="188"/>
      <c r="AE91" s="188"/>
      <c r="AF91" s="188"/>
      <c r="AG91" s="28"/>
      <c r="AH91" s="28"/>
      <c r="AI91" s="31"/>
      <c r="AJ91" s="26"/>
    </row>
    <row r="92" spans="1:36" ht="109.5" customHeight="1" x14ac:dyDescent="0.25">
      <c r="A92" s="331"/>
      <c r="B92" s="19" t="s">
        <v>2049</v>
      </c>
      <c r="C92" s="31" t="s">
        <v>2272</v>
      </c>
      <c r="D92" s="31" t="s">
        <v>592</v>
      </c>
      <c r="E92" s="28"/>
      <c r="F92" s="8" t="s">
        <v>77</v>
      </c>
      <c r="G92" s="8" t="s">
        <v>730</v>
      </c>
      <c r="H92" s="188" t="s">
        <v>176</v>
      </c>
      <c r="I92" s="32">
        <v>10000</v>
      </c>
      <c r="J92" s="188" t="s">
        <v>670</v>
      </c>
      <c r="K92" s="28"/>
      <c r="L92" s="28"/>
      <c r="M92" s="28"/>
      <c r="N92" s="29"/>
      <c r="O92" s="29"/>
      <c r="P92" s="29"/>
      <c r="Q92" s="29" t="s">
        <v>41</v>
      </c>
      <c r="R92" s="29"/>
      <c r="S92" s="116"/>
      <c r="T92" s="188" t="s">
        <v>981</v>
      </c>
      <c r="U92" s="188"/>
      <c r="V92" s="188"/>
      <c r="W92" s="188"/>
      <c r="X92" s="188"/>
      <c r="Y92" s="188"/>
      <c r="Z92" s="188"/>
      <c r="AA92" s="28"/>
      <c r="AB92" s="188"/>
      <c r="AC92" s="188"/>
      <c r="AD92" s="188"/>
      <c r="AE92" s="188"/>
      <c r="AF92" s="188" t="s">
        <v>982</v>
      </c>
      <c r="AG92" s="28"/>
      <c r="AH92" s="28"/>
      <c r="AI92" s="31"/>
      <c r="AJ92" s="26"/>
    </row>
    <row r="93" spans="1:36" ht="86.25" customHeight="1" x14ac:dyDescent="0.25">
      <c r="A93" s="331"/>
      <c r="B93" s="19" t="s">
        <v>2048</v>
      </c>
      <c r="C93" s="31" t="s">
        <v>596</v>
      </c>
      <c r="D93" s="31" t="s">
        <v>597</v>
      </c>
      <c r="E93" s="28"/>
      <c r="F93" s="8" t="s">
        <v>77</v>
      </c>
      <c r="G93" s="9">
        <v>42767</v>
      </c>
      <c r="H93" s="188" t="s">
        <v>473</v>
      </c>
      <c r="I93" s="32">
        <v>0</v>
      </c>
      <c r="J93" s="188" t="s">
        <v>674</v>
      </c>
      <c r="K93" s="28"/>
      <c r="L93" s="28"/>
      <c r="M93" s="28"/>
      <c r="N93" s="29"/>
      <c r="O93" s="29" t="s">
        <v>41</v>
      </c>
      <c r="P93" s="29"/>
      <c r="Q93" s="29"/>
      <c r="R93" s="29"/>
      <c r="S93" s="116"/>
      <c r="T93" s="188"/>
      <c r="U93" s="188"/>
      <c r="V93" s="188" t="s">
        <v>983</v>
      </c>
      <c r="W93" s="188" t="s">
        <v>948</v>
      </c>
      <c r="X93" s="188"/>
      <c r="Y93" s="188"/>
      <c r="Z93" s="188"/>
      <c r="AA93" s="28"/>
      <c r="AB93" s="188"/>
      <c r="AC93" s="188"/>
      <c r="AD93" s="188"/>
      <c r="AE93" s="188"/>
      <c r="AF93" s="188"/>
      <c r="AG93" s="28"/>
      <c r="AH93" s="28"/>
      <c r="AI93" s="31"/>
      <c r="AJ93" s="26"/>
    </row>
    <row r="94" spans="1:36" ht="102.75" customHeight="1" x14ac:dyDescent="0.25">
      <c r="A94" s="331"/>
      <c r="B94" s="19" t="s">
        <v>2047</v>
      </c>
      <c r="C94" s="31" t="s">
        <v>600</v>
      </c>
      <c r="D94" s="31" t="s">
        <v>601</v>
      </c>
      <c r="E94" s="28"/>
      <c r="F94" s="8" t="s">
        <v>77</v>
      </c>
      <c r="G94" s="9">
        <v>42767</v>
      </c>
      <c r="H94" s="188" t="s">
        <v>473</v>
      </c>
      <c r="I94" s="32">
        <v>15000</v>
      </c>
      <c r="J94" s="188" t="s">
        <v>676</v>
      </c>
      <c r="K94" s="28"/>
      <c r="L94" s="28"/>
      <c r="M94" s="28"/>
      <c r="N94" s="29"/>
      <c r="O94" s="29" t="s">
        <v>41</v>
      </c>
      <c r="P94" s="29"/>
      <c r="Q94" s="29"/>
      <c r="R94" s="29"/>
      <c r="S94" s="116"/>
      <c r="T94" s="188"/>
      <c r="U94" s="188"/>
      <c r="V94" s="188" t="s">
        <v>984</v>
      </c>
      <c r="W94" s="188"/>
      <c r="X94" s="188"/>
      <c r="Y94" s="188"/>
      <c r="Z94" s="188"/>
      <c r="AA94" s="28"/>
      <c r="AB94" s="188"/>
      <c r="AC94" s="188"/>
      <c r="AD94" s="188" t="s">
        <v>985</v>
      </c>
      <c r="AE94" s="188"/>
      <c r="AF94" s="188"/>
      <c r="AG94" s="28"/>
      <c r="AH94" s="28"/>
      <c r="AI94" s="31"/>
      <c r="AJ94" s="26"/>
    </row>
    <row r="95" spans="1:36" ht="99" customHeight="1" x14ac:dyDescent="0.25">
      <c r="A95" s="331"/>
      <c r="B95" s="19" t="s">
        <v>2046</v>
      </c>
      <c r="C95" s="31" t="s">
        <v>604</v>
      </c>
      <c r="D95" s="31" t="s">
        <v>472</v>
      </c>
      <c r="E95" s="28"/>
      <c r="F95" s="8" t="s">
        <v>605</v>
      </c>
      <c r="G95" s="8" t="s">
        <v>478</v>
      </c>
      <c r="H95" s="188" t="s">
        <v>473</v>
      </c>
      <c r="I95" s="32">
        <v>0</v>
      </c>
      <c r="J95" s="188" t="s">
        <v>606</v>
      </c>
      <c r="K95" s="28"/>
      <c r="L95" s="28"/>
      <c r="M95" s="28"/>
      <c r="N95" s="29"/>
      <c r="O95" s="29" t="s">
        <v>41</v>
      </c>
      <c r="P95" s="29"/>
      <c r="Q95" s="29"/>
      <c r="R95" s="29"/>
      <c r="S95" s="116" t="s">
        <v>2188</v>
      </c>
      <c r="T95" s="188"/>
      <c r="U95" s="188"/>
      <c r="V95" s="188"/>
      <c r="W95" s="188"/>
      <c r="X95" s="188"/>
      <c r="Y95" s="188"/>
      <c r="Z95" s="188"/>
      <c r="AA95" s="28"/>
      <c r="AB95" s="188"/>
      <c r="AC95" s="188"/>
      <c r="AD95" s="188"/>
      <c r="AE95" s="188"/>
      <c r="AF95" s="188"/>
      <c r="AG95" s="28"/>
      <c r="AH95" s="28"/>
      <c r="AI95" s="31"/>
      <c r="AJ95" s="26"/>
    </row>
    <row r="96" spans="1:36" ht="112.5" customHeight="1" x14ac:dyDescent="0.25">
      <c r="A96" s="331"/>
      <c r="B96" s="19" t="s">
        <v>2045</v>
      </c>
      <c r="C96" s="31" t="s">
        <v>607</v>
      </c>
      <c r="D96" s="31" t="s">
        <v>608</v>
      </c>
      <c r="E96" s="28"/>
      <c r="F96" s="8" t="s">
        <v>77</v>
      </c>
      <c r="G96" s="8" t="s">
        <v>960</v>
      </c>
      <c r="H96" s="188" t="s">
        <v>84</v>
      </c>
      <c r="I96" s="32">
        <v>0</v>
      </c>
      <c r="J96" s="188" t="s">
        <v>610</v>
      </c>
      <c r="K96" s="28"/>
      <c r="L96" s="28"/>
      <c r="M96" s="28"/>
      <c r="N96" s="29"/>
      <c r="O96" s="29" t="s">
        <v>41</v>
      </c>
      <c r="P96" s="29"/>
      <c r="Q96" s="29"/>
      <c r="R96" s="29"/>
      <c r="S96" s="116"/>
      <c r="T96" s="188"/>
      <c r="U96" s="188"/>
      <c r="V96" s="188"/>
      <c r="W96" s="188"/>
      <c r="X96" s="188"/>
      <c r="Y96" s="188"/>
      <c r="Z96" s="188"/>
      <c r="AA96" s="28"/>
      <c r="AB96" s="5">
        <v>41944</v>
      </c>
      <c r="AC96" s="9">
        <v>42064</v>
      </c>
      <c r="AD96" s="188"/>
      <c r="AE96" s="188"/>
      <c r="AF96" s="188"/>
      <c r="AG96" s="28"/>
      <c r="AH96" s="28"/>
      <c r="AI96" s="31"/>
      <c r="AJ96" s="26"/>
    </row>
    <row r="97" spans="1:36" ht="102" customHeight="1" x14ac:dyDescent="0.25">
      <c r="A97" s="331"/>
      <c r="B97" s="19" t="s">
        <v>2044</v>
      </c>
      <c r="C97" s="31" t="s">
        <v>611</v>
      </c>
      <c r="D97" s="31" t="s">
        <v>612</v>
      </c>
      <c r="E97" s="28"/>
      <c r="F97" s="34" t="s">
        <v>961</v>
      </c>
      <c r="G97" s="34" t="s">
        <v>744</v>
      </c>
      <c r="H97" s="188" t="s">
        <v>614</v>
      </c>
      <c r="I97" s="32">
        <v>0</v>
      </c>
      <c r="J97" s="188" t="s">
        <v>615</v>
      </c>
      <c r="K97" s="28"/>
      <c r="L97" s="28"/>
      <c r="M97" s="28"/>
      <c r="N97" s="29"/>
      <c r="O97" s="29"/>
      <c r="P97" s="29"/>
      <c r="Q97" s="29"/>
      <c r="R97" s="29" t="s">
        <v>41</v>
      </c>
      <c r="S97" s="116"/>
      <c r="T97" s="188"/>
      <c r="U97" s="188"/>
      <c r="V97" s="188"/>
      <c r="W97" s="188"/>
      <c r="X97" s="188"/>
      <c r="Y97" s="188"/>
      <c r="Z97" s="188"/>
      <c r="AA97" s="28"/>
      <c r="AB97" s="188"/>
      <c r="AC97" s="188"/>
      <c r="AD97" s="188"/>
      <c r="AE97" s="188"/>
      <c r="AF97" s="188"/>
      <c r="AG97" s="28"/>
      <c r="AH97" s="28"/>
      <c r="AI97" s="31" t="s">
        <v>986</v>
      </c>
      <c r="AJ97" s="26"/>
    </row>
    <row r="98" spans="1:36" ht="198.75" customHeight="1" x14ac:dyDescent="0.25">
      <c r="A98" s="331"/>
      <c r="B98" s="19" t="s">
        <v>2043</v>
      </c>
      <c r="C98" s="31" t="s">
        <v>616</v>
      </c>
      <c r="D98" s="31" t="s">
        <v>170</v>
      </c>
      <c r="E98" s="28"/>
      <c r="F98" s="8" t="s">
        <v>77</v>
      </c>
      <c r="G98" s="9">
        <v>41944</v>
      </c>
      <c r="H98" s="188" t="s">
        <v>617</v>
      </c>
      <c r="I98" s="32">
        <v>0</v>
      </c>
      <c r="J98" s="188" t="s">
        <v>680</v>
      </c>
      <c r="K98" s="28"/>
      <c r="L98" s="28"/>
      <c r="M98" s="28"/>
      <c r="N98" s="29"/>
      <c r="O98" s="29"/>
      <c r="P98" s="29"/>
      <c r="Q98" s="29" t="s">
        <v>41</v>
      </c>
      <c r="R98" s="29"/>
      <c r="S98" s="116"/>
      <c r="T98" s="188" t="s">
        <v>987</v>
      </c>
      <c r="U98" s="188"/>
      <c r="V98" s="188"/>
      <c r="W98" s="188"/>
      <c r="X98" s="188"/>
      <c r="Y98" s="188"/>
      <c r="Z98" s="188"/>
      <c r="AA98" s="28"/>
      <c r="AB98" s="188"/>
      <c r="AC98" s="188"/>
      <c r="AD98" s="188"/>
      <c r="AE98" s="188"/>
      <c r="AF98" s="188"/>
      <c r="AG98" s="28"/>
      <c r="AH98" s="28"/>
      <c r="AI98" s="31"/>
      <c r="AJ98" s="26"/>
    </row>
    <row r="99" spans="1:36" ht="90" customHeight="1" x14ac:dyDescent="0.25">
      <c r="A99" s="331"/>
      <c r="B99" s="19" t="s">
        <v>2042</v>
      </c>
      <c r="C99" s="31" t="s">
        <v>681</v>
      </c>
      <c r="D99" s="31" t="s">
        <v>620</v>
      </c>
      <c r="E99" s="28"/>
      <c r="F99" s="8" t="s">
        <v>621</v>
      </c>
      <c r="G99" s="187" t="s">
        <v>962</v>
      </c>
      <c r="H99" s="188" t="s">
        <v>617</v>
      </c>
      <c r="I99" s="32">
        <v>0</v>
      </c>
      <c r="J99" s="188" t="s">
        <v>622</v>
      </c>
      <c r="K99" s="28"/>
      <c r="L99" s="28"/>
      <c r="M99" s="28"/>
      <c r="N99" s="29"/>
      <c r="O99" s="29"/>
      <c r="P99" s="29"/>
      <c r="Q99" s="29" t="s">
        <v>41</v>
      </c>
      <c r="R99" s="29"/>
      <c r="S99" s="116"/>
      <c r="T99" s="188"/>
      <c r="U99" s="188"/>
      <c r="V99" s="188"/>
      <c r="W99" s="188"/>
      <c r="X99" s="188"/>
      <c r="Y99" s="188"/>
      <c r="Z99" s="188"/>
      <c r="AA99" s="28"/>
      <c r="AB99" s="188"/>
      <c r="AC99" s="188"/>
      <c r="AD99" s="188"/>
      <c r="AE99" s="188"/>
      <c r="AF99" s="188"/>
      <c r="AG99" s="28"/>
      <c r="AH99" s="28"/>
      <c r="AI99" s="31"/>
      <c r="AJ99" s="26"/>
    </row>
    <row r="100" spans="1:36" ht="123.75" customHeight="1" x14ac:dyDescent="0.25">
      <c r="A100" s="331"/>
      <c r="B100" s="19" t="s">
        <v>2041</v>
      </c>
      <c r="C100" s="31" t="s">
        <v>963</v>
      </c>
      <c r="D100" s="31" t="s">
        <v>361</v>
      </c>
      <c r="E100" s="28"/>
      <c r="F100" s="8" t="s">
        <v>766</v>
      </c>
      <c r="G100" s="9">
        <v>42767</v>
      </c>
      <c r="H100" s="188" t="s">
        <v>473</v>
      </c>
      <c r="I100" s="32">
        <v>0</v>
      </c>
      <c r="J100" s="188" t="s">
        <v>624</v>
      </c>
      <c r="K100" s="28"/>
      <c r="L100" s="28"/>
      <c r="M100" s="28"/>
      <c r="N100" s="29"/>
      <c r="O100" s="29" t="s">
        <v>41</v>
      </c>
      <c r="P100" s="29"/>
      <c r="Q100" s="29"/>
      <c r="R100" s="29"/>
      <c r="S100" s="116"/>
      <c r="T100" s="188"/>
      <c r="U100" s="188"/>
      <c r="V100" s="188"/>
      <c r="W100" s="188"/>
      <c r="X100" s="188"/>
      <c r="Y100" s="188"/>
      <c r="Z100" s="188"/>
      <c r="AA100" s="28"/>
      <c r="AB100" s="188"/>
      <c r="AC100" s="188"/>
      <c r="AD100" s="188"/>
      <c r="AE100" s="188"/>
      <c r="AF100" s="188"/>
      <c r="AG100" s="28"/>
      <c r="AH100" s="28"/>
      <c r="AI100" s="31"/>
      <c r="AJ100" s="26"/>
    </row>
    <row r="101" spans="1:36" ht="103.5" customHeight="1" x14ac:dyDescent="0.25">
      <c r="A101" s="331"/>
      <c r="B101" s="19" t="s">
        <v>2040</v>
      </c>
      <c r="C101" s="31" t="s">
        <v>2273</v>
      </c>
      <c r="D101" s="31" t="s">
        <v>625</v>
      </c>
      <c r="E101" s="28"/>
      <c r="F101" s="8" t="s">
        <v>77</v>
      </c>
      <c r="G101" s="9">
        <v>41944</v>
      </c>
      <c r="H101" s="188" t="s">
        <v>473</v>
      </c>
      <c r="I101" s="32">
        <v>0</v>
      </c>
      <c r="J101" s="188" t="s">
        <v>627</v>
      </c>
      <c r="K101" s="28"/>
      <c r="L101" s="28"/>
      <c r="M101" s="28"/>
      <c r="N101" s="29"/>
      <c r="O101" s="29" t="s">
        <v>41</v>
      </c>
      <c r="P101" s="29"/>
      <c r="Q101" s="29"/>
      <c r="R101" s="29"/>
      <c r="S101" s="116"/>
      <c r="T101" s="188"/>
      <c r="U101" s="188"/>
      <c r="V101" s="188"/>
      <c r="W101" s="188"/>
      <c r="X101" s="188"/>
      <c r="Y101" s="188"/>
      <c r="Z101" s="188"/>
      <c r="AA101" s="28"/>
      <c r="AB101" s="188"/>
      <c r="AC101" s="188"/>
      <c r="AD101" s="188"/>
      <c r="AE101" s="188"/>
      <c r="AF101" s="188"/>
      <c r="AG101" s="28"/>
      <c r="AH101" s="28"/>
      <c r="AI101" s="31"/>
      <c r="AJ101" s="26"/>
    </row>
    <row r="102" spans="1:36" ht="137.25" customHeight="1" x14ac:dyDescent="0.25">
      <c r="A102" s="331"/>
      <c r="B102" s="19" t="s">
        <v>2039</v>
      </c>
      <c r="C102" s="31" t="s">
        <v>628</v>
      </c>
      <c r="D102" s="31" t="s">
        <v>629</v>
      </c>
      <c r="E102" s="28"/>
      <c r="F102" s="8" t="s">
        <v>77</v>
      </c>
      <c r="G102" s="9">
        <v>42186</v>
      </c>
      <c r="H102" s="188" t="s">
        <v>964</v>
      </c>
      <c r="I102" s="32">
        <v>0</v>
      </c>
      <c r="J102" s="188" t="s">
        <v>685</v>
      </c>
      <c r="K102" s="28"/>
      <c r="L102" s="28"/>
      <c r="M102" s="28"/>
      <c r="N102" s="29"/>
      <c r="O102" s="29"/>
      <c r="P102" s="29"/>
      <c r="Q102" s="29" t="s">
        <v>41</v>
      </c>
      <c r="R102" s="29"/>
      <c r="S102" s="116"/>
      <c r="T102" s="188"/>
      <c r="U102" s="188"/>
      <c r="V102" s="188"/>
      <c r="W102" s="188"/>
      <c r="X102" s="188"/>
      <c r="Y102" s="188"/>
      <c r="Z102" s="188"/>
      <c r="AA102" s="28"/>
      <c r="AB102" s="188"/>
      <c r="AC102" s="188"/>
      <c r="AD102" s="188"/>
      <c r="AE102" s="188"/>
      <c r="AF102" s="188"/>
      <c r="AG102" s="28"/>
      <c r="AH102" s="28"/>
      <c r="AI102" s="31"/>
      <c r="AJ102" s="26"/>
    </row>
    <row r="103" spans="1:36" ht="149.25" customHeight="1" x14ac:dyDescent="0.25">
      <c r="A103" s="331"/>
      <c r="B103" s="19" t="s">
        <v>2038</v>
      </c>
      <c r="C103" s="31" t="s">
        <v>632</v>
      </c>
      <c r="D103" s="31" t="s">
        <v>633</v>
      </c>
      <c r="E103" s="28"/>
      <c r="F103" s="9">
        <v>41791</v>
      </c>
      <c r="G103" s="9">
        <v>42186</v>
      </c>
      <c r="H103" s="188" t="s">
        <v>964</v>
      </c>
      <c r="I103" s="32">
        <v>0</v>
      </c>
      <c r="J103" s="188" t="s">
        <v>686</v>
      </c>
      <c r="K103" s="28"/>
      <c r="L103" s="28"/>
      <c r="M103" s="28"/>
      <c r="N103" s="29"/>
      <c r="O103" s="29"/>
      <c r="P103" s="29"/>
      <c r="Q103" s="29" t="s">
        <v>41</v>
      </c>
      <c r="R103" s="29"/>
      <c r="S103" s="116"/>
      <c r="T103" s="188"/>
      <c r="U103" s="188"/>
      <c r="V103" s="188"/>
      <c r="W103" s="188"/>
      <c r="X103" s="188"/>
      <c r="Y103" s="188"/>
      <c r="Z103" s="188"/>
      <c r="AA103" s="28"/>
      <c r="AB103" s="188"/>
      <c r="AC103" s="188"/>
      <c r="AD103" s="188"/>
      <c r="AE103" s="188"/>
      <c r="AF103" s="188"/>
      <c r="AG103" s="28"/>
      <c r="AH103" s="28"/>
      <c r="AI103" s="31"/>
      <c r="AJ103" s="26"/>
    </row>
    <row r="104" spans="1:36" ht="114" customHeight="1" x14ac:dyDescent="0.25">
      <c r="A104" s="331"/>
      <c r="B104" s="19" t="s">
        <v>2037</v>
      </c>
      <c r="C104" s="31" t="s">
        <v>687</v>
      </c>
      <c r="D104" s="31" t="s">
        <v>633</v>
      </c>
      <c r="E104" s="28"/>
      <c r="F104" s="9">
        <v>41944</v>
      </c>
      <c r="G104" s="187" t="s">
        <v>743</v>
      </c>
      <c r="H104" s="188" t="s">
        <v>48</v>
      </c>
      <c r="I104" s="32">
        <v>0</v>
      </c>
      <c r="J104" s="188" t="s">
        <v>637</v>
      </c>
      <c r="K104" s="28"/>
      <c r="L104" s="28"/>
      <c r="M104" s="28"/>
      <c r="N104" s="29"/>
      <c r="O104" s="29" t="s">
        <v>41</v>
      </c>
      <c r="P104" s="29"/>
      <c r="Q104" s="29"/>
      <c r="R104" s="29"/>
      <c r="S104" s="116"/>
      <c r="T104" s="188"/>
      <c r="U104" s="188"/>
      <c r="V104" s="188"/>
      <c r="W104" s="188"/>
      <c r="X104" s="188"/>
      <c r="Y104" s="188"/>
      <c r="Z104" s="188"/>
      <c r="AA104" s="28"/>
      <c r="AB104" s="188"/>
      <c r="AC104" s="188"/>
      <c r="AD104" s="188"/>
      <c r="AE104" s="188"/>
      <c r="AF104" s="188"/>
      <c r="AG104" s="28"/>
      <c r="AH104" s="28"/>
      <c r="AI104" s="31"/>
      <c r="AJ104" s="26"/>
    </row>
    <row r="105" spans="1:36" ht="96" customHeight="1" x14ac:dyDescent="0.25">
      <c r="A105" s="331"/>
      <c r="B105" s="19" t="s">
        <v>2036</v>
      </c>
      <c r="C105" s="31" t="s">
        <v>2361</v>
      </c>
      <c r="D105" s="31" t="s">
        <v>638</v>
      </c>
      <c r="E105" s="28"/>
      <c r="F105" s="8" t="s">
        <v>77</v>
      </c>
      <c r="G105" s="9">
        <v>42309</v>
      </c>
      <c r="H105" s="188" t="s">
        <v>101</v>
      </c>
      <c r="I105" s="32">
        <v>5000</v>
      </c>
      <c r="J105" s="188" t="s">
        <v>2373</v>
      </c>
      <c r="K105" s="28"/>
      <c r="L105" s="28"/>
      <c r="M105" s="28"/>
      <c r="N105" s="29"/>
      <c r="O105" s="29"/>
      <c r="P105" s="29"/>
      <c r="Q105" s="29"/>
      <c r="R105" s="29" t="s">
        <v>41</v>
      </c>
      <c r="S105" s="116"/>
      <c r="T105" s="188" t="s">
        <v>988</v>
      </c>
      <c r="U105" s="188"/>
      <c r="V105" s="188"/>
      <c r="W105" s="188"/>
      <c r="X105" s="188"/>
      <c r="Y105" s="188"/>
      <c r="Z105" s="188"/>
      <c r="AA105" s="28"/>
      <c r="AB105" s="188"/>
      <c r="AC105" s="188"/>
      <c r="AD105" s="188"/>
      <c r="AE105" s="188"/>
      <c r="AF105" s="188"/>
      <c r="AG105" s="28"/>
      <c r="AH105" s="28"/>
      <c r="AI105" s="31"/>
      <c r="AJ105" s="26"/>
    </row>
    <row r="106" spans="1:36" ht="227.25" customHeight="1" x14ac:dyDescent="0.25">
      <c r="A106" s="331"/>
      <c r="B106" s="19" t="s">
        <v>2035</v>
      </c>
      <c r="C106" s="31" t="s">
        <v>1491</v>
      </c>
      <c r="D106" s="31" t="s">
        <v>361</v>
      </c>
      <c r="E106" s="28"/>
      <c r="F106" s="8" t="s">
        <v>961</v>
      </c>
      <c r="G106" s="8" t="s">
        <v>960</v>
      </c>
      <c r="H106" s="188" t="s">
        <v>641</v>
      </c>
      <c r="I106" s="32">
        <v>0</v>
      </c>
      <c r="J106" s="188" t="s">
        <v>692</v>
      </c>
      <c r="K106" s="28"/>
      <c r="L106" s="28"/>
      <c r="M106" s="28"/>
      <c r="N106" s="29"/>
      <c r="O106" s="29" t="s">
        <v>41</v>
      </c>
      <c r="P106" s="29"/>
      <c r="Q106" s="29"/>
      <c r="R106" s="29"/>
      <c r="S106" s="116"/>
      <c r="T106" s="188" t="s">
        <v>989</v>
      </c>
      <c r="U106" s="188"/>
      <c r="V106" s="188"/>
      <c r="W106" s="188" t="s">
        <v>990</v>
      </c>
      <c r="X106" s="188" t="s">
        <v>991</v>
      </c>
      <c r="Y106" s="188"/>
      <c r="Z106" s="188"/>
      <c r="AA106" s="28"/>
      <c r="AB106" s="188"/>
      <c r="AC106" s="188"/>
      <c r="AD106" s="188"/>
      <c r="AE106" s="188"/>
      <c r="AF106" s="188"/>
      <c r="AG106" s="28"/>
      <c r="AH106" s="28"/>
      <c r="AI106" s="31"/>
      <c r="AJ106" s="26"/>
    </row>
    <row r="107" spans="1:36" ht="117.75" customHeight="1" x14ac:dyDescent="0.25">
      <c r="A107" s="331"/>
      <c r="B107" s="19" t="s">
        <v>2033</v>
      </c>
      <c r="C107" s="31" t="s">
        <v>2362</v>
      </c>
      <c r="D107" s="31" t="s">
        <v>361</v>
      </c>
      <c r="E107" s="28"/>
      <c r="F107" s="8" t="s">
        <v>77</v>
      </c>
      <c r="G107" s="9">
        <v>41760</v>
      </c>
      <c r="H107" s="188" t="s">
        <v>212</v>
      </c>
      <c r="I107" s="32">
        <v>0</v>
      </c>
      <c r="J107" s="188" t="s">
        <v>694</v>
      </c>
      <c r="K107" s="28"/>
      <c r="L107" s="28"/>
      <c r="M107" s="28"/>
      <c r="N107" s="29"/>
      <c r="O107" s="29" t="s">
        <v>41</v>
      </c>
      <c r="P107" s="29"/>
      <c r="Q107" s="29"/>
      <c r="R107" s="29"/>
      <c r="S107" s="116"/>
      <c r="T107" s="188"/>
      <c r="U107" s="188"/>
      <c r="V107" s="188"/>
      <c r="W107" s="188"/>
      <c r="X107" s="188"/>
      <c r="Y107" s="188"/>
      <c r="Z107" s="188"/>
      <c r="AA107" s="28"/>
      <c r="AB107" s="188"/>
      <c r="AC107" s="188"/>
      <c r="AD107" s="188"/>
      <c r="AE107" s="188"/>
      <c r="AF107" s="188"/>
      <c r="AG107" s="28"/>
      <c r="AH107" s="28"/>
      <c r="AI107" s="31"/>
      <c r="AJ107" s="26"/>
    </row>
    <row r="108" spans="1:36" ht="221.25" customHeight="1" x14ac:dyDescent="0.25">
      <c r="A108" s="331"/>
      <c r="B108" s="19" t="s">
        <v>2032</v>
      </c>
      <c r="C108" s="31" t="s">
        <v>696</v>
      </c>
      <c r="D108" s="31" t="s">
        <v>646</v>
      </c>
      <c r="E108" s="28"/>
      <c r="F108" s="8" t="s">
        <v>77</v>
      </c>
      <c r="G108" s="9">
        <v>41760</v>
      </c>
      <c r="H108" s="188" t="s">
        <v>212</v>
      </c>
      <c r="I108" s="32">
        <v>0</v>
      </c>
      <c r="J108" s="188" t="s">
        <v>697</v>
      </c>
      <c r="K108" s="28"/>
      <c r="L108" s="28"/>
      <c r="M108" s="28"/>
      <c r="N108" s="29"/>
      <c r="O108" s="29" t="s">
        <v>41</v>
      </c>
      <c r="P108" s="29"/>
      <c r="Q108" s="29"/>
      <c r="R108" s="29"/>
      <c r="S108" s="116"/>
      <c r="T108" s="188" t="s">
        <v>992</v>
      </c>
      <c r="U108" s="188"/>
      <c r="V108" s="188" t="s">
        <v>993</v>
      </c>
      <c r="W108" s="188" t="s">
        <v>994</v>
      </c>
      <c r="X108" s="188"/>
      <c r="Y108" s="188" t="s">
        <v>995</v>
      </c>
      <c r="Z108" s="188"/>
      <c r="AA108" s="28"/>
      <c r="AB108" s="188"/>
      <c r="AC108" s="188"/>
      <c r="AD108" s="188"/>
      <c r="AE108" s="188"/>
      <c r="AF108" s="188" t="s">
        <v>996</v>
      </c>
      <c r="AG108" s="28"/>
      <c r="AH108" s="28"/>
      <c r="AI108" s="31"/>
      <c r="AJ108" s="26"/>
    </row>
    <row r="109" spans="1:36" ht="231.75" customHeight="1" x14ac:dyDescent="0.25">
      <c r="A109" s="331"/>
      <c r="B109" s="19" t="s">
        <v>2031</v>
      </c>
      <c r="C109" s="31" t="s">
        <v>2363</v>
      </c>
      <c r="D109" s="31" t="s">
        <v>648</v>
      </c>
      <c r="E109" s="28"/>
      <c r="F109" s="8" t="s">
        <v>77</v>
      </c>
      <c r="G109" s="8" t="s">
        <v>965</v>
      </c>
      <c r="H109" s="188" t="s">
        <v>650</v>
      </c>
      <c r="I109" s="32">
        <v>20000</v>
      </c>
      <c r="J109" s="188" t="s">
        <v>699</v>
      </c>
      <c r="K109" s="28"/>
      <c r="L109" s="28"/>
      <c r="M109" s="28"/>
      <c r="N109" s="29"/>
      <c r="O109" s="29" t="s">
        <v>41</v>
      </c>
      <c r="P109" s="29"/>
      <c r="Q109" s="29"/>
      <c r="R109" s="29"/>
      <c r="S109" s="116"/>
      <c r="T109" s="188" t="s">
        <v>997</v>
      </c>
      <c r="U109" s="188" t="s">
        <v>998</v>
      </c>
      <c r="V109" s="188" t="s">
        <v>999</v>
      </c>
      <c r="W109" s="188" t="s">
        <v>857</v>
      </c>
      <c r="X109" s="188" t="s">
        <v>1000</v>
      </c>
      <c r="Y109" s="188" t="s">
        <v>1001</v>
      </c>
      <c r="Z109" s="188"/>
      <c r="AA109" s="28"/>
      <c r="AB109" s="5">
        <v>42278</v>
      </c>
      <c r="AC109" s="5">
        <v>42339</v>
      </c>
      <c r="AD109" s="188" t="s">
        <v>1002</v>
      </c>
      <c r="AE109" s="188"/>
      <c r="AF109" s="188" t="s">
        <v>1003</v>
      </c>
      <c r="AG109" s="28"/>
      <c r="AH109" s="28"/>
      <c r="AI109" s="31" t="s">
        <v>1004</v>
      </c>
      <c r="AJ109" s="26"/>
    </row>
    <row r="110" spans="1:36" ht="172.5" customHeight="1" x14ac:dyDescent="0.25">
      <c r="A110" s="331"/>
      <c r="B110" s="19" t="s">
        <v>2029</v>
      </c>
      <c r="C110" s="31" t="s">
        <v>1189</v>
      </c>
      <c r="D110" s="31" t="s">
        <v>652</v>
      </c>
      <c r="E110" s="28"/>
      <c r="F110" s="8" t="s">
        <v>77</v>
      </c>
      <c r="G110" s="9">
        <v>42767</v>
      </c>
      <c r="H110" s="188" t="s">
        <v>48</v>
      </c>
      <c r="I110" s="32">
        <v>120000</v>
      </c>
      <c r="J110" s="188" t="s">
        <v>702</v>
      </c>
      <c r="K110" s="28"/>
      <c r="L110" s="28"/>
      <c r="M110" s="28"/>
      <c r="N110" s="29"/>
      <c r="O110" s="29"/>
      <c r="P110" s="29" t="s">
        <v>41</v>
      </c>
      <c r="Q110" s="29"/>
      <c r="R110" s="29"/>
      <c r="S110" s="116"/>
      <c r="T110" s="188"/>
      <c r="U110" s="188"/>
      <c r="V110" s="188"/>
      <c r="W110" s="188"/>
      <c r="X110" s="188"/>
      <c r="Y110" s="188"/>
      <c r="Z110" s="188"/>
      <c r="AA110" s="28"/>
      <c r="AB110" s="188"/>
      <c r="AC110" s="188"/>
      <c r="AD110" s="188"/>
      <c r="AE110" s="188"/>
      <c r="AF110" s="188"/>
      <c r="AG110" s="28"/>
      <c r="AH110" s="28"/>
      <c r="AI110" s="31"/>
      <c r="AJ110" s="26"/>
    </row>
    <row r="111" spans="1:36" ht="122.25" customHeight="1" x14ac:dyDescent="0.25">
      <c r="A111" s="331"/>
      <c r="B111" s="19" t="s">
        <v>2028</v>
      </c>
      <c r="C111" s="31" t="s">
        <v>2364</v>
      </c>
      <c r="D111" s="31" t="s">
        <v>703</v>
      </c>
      <c r="E111" s="28"/>
      <c r="F111" s="8" t="s">
        <v>331</v>
      </c>
      <c r="G111" s="8" t="s">
        <v>966</v>
      </c>
      <c r="H111" s="188" t="s">
        <v>48</v>
      </c>
      <c r="I111" s="32">
        <v>60000</v>
      </c>
      <c r="J111" s="188" t="s">
        <v>655</v>
      </c>
      <c r="K111" s="28"/>
      <c r="L111" s="28"/>
      <c r="M111" s="28"/>
      <c r="N111" s="29"/>
      <c r="O111" s="29"/>
      <c r="P111" s="29"/>
      <c r="Q111" s="29"/>
      <c r="R111" s="29" t="s">
        <v>41</v>
      </c>
      <c r="S111" s="116"/>
      <c r="T111" s="188"/>
      <c r="U111" s="188"/>
      <c r="V111" s="188"/>
      <c r="W111" s="188"/>
      <c r="X111" s="188"/>
      <c r="Y111" s="188"/>
      <c r="Z111" s="188"/>
      <c r="AA111" s="28"/>
      <c r="AB111" s="188"/>
      <c r="AC111" s="188"/>
      <c r="AD111" s="188"/>
      <c r="AE111" s="188"/>
      <c r="AF111" s="188"/>
      <c r="AG111" s="28"/>
      <c r="AH111" s="28"/>
      <c r="AI111" s="31"/>
      <c r="AJ111" s="26"/>
    </row>
    <row r="112" spans="1:36" ht="99" customHeight="1" x14ac:dyDescent="0.25">
      <c r="A112" s="331"/>
      <c r="B112" s="19" t="s">
        <v>2027</v>
      </c>
      <c r="C112" s="31" t="s">
        <v>705</v>
      </c>
      <c r="D112" s="31" t="s">
        <v>656</v>
      </c>
      <c r="E112" s="28"/>
      <c r="F112" s="8" t="s">
        <v>331</v>
      </c>
      <c r="G112" s="8" t="s">
        <v>336</v>
      </c>
      <c r="H112" s="188" t="s">
        <v>48</v>
      </c>
      <c r="I112" s="32">
        <v>100000</v>
      </c>
      <c r="J112" s="188" t="s">
        <v>657</v>
      </c>
      <c r="K112" s="28"/>
      <c r="L112" s="28"/>
      <c r="M112" s="28"/>
      <c r="N112" s="29"/>
      <c r="O112" s="29"/>
      <c r="P112" s="29"/>
      <c r="Q112" s="29"/>
      <c r="R112" s="29" t="s">
        <v>41</v>
      </c>
      <c r="S112" s="116"/>
      <c r="T112" s="188"/>
      <c r="U112" s="188"/>
      <c r="V112" s="188"/>
      <c r="W112" s="188"/>
      <c r="X112" s="188"/>
      <c r="Y112" s="188" t="s">
        <v>1005</v>
      </c>
      <c r="Z112" s="188" t="s">
        <v>1006</v>
      </c>
      <c r="AA112" s="28"/>
      <c r="AB112" s="188"/>
      <c r="AC112" s="188"/>
      <c r="AD112" s="188"/>
      <c r="AE112" s="188"/>
      <c r="AF112" s="188"/>
      <c r="AG112" s="28"/>
      <c r="AH112" s="28"/>
      <c r="AI112" s="31"/>
      <c r="AJ112" s="26"/>
    </row>
    <row r="113" spans="1:36" ht="69" customHeight="1" x14ac:dyDescent="0.25">
      <c r="A113" s="331"/>
      <c r="B113" s="19" t="s">
        <v>2026</v>
      </c>
      <c r="C113" s="31" t="s">
        <v>707</v>
      </c>
      <c r="D113" s="31" t="s">
        <v>708</v>
      </c>
      <c r="E113" s="28"/>
      <c r="F113" s="8" t="s">
        <v>331</v>
      </c>
      <c r="G113" s="8" t="s">
        <v>730</v>
      </c>
      <c r="H113" s="188" t="s">
        <v>48</v>
      </c>
      <c r="I113" s="32">
        <v>750000</v>
      </c>
      <c r="J113" s="188" t="s">
        <v>660</v>
      </c>
      <c r="K113" s="28"/>
      <c r="L113" s="28"/>
      <c r="M113" s="28"/>
      <c r="N113" s="29"/>
      <c r="O113" s="29"/>
      <c r="P113" s="29"/>
      <c r="Q113" s="29"/>
      <c r="R113" s="29" t="s">
        <v>41</v>
      </c>
      <c r="S113" s="116"/>
      <c r="T113" s="188"/>
      <c r="U113" s="188"/>
      <c r="V113" s="188"/>
      <c r="W113" s="188"/>
      <c r="X113" s="188"/>
      <c r="Y113" s="188"/>
      <c r="Z113" s="188"/>
      <c r="AA113" s="28"/>
      <c r="AB113" s="188"/>
      <c r="AC113" s="188"/>
      <c r="AD113" s="188"/>
      <c r="AE113" s="188"/>
      <c r="AF113" s="188"/>
      <c r="AG113" s="28"/>
      <c r="AH113" s="28"/>
      <c r="AI113" s="31"/>
      <c r="AJ113" s="26"/>
    </row>
    <row r="114" spans="1:36" ht="62.25" customHeight="1" x14ac:dyDescent="0.25">
      <c r="A114" s="331"/>
      <c r="B114" s="19" t="s">
        <v>2025</v>
      </c>
      <c r="C114" s="31" t="s">
        <v>967</v>
      </c>
      <c r="D114" s="31" t="s">
        <v>703</v>
      </c>
      <c r="E114" s="28"/>
      <c r="F114" s="9">
        <v>41699</v>
      </c>
      <c r="G114" s="9">
        <v>42767</v>
      </c>
      <c r="H114" s="188" t="s">
        <v>719</v>
      </c>
      <c r="I114" s="32">
        <v>0</v>
      </c>
      <c r="J114" s="188" t="s">
        <v>720</v>
      </c>
      <c r="K114" s="28"/>
      <c r="L114" s="28"/>
      <c r="M114" s="28"/>
      <c r="N114" s="29"/>
      <c r="O114" s="29" t="s">
        <v>41</v>
      </c>
      <c r="P114" s="29"/>
      <c r="Q114" s="29"/>
      <c r="R114" s="29"/>
      <c r="S114" s="116"/>
      <c r="T114" s="188" t="s">
        <v>695</v>
      </c>
      <c r="U114" s="188"/>
      <c r="V114" s="188" t="s">
        <v>1007</v>
      </c>
      <c r="W114" s="188" t="s">
        <v>1008</v>
      </c>
      <c r="X114" s="188"/>
      <c r="Y114" s="188"/>
      <c r="Z114" s="188"/>
      <c r="AA114" s="28"/>
      <c r="AB114" s="188"/>
      <c r="AC114" s="188"/>
      <c r="AD114" s="188"/>
      <c r="AE114" s="188"/>
      <c r="AF114" s="188"/>
      <c r="AG114" s="28"/>
      <c r="AH114" s="28"/>
      <c r="AI114" s="31"/>
      <c r="AJ114" s="26"/>
    </row>
    <row r="115" spans="1:36" ht="81" customHeight="1" x14ac:dyDescent="0.25">
      <c r="A115" s="331"/>
      <c r="B115" s="19" t="s">
        <v>2024</v>
      </c>
      <c r="C115" s="31" t="s">
        <v>968</v>
      </c>
      <c r="D115" s="31" t="s">
        <v>703</v>
      </c>
      <c r="E115" s="28"/>
      <c r="F115" s="9">
        <v>41699</v>
      </c>
      <c r="G115" s="9">
        <v>42767</v>
      </c>
      <c r="H115" s="188" t="s">
        <v>240</v>
      </c>
      <c r="I115" s="32">
        <v>0</v>
      </c>
      <c r="J115" s="188" t="s">
        <v>720</v>
      </c>
      <c r="K115" s="28"/>
      <c r="L115" s="28"/>
      <c r="M115" s="28"/>
      <c r="N115" s="29"/>
      <c r="O115" s="29" t="s">
        <v>41</v>
      </c>
      <c r="P115" s="29"/>
      <c r="Q115" s="29"/>
      <c r="R115" s="29"/>
      <c r="S115" s="116"/>
      <c r="T115" s="188"/>
      <c r="U115" s="188"/>
      <c r="V115" s="188"/>
      <c r="W115" s="188"/>
      <c r="X115" s="188"/>
      <c r="Y115" s="188"/>
      <c r="Z115" s="188"/>
      <c r="AA115" s="28"/>
      <c r="AB115" s="188"/>
      <c r="AC115" s="188"/>
      <c r="AD115" s="188"/>
      <c r="AE115" s="188"/>
      <c r="AF115" s="188" t="s">
        <v>1009</v>
      </c>
      <c r="AG115" s="28"/>
      <c r="AH115" s="28"/>
      <c r="AI115" s="31"/>
      <c r="AJ115" s="26"/>
    </row>
    <row r="116" spans="1:36" ht="75" x14ac:dyDescent="0.25">
      <c r="A116" s="331"/>
      <c r="B116" s="19" t="s">
        <v>2023</v>
      </c>
      <c r="C116" s="31" t="s">
        <v>969</v>
      </c>
      <c r="D116" s="31" t="s">
        <v>721</v>
      </c>
      <c r="E116" s="28"/>
      <c r="F116" s="9">
        <v>41579</v>
      </c>
      <c r="G116" s="9">
        <v>42767</v>
      </c>
      <c r="H116" s="188" t="s">
        <v>722</v>
      </c>
      <c r="I116" s="32">
        <v>0</v>
      </c>
      <c r="J116" s="188" t="s">
        <v>720</v>
      </c>
      <c r="K116" s="28"/>
      <c r="L116" s="28"/>
      <c r="M116" s="28"/>
      <c r="N116" s="29"/>
      <c r="O116" s="29"/>
      <c r="P116" s="29" t="s">
        <v>41</v>
      </c>
      <c r="Q116" s="29"/>
      <c r="R116" s="29"/>
      <c r="S116" s="116"/>
      <c r="T116" s="188"/>
      <c r="U116" s="188" t="s">
        <v>1010</v>
      </c>
      <c r="V116" s="188"/>
      <c r="W116" s="188"/>
      <c r="X116" s="188"/>
      <c r="Y116" s="188"/>
      <c r="Z116" s="188"/>
      <c r="AA116" s="28"/>
      <c r="AB116" s="188"/>
      <c r="AC116" s="188"/>
      <c r="AD116" s="188"/>
      <c r="AE116" s="188"/>
      <c r="AF116" s="188"/>
      <c r="AG116" s="28"/>
      <c r="AH116" s="28"/>
      <c r="AI116" s="31"/>
      <c r="AJ116" s="26"/>
    </row>
    <row r="117" spans="1:36" ht="124.5" customHeight="1" x14ac:dyDescent="0.25">
      <c r="A117" s="331"/>
      <c r="B117" s="19" t="s">
        <v>2022</v>
      </c>
      <c r="C117" s="31" t="s">
        <v>970</v>
      </c>
      <c r="D117" s="31" t="s">
        <v>723</v>
      </c>
      <c r="E117" s="28"/>
      <c r="F117" s="9">
        <v>41699</v>
      </c>
      <c r="G117" s="9" t="s">
        <v>971</v>
      </c>
      <c r="H117" s="188" t="s">
        <v>101</v>
      </c>
      <c r="I117" s="32">
        <v>20000</v>
      </c>
      <c r="J117" s="188" t="s">
        <v>725</v>
      </c>
      <c r="K117" s="28"/>
      <c r="L117" s="28"/>
      <c r="M117" s="28"/>
      <c r="N117" s="29"/>
      <c r="O117" s="29" t="s">
        <v>41</v>
      </c>
      <c r="P117" s="29"/>
      <c r="Q117" s="29"/>
      <c r="R117" s="29"/>
      <c r="S117" s="116"/>
      <c r="T117" s="188" t="s">
        <v>455</v>
      </c>
      <c r="U117" s="188"/>
      <c r="V117" s="188"/>
      <c r="W117" s="188"/>
      <c r="X117" s="188"/>
      <c r="Y117" s="188" t="s">
        <v>1011</v>
      </c>
      <c r="Z117" s="188" t="s">
        <v>1012</v>
      </c>
      <c r="AA117" s="28"/>
      <c r="AB117" s="5">
        <v>41974</v>
      </c>
      <c r="AC117" s="5">
        <v>42309</v>
      </c>
      <c r="AD117" s="188" t="s">
        <v>1013</v>
      </c>
      <c r="AE117" s="188"/>
      <c r="AF117" s="188" t="s">
        <v>1014</v>
      </c>
      <c r="AG117" s="28"/>
      <c r="AH117" s="28"/>
      <c r="AI117" s="31" t="s">
        <v>1015</v>
      </c>
      <c r="AJ117" s="26"/>
    </row>
    <row r="118" spans="1:36" ht="73.5" customHeight="1" x14ac:dyDescent="0.25">
      <c r="A118" s="331"/>
      <c r="B118" s="19" t="s">
        <v>2020</v>
      </c>
      <c r="C118" s="31" t="s">
        <v>972</v>
      </c>
      <c r="D118" s="31" t="s">
        <v>726</v>
      </c>
      <c r="E118" s="28"/>
      <c r="F118" s="9">
        <v>41579</v>
      </c>
      <c r="G118" s="9">
        <v>42767</v>
      </c>
      <c r="H118" s="188" t="s">
        <v>48</v>
      </c>
      <c r="I118" s="32">
        <v>0</v>
      </c>
      <c r="J118" s="188" t="s">
        <v>727</v>
      </c>
      <c r="K118" s="28"/>
      <c r="L118" s="28"/>
      <c r="M118" s="28"/>
      <c r="N118" s="29"/>
      <c r="O118" s="29"/>
      <c r="P118" s="29"/>
      <c r="Q118" s="29" t="s">
        <v>41</v>
      </c>
      <c r="R118" s="29"/>
      <c r="S118" s="116"/>
      <c r="T118" s="188"/>
      <c r="U118" s="188"/>
      <c r="V118" s="188"/>
      <c r="W118" s="188"/>
      <c r="X118" s="188"/>
      <c r="Y118" s="188"/>
      <c r="Z118" s="188"/>
      <c r="AA118" s="28"/>
      <c r="AB118" s="188"/>
      <c r="AC118" s="188"/>
      <c r="AD118" s="188"/>
      <c r="AE118" s="188"/>
      <c r="AF118" s="188"/>
      <c r="AG118" s="28"/>
      <c r="AH118" s="28"/>
      <c r="AI118" s="31"/>
      <c r="AJ118" s="26"/>
    </row>
    <row r="119" spans="1:36" ht="190.5" customHeight="1" x14ac:dyDescent="0.25">
      <c r="A119" s="347"/>
      <c r="B119" s="19" t="s">
        <v>2019</v>
      </c>
      <c r="C119" s="31" t="s">
        <v>973</v>
      </c>
      <c r="D119" s="31" t="s">
        <v>728</v>
      </c>
      <c r="E119" s="28"/>
      <c r="F119" s="9">
        <v>41579</v>
      </c>
      <c r="G119" s="9">
        <v>41944</v>
      </c>
      <c r="H119" s="188" t="s">
        <v>48</v>
      </c>
      <c r="I119" s="32">
        <v>0</v>
      </c>
      <c r="J119" s="188" t="s">
        <v>729</v>
      </c>
      <c r="K119" s="28"/>
      <c r="L119" s="28"/>
      <c r="M119" s="28"/>
      <c r="N119" s="29"/>
      <c r="O119" s="29"/>
      <c r="P119" s="29" t="s">
        <v>41</v>
      </c>
      <c r="Q119" s="29"/>
      <c r="R119" s="29"/>
      <c r="S119" s="116"/>
      <c r="T119" s="188"/>
      <c r="U119" s="188"/>
      <c r="V119" s="188"/>
      <c r="W119" s="188"/>
      <c r="X119" s="188"/>
      <c r="Y119" s="188" t="s">
        <v>1016</v>
      </c>
      <c r="Z119" s="188"/>
      <c r="AA119" s="28"/>
      <c r="AB119" s="188"/>
      <c r="AC119" s="188"/>
      <c r="AD119" s="188"/>
      <c r="AE119" s="188"/>
      <c r="AF119" s="188"/>
      <c r="AG119" s="28"/>
      <c r="AH119" s="28"/>
      <c r="AI119" s="31"/>
      <c r="AJ119" s="26"/>
    </row>
    <row r="120" spans="1:36" x14ac:dyDescent="0.25">
      <c r="AJ120" s="26"/>
    </row>
    <row r="121" spans="1:36" x14ac:dyDescent="0.25">
      <c r="B121" s="117"/>
      <c r="AJ121" s="26"/>
    </row>
    <row r="122" spans="1:36" ht="15.75" thickBot="1" x14ac:dyDescent="0.3">
      <c r="L122" s="118"/>
      <c r="AJ122" s="26"/>
    </row>
    <row r="123" spans="1:36" ht="26.25" customHeight="1" thickBot="1" x14ac:dyDescent="0.3">
      <c r="A123" s="119" t="s">
        <v>2206</v>
      </c>
      <c r="B123" s="120"/>
      <c r="C123" s="120"/>
      <c r="D123" s="120"/>
      <c r="E123" s="120"/>
      <c r="F123" s="120"/>
      <c r="G123" s="120"/>
      <c r="H123" s="120"/>
      <c r="I123" s="120"/>
      <c r="J123" s="120"/>
      <c r="K123" s="120"/>
      <c r="L123" s="121"/>
      <c r="M123" s="122"/>
      <c r="AJ123" s="26"/>
    </row>
    <row r="124" spans="1:36" ht="26.25" customHeight="1" thickBot="1" x14ac:dyDescent="0.3">
      <c r="A124" s="123"/>
      <c r="B124" s="124"/>
      <c r="C124" s="124"/>
      <c r="D124" s="125"/>
      <c r="E124" s="125"/>
      <c r="F124" s="125"/>
      <c r="G124" s="125"/>
      <c r="H124" s="125"/>
      <c r="I124" s="125"/>
      <c r="J124" s="125"/>
      <c r="K124" s="125"/>
      <c r="L124" s="125"/>
      <c r="M124" s="125"/>
      <c r="N124" s="125"/>
      <c r="AJ124" s="26"/>
    </row>
    <row r="125" spans="1:36" ht="43.5" customHeight="1" thickBot="1" x14ac:dyDescent="0.3">
      <c r="A125" s="126" t="s">
        <v>2207</v>
      </c>
      <c r="B125" s="127"/>
      <c r="C125" s="128">
        <f>COUNTA(C129:C137,C141:C149,C153:C161,C165:C173)</f>
        <v>11</v>
      </c>
      <c r="AJ125" s="26"/>
    </row>
    <row r="126" spans="1:36" x14ac:dyDescent="0.25">
      <c r="AJ126" s="26"/>
    </row>
    <row r="127" spans="1:36" ht="15.75" x14ac:dyDescent="0.25">
      <c r="A127" s="361" t="s">
        <v>2208</v>
      </c>
      <c r="B127" s="363" t="s">
        <v>2187</v>
      </c>
      <c r="C127" s="363" t="s">
        <v>2186</v>
      </c>
      <c r="D127" s="363" t="s">
        <v>2185</v>
      </c>
      <c r="E127" s="364" t="s">
        <v>2184</v>
      </c>
      <c r="F127" s="363" t="s">
        <v>2183</v>
      </c>
      <c r="G127" s="363"/>
      <c r="H127" s="363" t="s">
        <v>2182</v>
      </c>
      <c r="I127" s="364" t="s">
        <v>2181</v>
      </c>
      <c r="J127" s="360" t="s">
        <v>2180</v>
      </c>
      <c r="K127" s="360" t="s">
        <v>2179</v>
      </c>
      <c r="L127" s="360"/>
      <c r="M127" s="360" t="s">
        <v>2178</v>
      </c>
      <c r="N127" s="129"/>
      <c r="AJ127" s="26"/>
    </row>
    <row r="128" spans="1:36" ht="31.5" x14ac:dyDescent="0.25">
      <c r="A128" s="362"/>
      <c r="B128" s="363"/>
      <c r="C128" s="363"/>
      <c r="D128" s="363"/>
      <c r="E128" s="364"/>
      <c r="F128" s="130" t="s">
        <v>2175</v>
      </c>
      <c r="G128" s="130" t="s">
        <v>2174</v>
      </c>
      <c r="H128" s="363"/>
      <c r="I128" s="364"/>
      <c r="J128" s="360"/>
      <c r="K128" s="131" t="s">
        <v>2173</v>
      </c>
      <c r="L128" s="131" t="s">
        <v>2172</v>
      </c>
      <c r="M128" s="360"/>
      <c r="N128" s="24"/>
      <c r="AJ128" s="26"/>
    </row>
    <row r="129" spans="1:36" ht="72.75" customHeight="1" x14ac:dyDescent="0.25">
      <c r="A129" s="332" t="s">
        <v>2365</v>
      </c>
      <c r="B129" s="19" t="s">
        <v>2108</v>
      </c>
      <c r="C129" s="31" t="s">
        <v>2306</v>
      </c>
      <c r="D129" s="208" t="s">
        <v>713</v>
      </c>
      <c r="E129" s="28"/>
      <c r="F129" s="211">
        <v>42064</v>
      </c>
      <c r="G129" s="211">
        <v>42767</v>
      </c>
      <c r="H129" s="208" t="s">
        <v>1018</v>
      </c>
      <c r="I129" s="32" t="s">
        <v>1020</v>
      </c>
      <c r="J129" s="206" t="s">
        <v>1019</v>
      </c>
      <c r="K129" s="29"/>
      <c r="L129" s="29"/>
      <c r="M129" s="29"/>
      <c r="N129" s="24"/>
      <c r="AJ129" s="26"/>
    </row>
    <row r="130" spans="1:36" ht="84" customHeight="1" x14ac:dyDescent="0.25">
      <c r="A130" s="331"/>
      <c r="B130" s="19" t="s">
        <v>2107</v>
      </c>
      <c r="C130" s="31" t="s">
        <v>2307</v>
      </c>
      <c r="D130" s="208" t="s">
        <v>1022</v>
      </c>
      <c r="E130" s="28"/>
      <c r="F130" s="211">
        <v>42005</v>
      </c>
      <c r="G130" s="211">
        <v>42767</v>
      </c>
      <c r="H130" s="208" t="s">
        <v>1023</v>
      </c>
      <c r="I130" s="32">
        <v>70000</v>
      </c>
      <c r="J130" s="208" t="s">
        <v>1422</v>
      </c>
      <c r="K130" s="28"/>
      <c r="L130" s="28"/>
      <c r="M130" s="28"/>
      <c r="N130" s="24"/>
      <c r="AJ130" s="26"/>
    </row>
    <row r="131" spans="1:36" ht="67.5" customHeight="1" x14ac:dyDescent="0.25">
      <c r="A131" s="331"/>
      <c r="B131" s="19" t="s">
        <v>2105</v>
      </c>
      <c r="C131" s="31" t="s">
        <v>2383</v>
      </c>
      <c r="D131" s="208" t="s">
        <v>1022</v>
      </c>
      <c r="E131" s="28"/>
      <c r="F131" s="211">
        <v>42064</v>
      </c>
      <c r="G131" s="211">
        <v>42767</v>
      </c>
      <c r="H131" s="208" t="s">
        <v>1023</v>
      </c>
      <c r="I131" s="32" t="s">
        <v>1025</v>
      </c>
      <c r="J131" s="208" t="s">
        <v>1024</v>
      </c>
      <c r="K131" s="28"/>
      <c r="L131" s="28"/>
      <c r="M131" s="28"/>
      <c r="N131" s="24"/>
      <c r="AJ131" s="26"/>
    </row>
    <row r="132" spans="1:36" ht="90" customHeight="1" x14ac:dyDescent="0.25">
      <c r="A132" s="331"/>
      <c r="B132" s="19" t="s">
        <v>2103</v>
      </c>
      <c r="C132" s="31" t="s">
        <v>2102</v>
      </c>
      <c r="D132" s="208" t="s">
        <v>1027</v>
      </c>
      <c r="E132" s="28"/>
      <c r="F132" s="211">
        <v>42036</v>
      </c>
      <c r="G132" s="211">
        <v>42767</v>
      </c>
      <c r="H132" s="208" t="s">
        <v>1028</v>
      </c>
      <c r="I132" s="32" t="s">
        <v>1025</v>
      </c>
      <c r="J132" s="208" t="s">
        <v>1424</v>
      </c>
      <c r="K132" s="28"/>
      <c r="L132" s="28"/>
      <c r="M132" s="28"/>
      <c r="N132" s="24"/>
      <c r="AJ132" s="26"/>
    </row>
    <row r="133" spans="1:36" ht="69" customHeight="1" x14ac:dyDescent="0.25">
      <c r="A133" s="331"/>
      <c r="B133" s="19" t="s">
        <v>2101</v>
      </c>
      <c r="C133" s="31" t="s">
        <v>2309</v>
      </c>
      <c r="D133" s="208" t="s">
        <v>1029</v>
      </c>
      <c r="E133" s="28"/>
      <c r="F133" s="211">
        <v>41944</v>
      </c>
      <c r="G133" s="211">
        <v>42767</v>
      </c>
      <c r="H133" s="208" t="s">
        <v>1030</v>
      </c>
      <c r="I133" s="32">
        <v>50000</v>
      </c>
      <c r="J133" s="208" t="s">
        <v>1031</v>
      </c>
      <c r="K133" s="28"/>
      <c r="L133" s="28"/>
      <c r="M133" s="28"/>
      <c r="N133" s="24"/>
      <c r="AJ133" s="26"/>
    </row>
    <row r="134" spans="1:36" ht="73.5" customHeight="1" x14ac:dyDescent="0.25">
      <c r="A134" s="347"/>
      <c r="B134" s="19" t="s">
        <v>2099</v>
      </c>
      <c r="C134" s="31" t="s">
        <v>1032</v>
      </c>
      <c r="D134" s="208" t="s">
        <v>1033</v>
      </c>
      <c r="E134" s="28"/>
      <c r="F134" s="211">
        <v>41913</v>
      </c>
      <c r="G134" s="108" t="s">
        <v>1034</v>
      </c>
      <c r="H134" s="208" t="s">
        <v>853</v>
      </c>
      <c r="I134" s="32">
        <v>30000</v>
      </c>
      <c r="J134" s="208" t="s">
        <v>1035</v>
      </c>
      <c r="K134" s="28"/>
      <c r="L134" s="28"/>
      <c r="M134" s="28"/>
      <c r="N134" s="24"/>
      <c r="AJ134" s="26"/>
    </row>
    <row r="135" spans="1:36" x14ac:dyDescent="0.25">
      <c r="A135" s="19"/>
      <c r="B135" s="19"/>
      <c r="C135" s="28"/>
      <c r="D135" s="28"/>
      <c r="E135" s="28"/>
      <c r="F135" s="28"/>
      <c r="G135" s="28"/>
      <c r="H135" s="28"/>
      <c r="I135" s="28"/>
      <c r="J135" s="28"/>
      <c r="K135" s="28"/>
      <c r="L135" s="28"/>
      <c r="M135" s="28"/>
      <c r="N135" s="24"/>
      <c r="AJ135" s="26"/>
    </row>
    <row r="136" spans="1:36" x14ac:dyDescent="0.25">
      <c r="A136" s="19"/>
      <c r="B136" s="19"/>
      <c r="C136" s="28"/>
      <c r="D136" s="28"/>
      <c r="E136" s="28"/>
      <c r="F136" s="28"/>
      <c r="G136" s="28"/>
      <c r="H136" s="28"/>
      <c r="I136" s="28"/>
      <c r="J136" s="28"/>
      <c r="K136" s="28"/>
      <c r="L136" s="28"/>
      <c r="M136" s="28"/>
      <c r="N136" s="24"/>
      <c r="AJ136" s="26"/>
    </row>
    <row r="137" spans="1:36" x14ac:dyDescent="0.25">
      <c r="A137" s="19"/>
      <c r="B137" s="19"/>
      <c r="C137" s="28"/>
      <c r="D137" s="28"/>
      <c r="E137" s="28"/>
      <c r="F137" s="28"/>
      <c r="G137" s="28"/>
      <c r="H137" s="28"/>
      <c r="I137" s="28"/>
      <c r="J137" s="28"/>
      <c r="K137" s="28"/>
      <c r="L137" s="28"/>
      <c r="M137" s="28"/>
      <c r="N137" s="24"/>
      <c r="AJ137" s="26"/>
    </row>
    <row r="138" spans="1:36" s="24" customFormat="1" x14ac:dyDescent="0.25">
      <c r="N138" s="25"/>
      <c r="O138" s="25"/>
      <c r="P138" s="25"/>
      <c r="Q138" s="25"/>
      <c r="R138" s="25"/>
      <c r="S138" s="25"/>
      <c r="AI138" s="25"/>
      <c r="AJ138" s="54"/>
    </row>
    <row r="139" spans="1:36" ht="15.75" x14ac:dyDescent="0.25">
      <c r="A139" s="361" t="s">
        <v>2208</v>
      </c>
      <c r="B139" s="363" t="s">
        <v>2187</v>
      </c>
      <c r="C139" s="363" t="s">
        <v>2186</v>
      </c>
      <c r="D139" s="363" t="s">
        <v>2185</v>
      </c>
      <c r="E139" s="364" t="s">
        <v>2184</v>
      </c>
      <c r="F139" s="363" t="s">
        <v>2183</v>
      </c>
      <c r="G139" s="363"/>
      <c r="H139" s="363" t="s">
        <v>2182</v>
      </c>
      <c r="I139" s="363" t="s">
        <v>2181</v>
      </c>
      <c r="J139" s="363" t="s">
        <v>2180</v>
      </c>
      <c r="K139" s="360" t="s">
        <v>2179</v>
      </c>
      <c r="L139" s="360"/>
      <c r="M139" s="363" t="s">
        <v>2178</v>
      </c>
      <c r="N139" s="129"/>
      <c r="AJ139" s="26"/>
    </row>
    <row r="140" spans="1:36" ht="15" customHeight="1" x14ac:dyDescent="0.25">
      <c r="A140" s="362"/>
      <c r="B140" s="363"/>
      <c r="C140" s="363"/>
      <c r="D140" s="363"/>
      <c r="E140" s="364"/>
      <c r="F140" s="130" t="s">
        <v>2175</v>
      </c>
      <c r="G140" s="130" t="s">
        <v>2174</v>
      </c>
      <c r="H140" s="363"/>
      <c r="I140" s="363"/>
      <c r="J140" s="363"/>
      <c r="K140" s="131" t="s">
        <v>2173</v>
      </c>
      <c r="L140" s="131" t="s">
        <v>2172</v>
      </c>
      <c r="M140" s="363"/>
      <c r="N140" s="24"/>
      <c r="AJ140" s="26"/>
    </row>
    <row r="141" spans="1:36" ht="90" customHeight="1" x14ac:dyDescent="0.25">
      <c r="A141" s="208" t="s">
        <v>2355</v>
      </c>
      <c r="B141" s="19" t="s">
        <v>2068</v>
      </c>
      <c r="C141" s="210" t="s">
        <v>1036</v>
      </c>
      <c r="D141" s="108" t="s">
        <v>1037</v>
      </c>
      <c r="F141" s="211">
        <v>41913</v>
      </c>
      <c r="G141" s="211">
        <v>41974</v>
      </c>
      <c r="H141" s="108" t="s">
        <v>1038</v>
      </c>
      <c r="I141" s="212">
        <v>0</v>
      </c>
      <c r="J141" s="108" t="s">
        <v>1039</v>
      </c>
      <c r="K141" s="29"/>
      <c r="L141" s="29"/>
      <c r="M141" s="29"/>
      <c r="N141" s="24"/>
      <c r="AJ141" s="26"/>
    </row>
    <row r="142" spans="1:36" x14ac:dyDescent="0.25">
      <c r="A142" s="19"/>
      <c r="B142" s="19"/>
      <c r="C142" s="28"/>
      <c r="D142" s="28"/>
      <c r="E142" s="28"/>
      <c r="F142" s="28"/>
      <c r="G142" s="28"/>
      <c r="H142" s="28"/>
      <c r="I142" s="28"/>
      <c r="J142" s="28"/>
      <c r="K142" s="28"/>
      <c r="L142" s="28"/>
      <c r="M142" s="28"/>
      <c r="N142" s="24"/>
      <c r="AJ142" s="26"/>
    </row>
    <row r="143" spans="1:36" x14ac:dyDescent="0.25">
      <c r="A143" s="19"/>
      <c r="B143" s="19"/>
      <c r="C143" s="28"/>
      <c r="D143" s="28"/>
      <c r="E143" s="28"/>
      <c r="F143" s="28"/>
      <c r="G143" s="28"/>
      <c r="H143" s="28"/>
      <c r="I143" s="28"/>
      <c r="J143" s="28"/>
      <c r="K143" s="28"/>
      <c r="L143" s="28"/>
      <c r="M143" s="28"/>
      <c r="N143" s="24"/>
      <c r="AJ143" s="26"/>
    </row>
    <row r="144" spans="1:36" x14ac:dyDescent="0.25">
      <c r="A144" s="19"/>
      <c r="B144" s="19"/>
      <c r="C144" s="28"/>
      <c r="D144" s="28"/>
      <c r="E144" s="28"/>
      <c r="F144" s="28"/>
      <c r="G144" s="28"/>
      <c r="H144" s="28"/>
      <c r="I144" s="28"/>
      <c r="J144" s="28"/>
      <c r="K144" s="28"/>
      <c r="L144" s="28"/>
      <c r="M144" s="28"/>
      <c r="N144" s="24"/>
      <c r="AJ144" s="26"/>
    </row>
    <row r="145" spans="1:36" x14ac:dyDescent="0.25">
      <c r="A145" s="19"/>
      <c r="B145" s="19"/>
      <c r="C145" s="28"/>
      <c r="D145" s="28"/>
      <c r="E145" s="28"/>
      <c r="F145" s="28"/>
      <c r="G145" s="28"/>
      <c r="H145" s="28"/>
      <c r="I145" s="28"/>
      <c r="J145" s="28"/>
      <c r="K145" s="28"/>
      <c r="L145" s="28"/>
      <c r="M145" s="28"/>
      <c r="N145" s="24"/>
      <c r="AJ145" s="26"/>
    </row>
    <row r="146" spans="1:36" x14ac:dyDescent="0.25">
      <c r="A146" s="19"/>
      <c r="B146" s="19"/>
      <c r="C146" s="28"/>
      <c r="D146" s="28"/>
      <c r="E146" s="28"/>
      <c r="F146" s="28"/>
      <c r="G146" s="28"/>
      <c r="H146" s="28"/>
      <c r="I146" s="28"/>
      <c r="J146" s="28"/>
      <c r="K146" s="28"/>
      <c r="L146" s="28"/>
      <c r="M146" s="28"/>
      <c r="N146" s="24"/>
      <c r="AJ146" s="26"/>
    </row>
    <row r="147" spans="1:36" x14ac:dyDescent="0.25">
      <c r="A147" s="19"/>
      <c r="B147" s="19"/>
      <c r="C147" s="28"/>
      <c r="D147" s="28"/>
      <c r="E147" s="28"/>
      <c r="F147" s="28"/>
      <c r="G147" s="28"/>
      <c r="H147" s="28"/>
      <c r="I147" s="28"/>
      <c r="J147" s="28"/>
      <c r="K147" s="28"/>
      <c r="L147" s="28"/>
      <c r="M147" s="28"/>
      <c r="N147" s="24"/>
      <c r="AJ147" s="26"/>
    </row>
    <row r="148" spans="1:36" x14ac:dyDescent="0.25">
      <c r="A148" s="19"/>
      <c r="B148" s="19"/>
      <c r="C148" s="28"/>
      <c r="D148" s="28"/>
      <c r="E148" s="28"/>
      <c r="F148" s="28"/>
      <c r="G148" s="28"/>
      <c r="H148" s="28"/>
      <c r="I148" s="28"/>
      <c r="J148" s="28"/>
      <c r="K148" s="28"/>
      <c r="L148" s="28"/>
      <c r="M148" s="28"/>
      <c r="N148" s="24"/>
      <c r="AJ148" s="26"/>
    </row>
    <row r="149" spans="1:36" x14ac:dyDescent="0.25">
      <c r="A149" s="19"/>
      <c r="B149" s="19"/>
      <c r="C149" s="28"/>
      <c r="D149" s="28"/>
      <c r="E149" s="28"/>
      <c r="F149" s="28"/>
      <c r="G149" s="28"/>
      <c r="H149" s="28"/>
      <c r="I149" s="28"/>
      <c r="J149" s="28"/>
      <c r="K149" s="28"/>
      <c r="L149" s="28"/>
      <c r="M149" s="28"/>
      <c r="N149" s="24"/>
      <c r="AJ149" s="26"/>
    </row>
    <row r="150" spans="1:36" x14ac:dyDescent="0.25">
      <c r="A150" s="24"/>
      <c r="B150" s="24"/>
      <c r="C150" s="24"/>
      <c r="D150" s="24"/>
      <c r="E150" s="24"/>
      <c r="F150" s="24"/>
      <c r="G150" s="24"/>
      <c r="H150" s="24"/>
      <c r="I150" s="24"/>
      <c r="J150" s="24"/>
      <c r="K150" s="24"/>
      <c r="L150" s="24"/>
      <c r="M150" s="24"/>
      <c r="N150" s="25"/>
      <c r="AJ150" s="26"/>
    </row>
    <row r="151" spans="1:36" ht="15.75" x14ac:dyDescent="0.25">
      <c r="A151" s="361" t="s">
        <v>2208</v>
      </c>
      <c r="B151" s="363" t="s">
        <v>2187</v>
      </c>
      <c r="C151" s="363" t="s">
        <v>2186</v>
      </c>
      <c r="D151" s="363" t="s">
        <v>2185</v>
      </c>
      <c r="E151" s="364" t="s">
        <v>2184</v>
      </c>
      <c r="F151" s="363" t="s">
        <v>2183</v>
      </c>
      <c r="G151" s="363"/>
      <c r="H151" s="363" t="s">
        <v>2182</v>
      </c>
      <c r="I151" s="364" t="s">
        <v>2181</v>
      </c>
      <c r="J151" s="363" t="s">
        <v>2180</v>
      </c>
      <c r="K151" s="360" t="s">
        <v>2179</v>
      </c>
      <c r="L151" s="360"/>
      <c r="M151" s="363" t="s">
        <v>2178</v>
      </c>
      <c r="N151" s="129"/>
      <c r="AJ151" s="26"/>
    </row>
    <row r="152" spans="1:36" ht="15" customHeight="1" x14ac:dyDescent="0.25">
      <c r="A152" s="362"/>
      <c r="B152" s="363"/>
      <c r="C152" s="363"/>
      <c r="D152" s="363"/>
      <c r="E152" s="364"/>
      <c r="F152" s="130" t="s">
        <v>2175</v>
      </c>
      <c r="G152" s="130" t="s">
        <v>2174</v>
      </c>
      <c r="H152" s="363"/>
      <c r="I152" s="364"/>
      <c r="J152" s="363"/>
      <c r="K152" s="131" t="s">
        <v>2173</v>
      </c>
      <c r="L152" s="131" t="s">
        <v>2172</v>
      </c>
      <c r="M152" s="363"/>
      <c r="N152" s="24"/>
      <c r="AJ152" s="26"/>
    </row>
    <row r="153" spans="1:36" ht="166.5" customHeight="1" x14ac:dyDescent="0.25">
      <c r="A153" s="332" t="s">
        <v>2360</v>
      </c>
      <c r="B153" s="19" t="s">
        <v>2018</v>
      </c>
      <c r="C153" s="210" t="s">
        <v>1040</v>
      </c>
      <c r="D153" s="108" t="s">
        <v>1041</v>
      </c>
      <c r="E153" s="19"/>
      <c r="F153" s="211">
        <v>41944</v>
      </c>
      <c r="G153" s="211">
        <v>42005</v>
      </c>
      <c r="H153" s="108" t="s">
        <v>1042</v>
      </c>
      <c r="I153" s="32">
        <v>0</v>
      </c>
      <c r="J153" s="108" t="s">
        <v>1428</v>
      </c>
      <c r="K153" s="29"/>
      <c r="L153" s="29"/>
      <c r="M153" s="29"/>
      <c r="N153" s="24"/>
      <c r="AJ153" s="26"/>
    </row>
    <row r="154" spans="1:36" ht="168.75" customHeight="1" x14ac:dyDescent="0.25">
      <c r="A154" s="331"/>
      <c r="B154" s="19" t="s">
        <v>2017</v>
      </c>
      <c r="C154" s="210" t="s">
        <v>1043</v>
      </c>
      <c r="D154" s="108" t="s">
        <v>1044</v>
      </c>
      <c r="E154" s="19"/>
      <c r="F154" s="211">
        <v>41913</v>
      </c>
      <c r="G154" s="211">
        <v>42767</v>
      </c>
      <c r="H154" s="108" t="s">
        <v>1045</v>
      </c>
      <c r="I154" s="32">
        <v>0</v>
      </c>
      <c r="J154" s="108" t="s">
        <v>1429</v>
      </c>
      <c r="K154" s="28"/>
      <c r="L154" s="28"/>
      <c r="M154" s="28"/>
      <c r="N154" s="24"/>
      <c r="AJ154" s="26"/>
    </row>
    <row r="155" spans="1:36" ht="144" customHeight="1" x14ac:dyDescent="0.25">
      <c r="A155" s="331"/>
      <c r="B155" s="19" t="s">
        <v>2015</v>
      </c>
      <c r="C155" s="210" t="s">
        <v>1046</v>
      </c>
      <c r="D155" s="108" t="s">
        <v>1047</v>
      </c>
      <c r="E155" s="19"/>
      <c r="F155" s="211">
        <v>41913</v>
      </c>
      <c r="G155" s="211">
        <v>42767</v>
      </c>
      <c r="H155" s="108" t="s">
        <v>853</v>
      </c>
      <c r="I155" s="32">
        <v>100000</v>
      </c>
      <c r="J155" s="108" t="s">
        <v>1048</v>
      </c>
      <c r="K155" s="28"/>
      <c r="L155" s="28"/>
      <c r="M155" s="28"/>
      <c r="N155" s="24"/>
      <c r="AJ155" s="26"/>
    </row>
    <row r="156" spans="1:36" ht="118.5" customHeight="1" x14ac:dyDescent="0.25">
      <c r="A156" s="347"/>
      <c r="B156" s="19" t="s">
        <v>2013</v>
      </c>
      <c r="C156" s="210" t="s">
        <v>1049</v>
      </c>
      <c r="D156" s="108" t="s">
        <v>366</v>
      </c>
      <c r="E156" s="19"/>
      <c r="F156" s="211">
        <v>41913</v>
      </c>
      <c r="G156" s="211">
        <v>41974</v>
      </c>
      <c r="H156" s="108" t="s">
        <v>1050</v>
      </c>
      <c r="I156" s="32">
        <v>0</v>
      </c>
      <c r="J156" s="108" t="s">
        <v>1051</v>
      </c>
      <c r="K156" s="28"/>
      <c r="L156" s="28"/>
      <c r="M156" s="28"/>
      <c r="N156" s="24"/>
      <c r="AJ156" s="26"/>
    </row>
    <row r="157" spans="1:36" x14ac:dyDescent="0.25">
      <c r="A157" s="19"/>
      <c r="B157" s="19"/>
      <c r="C157" s="28"/>
      <c r="D157" s="28"/>
      <c r="E157" s="28"/>
      <c r="F157" s="28"/>
      <c r="G157" s="28"/>
      <c r="H157" s="28"/>
      <c r="I157" s="28"/>
      <c r="J157" s="28"/>
      <c r="K157" s="28"/>
      <c r="L157" s="28"/>
      <c r="M157" s="28"/>
      <c r="N157" s="24"/>
      <c r="AJ157" s="26"/>
    </row>
    <row r="158" spans="1:36" x14ac:dyDescent="0.25">
      <c r="A158" s="19"/>
      <c r="B158" s="19"/>
      <c r="C158" s="28"/>
      <c r="D158" s="28"/>
      <c r="E158" s="28"/>
      <c r="F158" s="28"/>
      <c r="G158" s="28"/>
      <c r="H158" s="28"/>
      <c r="I158" s="28"/>
      <c r="J158" s="28"/>
      <c r="K158" s="28"/>
      <c r="L158" s="28"/>
      <c r="M158" s="28"/>
      <c r="N158" s="24"/>
      <c r="AJ158" s="26"/>
    </row>
    <row r="159" spans="1:36" x14ac:dyDescent="0.25">
      <c r="A159" s="19"/>
      <c r="B159" s="19"/>
      <c r="C159" s="28"/>
      <c r="D159" s="28"/>
      <c r="E159" s="28"/>
      <c r="F159" s="28"/>
      <c r="G159" s="28"/>
      <c r="H159" s="28"/>
      <c r="I159" s="28"/>
      <c r="J159" s="28"/>
      <c r="K159" s="28"/>
      <c r="L159" s="28"/>
      <c r="M159" s="28"/>
      <c r="N159" s="24"/>
      <c r="AJ159" s="26"/>
    </row>
    <row r="160" spans="1:36" x14ac:dyDescent="0.25">
      <c r="A160" s="19"/>
      <c r="B160" s="19"/>
      <c r="C160" s="28"/>
      <c r="D160" s="28"/>
      <c r="E160" s="28"/>
      <c r="F160" s="28"/>
      <c r="G160" s="28"/>
      <c r="H160" s="28"/>
      <c r="I160" s="28"/>
      <c r="J160" s="28"/>
      <c r="K160" s="28"/>
      <c r="L160" s="28"/>
      <c r="M160" s="28"/>
      <c r="N160" s="24"/>
      <c r="AJ160" s="26"/>
    </row>
    <row r="161" spans="1:36" x14ac:dyDescent="0.25">
      <c r="A161" s="19"/>
      <c r="B161" s="19"/>
      <c r="C161" s="28"/>
      <c r="D161" s="28"/>
      <c r="E161" s="28"/>
      <c r="F161" s="28"/>
      <c r="G161" s="28"/>
      <c r="H161" s="28"/>
      <c r="I161" s="28"/>
      <c r="J161" s="28"/>
      <c r="K161" s="28"/>
      <c r="L161" s="28"/>
      <c r="M161" s="28"/>
      <c r="N161" s="24"/>
      <c r="AJ161" s="26"/>
    </row>
    <row r="162" spans="1:36" s="24" customFormat="1" x14ac:dyDescent="0.25">
      <c r="N162" s="25"/>
      <c r="O162" s="25"/>
      <c r="P162" s="25"/>
      <c r="Q162" s="25"/>
      <c r="R162" s="25"/>
      <c r="S162" s="25"/>
      <c r="AI162" s="25"/>
      <c r="AJ162" s="54"/>
    </row>
    <row r="163" spans="1:36" ht="15.75" x14ac:dyDescent="0.25">
      <c r="A163" s="365" t="s">
        <v>38</v>
      </c>
      <c r="B163" s="363" t="s">
        <v>2187</v>
      </c>
      <c r="C163" s="363" t="s">
        <v>2186</v>
      </c>
      <c r="D163" s="363" t="s">
        <v>2185</v>
      </c>
      <c r="E163" s="364" t="s">
        <v>2184</v>
      </c>
      <c r="F163" s="363" t="s">
        <v>2183</v>
      </c>
      <c r="G163" s="363"/>
      <c r="H163" s="363" t="s">
        <v>2182</v>
      </c>
      <c r="I163" s="363" t="s">
        <v>2181</v>
      </c>
      <c r="J163" s="363" t="s">
        <v>2180</v>
      </c>
      <c r="K163" s="360" t="s">
        <v>2179</v>
      </c>
      <c r="L163" s="360"/>
      <c r="M163" s="363" t="s">
        <v>2178</v>
      </c>
      <c r="N163" s="129"/>
      <c r="AJ163" s="26"/>
    </row>
    <row r="164" spans="1:36" ht="31.5" x14ac:dyDescent="0.25">
      <c r="A164" s="365"/>
      <c r="B164" s="363"/>
      <c r="C164" s="363"/>
      <c r="D164" s="363"/>
      <c r="E164" s="364"/>
      <c r="F164" s="130" t="s">
        <v>2175</v>
      </c>
      <c r="G164" s="130" t="s">
        <v>2174</v>
      </c>
      <c r="H164" s="363"/>
      <c r="I164" s="363"/>
      <c r="J164" s="363"/>
      <c r="K164" s="131" t="s">
        <v>2173</v>
      </c>
      <c r="L164" s="131" t="s">
        <v>2172</v>
      </c>
      <c r="M164" s="363"/>
      <c r="N164" s="24"/>
      <c r="AJ164" s="26"/>
    </row>
    <row r="165" spans="1:36" x14ac:dyDescent="0.25">
      <c r="A165" s="19"/>
      <c r="B165" s="19"/>
      <c r="C165" s="28"/>
      <c r="D165" s="28"/>
      <c r="E165" s="28"/>
      <c r="F165" s="28"/>
      <c r="G165" s="28"/>
      <c r="H165" s="28"/>
      <c r="I165" s="28"/>
      <c r="J165" s="29"/>
      <c r="K165" s="29"/>
      <c r="L165" s="29"/>
      <c r="M165" s="29"/>
      <c r="N165" s="24"/>
      <c r="AJ165" s="26"/>
    </row>
    <row r="166" spans="1:36" x14ac:dyDescent="0.25">
      <c r="A166" s="19"/>
      <c r="B166" s="19"/>
      <c r="C166" s="28"/>
      <c r="D166" s="28"/>
      <c r="E166" s="28"/>
      <c r="F166" s="28"/>
      <c r="G166" s="28"/>
      <c r="H166" s="28"/>
      <c r="I166" s="28"/>
      <c r="J166" s="28"/>
      <c r="K166" s="28"/>
      <c r="L166" s="28"/>
      <c r="M166" s="28"/>
      <c r="N166" s="24"/>
      <c r="AJ166" s="26"/>
    </row>
    <row r="167" spans="1:36" x14ac:dyDescent="0.25">
      <c r="A167" s="19"/>
      <c r="B167" s="19"/>
      <c r="C167" s="28"/>
      <c r="D167" s="28"/>
      <c r="E167" s="28"/>
      <c r="F167" s="28"/>
      <c r="G167" s="28"/>
      <c r="H167" s="28"/>
      <c r="I167" s="28"/>
      <c r="J167" s="28"/>
      <c r="K167" s="28"/>
      <c r="L167" s="28"/>
      <c r="M167" s="28"/>
      <c r="N167" s="24"/>
      <c r="AJ167" s="26"/>
    </row>
    <row r="168" spans="1:36" x14ac:dyDescent="0.25">
      <c r="A168" s="19"/>
      <c r="B168" s="19"/>
      <c r="C168" s="28"/>
      <c r="D168" s="28"/>
      <c r="E168" s="28"/>
      <c r="F168" s="28"/>
      <c r="G168" s="28"/>
      <c r="H168" s="28"/>
      <c r="I168" s="28"/>
      <c r="J168" s="28"/>
      <c r="K168" s="28"/>
      <c r="L168" s="28"/>
      <c r="M168" s="28"/>
      <c r="N168" s="24"/>
      <c r="AJ168" s="26"/>
    </row>
    <row r="169" spans="1:36" x14ac:dyDescent="0.25">
      <c r="A169" s="19"/>
      <c r="B169" s="19"/>
      <c r="C169" s="28"/>
      <c r="D169" s="28"/>
      <c r="E169" s="28"/>
      <c r="F169" s="28"/>
      <c r="G169" s="28"/>
      <c r="H169" s="28"/>
      <c r="I169" s="28"/>
      <c r="J169" s="28"/>
      <c r="K169" s="28"/>
      <c r="L169" s="28"/>
      <c r="M169" s="28"/>
      <c r="N169" s="24"/>
      <c r="AJ169" s="26"/>
    </row>
    <row r="170" spans="1:36" x14ac:dyDescent="0.25">
      <c r="A170" s="19"/>
      <c r="B170" s="19"/>
      <c r="C170" s="28"/>
      <c r="D170" s="28"/>
      <c r="E170" s="28"/>
      <c r="F170" s="28"/>
      <c r="G170" s="28"/>
      <c r="H170" s="28"/>
      <c r="I170" s="28"/>
      <c r="J170" s="28"/>
      <c r="K170" s="28"/>
      <c r="L170" s="28"/>
      <c r="M170" s="28"/>
      <c r="N170" s="24"/>
      <c r="AJ170" s="26"/>
    </row>
    <row r="171" spans="1:36" x14ac:dyDescent="0.25">
      <c r="A171" s="19"/>
      <c r="B171" s="19"/>
      <c r="C171" s="28"/>
      <c r="D171" s="28"/>
      <c r="E171" s="28"/>
      <c r="F171" s="28"/>
      <c r="G171" s="28"/>
      <c r="H171" s="28"/>
      <c r="I171" s="28"/>
      <c r="J171" s="28"/>
      <c r="K171" s="28"/>
      <c r="L171" s="28"/>
      <c r="M171" s="28"/>
      <c r="N171" s="24"/>
      <c r="AJ171" s="26"/>
    </row>
    <row r="172" spans="1:36" x14ac:dyDescent="0.25">
      <c r="A172" s="19"/>
      <c r="B172" s="19"/>
      <c r="C172" s="28"/>
      <c r="D172" s="28"/>
      <c r="E172" s="28"/>
      <c r="F172" s="28"/>
      <c r="G172" s="28"/>
      <c r="H172" s="28"/>
      <c r="I172" s="28"/>
      <c r="J172" s="28"/>
      <c r="K172" s="28"/>
      <c r="L172" s="28"/>
      <c r="M172" s="28"/>
      <c r="N172" s="24"/>
      <c r="AJ172" s="26"/>
    </row>
    <row r="173" spans="1:36" x14ac:dyDescent="0.25">
      <c r="A173" s="19"/>
      <c r="B173" s="19"/>
      <c r="C173" s="28"/>
      <c r="D173" s="28"/>
      <c r="E173" s="28"/>
      <c r="F173" s="28"/>
      <c r="G173" s="28"/>
      <c r="H173" s="28"/>
      <c r="I173" s="28"/>
      <c r="J173" s="28"/>
      <c r="K173" s="28"/>
      <c r="L173" s="28"/>
      <c r="M173" s="28"/>
      <c r="N173" s="24"/>
      <c r="AJ173" s="26"/>
    </row>
    <row r="174" spans="1:36" x14ac:dyDescent="0.25">
      <c r="A174" s="26"/>
      <c r="B174" s="26"/>
      <c r="C174" s="26"/>
      <c r="D174" s="26"/>
      <c r="E174" s="26"/>
      <c r="F174" s="26"/>
      <c r="G174" s="26"/>
      <c r="H174" s="26"/>
      <c r="I174" s="26"/>
      <c r="J174" s="26"/>
      <c r="K174" s="26"/>
      <c r="L174" s="26"/>
      <c r="M174" s="26"/>
      <c r="N174" s="132"/>
      <c r="O174" s="27"/>
      <c r="P174" s="27"/>
      <c r="Q174" s="27"/>
      <c r="R174" s="27"/>
      <c r="S174" s="27"/>
      <c r="T174" s="27"/>
      <c r="U174" s="27"/>
      <c r="V174" s="27"/>
      <c r="W174" s="27"/>
      <c r="X174" s="27"/>
      <c r="Y174" s="27"/>
      <c r="Z174" s="27"/>
      <c r="AA174" s="27"/>
      <c r="AB174" s="27"/>
      <c r="AC174" s="27"/>
      <c r="AD174" s="27"/>
      <c r="AE174" s="27"/>
      <c r="AF174" s="27"/>
      <c r="AG174" s="27"/>
      <c r="AH174" s="27"/>
      <c r="AI174" s="27"/>
      <c r="AJ174" s="26"/>
    </row>
    <row r="175" spans="1:36" x14ac:dyDescent="0.25">
      <c r="A175" s="26"/>
      <c r="B175" s="26"/>
      <c r="C175" s="26"/>
      <c r="D175" s="26"/>
      <c r="E175" s="26"/>
      <c r="F175" s="26"/>
      <c r="G175" s="26"/>
      <c r="H175" s="26"/>
      <c r="I175" s="26"/>
      <c r="J175" s="26"/>
      <c r="K175" s="26"/>
      <c r="L175" s="26"/>
      <c r="M175" s="26"/>
      <c r="N175" s="132"/>
      <c r="O175" s="27"/>
      <c r="P175" s="27"/>
      <c r="Q175" s="27"/>
      <c r="R175" s="27"/>
      <c r="S175" s="27"/>
      <c r="T175" s="27"/>
      <c r="U175" s="27"/>
      <c r="V175" s="27"/>
      <c r="W175" s="27"/>
      <c r="X175" s="27"/>
      <c r="Y175" s="27"/>
      <c r="Z175" s="27"/>
      <c r="AA175" s="27"/>
      <c r="AB175" s="27"/>
      <c r="AC175" s="27"/>
      <c r="AD175" s="27"/>
      <c r="AE175" s="27"/>
      <c r="AF175" s="27"/>
      <c r="AG175" s="27"/>
      <c r="AH175" s="27"/>
      <c r="AI175" s="27"/>
      <c r="AJ175" s="26"/>
    </row>
    <row r="176" spans="1:36" x14ac:dyDescent="0.25">
      <c r="N176" s="25"/>
    </row>
    <row r="177" spans="1:40" x14ac:dyDescent="0.25">
      <c r="N177" s="25"/>
    </row>
    <row r="178" spans="1:40" x14ac:dyDescent="0.25">
      <c r="N178" s="25"/>
    </row>
    <row r="179" spans="1:40" x14ac:dyDescent="0.25">
      <c r="N179" s="25"/>
    </row>
    <row r="180" spans="1:40" x14ac:dyDescent="0.25">
      <c r="N180" s="25"/>
    </row>
    <row r="181" spans="1:40" x14ac:dyDescent="0.25">
      <c r="N181" s="25"/>
    </row>
    <row r="182" spans="1:40" x14ac:dyDescent="0.25">
      <c r="N182" s="25"/>
    </row>
    <row r="183" spans="1:40" x14ac:dyDescent="0.25">
      <c r="N183" s="25"/>
    </row>
    <row r="184" spans="1:40" s="23" customFormat="1" x14ac:dyDescent="0.25">
      <c r="A184" s="22"/>
      <c r="B184" s="22"/>
      <c r="C184" s="22"/>
      <c r="D184" s="22"/>
      <c r="E184" s="22"/>
      <c r="F184" s="22"/>
      <c r="G184" s="22"/>
      <c r="H184" s="22"/>
      <c r="I184" s="22"/>
      <c r="J184" s="22"/>
      <c r="K184" s="22"/>
      <c r="L184" s="22"/>
      <c r="M184" s="22"/>
      <c r="N184" s="25"/>
      <c r="T184" s="22"/>
      <c r="U184" s="22"/>
      <c r="V184" s="22"/>
      <c r="W184" s="22"/>
      <c r="X184" s="22"/>
      <c r="Y184" s="22"/>
      <c r="Z184" s="22"/>
      <c r="AA184" s="22"/>
      <c r="AB184" s="22"/>
      <c r="AC184" s="22"/>
      <c r="AD184" s="22"/>
      <c r="AE184" s="22"/>
      <c r="AF184" s="22"/>
      <c r="AG184" s="22"/>
      <c r="AH184" s="22"/>
      <c r="AJ184" s="22"/>
      <c r="AK184" s="22"/>
      <c r="AL184" s="22"/>
      <c r="AM184" s="22"/>
      <c r="AN184" s="22"/>
    </row>
    <row r="185" spans="1:40" s="23" customFormat="1" x14ac:dyDescent="0.25">
      <c r="A185" s="22"/>
      <c r="B185" s="22"/>
      <c r="C185" s="22"/>
      <c r="D185" s="22"/>
      <c r="E185" s="22"/>
      <c r="F185" s="22"/>
      <c r="G185" s="22"/>
      <c r="H185" s="22"/>
      <c r="I185" s="22"/>
      <c r="J185" s="22"/>
      <c r="K185" s="22"/>
      <c r="L185" s="22"/>
      <c r="M185" s="22"/>
      <c r="N185" s="25"/>
      <c r="T185" s="22"/>
      <c r="U185" s="22"/>
      <c r="V185" s="22"/>
      <c r="W185" s="22"/>
      <c r="X185" s="22"/>
      <c r="Y185" s="22"/>
      <c r="Z185" s="22"/>
      <c r="AA185" s="22"/>
      <c r="AB185" s="22"/>
      <c r="AC185" s="22"/>
      <c r="AD185" s="22"/>
      <c r="AE185" s="22"/>
      <c r="AF185" s="22"/>
      <c r="AG185" s="22"/>
      <c r="AH185" s="22"/>
      <c r="AJ185" s="22"/>
      <c r="AK185" s="22"/>
      <c r="AL185" s="22"/>
      <c r="AM185" s="22"/>
      <c r="AN185" s="22"/>
    </row>
    <row r="186" spans="1:40" s="23" customFormat="1" x14ac:dyDescent="0.25">
      <c r="A186" s="22"/>
      <c r="B186" s="22"/>
      <c r="C186" s="22"/>
      <c r="D186" s="22"/>
      <c r="E186" s="22"/>
      <c r="F186" s="22"/>
      <c r="G186" s="22"/>
      <c r="H186" s="22"/>
      <c r="I186" s="22"/>
      <c r="J186" s="22"/>
      <c r="K186" s="22"/>
      <c r="L186" s="22"/>
      <c r="M186" s="22"/>
      <c r="N186" s="25"/>
      <c r="T186" s="22"/>
      <c r="U186" s="22"/>
      <c r="V186" s="22"/>
      <c r="W186" s="22"/>
      <c r="X186" s="22"/>
      <c r="Y186" s="22"/>
      <c r="Z186" s="22"/>
      <c r="AA186" s="22"/>
      <c r="AB186" s="22"/>
      <c r="AC186" s="22"/>
      <c r="AD186" s="22"/>
      <c r="AE186" s="22"/>
      <c r="AF186" s="22"/>
      <c r="AG186" s="22"/>
      <c r="AH186" s="22"/>
      <c r="AJ186" s="22"/>
      <c r="AK186" s="22"/>
      <c r="AL186" s="22"/>
      <c r="AM186" s="22"/>
      <c r="AN186" s="22"/>
    </row>
    <row r="187" spans="1:40" s="23" customFormat="1" x14ac:dyDescent="0.25">
      <c r="A187" s="22"/>
      <c r="B187" s="22"/>
      <c r="C187" s="22"/>
      <c r="D187" s="22"/>
      <c r="E187" s="22"/>
      <c r="F187" s="22"/>
      <c r="G187" s="22"/>
      <c r="H187" s="22"/>
      <c r="I187" s="22"/>
      <c r="J187" s="22"/>
      <c r="K187" s="22"/>
      <c r="L187" s="22"/>
      <c r="M187" s="22"/>
      <c r="N187" s="25"/>
      <c r="T187" s="22"/>
      <c r="U187" s="22"/>
      <c r="V187" s="22"/>
      <c r="W187" s="22"/>
      <c r="X187" s="22"/>
      <c r="Y187" s="22"/>
      <c r="Z187" s="22"/>
      <c r="AA187" s="22"/>
      <c r="AB187" s="22"/>
      <c r="AC187" s="22"/>
      <c r="AD187" s="22"/>
      <c r="AE187" s="22"/>
      <c r="AF187" s="22"/>
      <c r="AG187" s="22"/>
      <c r="AH187" s="22"/>
      <c r="AJ187" s="22"/>
      <c r="AK187" s="22"/>
      <c r="AL187" s="22"/>
      <c r="AM187" s="22"/>
      <c r="AN187" s="22"/>
    </row>
    <row r="188" spans="1:40" s="23" customFormat="1" x14ac:dyDescent="0.25">
      <c r="A188" s="22"/>
      <c r="B188" s="22"/>
      <c r="C188" s="22"/>
      <c r="D188" s="22"/>
      <c r="E188" s="22"/>
      <c r="F188" s="22"/>
      <c r="G188" s="22"/>
      <c r="H188" s="22"/>
      <c r="I188" s="22"/>
      <c r="J188" s="22"/>
      <c r="K188" s="22"/>
      <c r="L188" s="22"/>
      <c r="M188" s="22"/>
      <c r="N188" s="25"/>
      <c r="T188" s="22"/>
      <c r="U188" s="22"/>
      <c r="V188" s="22"/>
      <c r="W188" s="22"/>
      <c r="X188" s="22"/>
      <c r="Y188" s="22"/>
      <c r="Z188" s="22"/>
      <c r="AA188" s="22"/>
      <c r="AB188" s="22"/>
      <c r="AC188" s="22"/>
      <c r="AD188" s="22"/>
      <c r="AE188" s="22"/>
      <c r="AF188" s="22"/>
      <c r="AG188" s="22"/>
      <c r="AH188" s="22"/>
      <c r="AJ188" s="22"/>
      <c r="AK188" s="22"/>
      <c r="AL188" s="22"/>
      <c r="AM188" s="22"/>
      <c r="AN188" s="22"/>
    </row>
    <row r="189" spans="1:40" s="23" customFormat="1" x14ac:dyDescent="0.25">
      <c r="A189" s="22"/>
      <c r="B189" s="22"/>
      <c r="C189" s="22"/>
      <c r="D189" s="22"/>
      <c r="E189" s="22"/>
      <c r="F189" s="22"/>
      <c r="G189" s="22"/>
      <c r="H189" s="22"/>
      <c r="I189" s="22"/>
      <c r="J189" s="22"/>
      <c r="K189" s="22"/>
      <c r="L189" s="22"/>
      <c r="M189" s="22"/>
      <c r="N189" s="25"/>
      <c r="T189" s="22"/>
      <c r="U189" s="22"/>
      <c r="V189" s="22"/>
      <c r="W189" s="22"/>
      <c r="X189" s="22"/>
      <c r="Y189" s="22"/>
      <c r="Z189" s="22"/>
      <c r="AA189" s="22"/>
      <c r="AB189" s="22"/>
      <c r="AC189" s="22"/>
      <c r="AD189" s="22"/>
      <c r="AE189" s="22"/>
      <c r="AF189" s="22"/>
      <c r="AG189" s="22"/>
      <c r="AH189" s="22"/>
      <c r="AJ189" s="22"/>
      <c r="AK189" s="22"/>
      <c r="AL189" s="22"/>
      <c r="AM189" s="22"/>
      <c r="AN189" s="22"/>
    </row>
    <row r="190" spans="1:40" s="23" customFormat="1" x14ac:dyDescent="0.25">
      <c r="A190" s="22"/>
      <c r="B190" s="22"/>
      <c r="C190" s="22"/>
      <c r="D190" s="22"/>
      <c r="E190" s="22"/>
      <c r="F190" s="22"/>
      <c r="G190" s="22"/>
      <c r="H190" s="22"/>
      <c r="I190" s="22"/>
      <c r="J190" s="22"/>
      <c r="K190" s="22"/>
      <c r="L190" s="22"/>
      <c r="M190" s="22"/>
      <c r="N190" s="25"/>
      <c r="T190" s="22"/>
      <c r="U190" s="22"/>
      <c r="V190" s="22"/>
      <c r="W190" s="22"/>
      <c r="X190" s="22"/>
      <c r="Y190" s="22"/>
      <c r="Z190" s="22"/>
      <c r="AA190" s="22"/>
      <c r="AB190" s="22"/>
      <c r="AC190" s="22"/>
      <c r="AD190" s="22"/>
      <c r="AE190" s="22"/>
      <c r="AF190" s="22"/>
      <c r="AG190" s="22"/>
      <c r="AH190" s="22"/>
      <c r="AJ190" s="22"/>
      <c r="AK190" s="22"/>
      <c r="AL190" s="22"/>
      <c r="AM190" s="22"/>
      <c r="AN190" s="22"/>
    </row>
    <row r="191" spans="1:40" s="23" customFormat="1" x14ac:dyDescent="0.25">
      <c r="A191" s="22"/>
      <c r="B191" s="22"/>
      <c r="C191" s="22"/>
      <c r="D191" s="22"/>
      <c r="E191" s="22"/>
      <c r="F191" s="22"/>
      <c r="G191" s="22"/>
      <c r="H191" s="22"/>
      <c r="I191" s="22"/>
      <c r="J191" s="22"/>
      <c r="K191" s="22"/>
      <c r="L191" s="22"/>
      <c r="M191" s="22"/>
      <c r="N191" s="25"/>
      <c r="T191" s="22"/>
      <c r="U191" s="22"/>
      <c r="V191" s="22"/>
      <c r="W191" s="22"/>
      <c r="X191" s="22"/>
      <c r="Y191" s="22"/>
      <c r="Z191" s="22"/>
      <c r="AA191" s="22"/>
      <c r="AB191" s="22"/>
      <c r="AC191" s="22"/>
      <c r="AD191" s="22"/>
      <c r="AE191" s="22"/>
      <c r="AF191" s="22"/>
      <c r="AG191" s="22"/>
      <c r="AH191" s="22"/>
      <c r="AJ191" s="22"/>
      <c r="AK191" s="22"/>
      <c r="AL191" s="22"/>
      <c r="AM191" s="22"/>
      <c r="AN191" s="22"/>
    </row>
    <row r="192" spans="1:40" s="23" customFormat="1" x14ac:dyDescent="0.25">
      <c r="A192" s="22"/>
      <c r="B192" s="22"/>
      <c r="C192" s="22"/>
      <c r="D192" s="22"/>
      <c r="E192" s="22"/>
      <c r="F192" s="22"/>
      <c r="G192" s="22"/>
      <c r="H192" s="22"/>
      <c r="I192" s="22"/>
      <c r="J192" s="22"/>
      <c r="K192" s="22"/>
      <c r="L192" s="22"/>
      <c r="M192" s="22"/>
      <c r="N192" s="25"/>
      <c r="T192" s="22"/>
      <c r="U192" s="22"/>
      <c r="V192" s="22"/>
      <c r="W192" s="22"/>
      <c r="X192" s="22"/>
      <c r="Y192" s="22"/>
      <c r="Z192" s="22"/>
      <c r="AA192" s="22"/>
      <c r="AB192" s="22"/>
      <c r="AC192" s="22"/>
      <c r="AD192" s="22"/>
      <c r="AE192" s="22"/>
      <c r="AF192" s="22"/>
      <c r="AG192" s="22"/>
      <c r="AH192" s="22"/>
      <c r="AJ192" s="22"/>
      <c r="AK192" s="22"/>
      <c r="AL192" s="22"/>
      <c r="AM192" s="22"/>
      <c r="AN192" s="22"/>
    </row>
    <row r="193" spans="1:40" s="23" customFormat="1" x14ac:dyDescent="0.25">
      <c r="A193" s="22"/>
      <c r="B193" s="22"/>
      <c r="C193" s="22"/>
      <c r="D193" s="22"/>
      <c r="E193" s="22"/>
      <c r="F193" s="22"/>
      <c r="G193" s="22"/>
      <c r="H193" s="22"/>
      <c r="I193" s="22"/>
      <c r="J193" s="22"/>
      <c r="K193" s="22"/>
      <c r="L193" s="22"/>
      <c r="M193" s="22"/>
      <c r="N193" s="25"/>
      <c r="T193" s="22"/>
      <c r="U193" s="22"/>
      <c r="V193" s="22"/>
      <c r="W193" s="22"/>
      <c r="X193" s="22"/>
      <c r="Y193" s="22"/>
      <c r="Z193" s="22"/>
      <c r="AA193" s="22"/>
      <c r="AB193" s="22"/>
      <c r="AC193" s="22"/>
      <c r="AD193" s="22"/>
      <c r="AE193" s="22"/>
      <c r="AF193" s="22"/>
      <c r="AG193" s="22"/>
      <c r="AH193" s="22"/>
      <c r="AJ193" s="22"/>
      <c r="AK193" s="22"/>
      <c r="AL193" s="22"/>
      <c r="AM193" s="22"/>
      <c r="AN193" s="22"/>
    </row>
    <row r="194" spans="1:40" s="23" customFormat="1" x14ac:dyDescent="0.25">
      <c r="A194" s="22"/>
      <c r="B194" s="22"/>
      <c r="C194" s="22"/>
      <c r="D194" s="22"/>
      <c r="E194" s="22"/>
      <c r="F194" s="22"/>
      <c r="G194" s="22"/>
      <c r="H194" s="22"/>
      <c r="I194" s="22"/>
      <c r="J194" s="22"/>
      <c r="K194" s="22"/>
      <c r="L194" s="22"/>
      <c r="M194" s="22"/>
      <c r="N194" s="25"/>
      <c r="T194" s="22"/>
      <c r="U194" s="22"/>
      <c r="V194" s="22"/>
      <c r="W194" s="22"/>
      <c r="X194" s="22"/>
      <c r="Y194" s="22"/>
      <c r="Z194" s="22"/>
      <c r="AA194" s="22"/>
      <c r="AB194" s="22"/>
      <c r="AC194" s="22"/>
      <c r="AD194" s="22"/>
      <c r="AE194" s="22"/>
      <c r="AF194" s="22"/>
      <c r="AG194" s="22"/>
      <c r="AH194" s="22"/>
      <c r="AJ194" s="22"/>
      <c r="AK194" s="22"/>
      <c r="AL194" s="22"/>
      <c r="AM194" s="22"/>
      <c r="AN194" s="22"/>
    </row>
    <row r="195" spans="1:40" s="23" customFormat="1" x14ac:dyDescent="0.25">
      <c r="A195" s="22"/>
      <c r="B195" s="22"/>
      <c r="C195" s="22"/>
      <c r="D195" s="22"/>
      <c r="E195" s="22"/>
      <c r="F195" s="22"/>
      <c r="G195" s="22"/>
      <c r="H195" s="22"/>
      <c r="I195" s="22"/>
      <c r="J195" s="22"/>
      <c r="K195" s="22"/>
      <c r="L195" s="22"/>
      <c r="M195" s="22"/>
      <c r="N195" s="25"/>
      <c r="T195" s="22"/>
      <c r="U195" s="22"/>
      <c r="V195" s="22"/>
      <c r="W195" s="22"/>
      <c r="X195" s="22"/>
      <c r="Y195" s="22"/>
      <c r="Z195" s="22"/>
      <c r="AA195" s="22"/>
      <c r="AB195" s="22"/>
      <c r="AC195" s="22"/>
      <c r="AD195" s="22"/>
      <c r="AE195" s="22"/>
      <c r="AF195" s="22"/>
      <c r="AG195" s="22"/>
      <c r="AH195" s="22"/>
      <c r="AJ195" s="22"/>
      <c r="AK195" s="22"/>
      <c r="AL195" s="22"/>
      <c r="AM195" s="22"/>
      <c r="AN195" s="22"/>
    </row>
    <row r="196" spans="1:40" s="23" customFormat="1" x14ac:dyDescent="0.25">
      <c r="A196" s="22"/>
      <c r="B196" s="22"/>
      <c r="C196" s="22"/>
      <c r="D196" s="22"/>
      <c r="E196" s="22"/>
      <c r="F196" s="22"/>
      <c r="G196" s="22"/>
      <c r="H196" s="22"/>
      <c r="I196" s="22"/>
      <c r="J196" s="22"/>
      <c r="K196" s="22"/>
      <c r="L196" s="22"/>
      <c r="M196" s="22"/>
      <c r="N196" s="25"/>
      <c r="T196" s="22"/>
      <c r="U196" s="22"/>
      <c r="V196" s="22"/>
      <c r="W196" s="22"/>
      <c r="X196" s="22"/>
      <c r="Y196" s="22"/>
      <c r="Z196" s="22"/>
      <c r="AA196" s="22"/>
      <c r="AB196" s="22"/>
      <c r="AC196" s="22"/>
      <c r="AD196" s="22"/>
      <c r="AE196" s="22"/>
      <c r="AF196" s="22"/>
      <c r="AG196" s="22"/>
      <c r="AH196" s="22"/>
      <c r="AJ196" s="22"/>
      <c r="AK196" s="22"/>
      <c r="AL196" s="22"/>
      <c r="AM196" s="22"/>
      <c r="AN196" s="22"/>
    </row>
    <row r="197" spans="1:40" s="23" customFormat="1" x14ac:dyDescent="0.25">
      <c r="A197" s="22"/>
      <c r="B197" s="22"/>
      <c r="C197" s="22"/>
      <c r="D197" s="22"/>
      <c r="E197" s="22"/>
      <c r="F197" s="22"/>
      <c r="G197" s="22"/>
      <c r="H197" s="22"/>
      <c r="I197" s="22"/>
      <c r="J197" s="22"/>
      <c r="K197" s="22"/>
      <c r="L197" s="22"/>
      <c r="M197" s="22"/>
      <c r="N197" s="25"/>
      <c r="T197" s="22"/>
      <c r="U197" s="22"/>
      <c r="V197" s="22"/>
      <c r="W197" s="22"/>
      <c r="X197" s="22"/>
      <c r="Y197" s="22"/>
      <c r="Z197" s="22"/>
      <c r="AA197" s="22"/>
      <c r="AB197" s="22"/>
      <c r="AC197" s="22"/>
      <c r="AD197" s="22"/>
      <c r="AE197" s="22"/>
      <c r="AF197" s="22"/>
      <c r="AG197" s="22"/>
      <c r="AH197" s="22"/>
      <c r="AJ197" s="22"/>
      <c r="AK197" s="22"/>
      <c r="AL197" s="22"/>
      <c r="AM197" s="22"/>
      <c r="AN197" s="22"/>
    </row>
    <row r="198" spans="1:40" s="23" customFormat="1" x14ac:dyDescent="0.25">
      <c r="A198" s="22"/>
      <c r="B198" s="22"/>
      <c r="C198" s="22"/>
      <c r="D198" s="22"/>
      <c r="E198" s="22"/>
      <c r="F198" s="22"/>
      <c r="G198" s="22"/>
      <c r="H198" s="22"/>
      <c r="I198" s="22"/>
      <c r="J198" s="22"/>
      <c r="K198" s="22"/>
      <c r="L198" s="22"/>
      <c r="M198" s="22"/>
      <c r="N198" s="25"/>
      <c r="T198" s="22"/>
      <c r="U198" s="22"/>
      <c r="V198" s="22"/>
      <c r="W198" s="22"/>
      <c r="X198" s="22"/>
      <c r="Y198" s="22"/>
      <c r="Z198" s="22"/>
      <c r="AA198" s="22"/>
      <c r="AB198" s="22"/>
      <c r="AC198" s="22"/>
      <c r="AD198" s="22"/>
      <c r="AE198" s="22"/>
      <c r="AF198" s="22"/>
      <c r="AG198" s="22"/>
      <c r="AH198" s="22"/>
      <c r="AJ198" s="22"/>
      <c r="AK198" s="22"/>
      <c r="AL198" s="22"/>
      <c r="AM198" s="22"/>
      <c r="AN198" s="22"/>
    </row>
    <row r="199" spans="1:40" s="23" customFormat="1" x14ac:dyDescent="0.25">
      <c r="A199" s="22"/>
      <c r="B199" s="22"/>
      <c r="C199" s="22"/>
      <c r="D199" s="22"/>
      <c r="E199" s="22"/>
      <c r="F199" s="22"/>
      <c r="G199" s="22"/>
      <c r="H199" s="22"/>
      <c r="I199" s="22"/>
      <c r="J199" s="22"/>
      <c r="K199" s="22"/>
      <c r="L199" s="22"/>
      <c r="M199" s="22"/>
      <c r="N199" s="25"/>
      <c r="T199" s="22"/>
      <c r="U199" s="22"/>
      <c r="V199" s="22"/>
      <c r="W199" s="22"/>
      <c r="X199" s="22"/>
      <c r="Y199" s="22"/>
      <c r="Z199" s="22"/>
      <c r="AA199" s="22"/>
      <c r="AB199" s="22"/>
      <c r="AC199" s="22"/>
      <c r="AD199" s="22"/>
      <c r="AE199" s="22"/>
      <c r="AF199" s="22"/>
      <c r="AG199" s="22"/>
      <c r="AH199" s="22"/>
      <c r="AJ199" s="22"/>
      <c r="AK199" s="22"/>
      <c r="AL199" s="22"/>
      <c r="AM199" s="22"/>
      <c r="AN199" s="22"/>
    </row>
    <row r="200" spans="1:40" s="23" customFormat="1" x14ac:dyDescent="0.25">
      <c r="A200" s="22"/>
      <c r="B200" s="22"/>
      <c r="C200" s="22"/>
      <c r="D200" s="22"/>
      <c r="E200" s="22"/>
      <c r="F200" s="22"/>
      <c r="G200" s="22"/>
      <c r="H200" s="22"/>
      <c r="I200" s="22"/>
      <c r="J200" s="22"/>
      <c r="K200" s="22"/>
      <c r="L200" s="22"/>
      <c r="M200" s="22"/>
      <c r="N200" s="25"/>
      <c r="T200" s="22"/>
      <c r="U200" s="22"/>
      <c r="V200" s="22"/>
      <c r="W200" s="22"/>
      <c r="X200" s="22"/>
      <c r="Y200" s="22"/>
      <c r="Z200" s="22"/>
      <c r="AA200" s="22"/>
      <c r="AB200" s="22"/>
      <c r="AC200" s="22"/>
      <c r="AD200" s="22"/>
      <c r="AE200" s="22"/>
      <c r="AF200" s="22"/>
      <c r="AG200" s="22"/>
      <c r="AH200" s="22"/>
      <c r="AJ200" s="22"/>
      <c r="AK200" s="22"/>
      <c r="AL200" s="22"/>
      <c r="AM200" s="22"/>
      <c r="AN200" s="22"/>
    </row>
    <row r="201" spans="1:40" s="23" customFormat="1" x14ac:dyDescent="0.25">
      <c r="A201" s="22"/>
      <c r="B201" s="22"/>
      <c r="C201" s="22"/>
      <c r="D201" s="22"/>
      <c r="E201" s="22"/>
      <c r="F201" s="22"/>
      <c r="G201" s="22"/>
      <c r="H201" s="22"/>
      <c r="I201" s="22"/>
      <c r="J201" s="22"/>
      <c r="K201" s="22"/>
      <c r="L201" s="22"/>
      <c r="M201" s="22"/>
      <c r="N201" s="25"/>
      <c r="T201" s="22"/>
      <c r="U201" s="22"/>
      <c r="V201" s="22"/>
      <c r="W201" s="22"/>
      <c r="X201" s="22"/>
      <c r="Y201" s="22"/>
      <c r="Z201" s="22"/>
      <c r="AA201" s="22"/>
      <c r="AB201" s="22"/>
      <c r="AC201" s="22"/>
      <c r="AD201" s="22"/>
      <c r="AE201" s="22"/>
      <c r="AF201" s="22"/>
      <c r="AG201" s="22"/>
      <c r="AH201" s="22"/>
      <c r="AJ201" s="22"/>
      <c r="AK201" s="22"/>
      <c r="AL201" s="22"/>
      <c r="AM201" s="22"/>
      <c r="AN201" s="22"/>
    </row>
    <row r="202" spans="1:40" s="23" customFormat="1" x14ac:dyDescent="0.25">
      <c r="A202" s="22"/>
      <c r="B202" s="22"/>
      <c r="C202" s="22"/>
      <c r="D202" s="22"/>
      <c r="E202" s="22"/>
      <c r="F202" s="22"/>
      <c r="G202" s="22"/>
      <c r="H202" s="22"/>
      <c r="I202" s="22"/>
      <c r="J202" s="22"/>
      <c r="K202" s="22"/>
      <c r="L202" s="22"/>
      <c r="M202" s="22"/>
      <c r="N202" s="25"/>
      <c r="T202" s="22"/>
      <c r="U202" s="22"/>
      <c r="V202" s="22"/>
      <c r="W202" s="22"/>
      <c r="X202" s="22"/>
      <c r="Y202" s="22"/>
      <c r="Z202" s="22"/>
      <c r="AA202" s="22"/>
      <c r="AB202" s="22"/>
      <c r="AC202" s="22"/>
      <c r="AD202" s="22"/>
      <c r="AE202" s="22"/>
      <c r="AF202" s="22"/>
      <c r="AG202" s="22"/>
      <c r="AH202" s="22"/>
      <c r="AJ202" s="22"/>
      <c r="AK202" s="22"/>
      <c r="AL202" s="22"/>
      <c r="AM202" s="22"/>
      <c r="AN202" s="22"/>
    </row>
    <row r="203" spans="1:40" s="23" customFormat="1" x14ac:dyDescent="0.25">
      <c r="A203" s="22"/>
      <c r="B203" s="22"/>
      <c r="C203" s="22"/>
      <c r="D203" s="22"/>
      <c r="E203" s="22"/>
      <c r="F203" s="22"/>
      <c r="G203" s="22"/>
      <c r="H203" s="22"/>
      <c r="I203" s="22"/>
      <c r="J203" s="22"/>
      <c r="K203" s="22"/>
      <c r="L203" s="22"/>
      <c r="M203" s="22"/>
      <c r="N203" s="25"/>
      <c r="T203" s="22"/>
      <c r="U203" s="22"/>
      <c r="V203" s="22"/>
      <c r="W203" s="22"/>
      <c r="X203" s="22"/>
      <c r="Y203" s="22"/>
      <c r="Z203" s="22"/>
      <c r="AA203" s="22"/>
      <c r="AB203" s="22"/>
      <c r="AC203" s="22"/>
      <c r="AD203" s="22"/>
      <c r="AE203" s="22"/>
      <c r="AF203" s="22"/>
      <c r="AG203" s="22"/>
      <c r="AH203" s="22"/>
      <c r="AJ203" s="22"/>
      <c r="AK203" s="22"/>
      <c r="AL203" s="22"/>
      <c r="AM203" s="22"/>
      <c r="AN203" s="22"/>
    </row>
    <row r="204" spans="1:40" s="23" customFormat="1" x14ac:dyDescent="0.25">
      <c r="A204" s="22"/>
      <c r="B204" s="22"/>
      <c r="C204" s="22"/>
      <c r="D204" s="22"/>
      <c r="E204" s="22"/>
      <c r="F204" s="22"/>
      <c r="G204" s="22"/>
      <c r="H204" s="22"/>
      <c r="I204" s="22"/>
      <c r="J204" s="22"/>
      <c r="K204" s="22"/>
      <c r="L204" s="22"/>
      <c r="M204" s="22"/>
      <c r="N204" s="25"/>
      <c r="T204" s="22"/>
      <c r="U204" s="22"/>
      <c r="V204" s="22"/>
      <c r="W204" s="22"/>
      <c r="X204" s="22"/>
      <c r="Y204" s="22"/>
      <c r="Z204" s="22"/>
      <c r="AA204" s="22"/>
      <c r="AB204" s="22"/>
      <c r="AC204" s="22"/>
      <c r="AD204" s="22"/>
      <c r="AE204" s="22"/>
      <c r="AF204" s="22"/>
      <c r="AG204" s="22"/>
      <c r="AH204" s="22"/>
      <c r="AJ204" s="22"/>
      <c r="AK204" s="22"/>
      <c r="AL204" s="22"/>
      <c r="AM204" s="22"/>
      <c r="AN204" s="22"/>
    </row>
    <row r="205" spans="1:40" s="23" customFormat="1" x14ac:dyDescent="0.25">
      <c r="A205" s="22"/>
      <c r="B205" s="22"/>
      <c r="C205" s="22"/>
      <c r="D205" s="22"/>
      <c r="E205" s="22"/>
      <c r="F205" s="22"/>
      <c r="G205" s="22"/>
      <c r="H205" s="22"/>
      <c r="I205" s="22"/>
      <c r="J205" s="22"/>
      <c r="K205" s="22"/>
      <c r="L205" s="22"/>
      <c r="M205" s="22"/>
      <c r="N205" s="25"/>
      <c r="T205" s="22"/>
      <c r="U205" s="22"/>
      <c r="V205" s="22"/>
      <c r="W205" s="22"/>
      <c r="X205" s="22"/>
      <c r="Y205" s="22"/>
      <c r="Z205" s="22"/>
      <c r="AA205" s="22"/>
      <c r="AB205" s="22"/>
      <c r="AC205" s="22"/>
      <c r="AD205" s="22"/>
      <c r="AE205" s="22"/>
      <c r="AF205" s="22"/>
      <c r="AG205" s="22"/>
      <c r="AH205" s="22"/>
      <c r="AJ205" s="22"/>
      <c r="AK205" s="22"/>
      <c r="AL205" s="22"/>
      <c r="AM205" s="22"/>
      <c r="AN205" s="22"/>
    </row>
    <row r="206" spans="1:40" s="23" customFormat="1" x14ac:dyDescent="0.25">
      <c r="A206" s="22"/>
      <c r="B206" s="22"/>
      <c r="C206" s="22"/>
      <c r="D206" s="22"/>
      <c r="E206" s="22"/>
      <c r="F206" s="22"/>
      <c r="G206" s="22"/>
      <c r="H206" s="22"/>
      <c r="I206" s="22"/>
      <c r="J206" s="22"/>
      <c r="K206" s="22"/>
      <c r="L206" s="22"/>
      <c r="M206" s="22"/>
      <c r="N206" s="25"/>
      <c r="T206" s="22"/>
      <c r="U206" s="22"/>
      <c r="V206" s="22"/>
      <c r="W206" s="22"/>
      <c r="X206" s="22"/>
      <c r="Y206" s="22"/>
      <c r="Z206" s="22"/>
      <c r="AA206" s="22"/>
      <c r="AB206" s="22"/>
      <c r="AC206" s="22"/>
      <c r="AD206" s="22"/>
      <c r="AE206" s="22"/>
      <c r="AF206" s="22"/>
      <c r="AG206" s="22"/>
      <c r="AH206" s="22"/>
      <c r="AJ206" s="22"/>
      <c r="AK206" s="22"/>
      <c r="AL206" s="22"/>
      <c r="AM206" s="22"/>
      <c r="AN206" s="22"/>
    </row>
    <row r="207" spans="1:40" s="23" customFormat="1" x14ac:dyDescent="0.25">
      <c r="A207" s="22"/>
      <c r="B207" s="22"/>
      <c r="C207" s="22"/>
      <c r="D207" s="22"/>
      <c r="E207" s="22"/>
      <c r="F207" s="22"/>
      <c r="G207" s="22"/>
      <c r="H207" s="22"/>
      <c r="I207" s="22"/>
      <c r="J207" s="22"/>
      <c r="K207" s="22"/>
      <c r="L207" s="22"/>
      <c r="M207" s="22"/>
      <c r="N207" s="25"/>
      <c r="T207" s="22"/>
      <c r="U207" s="22"/>
      <c r="V207" s="22"/>
      <c r="W207" s="22"/>
      <c r="X207" s="22"/>
      <c r="Y207" s="22"/>
      <c r="Z207" s="22"/>
      <c r="AA207" s="22"/>
      <c r="AB207" s="22"/>
      <c r="AC207" s="22"/>
      <c r="AD207" s="22"/>
      <c r="AE207" s="22"/>
      <c r="AF207" s="22"/>
      <c r="AG207" s="22"/>
      <c r="AH207" s="22"/>
      <c r="AJ207" s="22"/>
      <c r="AK207" s="22"/>
      <c r="AL207" s="22"/>
      <c r="AM207" s="22"/>
      <c r="AN207" s="22"/>
    </row>
    <row r="208" spans="1:40" s="23" customFormat="1" x14ac:dyDescent="0.25">
      <c r="A208" s="22"/>
      <c r="B208" s="22"/>
      <c r="C208" s="22"/>
      <c r="D208" s="22"/>
      <c r="E208" s="22"/>
      <c r="F208" s="22"/>
      <c r="G208" s="22"/>
      <c r="H208" s="22"/>
      <c r="I208" s="22"/>
      <c r="J208" s="22"/>
      <c r="K208" s="22"/>
      <c r="L208" s="22"/>
      <c r="M208" s="22"/>
      <c r="N208" s="25"/>
      <c r="T208" s="22"/>
      <c r="U208" s="22"/>
      <c r="V208" s="22"/>
      <c r="W208" s="22"/>
      <c r="X208" s="22"/>
      <c r="Y208" s="22"/>
      <c r="Z208" s="22"/>
      <c r="AA208" s="22"/>
      <c r="AB208" s="22"/>
      <c r="AC208" s="22"/>
      <c r="AD208" s="22"/>
      <c r="AE208" s="22"/>
      <c r="AF208" s="22"/>
      <c r="AG208" s="22"/>
      <c r="AH208" s="22"/>
      <c r="AJ208" s="22"/>
      <c r="AK208" s="22"/>
      <c r="AL208" s="22"/>
      <c r="AM208" s="22"/>
      <c r="AN208" s="22"/>
    </row>
    <row r="209" spans="1:40" s="23" customFormat="1" x14ac:dyDescent="0.25">
      <c r="A209" s="22"/>
      <c r="B209" s="22"/>
      <c r="C209" s="22"/>
      <c r="D209" s="22"/>
      <c r="E209" s="22"/>
      <c r="F209" s="22"/>
      <c r="G209" s="22"/>
      <c r="H209" s="22"/>
      <c r="I209" s="22"/>
      <c r="J209" s="22"/>
      <c r="K209" s="22"/>
      <c r="L209" s="22"/>
      <c r="M209" s="22"/>
      <c r="N209" s="25"/>
      <c r="T209" s="22"/>
      <c r="U209" s="22"/>
      <c r="V209" s="22"/>
      <c r="W209" s="22"/>
      <c r="X209" s="22"/>
      <c r="Y209" s="22"/>
      <c r="Z209" s="22"/>
      <c r="AA209" s="22"/>
      <c r="AB209" s="22"/>
      <c r="AC209" s="22"/>
      <c r="AD209" s="22"/>
      <c r="AE209" s="22"/>
      <c r="AF209" s="22"/>
      <c r="AG209" s="22"/>
      <c r="AH209" s="22"/>
      <c r="AJ209" s="22"/>
      <c r="AK209" s="22"/>
      <c r="AL209" s="22"/>
      <c r="AM209" s="22"/>
      <c r="AN209" s="22"/>
    </row>
    <row r="210" spans="1:40" s="23" customFormat="1" x14ac:dyDescent="0.25">
      <c r="A210" s="22"/>
      <c r="B210" s="22"/>
      <c r="C210" s="22"/>
      <c r="D210" s="22"/>
      <c r="E210" s="22"/>
      <c r="F210" s="22"/>
      <c r="G210" s="22"/>
      <c r="H210" s="22"/>
      <c r="I210" s="22"/>
      <c r="J210" s="22"/>
      <c r="K210" s="22"/>
      <c r="L210" s="22"/>
      <c r="M210" s="22"/>
      <c r="N210" s="25"/>
      <c r="T210" s="22"/>
      <c r="U210" s="22"/>
      <c r="V210" s="22"/>
      <c r="W210" s="22"/>
      <c r="X210" s="22"/>
      <c r="Y210" s="22"/>
      <c r="Z210" s="22"/>
      <c r="AA210" s="22"/>
      <c r="AB210" s="22"/>
      <c r="AC210" s="22"/>
      <c r="AD210" s="22"/>
      <c r="AE210" s="22"/>
      <c r="AF210" s="22"/>
      <c r="AG210" s="22"/>
      <c r="AH210" s="22"/>
      <c r="AJ210" s="22"/>
      <c r="AK210" s="22"/>
      <c r="AL210" s="22"/>
      <c r="AM210" s="22"/>
      <c r="AN210" s="22"/>
    </row>
    <row r="211" spans="1:40" s="23" customFormat="1" x14ac:dyDescent="0.25">
      <c r="A211" s="22"/>
      <c r="B211" s="22"/>
      <c r="C211" s="22"/>
      <c r="D211" s="22"/>
      <c r="E211" s="22"/>
      <c r="F211" s="22"/>
      <c r="G211" s="22"/>
      <c r="H211" s="22"/>
      <c r="I211" s="22"/>
      <c r="J211" s="22"/>
      <c r="K211" s="22"/>
      <c r="L211" s="22"/>
      <c r="M211" s="22"/>
      <c r="N211" s="25"/>
      <c r="T211" s="22"/>
      <c r="U211" s="22"/>
      <c r="V211" s="22"/>
      <c r="W211" s="22"/>
      <c r="X211" s="22"/>
      <c r="Y211" s="22"/>
      <c r="Z211" s="22"/>
      <c r="AA211" s="22"/>
      <c r="AB211" s="22"/>
      <c r="AC211" s="22"/>
      <c r="AD211" s="22"/>
      <c r="AE211" s="22"/>
      <c r="AF211" s="22"/>
      <c r="AG211" s="22"/>
      <c r="AH211" s="22"/>
      <c r="AJ211" s="22"/>
      <c r="AK211" s="22"/>
      <c r="AL211" s="22"/>
      <c r="AM211" s="22"/>
      <c r="AN211" s="22"/>
    </row>
    <row r="212" spans="1:40" s="23" customFormat="1" x14ac:dyDescent="0.25">
      <c r="A212" s="22"/>
      <c r="B212" s="22"/>
      <c r="C212" s="22"/>
      <c r="D212" s="22"/>
      <c r="E212" s="22"/>
      <c r="F212" s="22"/>
      <c r="G212" s="22"/>
      <c r="H212" s="22"/>
      <c r="I212" s="22"/>
      <c r="J212" s="22"/>
      <c r="K212" s="22"/>
      <c r="L212" s="22"/>
      <c r="M212" s="22"/>
      <c r="N212" s="25"/>
      <c r="T212" s="22"/>
      <c r="U212" s="22"/>
      <c r="V212" s="22"/>
      <c r="W212" s="22"/>
      <c r="X212" s="22"/>
      <c r="Y212" s="22"/>
      <c r="Z212" s="22"/>
      <c r="AA212" s="22"/>
      <c r="AB212" s="22"/>
      <c r="AC212" s="22"/>
      <c r="AD212" s="22"/>
      <c r="AE212" s="22"/>
      <c r="AF212" s="22"/>
      <c r="AG212" s="22"/>
      <c r="AH212" s="22"/>
      <c r="AJ212" s="22"/>
      <c r="AK212" s="22"/>
      <c r="AL212" s="22"/>
      <c r="AM212" s="22"/>
      <c r="AN212" s="22"/>
    </row>
    <row r="213" spans="1:40" s="23" customFormat="1" x14ac:dyDescent="0.25">
      <c r="A213" s="22"/>
      <c r="B213" s="22"/>
      <c r="C213" s="22"/>
      <c r="D213" s="22"/>
      <c r="E213" s="22"/>
      <c r="F213" s="22"/>
      <c r="G213" s="22"/>
      <c r="H213" s="22"/>
      <c r="I213" s="22"/>
      <c r="J213" s="22"/>
      <c r="K213" s="22"/>
      <c r="L213" s="22"/>
      <c r="M213" s="22"/>
      <c r="N213" s="25"/>
      <c r="T213" s="22"/>
      <c r="U213" s="22"/>
      <c r="V213" s="22"/>
      <c r="W213" s="22"/>
      <c r="X213" s="22"/>
      <c r="Y213" s="22"/>
      <c r="Z213" s="22"/>
      <c r="AA213" s="22"/>
      <c r="AB213" s="22"/>
      <c r="AC213" s="22"/>
      <c r="AD213" s="22"/>
      <c r="AE213" s="22"/>
      <c r="AF213" s="22"/>
      <c r="AG213" s="22"/>
      <c r="AH213" s="22"/>
      <c r="AJ213" s="22"/>
      <c r="AK213" s="22"/>
      <c r="AL213" s="22"/>
      <c r="AM213" s="22"/>
      <c r="AN213" s="22"/>
    </row>
    <row r="214" spans="1:40" s="23" customFormat="1" x14ac:dyDescent="0.25">
      <c r="A214" s="22"/>
      <c r="B214" s="22"/>
      <c r="C214" s="22"/>
      <c r="D214" s="22"/>
      <c r="E214" s="22"/>
      <c r="F214" s="22"/>
      <c r="G214" s="22"/>
      <c r="H214" s="22"/>
      <c r="I214" s="22"/>
      <c r="J214" s="22"/>
      <c r="K214" s="22"/>
      <c r="L214" s="22"/>
      <c r="M214" s="22"/>
      <c r="N214" s="25"/>
      <c r="T214" s="22"/>
      <c r="U214" s="22"/>
      <c r="V214" s="22"/>
      <c r="W214" s="22"/>
      <c r="X214" s="22"/>
      <c r="Y214" s="22"/>
      <c r="Z214" s="22"/>
      <c r="AA214" s="22"/>
      <c r="AB214" s="22"/>
      <c r="AC214" s="22"/>
      <c r="AD214" s="22"/>
      <c r="AE214" s="22"/>
      <c r="AF214" s="22"/>
      <c r="AG214" s="22"/>
      <c r="AH214" s="22"/>
      <c r="AJ214" s="22"/>
      <c r="AK214" s="22"/>
      <c r="AL214" s="22"/>
      <c r="AM214" s="22"/>
      <c r="AN214" s="22"/>
    </row>
    <row r="215" spans="1:40" s="23" customFormat="1" x14ac:dyDescent="0.25">
      <c r="A215" s="22"/>
      <c r="B215" s="22"/>
      <c r="C215" s="22"/>
      <c r="D215" s="22"/>
      <c r="E215" s="22"/>
      <c r="F215" s="22"/>
      <c r="G215" s="22"/>
      <c r="H215" s="22"/>
      <c r="I215" s="22"/>
      <c r="J215" s="22"/>
      <c r="K215" s="22"/>
      <c r="L215" s="22"/>
      <c r="M215" s="22"/>
      <c r="N215" s="25"/>
      <c r="T215" s="22"/>
      <c r="U215" s="22"/>
      <c r="V215" s="22"/>
      <c r="W215" s="22"/>
      <c r="X215" s="22"/>
      <c r="Y215" s="22"/>
      <c r="Z215" s="22"/>
      <c r="AA215" s="22"/>
      <c r="AB215" s="22"/>
      <c r="AC215" s="22"/>
      <c r="AD215" s="22"/>
      <c r="AE215" s="22"/>
      <c r="AF215" s="22"/>
      <c r="AG215" s="22"/>
      <c r="AH215" s="22"/>
      <c r="AJ215" s="22"/>
      <c r="AK215" s="22"/>
      <c r="AL215" s="22"/>
      <c r="AM215" s="22"/>
      <c r="AN215" s="22"/>
    </row>
    <row r="216" spans="1:40" s="23" customFormat="1" x14ac:dyDescent="0.25">
      <c r="A216" s="22"/>
      <c r="B216" s="22"/>
      <c r="C216" s="22"/>
      <c r="D216" s="22"/>
      <c r="E216" s="22"/>
      <c r="F216" s="22"/>
      <c r="G216" s="22"/>
      <c r="H216" s="22"/>
      <c r="I216" s="22"/>
      <c r="J216" s="22"/>
      <c r="K216" s="22"/>
      <c r="L216" s="22"/>
      <c r="M216" s="22"/>
      <c r="N216" s="25"/>
      <c r="T216" s="22"/>
      <c r="U216" s="22"/>
      <c r="V216" s="22"/>
      <c r="W216" s="22"/>
      <c r="X216" s="22"/>
      <c r="Y216" s="22"/>
      <c r="Z216" s="22"/>
      <c r="AA216" s="22"/>
      <c r="AB216" s="22"/>
      <c r="AC216" s="22"/>
      <c r="AD216" s="22"/>
      <c r="AE216" s="22"/>
      <c r="AF216" s="22"/>
      <c r="AG216" s="22"/>
      <c r="AH216" s="22"/>
      <c r="AJ216" s="22"/>
      <c r="AK216" s="22"/>
      <c r="AL216" s="22"/>
      <c r="AM216" s="22"/>
      <c r="AN216" s="22"/>
    </row>
    <row r="217" spans="1:40" s="23" customFormat="1" x14ac:dyDescent="0.25">
      <c r="A217" s="22"/>
      <c r="B217" s="22"/>
      <c r="C217" s="22"/>
      <c r="D217" s="22"/>
      <c r="E217" s="22"/>
      <c r="F217" s="22"/>
      <c r="G217" s="22"/>
      <c r="H217" s="22"/>
      <c r="I217" s="22"/>
      <c r="J217" s="22"/>
      <c r="K217" s="22"/>
      <c r="L217" s="22"/>
      <c r="M217" s="22"/>
      <c r="N217" s="25"/>
      <c r="T217" s="22"/>
      <c r="U217" s="22"/>
      <c r="V217" s="22"/>
      <c r="W217" s="22"/>
      <c r="X217" s="22"/>
      <c r="Y217" s="22"/>
      <c r="Z217" s="22"/>
      <c r="AA217" s="22"/>
      <c r="AB217" s="22"/>
      <c r="AC217" s="22"/>
      <c r="AD217" s="22"/>
      <c r="AE217" s="22"/>
      <c r="AF217" s="22"/>
      <c r="AG217" s="22"/>
      <c r="AH217" s="22"/>
      <c r="AJ217" s="22"/>
      <c r="AK217" s="22"/>
      <c r="AL217" s="22"/>
      <c r="AM217" s="22"/>
      <c r="AN217" s="22"/>
    </row>
    <row r="218" spans="1:40" s="23" customFormat="1" x14ac:dyDescent="0.25">
      <c r="A218" s="22"/>
      <c r="B218" s="22"/>
      <c r="C218" s="22"/>
      <c r="D218" s="22"/>
      <c r="E218" s="22"/>
      <c r="F218" s="22"/>
      <c r="G218" s="22"/>
      <c r="H218" s="22"/>
      <c r="I218" s="22"/>
      <c r="J218" s="22"/>
      <c r="K218" s="22"/>
      <c r="L218" s="22"/>
      <c r="M218" s="22"/>
      <c r="N218" s="25"/>
      <c r="T218" s="22"/>
      <c r="U218" s="22"/>
      <c r="V218" s="22"/>
      <c r="W218" s="22"/>
      <c r="X218" s="22"/>
      <c r="Y218" s="22"/>
      <c r="Z218" s="22"/>
      <c r="AA218" s="22"/>
      <c r="AB218" s="22"/>
      <c r="AC218" s="22"/>
      <c r="AD218" s="22"/>
      <c r="AE218" s="22"/>
      <c r="AF218" s="22"/>
      <c r="AG218" s="22"/>
      <c r="AH218" s="22"/>
      <c r="AJ218" s="22"/>
      <c r="AK218" s="22"/>
      <c r="AL218" s="22"/>
      <c r="AM218" s="22"/>
      <c r="AN218" s="22"/>
    </row>
    <row r="219" spans="1:40" s="23" customFormat="1" x14ac:dyDescent="0.25">
      <c r="A219" s="22"/>
      <c r="B219" s="22"/>
      <c r="C219" s="22"/>
      <c r="D219" s="22"/>
      <c r="E219" s="22"/>
      <c r="F219" s="22"/>
      <c r="G219" s="22"/>
      <c r="H219" s="22"/>
      <c r="I219" s="22"/>
      <c r="J219" s="22"/>
      <c r="K219" s="22"/>
      <c r="L219" s="22"/>
      <c r="M219" s="22"/>
      <c r="N219" s="25"/>
      <c r="T219" s="22"/>
      <c r="U219" s="22"/>
      <c r="V219" s="22"/>
      <c r="W219" s="22"/>
      <c r="X219" s="22"/>
      <c r="Y219" s="22"/>
      <c r="Z219" s="22"/>
      <c r="AA219" s="22"/>
      <c r="AB219" s="22"/>
      <c r="AC219" s="22"/>
      <c r="AD219" s="22"/>
      <c r="AE219" s="22"/>
      <c r="AF219" s="22"/>
      <c r="AG219" s="22"/>
      <c r="AH219" s="22"/>
      <c r="AJ219" s="22"/>
      <c r="AK219" s="22"/>
      <c r="AL219" s="22"/>
      <c r="AM219" s="22"/>
      <c r="AN219" s="22"/>
    </row>
    <row r="220" spans="1:40" s="23" customFormat="1" x14ac:dyDescent="0.25">
      <c r="A220" s="22"/>
      <c r="B220" s="22"/>
      <c r="C220" s="22"/>
      <c r="D220" s="22"/>
      <c r="E220" s="22"/>
      <c r="F220" s="22"/>
      <c r="G220" s="22"/>
      <c r="H220" s="22"/>
      <c r="I220" s="22"/>
      <c r="J220" s="22"/>
      <c r="K220" s="22"/>
      <c r="L220" s="22"/>
      <c r="M220" s="22"/>
      <c r="N220" s="25"/>
      <c r="T220" s="22"/>
      <c r="U220" s="22"/>
      <c r="V220" s="22"/>
      <c r="W220" s="22"/>
      <c r="X220" s="22"/>
      <c r="Y220" s="22"/>
      <c r="Z220" s="22"/>
      <c r="AA220" s="22"/>
      <c r="AB220" s="22"/>
      <c r="AC220" s="22"/>
      <c r="AD220" s="22"/>
      <c r="AE220" s="22"/>
      <c r="AF220" s="22"/>
      <c r="AG220" s="22"/>
      <c r="AH220" s="22"/>
      <c r="AJ220" s="22"/>
      <c r="AK220" s="22"/>
      <c r="AL220" s="22"/>
      <c r="AM220" s="22"/>
      <c r="AN220" s="22"/>
    </row>
    <row r="221" spans="1:40" s="23" customFormat="1" x14ac:dyDescent="0.25">
      <c r="A221" s="22"/>
      <c r="B221" s="22"/>
      <c r="C221" s="22"/>
      <c r="D221" s="22"/>
      <c r="E221" s="22"/>
      <c r="F221" s="22"/>
      <c r="G221" s="22"/>
      <c r="H221" s="22"/>
      <c r="I221" s="22"/>
      <c r="J221" s="22"/>
      <c r="K221" s="22"/>
      <c r="L221" s="22"/>
      <c r="M221" s="22"/>
      <c r="N221" s="25"/>
      <c r="T221" s="22"/>
      <c r="U221" s="22"/>
      <c r="V221" s="22"/>
      <c r="W221" s="22"/>
      <c r="X221" s="22"/>
      <c r="Y221" s="22"/>
      <c r="Z221" s="22"/>
      <c r="AA221" s="22"/>
      <c r="AB221" s="22"/>
      <c r="AC221" s="22"/>
      <c r="AD221" s="22"/>
      <c r="AE221" s="22"/>
      <c r="AF221" s="22"/>
      <c r="AG221" s="22"/>
      <c r="AH221" s="22"/>
      <c r="AJ221" s="22"/>
      <c r="AK221" s="22"/>
      <c r="AL221" s="22"/>
      <c r="AM221" s="22"/>
      <c r="AN221" s="22"/>
    </row>
    <row r="222" spans="1:40" s="23" customFormat="1" x14ac:dyDescent="0.25">
      <c r="A222" s="22"/>
      <c r="B222" s="22"/>
      <c r="C222" s="22"/>
      <c r="D222" s="22"/>
      <c r="E222" s="22"/>
      <c r="F222" s="22"/>
      <c r="G222" s="22"/>
      <c r="H222" s="22"/>
      <c r="I222" s="22"/>
      <c r="J222" s="22"/>
      <c r="K222" s="22"/>
      <c r="L222" s="22"/>
      <c r="M222" s="22"/>
      <c r="N222" s="25"/>
      <c r="T222" s="22"/>
      <c r="U222" s="22"/>
      <c r="V222" s="22"/>
      <c r="W222" s="22"/>
      <c r="X222" s="22"/>
      <c r="Y222" s="22"/>
      <c r="Z222" s="22"/>
      <c r="AA222" s="22"/>
      <c r="AB222" s="22"/>
      <c r="AC222" s="22"/>
      <c r="AD222" s="22"/>
      <c r="AE222" s="22"/>
      <c r="AF222" s="22"/>
      <c r="AG222" s="22"/>
      <c r="AH222" s="22"/>
      <c r="AJ222" s="22"/>
      <c r="AK222" s="22"/>
      <c r="AL222" s="22"/>
      <c r="AM222" s="22"/>
      <c r="AN222" s="22"/>
    </row>
    <row r="223" spans="1:40" s="23" customFormat="1" x14ac:dyDescent="0.25">
      <c r="A223" s="22"/>
      <c r="B223" s="22"/>
      <c r="C223" s="22"/>
      <c r="D223" s="22"/>
      <c r="E223" s="22"/>
      <c r="F223" s="22"/>
      <c r="G223" s="22"/>
      <c r="H223" s="22"/>
      <c r="I223" s="22"/>
      <c r="J223" s="22"/>
      <c r="K223" s="22"/>
      <c r="L223" s="22"/>
      <c r="M223" s="22"/>
      <c r="N223" s="25"/>
      <c r="T223" s="22"/>
      <c r="U223" s="22"/>
      <c r="V223" s="22"/>
      <c r="W223" s="22"/>
      <c r="X223" s="22"/>
      <c r="Y223" s="22"/>
      <c r="Z223" s="22"/>
      <c r="AA223" s="22"/>
      <c r="AB223" s="22"/>
      <c r="AC223" s="22"/>
      <c r="AD223" s="22"/>
      <c r="AE223" s="22"/>
      <c r="AF223" s="22"/>
      <c r="AG223" s="22"/>
      <c r="AH223" s="22"/>
      <c r="AJ223" s="22"/>
      <c r="AK223" s="22"/>
      <c r="AL223" s="22"/>
      <c r="AM223" s="22"/>
      <c r="AN223" s="22"/>
    </row>
    <row r="224" spans="1:40" s="23" customFormat="1" x14ac:dyDescent="0.25">
      <c r="A224" s="22"/>
      <c r="B224" s="22"/>
      <c r="C224" s="22"/>
      <c r="D224" s="22"/>
      <c r="E224" s="22"/>
      <c r="F224" s="22"/>
      <c r="G224" s="22"/>
      <c r="H224" s="22"/>
      <c r="I224" s="22"/>
      <c r="J224" s="22"/>
      <c r="K224" s="22"/>
      <c r="L224" s="22"/>
      <c r="M224" s="22"/>
      <c r="N224" s="25"/>
      <c r="T224" s="22"/>
      <c r="U224" s="22"/>
      <c r="V224" s="22"/>
      <c r="W224" s="22"/>
      <c r="X224" s="22"/>
      <c r="Y224" s="22"/>
      <c r="Z224" s="22"/>
      <c r="AA224" s="22"/>
      <c r="AB224" s="22"/>
      <c r="AC224" s="22"/>
      <c r="AD224" s="22"/>
      <c r="AE224" s="22"/>
      <c r="AF224" s="22"/>
      <c r="AG224" s="22"/>
      <c r="AH224" s="22"/>
      <c r="AJ224" s="22"/>
      <c r="AK224" s="22"/>
      <c r="AL224" s="22"/>
      <c r="AM224" s="22"/>
      <c r="AN224" s="22"/>
    </row>
    <row r="225" spans="1:40" s="23" customFormat="1" x14ac:dyDescent="0.25">
      <c r="A225" s="22"/>
      <c r="B225" s="22"/>
      <c r="C225" s="22"/>
      <c r="D225" s="22"/>
      <c r="E225" s="22"/>
      <c r="F225" s="22"/>
      <c r="G225" s="22"/>
      <c r="H225" s="22"/>
      <c r="I225" s="22"/>
      <c r="J225" s="22"/>
      <c r="K225" s="22"/>
      <c r="L225" s="22"/>
      <c r="M225" s="22"/>
      <c r="N225" s="25"/>
      <c r="T225" s="22"/>
      <c r="U225" s="22"/>
      <c r="V225" s="22"/>
      <c r="W225" s="22"/>
      <c r="X225" s="22"/>
      <c r="Y225" s="22"/>
      <c r="Z225" s="22"/>
      <c r="AA225" s="22"/>
      <c r="AB225" s="22"/>
      <c r="AC225" s="22"/>
      <c r="AD225" s="22"/>
      <c r="AE225" s="22"/>
      <c r="AF225" s="22"/>
      <c r="AG225" s="22"/>
      <c r="AH225" s="22"/>
      <c r="AJ225" s="22"/>
      <c r="AK225" s="22"/>
      <c r="AL225" s="22"/>
      <c r="AM225" s="22"/>
      <c r="AN225" s="22"/>
    </row>
    <row r="226" spans="1:40" s="23" customFormat="1" x14ac:dyDescent="0.25">
      <c r="A226" s="22"/>
      <c r="B226" s="22"/>
      <c r="C226" s="22"/>
      <c r="D226" s="22"/>
      <c r="E226" s="22"/>
      <c r="F226" s="22"/>
      <c r="G226" s="22"/>
      <c r="H226" s="22"/>
      <c r="I226" s="22"/>
      <c r="J226" s="22"/>
      <c r="K226" s="22"/>
      <c r="L226" s="22"/>
      <c r="M226" s="22"/>
      <c r="N226" s="25"/>
      <c r="T226" s="22"/>
      <c r="U226" s="22"/>
      <c r="V226" s="22"/>
      <c r="W226" s="22"/>
      <c r="X226" s="22"/>
      <c r="Y226" s="22"/>
      <c r="Z226" s="22"/>
      <c r="AA226" s="22"/>
      <c r="AB226" s="22"/>
      <c r="AC226" s="22"/>
      <c r="AD226" s="22"/>
      <c r="AE226" s="22"/>
      <c r="AF226" s="22"/>
      <c r="AG226" s="22"/>
      <c r="AH226" s="22"/>
      <c r="AJ226" s="22"/>
      <c r="AK226" s="22"/>
      <c r="AL226" s="22"/>
      <c r="AM226" s="22"/>
      <c r="AN226" s="22"/>
    </row>
    <row r="227" spans="1:40" s="23" customFormat="1" x14ac:dyDescent="0.25">
      <c r="A227" s="22"/>
      <c r="B227" s="22"/>
      <c r="C227" s="22"/>
      <c r="D227" s="22"/>
      <c r="E227" s="22"/>
      <c r="F227" s="22"/>
      <c r="G227" s="22"/>
      <c r="H227" s="22"/>
      <c r="I227" s="22"/>
      <c r="J227" s="22"/>
      <c r="K227" s="22"/>
      <c r="L227" s="22"/>
      <c r="M227" s="22"/>
      <c r="N227" s="25"/>
      <c r="T227" s="22"/>
      <c r="U227" s="22"/>
      <c r="V227" s="22"/>
      <c r="W227" s="22"/>
      <c r="X227" s="22"/>
      <c r="Y227" s="22"/>
      <c r="Z227" s="22"/>
      <c r="AA227" s="22"/>
      <c r="AB227" s="22"/>
      <c r="AC227" s="22"/>
      <c r="AD227" s="22"/>
      <c r="AE227" s="22"/>
      <c r="AF227" s="22"/>
      <c r="AG227" s="22"/>
      <c r="AH227" s="22"/>
      <c r="AJ227" s="22"/>
      <c r="AK227" s="22"/>
      <c r="AL227" s="22"/>
      <c r="AM227" s="22"/>
      <c r="AN227" s="22"/>
    </row>
    <row r="228" spans="1:40" s="23" customFormat="1" x14ac:dyDescent="0.25">
      <c r="A228" s="22"/>
      <c r="B228" s="22"/>
      <c r="C228" s="22"/>
      <c r="D228" s="22"/>
      <c r="E228" s="22"/>
      <c r="F228" s="22"/>
      <c r="G228" s="22"/>
      <c r="H228" s="22"/>
      <c r="I228" s="22"/>
      <c r="J228" s="22"/>
      <c r="K228" s="22"/>
      <c r="L228" s="22"/>
      <c r="M228" s="22"/>
      <c r="N228" s="25"/>
      <c r="T228" s="22"/>
      <c r="U228" s="22"/>
      <c r="V228" s="22"/>
      <c r="W228" s="22"/>
      <c r="X228" s="22"/>
      <c r="Y228" s="22"/>
      <c r="Z228" s="22"/>
      <c r="AA228" s="22"/>
      <c r="AB228" s="22"/>
      <c r="AC228" s="22"/>
      <c r="AD228" s="22"/>
      <c r="AE228" s="22"/>
      <c r="AF228" s="22"/>
      <c r="AG228" s="22"/>
      <c r="AH228" s="22"/>
      <c r="AJ228" s="22"/>
      <c r="AK228" s="22"/>
      <c r="AL228" s="22"/>
      <c r="AM228" s="22"/>
      <c r="AN228" s="22"/>
    </row>
    <row r="229" spans="1:40" s="23" customFormat="1" x14ac:dyDescent="0.25">
      <c r="A229" s="22"/>
      <c r="B229" s="22"/>
      <c r="C229" s="22"/>
      <c r="D229" s="22"/>
      <c r="E229" s="22"/>
      <c r="F229" s="22"/>
      <c r="G229" s="22"/>
      <c r="H229" s="22"/>
      <c r="I229" s="22"/>
      <c r="J229" s="22"/>
      <c r="K229" s="22"/>
      <c r="L229" s="22"/>
      <c r="M229" s="22"/>
      <c r="N229" s="25"/>
      <c r="T229" s="22"/>
      <c r="U229" s="22"/>
      <c r="V229" s="22"/>
      <c r="W229" s="22"/>
      <c r="X229" s="22"/>
      <c r="Y229" s="22"/>
      <c r="Z229" s="22"/>
      <c r="AA229" s="22"/>
      <c r="AB229" s="22"/>
      <c r="AC229" s="22"/>
      <c r="AD229" s="22"/>
      <c r="AE229" s="22"/>
      <c r="AF229" s="22"/>
      <c r="AG229" s="22"/>
      <c r="AH229" s="22"/>
      <c r="AJ229" s="22"/>
      <c r="AK229" s="22"/>
      <c r="AL229" s="22"/>
      <c r="AM229" s="22"/>
      <c r="AN229" s="22"/>
    </row>
    <row r="230" spans="1:40" s="23" customFormat="1" x14ac:dyDescent="0.25">
      <c r="A230" s="22"/>
      <c r="B230" s="22"/>
      <c r="C230" s="22"/>
      <c r="D230" s="22"/>
      <c r="E230" s="22"/>
      <c r="F230" s="22"/>
      <c r="G230" s="22"/>
      <c r="H230" s="22"/>
      <c r="I230" s="22"/>
      <c r="J230" s="22"/>
      <c r="K230" s="22"/>
      <c r="L230" s="22"/>
      <c r="M230" s="22"/>
      <c r="N230" s="25"/>
      <c r="T230" s="22"/>
      <c r="U230" s="22"/>
      <c r="V230" s="22"/>
      <c r="W230" s="22"/>
      <c r="X230" s="22"/>
      <c r="Y230" s="22"/>
      <c r="Z230" s="22"/>
      <c r="AA230" s="22"/>
      <c r="AB230" s="22"/>
      <c r="AC230" s="22"/>
      <c r="AD230" s="22"/>
      <c r="AE230" s="22"/>
      <c r="AF230" s="22"/>
      <c r="AG230" s="22"/>
      <c r="AH230" s="22"/>
      <c r="AJ230" s="22"/>
      <c r="AK230" s="22"/>
      <c r="AL230" s="22"/>
      <c r="AM230" s="22"/>
      <c r="AN230" s="22"/>
    </row>
    <row r="231" spans="1:40" s="23" customFormat="1" x14ac:dyDescent="0.25">
      <c r="A231" s="22"/>
      <c r="B231" s="22"/>
      <c r="C231" s="22"/>
      <c r="D231" s="22"/>
      <c r="E231" s="22"/>
      <c r="F231" s="22"/>
      <c r="G231" s="22"/>
      <c r="H231" s="22"/>
      <c r="I231" s="22"/>
      <c r="J231" s="22"/>
      <c r="K231" s="22"/>
      <c r="L231" s="22"/>
      <c r="M231" s="22"/>
      <c r="N231" s="25"/>
      <c r="T231" s="22"/>
      <c r="U231" s="22"/>
      <c r="V231" s="22"/>
      <c r="W231" s="22"/>
      <c r="X231" s="22"/>
      <c r="Y231" s="22"/>
      <c r="Z231" s="22"/>
      <c r="AA231" s="22"/>
      <c r="AB231" s="22"/>
      <c r="AC231" s="22"/>
      <c r="AD231" s="22"/>
      <c r="AE231" s="22"/>
      <c r="AF231" s="22"/>
      <c r="AG231" s="22"/>
      <c r="AH231" s="22"/>
      <c r="AJ231" s="22"/>
      <c r="AK231" s="22"/>
      <c r="AL231" s="22"/>
      <c r="AM231" s="22"/>
      <c r="AN231" s="22"/>
    </row>
    <row r="232" spans="1:40" s="23" customFormat="1" x14ac:dyDescent="0.25">
      <c r="A232" s="22"/>
      <c r="B232" s="22"/>
      <c r="C232" s="22"/>
      <c r="D232" s="22"/>
      <c r="E232" s="22"/>
      <c r="F232" s="22"/>
      <c r="G232" s="22"/>
      <c r="H232" s="22"/>
      <c r="I232" s="22"/>
      <c r="J232" s="22"/>
      <c r="K232" s="22"/>
      <c r="L232" s="22"/>
      <c r="M232" s="22"/>
      <c r="N232" s="25"/>
      <c r="T232" s="22"/>
      <c r="U232" s="22"/>
      <c r="V232" s="22"/>
      <c r="W232" s="22"/>
      <c r="X232" s="22"/>
      <c r="Y232" s="22"/>
      <c r="Z232" s="22"/>
      <c r="AA232" s="22"/>
      <c r="AB232" s="22"/>
      <c r="AC232" s="22"/>
      <c r="AD232" s="22"/>
      <c r="AE232" s="22"/>
      <c r="AF232" s="22"/>
      <c r="AG232" s="22"/>
      <c r="AH232" s="22"/>
      <c r="AJ232" s="22"/>
      <c r="AK232" s="22"/>
      <c r="AL232" s="22"/>
      <c r="AM232" s="22"/>
      <c r="AN232" s="22"/>
    </row>
    <row r="233" spans="1:40" s="23" customFormat="1" x14ac:dyDescent="0.25">
      <c r="A233" s="22"/>
      <c r="B233" s="22"/>
      <c r="C233" s="22"/>
      <c r="D233" s="22"/>
      <c r="E233" s="22"/>
      <c r="F233" s="22"/>
      <c r="G233" s="22"/>
      <c r="H233" s="22"/>
      <c r="I233" s="22"/>
      <c r="J233" s="22"/>
      <c r="K233" s="22"/>
      <c r="L233" s="22"/>
      <c r="M233" s="22"/>
      <c r="N233" s="25"/>
      <c r="T233" s="22"/>
      <c r="U233" s="22"/>
      <c r="V233" s="22"/>
      <c r="W233" s="22"/>
      <c r="X233" s="22"/>
      <c r="Y233" s="22"/>
      <c r="Z233" s="22"/>
      <c r="AA233" s="22"/>
      <c r="AB233" s="22"/>
      <c r="AC233" s="22"/>
      <c r="AD233" s="22"/>
      <c r="AE233" s="22"/>
      <c r="AF233" s="22"/>
      <c r="AG233" s="22"/>
      <c r="AH233" s="22"/>
      <c r="AJ233" s="22"/>
      <c r="AK233" s="22"/>
      <c r="AL233" s="22"/>
      <c r="AM233" s="22"/>
      <c r="AN233" s="22"/>
    </row>
    <row r="234" spans="1:40" s="23" customFormat="1" x14ac:dyDescent="0.25">
      <c r="A234" s="22"/>
      <c r="B234" s="22"/>
      <c r="C234" s="22"/>
      <c r="D234" s="22"/>
      <c r="E234" s="22"/>
      <c r="F234" s="22"/>
      <c r="G234" s="22"/>
      <c r="H234" s="22"/>
      <c r="I234" s="22"/>
      <c r="J234" s="22"/>
      <c r="K234" s="22"/>
      <c r="L234" s="22"/>
      <c r="M234" s="22"/>
      <c r="N234" s="25"/>
      <c r="T234" s="22"/>
      <c r="U234" s="22"/>
      <c r="V234" s="22"/>
      <c r="W234" s="22"/>
      <c r="X234" s="22"/>
      <c r="Y234" s="22"/>
      <c r="Z234" s="22"/>
      <c r="AA234" s="22"/>
      <c r="AB234" s="22"/>
      <c r="AC234" s="22"/>
      <c r="AD234" s="22"/>
      <c r="AE234" s="22"/>
      <c r="AF234" s="22"/>
      <c r="AG234" s="22"/>
      <c r="AH234" s="22"/>
      <c r="AJ234" s="22"/>
      <c r="AK234" s="22"/>
      <c r="AL234" s="22"/>
      <c r="AM234" s="22"/>
      <c r="AN234" s="22"/>
    </row>
    <row r="235" spans="1:40" s="23" customFormat="1" x14ac:dyDescent="0.25">
      <c r="A235" s="22"/>
      <c r="B235" s="22"/>
      <c r="C235" s="22"/>
      <c r="D235" s="22"/>
      <c r="E235" s="22"/>
      <c r="F235" s="22"/>
      <c r="G235" s="22"/>
      <c r="H235" s="22"/>
      <c r="I235" s="22"/>
      <c r="J235" s="22"/>
      <c r="K235" s="22"/>
      <c r="L235" s="22"/>
      <c r="M235" s="22"/>
      <c r="N235" s="25"/>
      <c r="T235" s="22"/>
      <c r="U235" s="22"/>
      <c r="V235" s="22"/>
      <c r="W235" s="22"/>
      <c r="X235" s="22"/>
      <c r="Y235" s="22"/>
      <c r="Z235" s="22"/>
      <c r="AA235" s="22"/>
      <c r="AB235" s="22"/>
      <c r="AC235" s="22"/>
      <c r="AD235" s="22"/>
      <c r="AE235" s="22"/>
      <c r="AF235" s="22"/>
      <c r="AG235" s="22"/>
      <c r="AH235" s="22"/>
      <c r="AJ235" s="22"/>
      <c r="AK235" s="22"/>
      <c r="AL235" s="22"/>
      <c r="AM235" s="22"/>
      <c r="AN235" s="22"/>
    </row>
    <row r="236" spans="1:40" s="23" customFormat="1" x14ac:dyDescent="0.25">
      <c r="A236" s="22"/>
      <c r="B236" s="22"/>
      <c r="C236" s="22"/>
      <c r="D236" s="22"/>
      <c r="E236" s="22"/>
      <c r="F236" s="22"/>
      <c r="G236" s="22"/>
      <c r="H236" s="22"/>
      <c r="I236" s="22"/>
      <c r="J236" s="22"/>
      <c r="K236" s="22"/>
      <c r="L236" s="22"/>
      <c r="M236" s="22"/>
      <c r="N236" s="25"/>
      <c r="T236" s="22"/>
      <c r="U236" s="22"/>
      <c r="V236" s="22"/>
      <c r="W236" s="22"/>
      <c r="X236" s="22"/>
      <c r="Y236" s="22"/>
      <c r="Z236" s="22"/>
      <c r="AA236" s="22"/>
      <c r="AB236" s="22"/>
      <c r="AC236" s="22"/>
      <c r="AD236" s="22"/>
      <c r="AE236" s="22"/>
      <c r="AF236" s="22"/>
      <c r="AG236" s="22"/>
      <c r="AH236" s="22"/>
      <c r="AJ236" s="22"/>
      <c r="AK236" s="22"/>
      <c r="AL236" s="22"/>
      <c r="AM236" s="22"/>
      <c r="AN236" s="22"/>
    </row>
    <row r="237" spans="1:40" s="23" customFormat="1" x14ac:dyDescent="0.25">
      <c r="A237" s="22"/>
      <c r="B237" s="22"/>
      <c r="C237" s="22"/>
      <c r="D237" s="22"/>
      <c r="E237" s="22"/>
      <c r="F237" s="22"/>
      <c r="G237" s="22"/>
      <c r="H237" s="22"/>
      <c r="I237" s="22"/>
      <c r="J237" s="22"/>
      <c r="K237" s="22"/>
      <c r="L237" s="22"/>
      <c r="M237" s="22"/>
      <c r="N237" s="25"/>
      <c r="T237" s="22"/>
      <c r="U237" s="22"/>
      <c r="V237" s="22"/>
      <c r="W237" s="22"/>
      <c r="X237" s="22"/>
      <c r="Y237" s="22"/>
      <c r="Z237" s="22"/>
      <c r="AA237" s="22"/>
      <c r="AB237" s="22"/>
      <c r="AC237" s="22"/>
      <c r="AD237" s="22"/>
      <c r="AE237" s="22"/>
      <c r="AF237" s="22"/>
      <c r="AG237" s="22"/>
      <c r="AH237" s="22"/>
      <c r="AJ237" s="22"/>
      <c r="AK237" s="22"/>
      <c r="AL237" s="22"/>
      <c r="AM237" s="22"/>
      <c r="AN237" s="22"/>
    </row>
    <row r="238" spans="1:40" s="23" customFormat="1" x14ac:dyDescent="0.25">
      <c r="A238" s="22"/>
      <c r="B238" s="22"/>
      <c r="C238" s="22"/>
      <c r="D238" s="22"/>
      <c r="E238" s="22"/>
      <c r="F238" s="22"/>
      <c r="G238" s="22"/>
      <c r="H238" s="22"/>
      <c r="I238" s="22"/>
      <c r="J238" s="22"/>
      <c r="K238" s="22"/>
      <c r="L238" s="22"/>
      <c r="M238" s="22"/>
      <c r="N238" s="25"/>
      <c r="T238" s="22"/>
      <c r="U238" s="22"/>
      <c r="V238" s="22"/>
      <c r="W238" s="22"/>
      <c r="X238" s="22"/>
      <c r="Y238" s="22"/>
      <c r="Z238" s="22"/>
      <c r="AA238" s="22"/>
      <c r="AB238" s="22"/>
      <c r="AC238" s="22"/>
      <c r="AD238" s="22"/>
      <c r="AE238" s="22"/>
      <c r="AF238" s="22"/>
      <c r="AG238" s="22"/>
      <c r="AH238" s="22"/>
      <c r="AJ238" s="22"/>
      <c r="AK238" s="22"/>
      <c r="AL238" s="22"/>
      <c r="AM238" s="22"/>
      <c r="AN238" s="22"/>
    </row>
    <row r="239" spans="1:40" s="23" customFormat="1" x14ac:dyDescent="0.25">
      <c r="A239" s="22"/>
      <c r="B239" s="22"/>
      <c r="C239" s="22"/>
      <c r="D239" s="22"/>
      <c r="E239" s="22"/>
      <c r="F239" s="22"/>
      <c r="G239" s="22"/>
      <c r="H239" s="22"/>
      <c r="I239" s="22"/>
      <c r="J239" s="22"/>
      <c r="K239" s="22"/>
      <c r="L239" s="22"/>
      <c r="M239" s="22"/>
      <c r="N239" s="25"/>
      <c r="T239" s="22"/>
      <c r="U239" s="22"/>
      <c r="V239" s="22"/>
      <c r="W239" s="22"/>
      <c r="X239" s="22"/>
      <c r="Y239" s="22"/>
      <c r="Z239" s="22"/>
      <c r="AA239" s="22"/>
      <c r="AB239" s="22"/>
      <c r="AC239" s="22"/>
      <c r="AD239" s="22"/>
      <c r="AE239" s="22"/>
      <c r="AF239" s="22"/>
      <c r="AG239" s="22"/>
      <c r="AH239" s="22"/>
      <c r="AJ239" s="22"/>
      <c r="AK239" s="22"/>
      <c r="AL239" s="22"/>
      <c r="AM239" s="22"/>
      <c r="AN239" s="22"/>
    </row>
    <row r="240" spans="1:40" s="23" customFormat="1" x14ac:dyDescent="0.25">
      <c r="A240" s="22"/>
      <c r="B240" s="22"/>
      <c r="C240" s="22"/>
      <c r="D240" s="22"/>
      <c r="E240" s="22"/>
      <c r="F240" s="22"/>
      <c r="G240" s="22"/>
      <c r="H240" s="22"/>
      <c r="I240" s="22"/>
      <c r="J240" s="22"/>
      <c r="K240" s="22"/>
      <c r="L240" s="22"/>
      <c r="M240" s="22"/>
      <c r="N240" s="25"/>
      <c r="T240" s="22"/>
      <c r="U240" s="22"/>
      <c r="V240" s="22"/>
      <c r="W240" s="22"/>
      <c r="X240" s="22"/>
      <c r="Y240" s="22"/>
      <c r="Z240" s="22"/>
      <c r="AA240" s="22"/>
      <c r="AB240" s="22"/>
      <c r="AC240" s="22"/>
      <c r="AD240" s="22"/>
      <c r="AE240" s="22"/>
      <c r="AF240" s="22"/>
      <c r="AG240" s="22"/>
      <c r="AH240" s="22"/>
      <c r="AJ240" s="22"/>
      <c r="AK240" s="22"/>
      <c r="AL240" s="22"/>
      <c r="AM240" s="22"/>
      <c r="AN240" s="22"/>
    </row>
    <row r="241" spans="1:40" s="23" customFormat="1" x14ac:dyDescent="0.25">
      <c r="A241" s="22"/>
      <c r="B241" s="22"/>
      <c r="C241" s="22"/>
      <c r="D241" s="22"/>
      <c r="E241" s="22"/>
      <c r="F241" s="22"/>
      <c r="G241" s="22"/>
      <c r="H241" s="22"/>
      <c r="I241" s="22"/>
      <c r="J241" s="22"/>
      <c r="K241" s="22"/>
      <c r="L241" s="22"/>
      <c r="M241" s="22"/>
      <c r="N241" s="25"/>
      <c r="T241" s="22"/>
      <c r="U241" s="22"/>
      <c r="V241" s="22"/>
      <c r="W241" s="22"/>
      <c r="X241" s="22"/>
      <c r="Y241" s="22"/>
      <c r="Z241" s="22"/>
      <c r="AA241" s="22"/>
      <c r="AB241" s="22"/>
      <c r="AC241" s="22"/>
      <c r="AD241" s="22"/>
      <c r="AE241" s="22"/>
      <c r="AF241" s="22"/>
      <c r="AG241" s="22"/>
      <c r="AH241" s="22"/>
      <c r="AJ241" s="22"/>
      <c r="AK241" s="22"/>
      <c r="AL241" s="22"/>
      <c r="AM241" s="22"/>
      <c r="AN241" s="22"/>
    </row>
    <row r="242" spans="1:40" s="23" customFormat="1" x14ac:dyDescent="0.25">
      <c r="A242" s="22"/>
      <c r="B242" s="22"/>
      <c r="C242" s="22"/>
      <c r="D242" s="22"/>
      <c r="E242" s="22"/>
      <c r="F242" s="22"/>
      <c r="G242" s="22"/>
      <c r="H242" s="22"/>
      <c r="I242" s="22"/>
      <c r="J242" s="22"/>
      <c r="K242" s="22"/>
      <c r="L242" s="22"/>
      <c r="M242" s="22"/>
      <c r="N242" s="25"/>
      <c r="T242" s="22"/>
      <c r="U242" s="22"/>
      <c r="V242" s="22"/>
      <c r="W242" s="22"/>
      <c r="X242" s="22"/>
      <c r="Y242" s="22"/>
      <c r="Z242" s="22"/>
      <c r="AA242" s="22"/>
      <c r="AB242" s="22"/>
      <c r="AC242" s="22"/>
      <c r="AD242" s="22"/>
      <c r="AE242" s="22"/>
      <c r="AF242" s="22"/>
      <c r="AG242" s="22"/>
      <c r="AH242" s="22"/>
      <c r="AJ242" s="22"/>
      <c r="AK242" s="22"/>
      <c r="AL242" s="22"/>
      <c r="AM242" s="22"/>
      <c r="AN242" s="22"/>
    </row>
    <row r="243" spans="1:40" s="23" customFormat="1" x14ac:dyDescent="0.25">
      <c r="A243" s="22"/>
      <c r="B243" s="22"/>
      <c r="C243" s="22"/>
      <c r="D243" s="22"/>
      <c r="E243" s="22"/>
      <c r="F243" s="22"/>
      <c r="G243" s="22"/>
      <c r="H243" s="22"/>
      <c r="I243" s="22"/>
      <c r="J243" s="22"/>
      <c r="K243" s="22"/>
      <c r="L243" s="22"/>
      <c r="M243" s="22"/>
      <c r="N243" s="25"/>
      <c r="T243" s="22"/>
      <c r="U243" s="22"/>
      <c r="V243" s="22"/>
      <c r="W243" s="22"/>
      <c r="X243" s="22"/>
      <c r="Y243" s="22"/>
      <c r="Z243" s="22"/>
      <c r="AA243" s="22"/>
      <c r="AB243" s="22"/>
      <c r="AC243" s="22"/>
      <c r="AD243" s="22"/>
      <c r="AE243" s="22"/>
      <c r="AF243" s="22"/>
      <c r="AG243" s="22"/>
      <c r="AH243" s="22"/>
      <c r="AJ243" s="22"/>
      <c r="AK243" s="22"/>
      <c r="AL243" s="22"/>
      <c r="AM243" s="22"/>
      <c r="AN243" s="22"/>
    </row>
    <row r="244" spans="1:40" s="23" customFormat="1" x14ac:dyDescent="0.25">
      <c r="A244" s="22"/>
      <c r="B244" s="22"/>
      <c r="C244" s="22"/>
      <c r="D244" s="22"/>
      <c r="E244" s="22"/>
      <c r="F244" s="22"/>
      <c r="G244" s="22"/>
      <c r="H244" s="22"/>
      <c r="I244" s="22"/>
      <c r="J244" s="22"/>
      <c r="K244" s="22"/>
      <c r="L244" s="22"/>
      <c r="M244" s="22"/>
      <c r="N244" s="25"/>
      <c r="T244" s="22"/>
      <c r="U244" s="22"/>
      <c r="V244" s="22"/>
      <c r="W244" s="22"/>
      <c r="X244" s="22"/>
      <c r="Y244" s="22"/>
      <c r="Z244" s="22"/>
      <c r="AA244" s="22"/>
      <c r="AB244" s="22"/>
      <c r="AC244" s="22"/>
      <c r="AD244" s="22"/>
      <c r="AE244" s="22"/>
      <c r="AF244" s="22"/>
      <c r="AG244" s="22"/>
      <c r="AH244" s="22"/>
      <c r="AJ244" s="22"/>
      <c r="AK244" s="22"/>
      <c r="AL244" s="22"/>
      <c r="AM244" s="22"/>
      <c r="AN244" s="22"/>
    </row>
    <row r="245" spans="1:40" s="23" customFormat="1" x14ac:dyDescent="0.25">
      <c r="A245" s="22"/>
      <c r="B245" s="22"/>
      <c r="C245" s="22"/>
      <c r="D245" s="22"/>
      <c r="E245" s="22"/>
      <c r="F245" s="22"/>
      <c r="G245" s="22"/>
      <c r="H245" s="22"/>
      <c r="I245" s="22"/>
      <c r="J245" s="22"/>
      <c r="K245" s="22"/>
      <c r="L245" s="22"/>
      <c r="M245" s="22"/>
      <c r="N245" s="25"/>
      <c r="T245" s="22"/>
      <c r="U245" s="22"/>
      <c r="V245" s="22"/>
      <c r="W245" s="22"/>
      <c r="X245" s="22"/>
      <c r="Y245" s="22"/>
      <c r="Z245" s="22"/>
      <c r="AA245" s="22"/>
      <c r="AB245" s="22"/>
      <c r="AC245" s="22"/>
      <c r="AD245" s="22"/>
      <c r="AE245" s="22"/>
      <c r="AF245" s="22"/>
      <c r="AG245" s="22"/>
      <c r="AH245" s="22"/>
      <c r="AJ245" s="22"/>
      <c r="AK245" s="22"/>
      <c r="AL245" s="22"/>
      <c r="AM245" s="22"/>
      <c r="AN245" s="22"/>
    </row>
    <row r="246" spans="1:40" s="23" customFormat="1" x14ac:dyDescent="0.25">
      <c r="A246" s="22"/>
      <c r="B246" s="22"/>
      <c r="C246" s="22"/>
      <c r="D246" s="22"/>
      <c r="E246" s="22"/>
      <c r="F246" s="22"/>
      <c r="G246" s="22"/>
      <c r="H246" s="22"/>
      <c r="I246" s="22"/>
      <c r="J246" s="22"/>
      <c r="K246" s="22"/>
      <c r="L246" s="22"/>
      <c r="M246" s="22"/>
      <c r="N246" s="25"/>
      <c r="T246" s="22"/>
      <c r="U246" s="22"/>
      <c r="V246" s="22"/>
      <c r="W246" s="22"/>
      <c r="X246" s="22"/>
      <c r="Y246" s="22"/>
      <c r="Z246" s="22"/>
      <c r="AA246" s="22"/>
      <c r="AB246" s="22"/>
      <c r="AC246" s="22"/>
      <c r="AD246" s="22"/>
      <c r="AE246" s="22"/>
      <c r="AF246" s="22"/>
      <c r="AG246" s="22"/>
      <c r="AH246" s="22"/>
      <c r="AJ246" s="22"/>
      <c r="AK246" s="22"/>
      <c r="AL246" s="22"/>
      <c r="AM246" s="22"/>
      <c r="AN246" s="22"/>
    </row>
    <row r="247" spans="1:40" s="23" customFormat="1" x14ac:dyDescent="0.25">
      <c r="A247" s="22"/>
      <c r="B247" s="22"/>
      <c r="C247" s="22"/>
      <c r="D247" s="22"/>
      <c r="E247" s="22"/>
      <c r="F247" s="22"/>
      <c r="G247" s="22"/>
      <c r="H247" s="22"/>
      <c r="I247" s="22"/>
      <c r="J247" s="22"/>
      <c r="K247" s="22"/>
      <c r="L247" s="22"/>
      <c r="M247" s="22"/>
      <c r="N247" s="25"/>
      <c r="T247" s="22"/>
      <c r="U247" s="22"/>
      <c r="V247" s="22"/>
      <c r="W247" s="22"/>
      <c r="X247" s="22"/>
      <c r="Y247" s="22"/>
      <c r="Z247" s="22"/>
      <c r="AA247" s="22"/>
      <c r="AB247" s="22"/>
      <c r="AC247" s="22"/>
      <c r="AD247" s="22"/>
      <c r="AE247" s="22"/>
      <c r="AF247" s="22"/>
      <c r="AG247" s="22"/>
      <c r="AH247" s="22"/>
      <c r="AJ247" s="22"/>
      <c r="AK247" s="22"/>
      <c r="AL247" s="22"/>
      <c r="AM247" s="22"/>
      <c r="AN247" s="22"/>
    </row>
    <row r="248" spans="1:40" s="23" customFormat="1" x14ac:dyDescent="0.25">
      <c r="A248" s="22"/>
      <c r="B248" s="22"/>
      <c r="C248" s="22"/>
      <c r="D248" s="22"/>
      <c r="E248" s="22"/>
      <c r="F248" s="22"/>
      <c r="G248" s="22"/>
      <c r="H248" s="22"/>
      <c r="I248" s="22"/>
      <c r="J248" s="22"/>
      <c r="K248" s="22"/>
      <c r="L248" s="22"/>
      <c r="M248" s="22"/>
      <c r="N248" s="25"/>
      <c r="T248" s="22"/>
      <c r="U248" s="22"/>
      <c r="V248" s="22"/>
      <c r="W248" s="22"/>
      <c r="X248" s="22"/>
      <c r="Y248" s="22"/>
      <c r="Z248" s="22"/>
      <c r="AA248" s="22"/>
      <c r="AB248" s="22"/>
      <c r="AC248" s="22"/>
      <c r="AD248" s="22"/>
      <c r="AE248" s="22"/>
      <c r="AF248" s="22"/>
      <c r="AG248" s="22"/>
      <c r="AH248" s="22"/>
      <c r="AJ248" s="22"/>
      <c r="AK248" s="22"/>
      <c r="AL248" s="22"/>
      <c r="AM248" s="22"/>
      <c r="AN248" s="22"/>
    </row>
    <row r="249" spans="1:40" s="23" customFormat="1" x14ac:dyDescent="0.25">
      <c r="A249" s="22"/>
      <c r="B249" s="22"/>
      <c r="C249" s="22"/>
      <c r="D249" s="22"/>
      <c r="E249" s="22"/>
      <c r="F249" s="22"/>
      <c r="G249" s="22"/>
      <c r="H249" s="22"/>
      <c r="I249" s="22"/>
      <c r="J249" s="22"/>
      <c r="K249" s="22"/>
      <c r="L249" s="22"/>
      <c r="M249" s="22"/>
      <c r="N249" s="25"/>
      <c r="T249" s="22"/>
      <c r="U249" s="22"/>
      <c r="V249" s="22"/>
      <c r="W249" s="22"/>
      <c r="X249" s="22"/>
      <c r="Y249" s="22"/>
      <c r="Z249" s="22"/>
      <c r="AA249" s="22"/>
      <c r="AB249" s="22"/>
      <c r="AC249" s="22"/>
      <c r="AD249" s="22"/>
      <c r="AE249" s="22"/>
      <c r="AF249" s="22"/>
      <c r="AG249" s="22"/>
      <c r="AH249" s="22"/>
      <c r="AJ249" s="22"/>
      <c r="AK249" s="22"/>
      <c r="AL249" s="22"/>
      <c r="AM249" s="22"/>
      <c r="AN249" s="22"/>
    </row>
    <row r="250" spans="1:40" s="23" customFormat="1" x14ac:dyDescent="0.25">
      <c r="A250" s="22"/>
      <c r="B250" s="22"/>
      <c r="C250" s="22"/>
      <c r="D250" s="22"/>
      <c r="E250" s="22"/>
      <c r="F250" s="22"/>
      <c r="G250" s="22"/>
      <c r="H250" s="22"/>
      <c r="I250" s="22"/>
      <c r="J250" s="22"/>
      <c r="K250" s="22"/>
      <c r="L250" s="22"/>
      <c r="M250" s="22"/>
      <c r="N250" s="25"/>
      <c r="T250" s="22"/>
      <c r="U250" s="22"/>
      <c r="V250" s="22"/>
      <c r="W250" s="22"/>
      <c r="X250" s="22"/>
      <c r="Y250" s="22"/>
      <c r="Z250" s="22"/>
      <c r="AA250" s="22"/>
      <c r="AB250" s="22"/>
      <c r="AC250" s="22"/>
      <c r="AD250" s="22"/>
      <c r="AE250" s="22"/>
      <c r="AF250" s="22"/>
      <c r="AG250" s="22"/>
      <c r="AH250" s="22"/>
      <c r="AJ250" s="22"/>
      <c r="AK250" s="22"/>
      <c r="AL250" s="22"/>
      <c r="AM250" s="22"/>
      <c r="AN250" s="22"/>
    </row>
    <row r="251" spans="1:40" s="23" customFormat="1" x14ac:dyDescent="0.25">
      <c r="A251" s="22"/>
      <c r="B251" s="22"/>
      <c r="C251" s="22"/>
      <c r="D251" s="22"/>
      <c r="E251" s="22"/>
      <c r="F251" s="22"/>
      <c r="G251" s="22"/>
      <c r="H251" s="22"/>
      <c r="I251" s="22"/>
      <c r="J251" s="22"/>
      <c r="K251" s="22"/>
      <c r="L251" s="22"/>
      <c r="M251" s="22"/>
      <c r="N251" s="25"/>
      <c r="T251" s="22"/>
      <c r="U251" s="22"/>
      <c r="V251" s="22"/>
      <c r="W251" s="22"/>
      <c r="X251" s="22"/>
      <c r="Y251" s="22"/>
      <c r="Z251" s="22"/>
      <c r="AA251" s="22"/>
      <c r="AB251" s="22"/>
      <c r="AC251" s="22"/>
      <c r="AD251" s="22"/>
      <c r="AE251" s="22"/>
      <c r="AF251" s="22"/>
      <c r="AG251" s="22"/>
      <c r="AH251" s="22"/>
      <c r="AJ251" s="22"/>
      <c r="AK251" s="22"/>
      <c r="AL251" s="22"/>
      <c r="AM251" s="22"/>
      <c r="AN251" s="22"/>
    </row>
    <row r="252" spans="1:40" s="23" customFormat="1" x14ac:dyDescent="0.25">
      <c r="A252" s="22"/>
      <c r="B252" s="22"/>
      <c r="C252" s="22"/>
      <c r="D252" s="22"/>
      <c r="E252" s="22"/>
      <c r="F252" s="22"/>
      <c r="G252" s="22"/>
      <c r="H252" s="22"/>
      <c r="I252" s="22"/>
      <c r="J252" s="22"/>
      <c r="K252" s="22"/>
      <c r="L252" s="22"/>
      <c r="M252" s="22"/>
      <c r="N252" s="25"/>
      <c r="T252" s="22"/>
      <c r="U252" s="22"/>
      <c r="V252" s="22"/>
      <c r="W252" s="22"/>
      <c r="X252" s="22"/>
      <c r="Y252" s="22"/>
      <c r="Z252" s="22"/>
      <c r="AA252" s="22"/>
      <c r="AB252" s="22"/>
      <c r="AC252" s="22"/>
      <c r="AD252" s="22"/>
      <c r="AE252" s="22"/>
      <c r="AF252" s="22"/>
      <c r="AG252" s="22"/>
      <c r="AH252" s="22"/>
      <c r="AJ252" s="22"/>
      <c r="AK252" s="22"/>
      <c r="AL252" s="22"/>
      <c r="AM252" s="22"/>
      <c r="AN252" s="22"/>
    </row>
    <row r="253" spans="1:40" s="23" customFormat="1" x14ac:dyDescent="0.25">
      <c r="A253" s="22"/>
      <c r="B253" s="22"/>
      <c r="C253" s="22"/>
      <c r="D253" s="22"/>
      <c r="E253" s="22"/>
      <c r="F253" s="22"/>
      <c r="G253" s="22"/>
      <c r="H253" s="22"/>
      <c r="I253" s="22"/>
      <c r="J253" s="22"/>
      <c r="K253" s="22"/>
      <c r="L253" s="22"/>
      <c r="M253" s="22"/>
      <c r="N253" s="25"/>
      <c r="T253" s="22"/>
      <c r="U253" s="22"/>
      <c r="V253" s="22"/>
      <c r="W253" s="22"/>
      <c r="X253" s="22"/>
      <c r="Y253" s="22"/>
      <c r="Z253" s="22"/>
      <c r="AA253" s="22"/>
      <c r="AB253" s="22"/>
      <c r="AC253" s="22"/>
      <c r="AD253" s="22"/>
      <c r="AE253" s="22"/>
      <c r="AF253" s="22"/>
      <c r="AG253" s="22"/>
      <c r="AH253" s="22"/>
      <c r="AJ253" s="22"/>
      <c r="AK253" s="22"/>
      <c r="AL253" s="22"/>
      <c r="AM253" s="22"/>
      <c r="AN253" s="22"/>
    </row>
    <row r="254" spans="1:40" s="23" customFormat="1" x14ac:dyDescent="0.25">
      <c r="A254" s="22"/>
      <c r="B254" s="22"/>
      <c r="C254" s="22"/>
      <c r="D254" s="22"/>
      <c r="E254" s="22"/>
      <c r="F254" s="22"/>
      <c r="G254" s="22"/>
      <c r="H254" s="22"/>
      <c r="I254" s="22"/>
      <c r="J254" s="22"/>
      <c r="K254" s="22"/>
      <c r="L254" s="22"/>
      <c r="M254" s="22"/>
      <c r="N254" s="25"/>
      <c r="T254" s="22"/>
      <c r="U254" s="22"/>
      <c r="V254" s="22"/>
      <c r="W254" s="22"/>
      <c r="X254" s="22"/>
      <c r="Y254" s="22"/>
      <c r="Z254" s="22"/>
      <c r="AA254" s="22"/>
      <c r="AB254" s="22"/>
      <c r="AC254" s="22"/>
      <c r="AD254" s="22"/>
      <c r="AE254" s="22"/>
      <c r="AF254" s="22"/>
      <c r="AG254" s="22"/>
      <c r="AH254" s="22"/>
      <c r="AJ254" s="22"/>
      <c r="AK254" s="22"/>
      <c r="AL254" s="22"/>
      <c r="AM254" s="22"/>
      <c r="AN254" s="22"/>
    </row>
    <row r="255" spans="1:40" s="23" customFormat="1" x14ac:dyDescent="0.25">
      <c r="A255" s="22"/>
      <c r="B255" s="22"/>
      <c r="C255" s="22"/>
      <c r="D255" s="22"/>
      <c r="E255" s="22"/>
      <c r="F255" s="22"/>
      <c r="G255" s="22"/>
      <c r="H255" s="22"/>
      <c r="I255" s="22"/>
      <c r="J255" s="22"/>
      <c r="K255" s="22"/>
      <c r="L255" s="22"/>
      <c r="M255" s="22"/>
      <c r="N255" s="25"/>
      <c r="T255" s="22"/>
      <c r="U255" s="22"/>
      <c r="V255" s="22"/>
      <c r="W255" s="22"/>
      <c r="X255" s="22"/>
      <c r="Y255" s="22"/>
      <c r="Z255" s="22"/>
      <c r="AA255" s="22"/>
      <c r="AB255" s="22"/>
      <c r="AC255" s="22"/>
      <c r="AD255" s="22"/>
      <c r="AE255" s="22"/>
      <c r="AF255" s="22"/>
      <c r="AG255" s="22"/>
      <c r="AH255" s="22"/>
      <c r="AJ255" s="22"/>
      <c r="AK255" s="22"/>
      <c r="AL255" s="22"/>
      <c r="AM255" s="22"/>
      <c r="AN255" s="22"/>
    </row>
    <row r="256" spans="1:40" s="23" customFormat="1" x14ac:dyDescent="0.25">
      <c r="A256" s="22"/>
      <c r="B256" s="22"/>
      <c r="C256" s="22"/>
      <c r="D256" s="22"/>
      <c r="E256" s="22"/>
      <c r="F256" s="22"/>
      <c r="G256" s="22"/>
      <c r="H256" s="22"/>
      <c r="I256" s="22"/>
      <c r="J256" s="22"/>
      <c r="K256" s="22"/>
      <c r="L256" s="22"/>
      <c r="M256" s="22"/>
      <c r="N256" s="25"/>
      <c r="T256" s="22"/>
      <c r="U256" s="22"/>
      <c r="V256" s="22"/>
      <c r="W256" s="22"/>
      <c r="X256" s="22"/>
      <c r="Y256" s="22"/>
      <c r="Z256" s="22"/>
      <c r="AA256" s="22"/>
      <c r="AB256" s="22"/>
      <c r="AC256" s="22"/>
      <c r="AD256" s="22"/>
      <c r="AE256" s="22"/>
      <c r="AF256" s="22"/>
      <c r="AG256" s="22"/>
      <c r="AH256" s="22"/>
      <c r="AJ256" s="22"/>
      <c r="AK256" s="22"/>
      <c r="AL256" s="22"/>
      <c r="AM256" s="22"/>
      <c r="AN256" s="22"/>
    </row>
    <row r="257" spans="1:40" s="23" customFormat="1" x14ac:dyDescent="0.25">
      <c r="A257" s="22"/>
      <c r="B257" s="22"/>
      <c r="C257" s="22"/>
      <c r="D257" s="22"/>
      <c r="E257" s="22"/>
      <c r="F257" s="22"/>
      <c r="G257" s="22"/>
      <c r="H257" s="22"/>
      <c r="I257" s="22"/>
      <c r="J257" s="22"/>
      <c r="K257" s="22"/>
      <c r="L257" s="22"/>
      <c r="M257" s="22"/>
      <c r="N257" s="25"/>
      <c r="T257" s="22"/>
      <c r="U257" s="22"/>
      <c r="V257" s="22"/>
      <c r="W257" s="22"/>
      <c r="X257" s="22"/>
      <c r="Y257" s="22"/>
      <c r="Z257" s="22"/>
      <c r="AA257" s="22"/>
      <c r="AB257" s="22"/>
      <c r="AC257" s="22"/>
      <c r="AD257" s="22"/>
      <c r="AE257" s="22"/>
      <c r="AF257" s="22"/>
      <c r="AG257" s="22"/>
      <c r="AH257" s="22"/>
      <c r="AJ257" s="22"/>
      <c r="AK257" s="22"/>
      <c r="AL257" s="22"/>
      <c r="AM257" s="22"/>
      <c r="AN257" s="22"/>
    </row>
    <row r="258" spans="1:40" s="23" customFormat="1" x14ac:dyDescent="0.25">
      <c r="A258" s="22"/>
      <c r="B258" s="22"/>
      <c r="C258" s="22"/>
      <c r="D258" s="22"/>
      <c r="E258" s="22"/>
      <c r="F258" s="22"/>
      <c r="G258" s="22"/>
      <c r="H258" s="22"/>
      <c r="I258" s="22"/>
      <c r="J258" s="22"/>
      <c r="K258" s="22"/>
      <c r="L258" s="22"/>
      <c r="M258" s="22"/>
      <c r="N258" s="25"/>
      <c r="T258" s="22"/>
      <c r="U258" s="22"/>
      <c r="V258" s="22"/>
      <c r="W258" s="22"/>
      <c r="X258" s="22"/>
      <c r="Y258" s="22"/>
      <c r="Z258" s="22"/>
      <c r="AA258" s="22"/>
      <c r="AB258" s="22"/>
      <c r="AC258" s="22"/>
      <c r="AD258" s="22"/>
      <c r="AE258" s="22"/>
      <c r="AF258" s="22"/>
      <c r="AG258" s="22"/>
      <c r="AH258" s="22"/>
      <c r="AJ258" s="22"/>
      <c r="AK258" s="22"/>
      <c r="AL258" s="22"/>
      <c r="AM258" s="22"/>
      <c r="AN258" s="22"/>
    </row>
    <row r="259" spans="1:40" s="23" customFormat="1" x14ac:dyDescent="0.25">
      <c r="A259" s="22"/>
      <c r="B259" s="22"/>
      <c r="C259" s="22"/>
      <c r="D259" s="22"/>
      <c r="E259" s="22"/>
      <c r="F259" s="22"/>
      <c r="G259" s="22"/>
      <c r="H259" s="22"/>
      <c r="I259" s="22"/>
      <c r="J259" s="22"/>
      <c r="K259" s="22"/>
      <c r="L259" s="22"/>
      <c r="M259" s="22"/>
      <c r="N259" s="25"/>
      <c r="T259" s="22"/>
      <c r="U259" s="22"/>
      <c r="V259" s="22"/>
      <c r="W259" s="22"/>
      <c r="X259" s="22"/>
      <c r="Y259" s="22"/>
      <c r="Z259" s="22"/>
      <c r="AA259" s="22"/>
      <c r="AB259" s="22"/>
      <c r="AC259" s="22"/>
      <c r="AD259" s="22"/>
      <c r="AE259" s="22"/>
      <c r="AF259" s="22"/>
      <c r="AG259" s="22"/>
      <c r="AH259" s="22"/>
      <c r="AJ259" s="22"/>
      <c r="AK259" s="22"/>
      <c r="AL259" s="22"/>
      <c r="AM259" s="22"/>
      <c r="AN259" s="22"/>
    </row>
    <row r="260" spans="1:40" s="23" customFormat="1" x14ac:dyDescent="0.25">
      <c r="A260" s="22"/>
      <c r="B260" s="22"/>
      <c r="C260" s="22"/>
      <c r="D260" s="22"/>
      <c r="E260" s="22"/>
      <c r="F260" s="22"/>
      <c r="G260" s="22"/>
      <c r="H260" s="22"/>
      <c r="I260" s="22"/>
      <c r="J260" s="22"/>
      <c r="K260" s="22"/>
      <c r="L260" s="22"/>
      <c r="M260" s="22"/>
      <c r="N260" s="25"/>
      <c r="T260" s="22"/>
      <c r="U260" s="22"/>
      <c r="V260" s="22"/>
      <c r="W260" s="22"/>
      <c r="X260" s="22"/>
      <c r="Y260" s="22"/>
      <c r="Z260" s="22"/>
      <c r="AA260" s="22"/>
      <c r="AB260" s="22"/>
      <c r="AC260" s="22"/>
      <c r="AD260" s="22"/>
      <c r="AE260" s="22"/>
      <c r="AF260" s="22"/>
      <c r="AG260" s="22"/>
      <c r="AH260" s="22"/>
      <c r="AJ260" s="22"/>
      <c r="AK260" s="22"/>
      <c r="AL260" s="22"/>
      <c r="AM260" s="22"/>
      <c r="AN260" s="22"/>
    </row>
    <row r="261" spans="1:40" s="23" customFormat="1" x14ac:dyDescent="0.25">
      <c r="A261" s="22"/>
      <c r="B261" s="22"/>
      <c r="C261" s="22"/>
      <c r="D261" s="22"/>
      <c r="E261" s="22"/>
      <c r="F261" s="22"/>
      <c r="G261" s="22"/>
      <c r="H261" s="22"/>
      <c r="I261" s="22"/>
      <c r="J261" s="22"/>
      <c r="K261" s="22"/>
      <c r="L261" s="22"/>
      <c r="M261" s="22"/>
      <c r="N261" s="25"/>
      <c r="T261" s="22"/>
      <c r="U261" s="22"/>
      <c r="V261" s="22"/>
      <c r="W261" s="22"/>
      <c r="X261" s="22"/>
      <c r="Y261" s="22"/>
      <c r="Z261" s="22"/>
      <c r="AA261" s="22"/>
      <c r="AB261" s="22"/>
      <c r="AC261" s="22"/>
      <c r="AD261" s="22"/>
      <c r="AE261" s="22"/>
      <c r="AF261" s="22"/>
      <c r="AG261" s="22"/>
      <c r="AH261" s="22"/>
      <c r="AJ261" s="22"/>
      <c r="AK261" s="22"/>
      <c r="AL261" s="22"/>
      <c r="AM261" s="22"/>
      <c r="AN261" s="22"/>
    </row>
    <row r="262" spans="1:40" s="23" customFormat="1" x14ac:dyDescent="0.25">
      <c r="A262" s="22"/>
      <c r="B262" s="22"/>
      <c r="C262" s="22"/>
      <c r="D262" s="22"/>
      <c r="E262" s="22"/>
      <c r="F262" s="22"/>
      <c r="G262" s="22"/>
      <c r="H262" s="22"/>
      <c r="I262" s="22"/>
      <c r="J262" s="22"/>
      <c r="K262" s="22"/>
      <c r="L262" s="22"/>
      <c r="M262" s="22"/>
      <c r="N262" s="25"/>
      <c r="T262" s="22"/>
      <c r="U262" s="22"/>
      <c r="V262" s="22"/>
      <c r="W262" s="22"/>
      <c r="X262" s="22"/>
      <c r="Y262" s="22"/>
      <c r="Z262" s="22"/>
      <c r="AA262" s="22"/>
      <c r="AB262" s="22"/>
      <c r="AC262" s="22"/>
      <c r="AD262" s="22"/>
      <c r="AE262" s="22"/>
      <c r="AF262" s="22"/>
      <c r="AG262" s="22"/>
      <c r="AH262" s="22"/>
      <c r="AJ262" s="22"/>
      <c r="AK262" s="22"/>
      <c r="AL262" s="22"/>
      <c r="AM262" s="22"/>
      <c r="AN262" s="22"/>
    </row>
    <row r="263" spans="1:40" s="23" customFormat="1" x14ac:dyDescent="0.25">
      <c r="A263" s="22"/>
      <c r="B263" s="22"/>
      <c r="C263" s="22"/>
      <c r="D263" s="22"/>
      <c r="E263" s="22"/>
      <c r="F263" s="22"/>
      <c r="G263" s="22"/>
      <c r="H263" s="22"/>
      <c r="I263" s="22"/>
      <c r="J263" s="22"/>
      <c r="K263" s="22"/>
      <c r="L263" s="22"/>
      <c r="M263" s="22"/>
      <c r="N263" s="25"/>
      <c r="T263" s="22"/>
      <c r="U263" s="22"/>
      <c r="V263" s="22"/>
      <c r="W263" s="22"/>
      <c r="X263" s="22"/>
      <c r="Y263" s="22"/>
      <c r="Z263" s="22"/>
      <c r="AA263" s="22"/>
      <c r="AB263" s="22"/>
      <c r="AC263" s="22"/>
      <c r="AD263" s="22"/>
      <c r="AE263" s="22"/>
      <c r="AF263" s="22"/>
      <c r="AG263" s="22"/>
      <c r="AH263" s="22"/>
      <c r="AJ263" s="22"/>
      <c r="AK263" s="22"/>
      <c r="AL263" s="22"/>
      <c r="AM263" s="22"/>
      <c r="AN263" s="22"/>
    </row>
    <row r="264" spans="1:40" s="23" customFormat="1" x14ac:dyDescent="0.25">
      <c r="A264" s="22"/>
      <c r="B264" s="22"/>
      <c r="C264" s="22"/>
      <c r="D264" s="22"/>
      <c r="E264" s="22"/>
      <c r="F264" s="22"/>
      <c r="G264" s="22"/>
      <c r="H264" s="22"/>
      <c r="I264" s="22"/>
      <c r="J264" s="22"/>
      <c r="K264" s="22"/>
      <c r="L264" s="22"/>
      <c r="M264" s="22"/>
      <c r="N264" s="25"/>
      <c r="T264" s="22"/>
      <c r="U264" s="22"/>
      <c r="V264" s="22"/>
      <c r="W264" s="22"/>
      <c r="X264" s="22"/>
      <c r="Y264" s="22"/>
      <c r="Z264" s="22"/>
      <c r="AA264" s="22"/>
      <c r="AB264" s="22"/>
      <c r="AC264" s="22"/>
      <c r="AD264" s="22"/>
      <c r="AE264" s="22"/>
      <c r="AF264" s="22"/>
      <c r="AG264" s="22"/>
      <c r="AH264" s="22"/>
      <c r="AJ264" s="22"/>
      <c r="AK264" s="22"/>
      <c r="AL264" s="22"/>
      <c r="AM264" s="22"/>
      <c r="AN264" s="22"/>
    </row>
    <row r="265" spans="1:40" s="23" customFormat="1" x14ac:dyDescent="0.25">
      <c r="A265" s="22"/>
      <c r="B265" s="22"/>
      <c r="C265" s="22"/>
      <c r="D265" s="22"/>
      <c r="E265" s="22"/>
      <c r="F265" s="22"/>
      <c r="G265" s="22"/>
      <c r="H265" s="22"/>
      <c r="I265" s="22"/>
      <c r="J265" s="22"/>
      <c r="K265" s="22"/>
      <c r="L265" s="22"/>
      <c r="M265" s="22"/>
      <c r="N265" s="25"/>
      <c r="T265" s="22"/>
      <c r="U265" s="22"/>
      <c r="V265" s="22"/>
      <c r="W265" s="22"/>
      <c r="X265" s="22"/>
      <c r="Y265" s="22"/>
      <c r="Z265" s="22"/>
      <c r="AA265" s="22"/>
      <c r="AB265" s="22"/>
      <c r="AC265" s="22"/>
      <c r="AD265" s="22"/>
      <c r="AE265" s="22"/>
      <c r="AF265" s="22"/>
      <c r="AG265" s="22"/>
      <c r="AH265" s="22"/>
      <c r="AJ265" s="22"/>
      <c r="AK265" s="22"/>
      <c r="AL265" s="22"/>
      <c r="AM265" s="22"/>
      <c r="AN265" s="22"/>
    </row>
    <row r="266" spans="1:40" s="23" customFormat="1" x14ac:dyDescent="0.25">
      <c r="A266" s="22"/>
      <c r="B266" s="22"/>
      <c r="C266" s="22"/>
      <c r="D266" s="22"/>
      <c r="E266" s="22"/>
      <c r="F266" s="22"/>
      <c r="G266" s="22"/>
      <c r="H266" s="22"/>
      <c r="I266" s="22"/>
      <c r="J266" s="22"/>
      <c r="K266" s="22"/>
      <c r="L266" s="22"/>
      <c r="M266" s="22"/>
      <c r="N266" s="25"/>
      <c r="T266" s="22"/>
      <c r="U266" s="22"/>
      <c r="V266" s="22"/>
      <c r="W266" s="22"/>
      <c r="X266" s="22"/>
      <c r="Y266" s="22"/>
      <c r="Z266" s="22"/>
      <c r="AA266" s="22"/>
      <c r="AB266" s="22"/>
      <c r="AC266" s="22"/>
      <c r="AD266" s="22"/>
      <c r="AE266" s="22"/>
      <c r="AF266" s="22"/>
      <c r="AG266" s="22"/>
      <c r="AH266" s="22"/>
      <c r="AJ266" s="22"/>
      <c r="AK266" s="22"/>
      <c r="AL266" s="22"/>
      <c r="AM266" s="22"/>
      <c r="AN266" s="22"/>
    </row>
    <row r="267" spans="1:40" s="23" customFormat="1" x14ac:dyDescent="0.25">
      <c r="A267" s="22"/>
      <c r="B267" s="22"/>
      <c r="C267" s="22"/>
      <c r="D267" s="22"/>
      <c r="E267" s="22"/>
      <c r="F267" s="22"/>
      <c r="G267" s="22"/>
      <c r="H267" s="22"/>
      <c r="I267" s="22"/>
      <c r="J267" s="22"/>
      <c r="K267" s="22"/>
      <c r="L267" s="22"/>
      <c r="M267" s="22"/>
      <c r="N267" s="25"/>
      <c r="T267" s="22"/>
      <c r="U267" s="22"/>
      <c r="V267" s="22"/>
      <c r="W267" s="22"/>
      <c r="X267" s="22"/>
      <c r="Y267" s="22"/>
      <c r="Z267" s="22"/>
      <c r="AA267" s="22"/>
      <c r="AB267" s="22"/>
      <c r="AC267" s="22"/>
      <c r="AD267" s="22"/>
      <c r="AE267" s="22"/>
      <c r="AF267" s="22"/>
      <c r="AG267" s="22"/>
      <c r="AH267" s="22"/>
      <c r="AJ267" s="22"/>
      <c r="AK267" s="22"/>
      <c r="AL267" s="22"/>
      <c r="AM267" s="22"/>
      <c r="AN267" s="22"/>
    </row>
    <row r="268" spans="1:40" s="23" customFormat="1" x14ac:dyDescent="0.25">
      <c r="A268" s="22"/>
      <c r="B268" s="22"/>
      <c r="C268" s="22"/>
      <c r="D268" s="22"/>
      <c r="E268" s="22"/>
      <c r="F268" s="22"/>
      <c r="G268" s="22"/>
      <c r="H268" s="22"/>
      <c r="I268" s="22"/>
      <c r="J268" s="22"/>
      <c r="K268" s="22"/>
      <c r="L268" s="22"/>
      <c r="M268" s="22"/>
      <c r="N268" s="25"/>
      <c r="T268" s="22"/>
      <c r="U268" s="22"/>
      <c r="V268" s="22"/>
      <c r="W268" s="22"/>
      <c r="X268" s="22"/>
      <c r="Y268" s="22"/>
      <c r="Z268" s="22"/>
      <c r="AA268" s="22"/>
      <c r="AB268" s="22"/>
      <c r="AC268" s="22"/>
      <c r="AD268" s="22"/>
      <c r="AE268" s="22"/>
      <c r="AF268" s="22"/>
      <c r="AG268" s="22"/>
      <c r="AH268" s="22"/>
      <c r="AJ268" s="22"/>
      <c r="AK268" s="22"/>
      <c r="AL268" s="22"/>
      <c r="AM268" s="22"/>
      <c r="AN268" s="22"/>
    </row>
    <row r="269" spans="1:40" s="23" customFormat="1" x14ac:dyDescent="0.25">
      <c r="A269" s="22"/>
      <c r="B269" s="22"/>
      <c r="C269" s="22"/>
      <c r="D269" s="22"/>
      <c r="E269" s="22"/>
      <c r="F269" s="22"/>
      <c r="G269" s="22"/>
      <c r="H269" s="22"/>
      <c r="I269" s="22"/>
      <c r="J269" s="22"/>
      <c r="K269" s="22"/>
      <c r="L269" s="22"/>
      <c r="M269" s="22"/>
      <c r="N269" s="25"/>
      <c r="T269" s="22"/>
      <c r="U269" s="22"/>
      <c r="V269" s="22"/>
      <c r="W269" s="22"/>
      <c r="X269" s="22"/>
      <c r="Y269" s="22"/>
      <c r="Z269" s="22"/>
      <c r="AA269" s="22"/>
      <c r="AB269" s="22"/>
      <c r="AC269" s="22"/>
      <c r="AD269" s="22"/>
      <c r="AE269" s="22"/>
      <c r="AF269" s="22"/>
      <c r="AG269" s="22"/>
      <c r="AH269" s="22"/>
      <c r="AJ269" s="22"/>
      <c r="AK269" s="22"/>
      <c r="AL269" s="22"/>
      <c r="AM269" s="22"/>
      <c r="AN269" s="22"/>
    </row>
    <row r="270" spans="1:40" s="23" customFormat="1" x14ac:dyDescent="0.25">
      <c r="A270" s="22"/>
      <c r="B270" s="22"/>
      <c r="C270" s="22"/>
      <c r="D270" s="22"/>
      <c r="E270" s="22"/>
      <c r="F270" s="22"/>
      <c r="G270" s="22"/>
      <c r="H270" s="22"/>
      <c r="I270" s="22"/>
      <c r="J270" s="22"/>
      <c r="K270" s="22"/>
      <c r="L270" s="22"/>
      <c r="M270" s="22"/>
      <c r="N270" s="25"/>
      <c r="T270" s="22"/>
      <c r="U270" s="22"/>
      <c r="V270" s="22"/>
      <c r="W270" s="22"/>
      <c r="X270" s="22"/>
      <c r="Y270" s="22"/>
      <c r="Z270" s="22"/>
      <c r="AA270" s="22"/>
      <c r="AB270" s="22"/>
      <c r="AC270" s="22"/>
      <c r="AD270" s="22"/>
      <c r="AE270" s="22"/>
      <c r="AF270" s="22"/>
      <c r="AG270" s="22"/>
      <c r="AH270" s="22"/>
      <c r="AJ270" s="22"/>
      <c r="AK270" s="22"/>
      <c r="AL270" s="22"/>
      <c r="AM270" s="22"/>
      <c r="AN270" s="22"/>
    </row>
    <row r="271" spans="1:40" s="23" customFormat="1" x14ac:dyDescent="0.25">
      <c r="A271" s="22"/>
      <c r="B271" s="22"/>
      <c r="C271" s="22"/>
      <c r="D271" s="22"/>
      <c r="E271" s="22"/>
      <c r="F271" s="22"/>
      <c r="G271" s="22"/>
      <c r="H271" s="22"/>
      <c r="I271" s="22"/>
      <c r="J271" s="22"/>
      <c r="K271" s="22"/>
      <c r="L271" s="22"/>
      <c r="M271" s="22"/>
      <c r="N271" s="25"/>
      <c r="T271" s="22"/>
      <c r="U271" s="22"/>
      <c r="V271" s="22"/>
      <c r="W271" s="22"/>
      <c r="X271" s="22"/>
      <c r="Y271" s="22"/>
      <c r="Z271" s="22"/>
      <c r="AA271" s="22"/>
      <c r="AB271" s="22"/>
      <c r="AC271" s="22"/>
      <c r="AD271" s="22"/>
      <c r="AE271" s="22"/>
      <c r="AF271" s="22"/>
      <c r="AG271" s="22"/>
      <c r="AH271" s="22"/>
      <c r="AJ271" s="22"/>
      <c r="AK271" s="22"/>
      <c r="AL271" s="22"/>
      <c r="AM271" s="22"/>
      <c r="AN271" s="22"/>
    </row>
    <row r="272" spans="1:40" s="23" customFormat="1" x14ac:dyDescent="0.25">
      <c r="A272" s="22"/>
      <c r="B272" s="22"/>
      <c r="C272" s="22"/>
      <c r="D272" s="22"/>
      <c r="E272" s="22"/>
      <c r="F272" s="22"/>
      <c r="G272" s="22"/>
      <c r="H272" s="22"/>
      <c r="I272" s="22"/>
      <c r="J272" s="22"/>
      <c r="K272" s="22"/>
      <c r="L272" s="22"/>
      <c r="M272" s="22"/>
      <c r="N272" s="25"/>
      <c r="T272" s="22"/>
      <c r="U272" s="22"/>
      <c r="V272" s="22"/>
      <c r="W272" s="22"/>
      <c r="X272" s="22"/>
      <c r="Y272" s="22"/>
      <c r="Z272" s="22"/>
      <c r="AA272" s="22"/>
      <c r="AB272" s="22"/>
      <c r="AC272" s="22"/>
      <c r="AD272" s="22"/>
      <c r="AE272" s="22"/>
      <c r="AF272" s="22"/>
      <c r="AG272" s="22"/>
      <c r="AH272" s="22"/>
      <c r="AJ272" s="22"/>
      <c r="AK272" s="22"/>
      <c r="AL272" s="22"/>
      <c r="AM272" s="22"/>
      <c r="AN272" s="22"/>
    </row>
    <row r="273" spans="1:40" s="23" customFormat="1" x14ac:dyDescent="0.25">
      <c r="A273" s="22"/>
      <c r="B273" s="22"/>
      <c r="C273" s="22"/>
      <c r="D273" s="22"/>
      <c r="E273" s="22"/>
      <c r="F273" s="22"/>
      <c r="G273" s="22"/>
      <c r="H273" s="22"/>
      <c r="I273" s="22"/>
      <c r="J273" s="22"/>
      <c r="K273" s="22"/>
      <c r="L273" s="22"/>
      <c r="M273" s="22"/>
      <c r="N273" s="25"/>
      <c r="T273" s="22"/>
      <c r="U273" s="22"/>
      <c r="V273" s="22"/>
      <c r="W273" s="22"/>
      <c r="X273" s="22"/>
      <c r="Y273" s="22"/>
      <c r="Z273" s="22"/>
      <c r="AA273" s="22"/>
      <c r="AB273" s="22"/>
      <c r="AC273" s="22"/>
      <c r="AD273" s="22"/>
      <c r="AE273" s="22"/>
      <c r="AF273" s="22"/>
      <c r="AG273" s="22"/>
      <c r="AH273" s="22"/>
      <c r="AJ273" s="22"/>
      <c r="AK273" s="22"/>
      <c r="AL273" s="22"/>
      <c r="AM273" s="22"/>
      <c r="AN273" s="22"/>
    </row>
    <row r="274" spans="1:40" s="23" customFormat="1" x14ac:dyDescent="0.25">
      <c r="A274" s="22"/>
      <c r="B274" s="22"/>
      <c r="C274" s="22"/>
      <c r="D274" s="22"/>
      <c r="E274" s="22"/>
      <c r="F274" s="22"/>
      <c r="G274" s="22"/>
      <c r="H274" s="22"/>
      <c r="I274" s="22"/>
      <c r="J274" s="22"/>
      <c r="K274" s="22"/>
      <c r="L274" s="22"/>
      <c r="M274" s="22"/>
      <c r="N274" s="25"/>
      <c r="T274" s="22"/>
      <c r="U274" s="22"/>
      <c r="V274" s="22"/>
      <c r="W274" s="22"/>
      <c r="X274" s="22"/>
      <c r="Y274" s="22"/>
      <c r="Z274" s="22"/>
      <c r="AA274" s="22"/>
      <c r="AB274" s="22"/>
      <c r="AC274" s="22"/>
      <c r="AD274" s="22"/>
      <c r="AE274" s="22"/>
      <c r="AF274" s="22"/>
      <c r="AG274" s="22"/>
      <c r="AH274" s="22"/>
      <c r="AJ274" s="22"/>
      <c r="AK274" s="22"/>
      <c r="AL274" s="22"/>
      <c r="AM274" s="22"/>
      <c r="AN274" s="22"/>
    </row>
    <row r="275" spans="1:40" s="23" customFormat="1" x14ac:dyDescent="0.25">
      <c r="A275" s="22"/>
      <c r="B275" s="22"/>
      <c r="C275" s="22"/>
      <c r="D275" s="22"/>
      <c r="E275" s="22"/>
      <c r="F275" s="22"/>
      <c r="G275" s="22"/>
      <c r="H275" s="22"/>
      <c r="I275" s="22"/>
      <c r="J275" s="22"/>
      <c r="K275" s="22"/>
      <c r="L275" s="22"/>
      <c r="M275" s="22"/>
      <c r="N275" s="25"/>
      <c r="T275" s="22"/>
      <c r="U275" s="22"/>
      <c r="V275" s="22"/>
      <c r="W275" s="22"/>
      <c r="X275" s="22"/>
      <c r="Y275" s="22"/>
      <c r="Z275" s="22"/>
      <c r="AA275" s="22"/>
      <c r="AB275" s="22"/>
      <c r="AC275" s="22"/>
      <c r="AD275" s="22"/>
      <c r="AE275" s="22"/>
      <c r="AF275" s="22"/>
      <c r="AG275" s="22"/>
      <c r="AH275" s="22"/>
      <c r="AJ275" s="22"/>
      <c r="AK275" s="22"/>
      <c r="AL275" s="22"/>
      <c r="AM275" s="22"/>
      <c r="AN275" s="22"/>
    </row>
    <row r="276" spans="1:40" s="23" customFormat="1" x14ac:dyDescent="0.25">
      <c r="A276" s="22"/>
      <c r="B276" s="22"/>
      <c r="C276" s="22"/>
      <c r="D276" s="22"/>
      <c r="E276" s="22"/>
      <c r="F276" s="22"/>
      <c r="G276" s="22"/>
      <c r="H276" s="22"/>
      <c r="I276" s="22"/>
      <c r="J276" s="22"/>
      <c r="K276" s="22"/>
      <c r="L276" s="22"/>
      <c r="M276" s="22"/>
      <c r="N276" s="25"/>
      <c r="T276" s="22"/>
      <c r="U276" s="22"/>
      <c r="V276" s="22"/>
      <c r="W276" s="22"/>
      <c r="X276" s="22"/>
      <c r="Y276" s="22"/>
      <c r="Z276" s="22"/>
      <c r="AA276" s="22"/>
      <c r="AB276" s="22"/>
      <c r="AC276" s="22"/>
      <c r="AD276" s="22"/>
      <c r="AE276" s="22"/>
      <c r="AF276" s="22"/>
      <c r="AG276" s="22"/>
      <c r="AH276" s="22"/>
      <c r="AJ276" s="22"/>
      <c r="AK276" s="22"/>
      <c r="AL276" s="22"/>
      <c r="AM276" s="22"/>
      <c r="AN276" s="22"/>
    </row>
    <row r="277" spans="1:40" s="23" customFormat="1" x14ac:dyDescent="0.25">
      <c r="A277" s="22"/>
      <c r="B277" s="22"/>
      <c r="C277" s="22"/>
      <c r="D277" s="22"/>
      <c r="E277" s="22"/>
      <c r="F277" s="22"/>
      <c r="G277" s="22"/>
      <c r="H277" s="22"/>
      <c r="I277" s="22"/>
      <c r="J277" s="22"/>
      <c r="K277" s="22"/>
      <c r="L277" s="22"/>
      <c r="M277" s="22"/>
      <c r="N277" s="25"/>
      <c r="T277" s="22"/>
      <c r="U277" s="22"/>
      <c r="V277" s="22"/>
      <c r="W277" s="22"/>
      <c r="X277" s="22"/>
      <c r="Y277" s="22"/>
      <c r="Z277" s="22"/>
      <c r="AA277" s="22"/>
      <c r="AB277" s="22"/>
      <c r="AC277" s="22"/>
      <c r="AD277" s="22"/>
      <c r="AE277" s="22"/>
      <c r="AF277" s="22"/>
      <c r="AG277" s="22"/>
      <c r="AH277" s="22"/>
      <c r="AJ277" s="22"/>
      <c r="AK277" s="22"/>
      <c r="AL277" s="22"/>
      <c r="AM277" s="22"/>
      <c r="AN277" s="22"/>
    </row>
    <row r="278" spans="1:40" s="23" customFormat="1" x14ac:dyDescent="0.25">
      <c r="A278" s="22"/>
      <c r="B278" s="22"/>
      <c r="C278" s="22"/>
      <c r="D278" s="22"/>
      <c r="E278" s="22"/>
      <c r="F278" s="22"/>
      <c r="G278" s="22"/>
      <c r="H278" s="22"/>
      <c r="I278" s="22"/>
      <c r="J278" s="22"/>
      <c r="K278" s="22"/>
      <c r="L278" s="22"/>
      <c r="M278" s="22"/>
      <c r="N278" s="25"/>
      <c r="T278" s="22"/>
      <c r="U278" s="22"/>
      <c r="V278" s="22"/>
      <c r="W278" s="22"/>
      <c r="X278" s="22"/>
      <c r="Y278" s="22"/>
      <c r="Z278" s="22"/>
      <c r="AA278" s="22"/>
      <c r="AB278" s="22"/>
      <c r="AC278" s="22"/>
      <c r="AD278" s="22"/>
      <c r="AE278" s="22"/>
      <c r="AF278" s="22"/>
      <c r="AG278" s="22"/>
      <c r="AH278" s="22"/>
      <c r="AJ278" s="22"/>
      <c r="AK278" s="22"/>
      <c r="AL278" s="22"/>
      <c r="AM278" s="22"/>
      <c r="AN278" s="22"/>
    </row>
    <row r="279" spans="1:40" s="23" customFormat="1" x14ac:dyDescent="0.25">
      <c r="A279" s="22"/>
      <c r="B279" s="22"/>
      <c r="C279" s="22"/>
      <c r="D279" s="22"/>
      <c r="E279" s="22"/>
      <c r="F279" s="22"/>
      <c r="G279" s="22"/>
      <c r="H279" s="22"/>
      <c r="I279" s="22"/>
      <c r="J279" s="22"/>
      <c r="K279" s="22"/>
      <c r="L279" s="22"/>
      <c r="M279" s="22"/>
      <c r="N279" s="25"/>
      <c r="T279" s="22"/>
      <c r="U279" s="22"/>
      <c r="V279" s="22"/>
      <c r="W279" s="22"/>
      <c r="X279" s="22"/>
      <c r="Y279" s="22"/>
      <c r="Z279" s="22"/>
      <c r="AA279" s="22"/>
      <c r="AB279" s="22"/>
      <c r="AC279" s="22"/>
      <c r="AD279" s="22"/>
      <c r="AE279" s="22"/>
      <c r="AF279" s="22"/>
      <c r="AG279" s="22"/>
      <c r="AH279" s="22"/>
      <c r="AJ279" s="22"/>
      <c r="AK279" s="22"/>
      <c r="AL279" s="22"/>
      <c r="AM279" s="22"/>
      <c r="AN279" s="22"/>
    </row>
    <row r="280" spans="1:40" s="23" customFormat="1" x14ac:dyDescent="0.25">
      <c r="A280" s="22"/>
      <c r="B280" s="22"/>
      <c r="C280" s="22"/>
      <c r="D280" s="22"/>
      <c r="E280" s="22"/>
      <c r="F280" s="22"/>
      <c r="G280" s="22"/>
      <c r="H280" s="22"/>
      <c r="I280" s="22"/>
      <c r="J280" s="22"/>
      <c r="K280" s="22"/>
      <c r="L280" s="22"/>
      <c r="M280" s="22"/>
      <c r="N280" s="25"/>
      <c r="T280" s="22"/>
      <c r="U280" s="22"/>
      <c r="V280" s="22"/>
      <c r="W280" s="22"/>
      <c r="X280" s="22"/>
      <c r="Y280" s="22"/>
      <c r="Z280" s="22"/>
      <c r="AA280" s="22"/>
      <c r="AB280" s="22"/>
      <c r="AC280" s="22"/>
      <c r="AD280" s="22"/>
      <c r="AE280" s="22"/>
      <c r="AF280" s="22"/>
      <c r="AG280" s="22"/>
      <c r="AH280" s="22"/>
      <c r="AJ280" s="22"/>
      <c r="AK280" s="22"/>
      <c r="AL280" s="22"/>
      <c r="AM280" s="22"/>
      <c r="AN280" s="22"/>
    </row>
    <row r="281" spans="1:40" s="23" customFormat="1" x14ac:dyDescent="0.25">
      <c r="A281" s="22"/>
      <c r="B281" s="22"/>
      <c r="C281" s="22"/>
      <c r="D281" s="22"/>
      <c r="E281" s="22"/>
      <c r="F281" s="22"/>
      <c r="G281" s="22"/>
      <c r="H281" s="22"/>
      <c r="I281" s="22"/>
      <c r="J281" s="22"/>
      <c r="K281" s="22"/>
      <c r="L281" s="22"/>
      <c r="M281" s="22"/>
      <c r="N281" s="25"/>
      <c r="T281" s="22"/>
      <c r="U281" s="22"/>
      <c r="V281" s="22"/>
      <c r="W281" s="22"/>
      <c r="X281" s="22"/>
      <c r="Y281" s="22"/>
      <c r="Z281" s="22"/>
      <c r="AA281" s="22"/>
      <c r="AB281" s="22"/>
      <c r="AC281" s="22"/>
      <c r="AD281" s="22"/>
      <c r="AE281" s="22"/>
      <c r="AF281" s="22"/>
      <c r="AG281" s="22"/>
      <c r="AH281" s="22"/>
      <c r="AJ281" s="22"/>
      <c r="AK281" s="22"/>
      <c r="AL281" s="22"/>
      <c r="AM281" s="22"/>
      <c r="AN281" s="22"/>
    </row>
    <row r="282" spans="1:40" s="23" customFormat="1" x14ac:dyDescent="0.25">
      <c r="A282" s="22"/>
      <c r="B282" s="22"/>
      <c r="C282" s="22"/>
      <c r="D282" s="22"/>
      <c r="E282" s="22"/>
      <c r="F282" s="22"/>
      <c r="G282" s="22"/>
      <c r="H282" s="22"/>
      <c r="I282" s="22"/>
      <c r="J282" s="22"/>
      <c r="K282" s="22"/>
      <c r="L282" s="22"/>
      <c r="M282" s="22"/>
      <c r="N282" s="25"/>
      <c r="T282" s="22"/>
      <c r="U282" s="22"/>
      <c r="V282" s="22"/>
      <c r="W282" s="22"/>
      <c r="X282" s="22"/>
      <c r="Y282" s="22"/>
      <c r="Z282" s="22"/>
      <c r="AA282" s="22"/>
      <c r="AB282" s="22"/>
      <c r="AC282" s="22"/>
      <c r="AD282" s="22"/>
      <c r="AE282" s="22"/>
      <c r="AF282" s="22"/>
      <c r="AG282" s="22"/>
      <c r="AH282" s="22"/>
      <c r="AJ282" s="22"/>
      <c r="AK282" s="22"/>
      <c r="AL282" s="22"/>
      <c r="AM282" s="22"/>
      <c r="AN282" s="22"/>
    </row>
    <row r="283" spans="1:40" s="23" customFormat="1" x14ac:dyDescent="0.25">
      <c r="A283" s="22"/>
      <c r="B283" s="22"/>
      <c r="C283" s="22"/>
      <c r="D283" s="22"/>
      <c r="E283" s="22"/>
      <c r="F283" s="22"/>
      <c r="G283" s="22"/>
      <c r="H283" s="22"/>
      <c r="I283" s="22"/>
      <c r="J283" s="22"/>
      <c r="K283" s="22"/>
      <c r="L283" s="22"/>
      <c r="M283" s="22"/>
      <c r="N283" s="25"/>
      <c r="T283" s="22"/>
      <c r="U283" s="22"/>
      <c r="V283" s="22"/>
      <c r="W283" s="22"/>
      <c r="X283" s="22"/>
      <c r="Y283" s="22"/>
      <c r="Z283" s="22"/>
      <c r="AA283" s="22"/>
      <c r="AB283" s="22"/>
      <c r="AC283" s="22"/>
      <c r="AD283" s="22"/>
      <c r="AE283" s="22"/>
      <c r="AF283" s="22"/>
      <c r="AG283" s="22"/>
      <c r="AH283" s="22"/>
      <c r="AJ283" s="22"/>
      <c r="AK283" s="22"/>
      <c r="AL283" s="22"/>
      <c r="AM283" s="22"/>
      <c r="AN283" s="22"/>
    </row>
    <row r="284" spans="1:40" s="23" customFormat="1" x14ac:dyDescent="0.25">
      <c r="A284" s="22"/>
      <c r="B284" s="22"/>
      <c r="C284" s="22"/>
      <c r="D284" s="22"/>
      <c r="E284" s="22"/>
      <c r="F284" s="22"/>
      <c r="G284" s="22"/>
      <c r="H284" s="22"/>
      <c r="I284" s="22"/>
      <c r="J284" s="22"/>
      <c r="K284" s="22"/>
      <c r="L284" s="22"/>
      <c r="M284" s="22"/>
      <c r="N284" s="25"/>
      <c r="T284" s="22"/>
      <c r="U284" s="22"/>
      <c r="V284" s="22"/>
      <c r="W284" s="22"/>
      <c r="X284" s="22"/>
      <c r="Y284" s="22"/>
      <c r="Z284" s="22"/>
      <c r="AA284" s="22"/>
      <c r="AB284" s="22"/>
      <c r="AC284" s="22"/>
      <c r="AD284" s="22"/>
      <c r="AE284" s="22"/>
      <c r="AF284" s="22"/>
      <c r="AG284" s="22"/>
      <c r="AH284" s="22"/>
      <c r="AJ284" s="22"/>
      <c r="AK284" s="22"/>
      <c r="AL284" s="22"/>
      <c r="AM284" s="22"/>
      <c r="AN284" s="22"/>
    </row>
    <row r="285" spans="1:40" s="23" customFormat="1" x14ac:dyDescent="0.25">
      <c r="A285" s="22"/>
      <c r="B285" s="22"/>
      <c r="C285" s="22"/>
      <c r="D285" s="22"/>
      <c r="E285" s="22"/>
      <c r="F285" s="22"/>
      <c r="G285" s="22"/>
      <c r="H285" s="22"/>
      <c r="I285" s="22"/>
      <c r="J285" s="22"/>
      <c r="K285" s="22"/>
      <c r="L285" s="22"/>
      <c r="M285" s="22"/>
      <c r="N285" s="25"/>
      <c r="T285" s="22"/>
      <c r="U285" s="22"/>
      <c r="V285" s="22"/>
      <c r="W285" s="22"/>
      <c r="X285" s="22"/>
      <c r="Y285" s="22"/>
      <c r="Z285" s="22"/>
      <c r="AA285" s="22"/>
      <c r="AB285" s="22"/>
      <c r="AC285" s="22"/>
      <c r="AD285" s="22"/>
      <c r="AE285" s="22"/>
      <c r="AF285" s="22"/>
      <c r="AG285" s="22"/>
      <c r="AH285" s="22"/>
      <c r="AJ285" s="22"/>
      <c r="AK285" s="22"/>
      <c r="AL285" s="22"/>
      <c r="AM285" s="22"/>
      <c r="AN285" s="22"/>
    </row>
    <row r="286" spans="1:40" s="23" customFormat="1" x14ac:dyDescent="0.25">
      <c r="A286" s="22"/>
      <c r="B286" s="22"/>
      <c r="C286" s="22"/>
      <c r="D286" s="22"/>
      <c r="E286" s="22"/>
      <c r="F286" s="22"/>
      <c r="G286" s="22"/>
      <c r="H286" s="22"/>
      <c r="I286" s="22"/>
      <c r="J286" s="22"/>
      <c r="K286" s="22"/>
      <c r="L286" s="22"/>
      <c r="M286" s="22"/>
      <c r="N286" s="25"/>
      <c r="T286" s="22"/>
      <c r="U286" s="22"/>
      <c r="V286" s="22"/>
      <c r="W286" s="22"/>
      <c r="X286" s="22"/>
      <c r="Y286" s="22"/>
      <c r="Z286" s="22"/>
      <c r="AA286" s="22"/>
      <c r="AB286" s="22"/>
      <c r="AC286" s="22"/>
      <c r="AD286" s="22"/>
      <c r="AE286" s="22"/>
      <c r="AF286" s="22"/>
      <c r="AG286" s="22"/>
      <c r="AH286" s="22"/>
      <c r="AJ286" s="22"/>
      <c r="AK286" s="22"/>
      <c r="AL286" s="22"/>
      <c r="AM286" s="22"/>
      <c r="AN286" s="22"/>
    </row>
    <row r="287" spans="1:40" s="23" customFormat="1" x14ac:dyDescent="0.25">
      <c r="A287" s="22"/>
      <c r="B287" s="22"/>
      <c r="C287" s="22"/>
      <c r="D287" s="22"/>
      <c r="E287" s="22"/>
      <c r="F287" s="22"/>
      <c r="G287" s="22"/>
      <c r="H287" s="22"/>
      <c r="I287" s="22"/>
      <c r="J287" s="22"/>
      <c r="K287" s="22"/>
      <c r="L287" s="22"/>
      <c r="M287" s="22"/>
      <c r="N287" s="25"/>
      <c r="T287" s="22"/>
      <c r="U287" s="22"/>
      <c r="V287" s="22"/>
      <c r="W287" s="22"/>
      <c r="X287" s="22"/>
      <c r="Y287" s="22"/>
      <c r="Z287" s="22"/>
      <c r="AA287" s="22"/>
      <c r="AB287" s="22"/>
      <c r="AC287" s="22"/>
      <c r="AD287" s="22"/>
      <c r="AE287" s="22"/>
      <c r="AF287" s="22"/>
      <c r="AG287" s="22"/>
      <c r="AH287" s="22"/>
      <c r="AJ287" s="22"/>
      <c r="AK287" s="22"/>
      <c r="AL287" s="22"/>
      <c r="AM287" s="22"/>
      <c r="AN287" s="22"/>
    </row>
    <row r="288" spans="1:40" s="23" customFormat="1" x14ac:dyDescent="0.25">
      <c r="A288" s="22"/>
      <c r="B288" s="22"/>
      <c r="C288" s="22"/>
      <c r="D288" s="22"/>
      <c r="E288" s="22"/>
      <c r="F288" s="22"/>
      <c r="G288" s="22"/>
      <c r="H288" s="22"/>
      <c r="I288" s="22"/>
      <c r="J288" s="22"/>
      <c r="K288" s="22"/>
      <c r="L288" s="22"/>
      <c r="M288" s="22"/>
      <c r="N288" s="25"/>
      <c r="T288" s="22"/>
      <c r="U288" s="22"/>
      <c r="V288" s="22"/>
      <c r="W288" s="22"/>
      <c r="X288" s="22"/>
      <c r="Y288" s="22"/>
      <c r="Z288" s="22"/>
      <c r="AA288" s="22"/>
      <c r="AB288" s="22"/>
      <c r="AC288" s="22"/>
      <c r="AD288" s="22"/>
      <c r="AE288" s="22"/>
      <c r="AF288" s="22"/>
      <c r="AG288" s="22"/>
      <c r="AH288" s="22"/>
      <c r="AJ288" s="22"/>
      <c r="AK288" s="22"/>
      <c r="AL288" s="22"/>
      <c r="AM288" s="22"/>
      <c r="AN288" s="22"/>
    </row>
    <row r="289" spans="1:40" s="23" customFormat="1" x14ac:dyDescent="0.25">
      <c r="A289" s="22"/>
      <c r="B289" s="22"/>
      <c r="C289" s="22"/>
      <c r="D289" s="22"/>
      <c r="E289" s="22"/>
      <c r="F289" s="22"/>
      <c r="G289" s="22"/>
      <c r="H289" s="22"/>
      <c r="I289" s="22"/>
      <c r="J289" s="22"/>
      <c r="K289" s="22"/>
      <c r="L289" s="22"/>
      <c r="M289" s="22"/>
      <c r="N289" s="25"/>
      <c r="T289" s="22"/>
      <c r="U289" s="22"/>
      <c r="V289" s="22"/>
      <c r="W289" s="22"/>
      <c r="X289" s="22"/>
      <c r="Y289" s="22"/>
      <c r="Z289" s="22"/>
      <c r="AA289" s="22"/>
      <c r="AB289" s="22"/>
      <c r="AC289" s="22"/>
      <c r="AD289" s="22"/>
      <c r="AE289" s="22"/>
      <c r="AF289" s="22"/>
      <c r="AG289" s="22"/>
      <c r="AH289" s="22"/>
      <c r="AJ289" s="22"/>
      <c r="AK289" s="22"/>
      <c r="AL289" s="22"/>
      <c r="AM289" s="22"/>
      <c r="AN289" s="22"/>
    </row>
    <row r="290" spans="1:40" s="23" customFormat="1" x14ac:dyDescent="0.25">
      <c r="A290" s="22"/>
      <c r="B290" s="22"/>
      <c r="C290" s="22"/>
      <c r="D290" s="22"/>
      <c r="E290" s="22"/>
      <c r="F290" s="22"/>
      <c r="G290" s="22"/>
      <c r="H290" s="22"/>
      <c r="I290" s="22"/>
      <c r="J290" s="22"/>
      <c r="K290" s="22"/>
      <c r="L290" s="22"/>
      <c r="M290" s="22"/>
      <c r="N290" s="25"/>
      <c r="T290" s="22"/>
      <c r="U290" s="22"/>
      <c r="V290" s="22"/>
      <c r="W290" s="22"/>
      <c r="X290" s="22"/>
      <c r="Y290" s="22"/>
      <c r="Z290" s="22"/>
      <c r="AA290" s="22"/>
      <c r="AB290" s="22"/>
      <c r="AC290" s="22"/>
      <c r="AD290" s="22"/>
      <c r="AE290" s="22"/>
      <c r="AF290" s="22"/>
      <c r="AG290" s="22"/>
      <c r="AH290" s="22"/>
      <c r="AJ290" s="22"/>
      <c r="AK290" s="22"/>
      <c r="AL290" s="22"/>
      <c r="AM290" s="22"/>
      <c r="AN290" s="22"/>
    </row>
    <row r="291" spans="1:40" s="23" customFormat="1" x14ac:dyDescent="0.25">
      <c r="A291" s="22"/>
      <c r="B291" s="22"/>
      <c r="C291" s="22"/>
      <c r="D291" s="22"/>
      <c r="E291" s="22"/>
      <c r="F291" s="22"/>
      <c r="G291" s="22"/>
      <c r="H291" s="22"/>
      <c r="I291" s="22"/>
      <c r="J291" s="22"/>
      <c r="K291" s="22"/>
      <c r="L291" s="22"/>
      <c r="M291" s="22"/>
      <c r="N291" s="25"/>
      <c r="T291" s="22"/>
      <c r="U291" s="22"/>
      <c r="V291" s="22"/>
      <c r="W291" s="22"/>
      <c r="X291" s="22"/>
      <c r="Y291" s="22"/>
      <c r="Z291" s="22"/>
      <c r="AA291" s="22"/>
      <c r="AB291" s="22"/>
      <c r="AC291" s="22"/>
      <c r="AD291" s="22"/>
      <c r="AE291" s="22"/>
      <c r="AF291" s="22"/>
      <c r="AG291" s="22"/>
      <c r="AH291" s="22"/>
      <c r="AJ291" s="22"/>
      <c r="AK291" s="22"/>
      <c r="AL291" s="22"/>
      <c r="AM291" s="22"/>
      <c r="AN291" s="22"/>
    </row>
    <row r="292" spans="1:40" s="23" customFormat="1" x14ac:dyDescent="0.25">
      <c r="A292" s="22"/>
      <c r="B292" s="22"/>
      <c r="C292" s="22"/>
      <c r="D292" s="22"/>
      <c r="E292" s="22"/>
      <c r="F292" s="22"/>
      <c r="G292" s="22"/>
      <c r="H292" s="22"/>
      <c r="I292" s="22"/>
      <c r="J292" s="22"/>
      <c r="K292" s="22"/>
      <c r="L292" s="22"/>
      <c r="M292" s="22"/>
      <c r="N292" s="25"/>
      <c r="T292" s="22"/>
      <c r="U292" s="22"/>
      <c r="V292" s="22"/>
      <c r="W292" s="22"/>
      <c r="X292" s="22"/>
      <c r="Y292" s="22"/>
      <c r="Z292" s="22"/>
      <c r="AA292" s="22"/>
      <c r="AB292" s="22"/>
      <c r="AC292" s="22"/>
      <c r="AD292" s="22"/>
      <c r="AE292" s="22"/>
      <c r="AF292" s="22"/>
      <c r="AG292" s="22"/>
      <c r="AH292" s="22"/>
      <c r="AJ292" s="22"/>
      <c r="AK292" s="22"/>
      <c r="AL292" s="22"/>
      <c r="AM292" s="22"/>
      <c r="AN292" s="22"/>
    </row>
  </sheetData>
  <mergeCells count="94">
    <mergeCell ref="M163:M164"/>
    <mergeCell ref="A153:A156"/>
    <mergeCell ref="A129:A134"/>
    <mergeCell ref="A139:A140"/>
    <mergeCell ref="B139:B140"/>
    <mergeCell ref="C139:C140"/>
    <mergeCell ref="D139:D140"/>
    <mergeCell ref="D163:D164"/>
    <mergeCell ref="D151:D152"/>
    <mergeCell ref="E163:E164"/>
    <mergeCell ref="F163:G163"/>
    <mergeCell ref="F151:G151"/>
    <mergeCell ref="H151:H152"/>
    <mergeCell ref="I151:I152"/>
    <mergeCell ref="A51:A53"/>
    <mergeCell ref="A73:A76"/>
    <mergeCell ref="A163:A164"/>
    <mergeCell ref="B163:B164"/>
    <mergeCell ref="C163:C164"/>
    <mergeCell ref="A151:A152"/>
    <mergeCell ref="B151:B152"/>
    <mergeCell ref="C151:C152"/>
    <mergeCell ref="A77:A89"/>
    <mergeCell ref="E151:E152"/>
    <mergeCell ref="H163:H164"/>
    <mergeCell ref="I163:I164"/>
    <mergeCell ref="J151:J152"/>
    <mergeCell ref="K151:L151"/>
    <mergeCell ref="J163:J164"/>
    <mergeCell ref="K163:L163"/>
    <mergeCell ref="M151:M152"/>
    <mergeCell ref="H139:H140"/>
    <mergeCell ref="I139:I140"/>
    <mergeCell ref="J139:J140"/>
    <mergeCell ref="K139:L139"/>
    <mergeCell ref="M139:M140"/>
    <mergeCell ref="E139:E140"/>
    <mergeCell ref="F139:G139"/>
    <mergeCell ref="F127:G127"/>
    <mergeCell ref="H127:H128"/>
    <mergeCell ref="I127:I128"/>
    <mergeCell ref="J127:J128"/>
    <mergeCell ref="K127:L127"/>
    <mergeCell ref="M127:M128"/>
    <mergeCell ref="A127:A128"/>
    <mergeCell ref="B127:B128"/>
    <mergeCell ref="C127:C128"/>
    <mergeCell ref="D127:D128"/>
    <mergeCell ref="E127:E128"/>
    <mergeCell ref="AG8:AG9"/>
    <mergeCell ref="AH8:AH9"/>
    <mergeCell ref="P8:P9"/>
    <mergeCell ref="Q8:Q9"/>
    <mergeCell ref="R8:R9"/>
    <mergeCell ref="S8:S9"/>
    <mergeCell ref="T8:T9"/>
    <mergeCell ref="A10:A14"/>
    <mergeCell ref="A15:A21"/>
    <mergeCell ref="AA8:AA9"/>
    <mergeCell ref="AB8:AB9"/>
    <mergeCell ref="AC8:AC9"/>
    <mergeCell ref="H8:H9"/>
    <mergeCell ref="I8:I9"/>
    <mergeCell ref="J8:J9"/>
    <mergeCell ref="K8:L8"/>
    <mergeCell ref="M8:M9"/>
    <mergeCell ref="V8:V9"/>
    <mergeCell ref="W8:W9"/>
    <mergeCell ref="X8:X9"/>
    <mergeCell ref="Y8:Y9"/>
    <mergeCell ref="Z8:Z9"/>
    <mergeCell ref="A1:AI1"/>
    <mergeCell ref="A2:AI2"/>
    <mergeCell ref="B4:G4"/>
    <mergeCell ref="B5:C5"/>
    <mergeCell ref="A7:M7"/>
    <mergeCell ref="N7:X7"/>
    <mergeCell ref="Y7:AI7"/>
    <mergeCell ref="AI8:AI9"/>
    <mergeCell ref="O8:O9"/>
    <mergeCell ref="A54:A72"/>
    <mergeCell ref="A90:A119"/>
    <mergeCell ref="F8:G8"/>
    <mergeCell ref="A8:A9"/>
    <mergeCell ref="B8:B9"/>
    <mergeCell ref="C8:C9"/>
    <mergeCell ref="D8:D9"/>
    <mergeCell ref="E8:E9"/>
    <mergeCell ref="N8:N9"/>
    <mergeCell ref="A22:A50"/>
    <mergeCell ref="AD8:AD9"/>
    <mergeCell ref="AE8:AE9"/>
    <mergeCell ref="AF8:AF9"/>
    <mergeCell ref="U8:U9"/>
  </mergeCells>
  <conditionalFormatting sqref="AN5:AN6">
    <cfRule type="cellIs" dxfId="33" priority="9" stopIfTrue="1" operator="equal">
      <formula>$AN$5</formula>
    </cfRule>
  </conditionalFormatting>
  <conditionalFormatting sqref="N10:N119">
    <cfRule type="cellIs" dxfId="32" priority="8" stopIfTrue="1" operator="equal">
      <formula>"x"</formula>
    </cfRule>
  </conditionalFormatting>
  <conditionalFormatting sqref="O10:O119">
    <cfRule type="cellIs" dxfId="31" priority="7" operator="equal">
      <formula>"x"</formula>
    </cfRule>
  </conditionalFormatting>
  <conditionalFormatting sqref="P10:P119">
    <cfRule type="cellIs" dxfId="30" priority="6" operator="equal">
      <formula>"x"</formula>
    </cfRule>
  </conditionalFormatting>
  <conditionalFormatting sqref="Q10:Q119">
    <cfRule type="cellIs" dxfId="29" priority="5" stopIfTrue="1" operator="equal">
      <formula>"x"</formula>
    </cfRule>
  </conditionalFormatting>
  <conditionalFormatting sqref="R10:R119">
    <cfRule type="cellIs" dxfId="28" priority="4" operator="equal">
      <formula>"x"</formula>
    </cfRule>
  </conditionalFormatting>
  <conditionalFormatting sqref="S10:S119">
    <cfRule type="cellIs" dxfId="27" priority="1" stopIfTrue="1" operator="equal">
      <formula>$AN$6</formula>
    </cfRule>
    <cfRule type="cellIs" dxfId="26" priority="2" stopIfTrue="1" operator="equal">
      <formula>$AN$5</formula>
    </cfRule>
  </conditionalFormatting>
  <dataValidations count="1">
    <dataValidation type="list" allowBlank="1" showInputMessage="1" showErrorMessage="1" sqref="S10:S119">
      <formula1>$AN$5:$AN$6</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9"/>
  <sheetViews>
    <sheetView showGridLines="0" zoomScale="80" zoomScaleNormal="80" zoomScalePageLayoutView="70" workbookViewId="0">
      <selection activeCell="H6" sqref="H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57"/>
      <c r="B1" s="383" t="s">
        <v>2191</v>
      </c>
      <c r="C1" s="383"/>
      <c r="D1" s="383"/>
      <c r="E1" s="383"/>
      <c r="F1" s="383"/>
      <c r="G1" s="383"/>
      <c r="H1" s="383"/>
      <c r="I1" s="383"/>
      <c r="J1" s="383"/>
      <c r="K1" s="383"/>
      <c r="L1" s="383"/>
      <c r="M1" s="383"/>
      <c r="N1" s="383"/>
      <c r="O1" s="383"/>
      <c r="P1" s="383"/>
      <c r="Q1" s="383"/>
      <c r="R1" s="383"/>
      <c r="S1" s="383"/>
      <c r="T1" s="383"/>
      <c r="U1" s="383"/>
      <c r="V1" s="383"/>
      <c r="W1" s="383"/>
      <c r="X1" s="57"/>
    </row>
    <row r="2" spans="1:28" s="59" customFormat="1" ht="16.5" customHeight="1" x14ac:dyDescent="0.25">
      <c r="A2" s="58"/>
      <c r="B2" s="383"/>
      <c r="C2" s="383"/>
      <c r="D2" s="383"/>
      <c r="E2" s="383"/>
      <c r="F2" s="383"/>
      <c r="G2" s="383"/>
      <c r="H2" s="383"/>
      <c r="I2" s="383"/>
      <c r="J2" s="383"/>
      <c r="K2" s="383"/>
      <c r="L2" s="383"/>
      <c r="M2" s="383"/>
      <c r="N2" s="383"/>
      <c r="O2" s="383"/>
      <c r="P2" s="383"/>
      <c r="Q2" s="383"/>
      <c r="R2" s="383"/>
      <c r="S2" s="383"/>
      <c r="T2" s="383"/>
      <c r="U2" s="383"/>
      <c r="V2" s="383"/>
      <c r="W2" s="383"/>
      <c r="X2" s="58"/>
    </row>
    <row r="3" spans="1:28" s="61" customFormat="1" ht="33.75" customHeight="1" x14ac:dyDescent="0.25">
      <c r="A3" s="60"/>
      <c r="B3" s="384" t="str">
        <f>'Monitoria Anual - 2'!A2</f>
        <v xml:space="preserve">Plano de Ação Nacional para a Conservação dos Anfíbios e Répteis Ameaçados de Extinção da Região Sul do Brasil (PAN Sul) </v>
      </c>
      <c r="C3" s="384"/>
      <c r="D3" s="384"/>
      <c r="E3" s="384"/>
      <c r="F3" s="384"/>
      <c r="G3" s="384"/>
      <c r="H3" s="384"/>
      <c r="I3" s="384"/>
      <c r="J3" s="384"/>
      <c r="K3" s="384"/>
      <c r="L3" s="384"/>
      <c r="M3" s="384"/>
      <c r="N3" s="384"/>
      <c r="O3" s="384"/>
      <c r="P3" s="384"/>
      <c r="Q3" s="384"/>
      <c r="R3" s="384"/>
      <c r="S3" s="384"/>
      <c r="T3" s="384"/>
      <c r="U3" s="384"/>
      <c r="V3" s="384"/>
      <c r="W3" s="384"/>
      <c r="X3" s="60"/>
    </row>
    <row r="4" spans="1:28" s="7" customFormat="1" x14ac:dyDescent="0.25">
      <c r="A4" s="57"/>
      <c r="J4" s="21"/>
      <c r="K4" s="21"/>
      <c r="L4" s="21"/>
      <c r="M4" s="21"/>
      <c r="N4" s="21"/>
      <c r="O4" s="21"/>
      <c r="X4" s="57"/>
    </row>
    <row r="5" spans="1:28" s="22" customFormat="1" ht="31.5" customHeight="1" x14ac:dyDescent="0.25">
      <c r="A5" s="26"/>
      <c r="B5" s="385" t="s">
        <v>0</v>
      </c>
      <c r="C5" s="385"/>
      <c r="D5" s="388" t="str">
        <f>'Monitoria Anual - 2'!B4</f>
        <v>Manutenção da diversidade da fauna de anfíbios e répteis da região sul do Brasil, em cinco anos</v>
      </c>
      <c r="E5" s="388"/>
      <c r="F5" s="388"/>
      <c r="G5" s="388"/>
      <c r="H5" s="388"/>
      <c r="I5" s="388"/>
      <c r="J5" s="388"/>
      <c r="K5" s="388"/>
      <c r="L5" s="388"/>
      <c r="M5" s="388"/>
      <c r="N5" s="389"/>
      <c r="O5" s="53"/>
      <c r="P5" s="53"/>
      <c r="Q5" s="53"/>
      <c r="R5" s="53"/>
      <c r="X5" s="26"/>
    </row>
    <row r="6" spans="1:28" s="7" customFormat="1" ht="26.25" customHeight="1" x14ac:dyDescent="0.25">
      <c r="A6" s="57"/>
      <c r="B6" s="385" t="s">
        <v>2189</v>
      </c>
      <c r="C6" s="385"/>
      <c r="D6" s="386" t="str">
        <f>'Monitoria Anual - 2'!B5</f>
        <v>23 e 24 de outubro de 2014</v>
      </c>
      <c r="E6" s="386"/>
      <c r="F6" s="386"/>
      <c r="G6" s="387"/>
      <c r="H6" s="213"/>
      <c r="I6" s="214"/>
      <c r="J6" s="215"/>
      <c r="K6" s="215"/>
      <c r="L6" s="215"/>
      <c r="M6" s="215"/>
      <c r="N6" s="21"/>
      <c r="O6" s="21"/>
      <c r="X6" s="57"/>
    </row>
    <row r="7" spans="1:28" ht="9" customHeight="1" x14ac:dyDescent="0.25">
      <c r="A7" s="57"/>
      <c r="X7" s="57"/>
    </row>
    <row r="8" spans="1:28" ht="31.5" customHeight="1" x14ac:dyDescent="0.25">
      <c r="A8" s="57"/>
      <c r="B8" s="392" t="s">
        <v>22</v>
      </c>
      <c r="C8" s="392"/>
      <c r="D8" s="392"/>
      <c r="E8" s="392"/>
      <c r="F8" s="392"/>
      <c r="G8" s="392"/>
      <c r="H8" s="392"/>
      <c r="I8" s="392"/>
      <c r="J8" s="392"/>
      <c r="K8" s="392"/>
      <c r="L8" s="392"/>
      <c r="M8" s="392"/>
      <c r="N8" s="392"/>
      <c r="O8" s="392"/>
      <c r="P8" s="392"/>
      <c r="Q8" s="392"/>
      <c r="R8" s="392"/>
      <c r="S8" s="392"/>
      <c r="T8" s="392"/>
      <c r="U8" s="392"/>
      <c r="V8" s="392"/>
      <c r="W8" s="392"/>
      <c r="X8" s="57"/>
    </row>
    <row r="9" spans="1:28" x14ac:dyDescent="0.25">
      <c r="A9" s="57"/>
      <c r="G9" s="63"/>
      <c r="H9" s="63"/>
      <c r="I9" s="63"/>
      <c r="X9" s="57"/>
    </row>
    <row r="10" spans="1:28" ht="15.75" x14ac:dyDescent="0.25">
      <c r="A10" s="57"/>
      <c r="B10" s="390" t="s">
        <v>2192</v>
      </c>
      <c r="C10" s="391"/>
      <c r="D10" s="62"/>
      <c r="E10" s="62"/>
      <c r="F10" s="62"/>
      <c r="G10" s="62"/>
      <c r="H10" s="62"/>
      <c r="I10" s="62"/>
      <c r="J10" s="62"/>
      <c r="K10" s="62"/>
      <c r="L10" s="62"/>
      <c r="M10" s="62"/>
      <c r="N10" s="62"/>
      <c r="O10" s="62"/>
      <c r="P10" s="62"/>
      <c r="Q10" s="62"/>
      <c r="R10" s="62"/>
      <c r="S10" s="62"/>
      <c r="T10" s="62"/>
      <c r="U10" s="62"/>
      <c r="V10" s="62"/>
      <c r="W10" s="62"/>
      <c r="X10" s="57"/>
    </row>
    <row r="11" spans="1:28" ht="15.75" thickBot="1" x14ac:dyDescent="0.3">
      <c r="A11" s="57"/>
      <c r="E11" s="64"/>
      <c r="F11" s="393"/>
      <c r="G11" s="393"/>
      <c r="H11" s="185"/>
      <c r="X11" s="57"/>
    </row>
    <row r="12" spans="1:28" ht="33.75" customHeight="1" thickBot="1" x14ac:dyDescent="0.3">
      <c r="A12" s="57"/>
      <c r="C12" s="394" t="s">
        <v>2340</v>
      </c>
      <c r="D12" s="395"/>
      <c r="E12" s="395"/>
      <c r="F12" s="395"/>
      <c r="G12" s="396"/>
      <c r="H12" s="66"/>
      <c r="X12" s="57"/>
    </row>
    <row r="13" spans="1:28" s="2" customFormat="1" ht="34.5" customHeight="1" thickBot="1" x14ac:dyDescent="0.3">
      <c r="A13" s="26"/>
      <c r="C13" s="67" t="s">
        <v>2194</v>
      </c>
      <c r="D13" s="68" t="s">
        <v>44</v>
      </c>
      <c r="E13" s="134" t="s">
        <v>25</v>
      </c>
      <c r="F13" s="68" t="s">
        <v>42</v>
      </c>
      <c r="G13" s="69" t="s">
        <v>25</v>
      </c>
      <c r="H13" s="70"/>
      <c r="X13" s="26"/>
    </row>
    <row r="14" spans="1:28" ht="15.75" x14ac:dyDescent="0.25">
      <c r="A14" s="57"/>
      <c r="C14" s="197" t="s">
        <v>2209</v>
      </c>
      <c r="D14" s="135"/>
      <c r="E14" s="136"/>
      <c r="F14" s="137">
        <f>COUNTA('Monitoria Anual - 2'!S10:S958)</f>
        <v>12</v>
      </c>
      <c r="G14" s="138">
        <f t="shared" ref="G14:G20" si="0">F14/$F$21</f>
        <v>0.11009174311926606</v>
      </c>
      <c r="H14" s="73"/>
      <c r="X14" s="57"/>
    </row>
    <row r="15" spans="1:28" ht="15.75" x14ac:dyDescent="0.25">
      <c r="A15" s="57"/>
      <c r="C15" s="198" t="s">
        <v>2210</v>
      </c>
      <c r="D15" s="139">
        <f>COUNTA('Monitoria Anual - 2'!N10:N958)</f>
        <v>0</v>
      </c>
      <c r="E15" s="72">
        <f>D15/$D$21</f>
        <v>0</v>
      </c>
      <c r="F15" s="140">
        <f>D15-AB15</f>
        <v>0</v>
      </c>
      <c r="G15" s="72">
        <f t="shared" si="0"/>
        <v>0</v>
      </c>
      <c r="H15" s="73"/>
      <c r="X15" s="57"/>
      <c r="Z15">
        <f>COUNTIFS('Monitoria Anual - 2'!N:N,"x",'Monitoria Anual - 2'!S:S,"Excluída")</f>
        <v>0</v>
      </c>
      <c r="AA15">
        <f>COUNTIFS('Monitoria Anual - 2'!N:N,"x",'Monitoria Anual - 2'!S:S,"Agrupada")</f>
        <v>0</v>
      </c>
      <c r="AB15">
        <f>Z15+AA15</f>
        <v>0</v>
      </c>
    </row>
    <row r="16" spans="1:28" ht="15.75" x14ac:dyDescent="0.25">
      <c r="A16" s="57"/>
      <c r="C16" s="199" t="s">
        <v>2211</v>
      </c>
      <c r="D16" s="139">
        <f>COUNTA('Monitoria Anual - 2'!O10:O958)</f>
        <v>48</v>
      </c>
      <c r="E16" s="72">
        <f>D16/$D$21</f>
        <v>0.43636363636363634</v>
      </c>
      <c r="F16" s="140">
        <f>D16-AB16</f>
        <v>38</v>
      </c>
      <c r="G16" s="72">
        <f t="shared" si="0"/>
        <v>0.34862385321100919</v>
      </c>
      <c r="H16" s="73"/>
      <c r="X16" s="57"/>
      <c r="Z16">
        <f t="array" ref="Z16">COUNTIFS('Monitoria Anual - 2'!O:O,"x",'Monitoria Anual - 2'!S:S,"Excluída")</f>
        <v>6</v>
      </c>
      <c r="AA16">
        <f t="array" ref="AA16">COUNTIFS('Monitoria Anual - 2'!O:O,"x",'Monitoria Anual - 2'!S:S,"Agrupada")</f>
        <v>4</v>
      </c>
      <c r="AB16">
        <f>Z16+AA16</f>
        <v>10</v>
      </c>
    </row>
    <row r="17" spans="1:28" ht="15.75" x14ac:dyDescent="0.25">
      <c r="A17" s="57"/>
      <c r="C17" s="200" t="s">
        <v>2212</v>
      </c>
      <c r="D17" s="139">
        <f>COUNTA('Monitoria Anual - 2'!P10:P958)</f>
        <v>19</v>
      </c>
      <c r="E17" s="72">
        <f>D17/$D$21</f>
        <v>0.17272727272727273</v>
      </c>
      <c r="F17" s="140">
        <f>D17-AB17</f>
        <v>17</v>
      </c>
      <c r="G17" s="72">
        <f t="shared" si="0"/>
        <v>0.15596330275229359</v>
      </c>
      <c r="H17" s="73"/>
      <c r="X17" s="57"/>
      <c r="Z17">
        <f t="array" ref="Z17">COUNTIFS('Monitoria Anual - 2'!P:P,"x",'Monitoria Anual - 2'!S:S,"Excluída")</f>
        <v>2</v>
      </c>
      <c r="AA17">
        <f t="array" ref="AA17">COUNTIFS('Monitoria Anual - 2'!P:P,"x",'Monitoria Anual - 2'!S:S,"Agrupada")</f>
        <v>0</v>
      </c>
      <c r="AB17">
        <f>Z17+AA17</f>
        <v>2</v>
      </c>
    </row>
    <row r="18" spans="1:28" ht="15.75" x14ac:dyDescent="0.25">
      <c r="A18" s="57"/>
      <c r="C18" s="201" t="s">
        <v>2213</v>
      </c>
      <c r="D18" s="139">
        <f>COUNTA('Monitoria Anual - 2'!Q10:Q958)</f>
        <v>32</v>
      </c>
      <c r="E18" s="72">
        <f>D18/$D$21</f>
        <v>0.29090909090909089</v>
      </c>
      <c r="F18" s="140">
        <f t="shared" ref="F18:F19" si="1">D18-AB18</f>
        <v>32</v>
      </c>
      <c r="G18" s="72">
        <f t="shared" si="0"/>
        <v>0.29357798165137616</v>
      </c>
      <c r="H18" s="73"/>
      <c r="X18" s="57"/>
      <c r="Z18">
        <f t="array" ref="Z18">COUNTIFS('Monitoria Anual - 2'!Q:Q,"x",'Monitoria Anual - 2'!S:S,"Excluída")</f>
        <v>0</v>
      </c>
      <c r="AA18">
        <f t="array" ref="AA18">COUNTIFS('Monitoria Anual - 2'!Q:Q,"x",'Monitoria Anual - 2'!S:S,"Agrupada")</f>
        <v>0</v>
      </c>
      <c r="AB18">
        <f>Z18+AA18</f>
        <v>0</v>
      </c>
    </row>
    <row r="19" spans="1:28" ht="15.75" x14ac:dyDescent="0.25">
      <c r="A19" s="57"/>
      <c r="C19" s="202" t="s">
        <v>2214</v>
      </c>
      <c r="D19" s="139">
        <f>COUNTA('Monitoria Anual - 2'!R10:R958)</f>
        <v>11</v>
      </c>
      <c r="E19" s="72">
        <f>D19/$D$21</f>
        <v>0.1</v>
      </c>
      <c r="F19" s="140">
        <f t="shared" si="1"/>
        <v>11</v>
      </c>
      <c r="G19" s="72">
        <f t="shared" si="0"/>
        <v>0.10091743119266056</v>
      </c>
      <c r="H19" s="73"/>
      <c r="X19" s="57"/>
      <c r="Z19">
        <f t="array" ref="Z19">COUNTIFS('Monitoria Anual - 2'!R:R,"x",'Monitoria Anual - 2'!S:S,"Excluída")</f>
        <v>0</v>
      </c>
      <c r="AA19">
        <f t="array" ref="AA19">COUNTIFS('Monitoria Anual - 2'!R:R,"x",'Monitoria Anual - 2'!S:S,"Agrupada")</f>
        <v>0</v>
      </c>
      <c r="AB19">
        <f>Z19+AA19</f>
        <v>0</v>
      </c>
    </row>
    <row r="20" spans="1:28" ht="16.5" thickBot="1" x14ac:dyDescent="0.3">
      <c r="A20" s="57"/>
      <c r="C20" s="203" t="s">
        <v>2215</v>
      </c>
      <c r="D20" s="141"/>
      <c r="E20" s="142"/>
      <c r="F20" s="143">
        <f>'Monitoria Anual - 2'!C125</f>
        <v>11</v>
      </c>
      <c r="G20" s="144">
        <f t="shared" si="0"/>
        <v>0.10091743119266056</v>
      </c>
      <c r="H20" s="73"/>
      <c r="X20" s="57"/>
    </row>
    <row r="21" spans="1:28" ht="16.5" thickBot="1" x14ac:dyDescent="0.3">
      <c r="A21" s="57"/>
      <c r="C21" s="145" t="s">
        <v>2216</v>
      </c>
      <c r="D21" s="146">
        <f>SUM(D15:D19)</f>
        <v>110</v>
      </c>
      <c r="E21" s="76">
        <f>SUM(E14:E20)</f>
        <v>1</v>
      </c>
      <c r="F21" s="147">
        <f>SUM(F15:F20)</f>
        <v>109</v>
      </c>
      <c r="G21" s="76">
        <f>SUM(G15:G20)</f>
        <v>1.0000000000000002</v>
      </c>
      <c r="H21" s="73"/>
      <c r="X21" s="57"/>
    </row>
    <row r="22" spans="1:28" ht="15.75" thickBot="1" x14ac:dyDescent="0.3">
      <c r="A22" s="57"/>
      <c r="C22" s="204" t="s">
        <v>2217</v>
      </c>
      <c r="D22" s="397">
        <f>COUNTIF('Monitoria Anual - 2'!S10:S958,"Agrupada")</f>
        <v>4</v>
      </c>
      <c r="E22" s="398"/>
      <c r="F22" s="398"/>
      <c r="G22" s="399"/>
      <c r="H22" s="77"/>
      <c r="X22" s="57"/>
    </row>
    <row r="23" spans="1:28" ht="15.75" thickBot="1" x14ac:dyDescent="0.3">
      <c r="A23" s="57"/>
      <c r="C23" s="205" t="s">
        <v>2218</v>
      </c>
      <c r="D23" s="397">
        <f>COUNTIF('Monitoria Anual - 2'!S10:S120,"Excluída")</f>
        <v>8</v>
      </c>
      <c r="E23" s="398"/>
      <c r="F23" s="398"/>
      <c r="G23" s="399"/>
      <c r="H23" s="64"/>
      <c r="X23" s="57"/>
    </row>
    <row r="24" spans="1:28" x14ac:dyDescent="0.25">
      <c r="A24" s="57"/>
      <c r="H24" s="64"/>
      <c r="X24" s="57"/>
    </row>
    <row r="25" spans="1:28" ht="15.75" x14ac:dyDescent="0.25">
      <c r="A25" s="57"/>
      <c r="B25" s="390" t="s">
        <v>27</v>
      </c>
      <c r="C25" s="391"/>
      <c r="D25" s="80"/>
      <c r="E25" s="80"/>
      <c r="F25" s="80"/>
      <c r="G25" s="80"/>
      <c r="X25" s="57"/>
    </row>
    <row r="26" spans="1:28" ht="9.75" customHeight="1" thickBot="1" x14ac:dyDescent="0.3">
      <c r="A26" s="57"/>
      <c r="B26" s="62"/>
      <c r="C26" s="81"/>
      <c r="D26" s="81"/>
      <c r="E26" s="81"/>
      <c r="F26" s="81"/>
      <c r="G26" s="81"/>
      <c r="H26" s="80"/>
      <c r="I26" s="80"/>
      <c r="J26" s="80"/>
      <c r="K26" s="80"/>
      <c r="L26" s="80"/>
      <c r="M26" s="80"/>
      <c r="N26" s="80"/>
      <c r="O26" s="80"/>
      <c r="P26" s="80"/>
      <c r="Q26" s="80"/>
      <c r="R26" s="80"/>
      <c r="S26" s="80"/>
      <c r="T26" s="80"/>
      <c r="U26" s="80"/>
      <c r="V26" s="80"/>
      <c r="W26" s="80"/>
      <c r="X26" s="57"/>
    </row>
    <row r="27" spans="1:28" s="7" customFormat="1" ht="16.5" thickBot="1" x14ac:dyDescent="0.3">
      <c r="A27" s="57"/>
      <c r="B27" s="81"/>
      <c r="C27" s="82" t="s">
        <v>23</v>
      </c>
      <c r="D27" s="83">
        <f>COUNTA('Monitoria Anual - 2'!A10:A119)</f>
        <v>8</v>
      </c>
      <c r="E27"/>
      <c r="F27"/>
      <c r="G27"/>
      <c r="H27" s="81"/>
      <c r="I27" s="81"/>
      <c r="J27" s="81"/>
      <c r="K27" s="81"/>
      <c r="L27" s="81"/>
      <c r="M27" s="81"/>
      <c r="N27" s="81"/>
      <c r="O27" s="81"/>
      <c r="P27" s="81"/>
      <c r="Q27" s="81"/>
      <c r="R27" s="81"/>
      <c r="S27" s="81"/>
      <c r="T27" s="81"/>
      <c r="U27" s="81"/>
      <c r="V27" s="81"/>
      <c r="W27" s="81"/>
      <c r="X27" s="57"/>
    </row>
    <row r="28" spans="1:28" ht="11.25" customHeight="1" thickBot="1" x14ac:dyDescent="0.3">
      <c r="A28" s="57"/>
      <c r="X28" s="57"/>
    </row>
    <row r="29" spans="1:28" ht="15.75" thickBot="1" x14ac:dyDescent="0.3">
      <c r="A29" s="57"/>
      <c r="C29" s="84" t="s">
        <v>28</v>
      </c>
      <c r="D29" s="84" t="s">
        <v>29</v>
      </c>
      <c r="E29" s="148"/>
      <c r="F29" s="149"/>
      <c r="G29" s="85"/>
      <c r="H29" s="150"/>
      <c r="I29" s="151"/>
      <c r="J29" s="87"/>
      <c r="W29" s="1"/>
      <c r="X29" s="57"/>
    </row>
    <row r="30" spans="1:28" x14ac:dyDescent="0.25">
      <c r="A30" s="57"/>
      <c r="C30" s="88" t="s">
        <v>30</v>
      </c>
      <c r="D30" s="89">
        <f>SUM(F30:J30)</f>
        <v>5</v>
      </c>
      <c r="E30" s="90">
        <f>COUNTA('Monitoria Anual - 2'!S10:S14)</f>
        <v>3</v>
      </c>
      <c r="F30" s="91">
        <f>COUNTA('Monitoria Anual - 2'!N10:N14)</f>
        <v>0</v>
      </c>
      <c r="G30" s="91">
        <f>COUNTA('Monitoria Anual - 2'!O10:O14)</f>
        <v>2</v>
      </c>
      <c r="H30" s="91">
        <f>COUNTA('Monitoria Anual - 2'!P10:P14)</f>
        <v>3</v>
      </c>
      <c r="I30" s="91">
        <f>COUNTA('Monitoria Anual - 2'!Q10:Q14)</f>
        <v>0</v>
      </c>
      <c r="J30" s="92">
        <f>COUNTA('Monitoria Anual - 2'!R10:R14)</f>
        <v>0</v>
      </c>
      <c r="W30" s="1"/>
      <c r="X30" s="57"/>
    </row>
    <row r="31" spans="1:28" x14ac:dyDescent="0.25">
      <c r="A31" s="57"/>
      <c r="C31" s="93" t="s">
        <v>31</v>
      </c>
      <c r="D31" s="88">
        <f>SUM(F31:J31)</f>
        <v>7</v>
      </c>
      <c r="E31" s="94">
        <f>COUNTA('Monitoria Anual - 2'!S15:S21)</f>
        <v>0</v>
      </c>
      <c r="F31" s="95">
        <f>COUNTA('Monitoria Anual - 2'!N15:N21)</f>
        <v>0</v>
      </c>
      <c r="G31" s="95">
        <f>COUNTA('Monitoria Anual - 2'!O15:O21)</f>
        <v>2</v>
      </c>
      <c r="H31" s="95">
        <f>COUNTA('Monitoria Anual - 2'!P15:P21)</f>
        <v>2</v>
      </c>
      <c r="I31" s="95">
        <f>COUNTA('Monitoria Anual - 2'!Q15:Q21)</f>
        <v>3</v>
      </c>
      <c r="J31" s="96">
        <f>COUNTA('Monitoria Anual - 2'!R15:R21)</f>
        <v>0</v>
      </c>
      <c r="W31" s="1"/>
      <c r="X31" s="57"/>
    </row>
    <row r="32" spans="1:28" x14ac:dyDescent="0.25">
      <c r="A32" s="57"/>
      <c r="C32" s="93" t="s">
        <v>32</v>
      </c>
      <c r="D32" s="88">
        <f t="shared" ref="D32:D37" si="2">SUM(F32:J32)</f>
        <v>29</v>
      </c>
      <c r="E32" s="94">
        <f>COUNTA('Monitoria Anual - 2'!S22:S50)</f>
        <v>2</v>
      </c>
      <c r="F32" s="95">
        <f>COUNTA('Monitoria Anual - 2'!N22:N50)</f>
        <v>0</v>
      </c>
      <c r="G32" s="95">
        <f>COUNTA('Monitoria Anual - 2'!O22:O50)</f>
        <v>7</v>
      </c>
      <c r="H32" s="95">
        <f>COUNTA('Monitoria Anual - 2'!P22:P50)</f>
        <v>4</v>
      </c>
      <c r="I32" s="95">
        <f>COUNTA('Monitoria Anual - 2'!Q22:Q50)</f>
        <v>15</v>
      </c>
      <c r="J32" s="96">
        <f>COUNTA('Monitoria Anual - 2'!R22:R50)</f>
        <v>3</v>
      </c>
      <c r="W32" s="1"/>
      <c r="X32" s="57"/>
    </row>
    <row r="33" spans="1:24" x14ac:dyDescent="0.25">
      <c r="A33" s="57"/>
      <c r="C33" s="93" t="s">
        <v>33</v>
      </c>
      <c r="D33" s="88">
        <f t="shared" si="2"/>
        <v>3</v>
      </c>
      <c r="E33" s="94">
        <f>COUNTA('Monitoria Anual - 2'!S51:S53)</f>
        <v>1</v>
      </c>
      <c r="F33" s="95">
        <f>COUNTA('Monitoria Anual - 2'!N51:N53)</f>
        <v>0</v>
      </c>
      <c r="G33" s="95">
        <f>COUNTA('Monitoria Anual - 2'!O51:O53)</f>
        <v>1</v>
      </c>
      <c r="H33" s="95">
        <f>COUNTA('Monitoria Anual - 2'!P51:P53)</f>
        <v>1</v>
      </c>
      <c r="I33" s="95">
        <f>COUNTA('Monitoria Anual - 2'!Q51:Q53)</f>
        <v>1</v>
      </c>
      <c r="J33" s="96">
        <f>COUNTA('Monitoria Anual - 2'!R51:R53)</f>
        <v>0</v>
      </c>
      <c r="W33" s="1"/>
      <c r="X33" s="57"/>
    </row>
    <row r="34" spans="1:24" x14ac:dyDescent="0.25">
      <c r="A34" s="57"/>
      <c r="C34" s="93" t="s">
        <v>34</v>
      </c>
      <c r="D34" s="88">
        <f t="shared" si="2"/>
        <v>19</v>
      </c>
      <c r="E34" s="94">
        <f>COUNTA('Monitoria Anual - 2'!S54:S72)</f>
        <v>2</v>
      </c>
      <c r="F34" s="95">
        <f>COUNTA('Monitoria Anual - 2'!N54:N72)</f>
        <v>0</v>
      </c>
      <c r="G34" s="95">
        <f>COUNTA('Monitoria Anual - 2'!O54:O72)</f>
        <v>12</v>
      </c>
      <c r="H34" s="95">
        <f>COUNTA('Monitoria Anual - 2'!P54:P72)</f>
        <v>0</v>
      </c>
      <c r="I34" s="95">
        <f>COUNTA('Monitoria Anual - 2'!Q54:Q72)</f>
        <v>4</v>
      </c>
      <c r="J34" s="96">
        <f>COUNTA('Monitoria Anual - 2'!R54:R72)</f>
        <v>3</v>
      </c>
      <c r="W34" s="1"/>
      <c r="X34" s="57"/>
    </row>
    <row r="35" spans="1:24" x14ac:dyDescent="0.25">
      <c r="A35" s="57"/>
      <c r="C35" s="93" t="s">
        <v>35</v>
      </c>
      <c r="D35" s="88">
        <f t="shared" si="2"/>
        <v>4</v>
      </c>
      <c r="E35" s="94">
        <f>COUNTA('Monitoria Anual - 2'!S73:S76)</f>
        <v>1</v>
      </c>
      <c r="F35" s="95">
        <f>COUNTA('Monitoria Anual - 2'!N73:N76)</f>
        <v>0</v>
      </c>
      <c r="G35" s="95">
        <f>COUNTA('Monitoria Anual - 2'!O73:O76)</f>
        <v>2</v>
      </c>
      <c r="H35" s="95">
        <f>COUNTA('Monitoria Anual - 2'!P73:P76)</f>
        <v>1</v>
      </c>
      <c r="I35" s="95">
        <f>COUNTA('Monitoria Anual - 2'!Q73:Q76)</f>
        <v>1</v>
      </c>
      <c r="J35" s="96">
        <f>COUNTA('Monitoria Anual - 2'!R73:R76)</f>
        <v>0</v>
      </c>
      <c r="W35" s="1"/>
      <c r="X35" s="57"/>
    </row>
    <row r="36" spans="1:24" x14ac:dyDescent="0.25">
      <c r="A36" s="57"/>
      <c r="C36" s="93" t="s">
        <v>36</v>
      </c>
      <c r="D36" s="88">
        <f t="shared" si="2"/>
        <v>13</v>
      </c>
      <c r="E36" s="94">
        <f>COUNTA('Monitoria Anual - 2'!S77:S89)</f>
        <v>2</v>
      </c>
      <c r="F36" s="95">
        <f>COUNTA('Monitoria Anual - 2'!N77:N89)</f>
        <v>0</v>
      </c>
      <c r="G36" s="95">
        <f>COUNTA('Monitoria Anual - 2'!O77:O89)</f>
        <v>7</v>
      </c>
      <c r="H36" s="95">
        <f>COUNTA('Monitoria Anual - 2'!P77:P89)</f>
        <v>5</v>
      </c>
      <c r="I36" s="95">
        <f>COUNTA('Monitoria Anual - 2'!Q77:Q89)</f>
        <v>1</v>
      </c>
      <c r="J36" s="96">
        <f>COUNTA('Monitoria Anual - 2'!R77:R89)</f>
        <v>0</v>
      </c>
      <c r="W36" s="1"/>
      <c r="X36" s="57"/>
    </row>
    <row r="37" spans="1:24" x14ac:dyDescent="0.25">
      <c r="A37" s="57"/>
      <c r="C37" s="93" t="s">
        <v>37</v>
      </c>
      <c r="D37" s="88">
        <f t="shared" si="2"/>
        <v>30</v>
      </c>
      <c r="E37" s="94">
        <f>COUNTA('Monitoria Anual - 2'!S90:S119)</f>
        <v>1</v>
      </c>
      <c r="F37" s="95">
        <f>COUNTA('Monitoria Anual - 2'!N90:N119)</f>
        <v>0</v>
      </c>
      <c r="G37" s="95">
        <f>COUNTA('Monitoria Anual - 2'!O90:O119)</f>
        <v>15</v>
      </c>
      <c r="H37" s="95">
        <f>COUNTA('Monitoria Anual - 2'!P90:P119)</f>
        <v>3</v>
      </c>
      <c r="I37" s="95">
        <f>COUNTA('Monitoria Anual - 2'!Q90:Q119)</f>
        <v>7</v>
      </c>
      <c r="J37" s="96">
        <f>COUNTA('Monitoria Anual - 2'!R90:R119)</f>
        <v>5</v>
      </c>
      <c r="W37" s="1"/>
      <c r="X37" s="57"/>
    </row>
    <row r="38" spans="1:24" x14ac:dyDescent="0.25">
      <c r="A38" s="57"/>
      <c r="X38" s="57"/>
    </row>
    <row r="39" spans="1:24" x14ac:dyDescent="0.25">
      <c r="A39" s="57"/>
      <c r="B39" s="57"/>
      <c r="C39" s="57"/>
      <c r="D39" s="57"/>
      <c r="E39" s="57"/>
      <c r="F39" s="57"/>
      <c r="G39" s="57"/>
      <c r="H39" s="57"/>
      <c r="I39" s="57"/>
      <c r="J39" s="57"/>
      <c r="K39" s="57"/>
      <c r="L39" s="57"/>
      <c r="M39" s="57"/>
      <c r="N39" s="57"/>
      <c r="O39" s="57"/>
      <c r="P39" s="57"/>
      <c r="Q39" s="57"/>
      <c r="R39" s="57"/>
      <c r="S39" s="57"/>
      <c r="T39" s="57"/>
      <c r="U39" s="57"/>
      <c r="V39" s="57"/>
      <c r="W39" s="57"/>
      <c r="X39" s="57"/>
    </row>
  </sheetData>
  <sheetProtection algorithmName="SHA-512" hashValue="PkYI9nhn32Isb6pLh4W8dQs1iWPE5yJBVqTnjTx7Z2e+VshKM4RRvFd2Z2VwAaR7cfBvphzRgonPGVZhADLwVA==" saltValue="PCuVAZVB9AoAKgI6Mhc9vQ==" spinCount="100000" sheet="1" objects="1" scenarios="1"/>
  <mergeCells count="13">
    <mergeCell ref="B25:C25"/>
    <mergeCell ref="B8:W8"/>
    <mergeCell ref="B10:C10"/>
    <mergeCell ref="F11:G11"/>
    <mergeCell ref="C12:G12"/>
    <mergeCell ref="D22:G22"/>
    <mergeCell ref="D23:G23"/>
    <mergeCell ref="B1:W2"/>
    <mergeCell ref="B3:W3"/>
    <mergeCell ref="B5:C5"/>
    <mergeCell ref="B6:C6"/>
    <mergeCell ref="D6:G6"/>
    <mergeCell ref="D5:N5"/>
  </mergeCells>
  <conditionalFormatting sqref="E30:F30 F31:F37 G30:J37">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91"/>
  <sheetViews>
    <sheetView showGridLines="0" zoomScale="60" zoomScaleNormal="60" workbookViewId="0">
      <selection activeCell="C107" sqref="C107"/>
    </sheetView>
  </sheetViews>
  <sheetFormatPr defaultColWidth="8.85546875" defaultRowHeight="15" x14ac:dyDescent="0.25"/>
  <cols>
    <col min="1" max="1" width="40.7109375" style="22" customWidth="1"/>
    <col min="2" max="2" width="7.28515625" style="22" customWidth="1"/>
    <col min="3" max="3" width="53.85546875" style="22" customWidth="1"/>
    <col min="4" max="4" width="28.140625" style="22" customWidth="1"/>
    <col min="5" max="5" width="20.85546875" style="22" customWidth="1"/>
    <col min="6" max="7" width="19.28515625" style="22" customWidth="1"/>
    <col min="8" max="8" width="25.140625" style="22" customWidth="1"/>
    <col min="9" max="9" width="20.42578125" style="22" customWidth="1"/>
    <col min="10" max="10" width="47.7109375" style="22" customWidth="1"/>
    <col min="11" max="12" width="18.28515625" style="22" customWidth="1"/>
    <col min="13" max="13" width="16.7109375" style="22" customWidth="1"/>
    <col min="14" max="19" width="20.28515625" style="23" customWidth="1"/>
    <col min="20" max="20" width="66.140625" style="22" customWidth="1"/>
    <col min="21" max="21" width="61.7109375" style="22" customWidth="1"/>
    <col min="22" max="22" width="53.85546875" style="22" customWidth="1"/>
    <col min="23" max="23" width="26.7109375" style="22" customWidth="1"/>
    <col min="24" max="24" width="33.85546875" style="22" customWidth="1"/>
    <col min="25" max="25" width="42.5703125" style="22" customWidth="1"/>
    <col min="26" max="26" width="28.85546875" style="22" customWidth="1"/>
    <col min="27" max="27" width="16" style="22" customWidth="1"/>
    <col min="28" max="28" width="21.85546875" style="22" customWidth="1"/>
    <col min="29" max="31" width="18.7109375" style="22" customWidth="1"/>
    <col min="32" max="32" width="41.140625" style="22" customWidth="1"/>
    <col min="33" max="34" width="16" style="22" customWidth="1"/>
    <col min="35" max="35" width="37.42578125" style="22" customWidth="1"/>
    <col min="36" max="36" width="7" style="22" customWidth="1"/>
    <col min="37" max="39" width="8.85546875" style="22"/>
    <col min="40" max="40" width="8.85546875" style="22" hidden="1" customWidth="1"/>
    <col min="41" max="16384" width="8.85546875" style="22"/>
  </cols>
  <sheetData>
    <row r="1" spans="1:40" ht="33.75" customHeight="1" x14ac:dyDescent="0.25">
      <c r="A1" s="308" t="s">
        <v>2191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26"/>
    </row>
    <row r="2" spans="1:40" s="24" customFormat="1" ht="33.75" customHeight="1" thickBot="1" x14ac:dyDescent="0.3">
      <c r="A2" s="309" t="s">
        <v>1584</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54"/>
    </row>
    <row r="3" spans="1:40" ht="15.75" thickTop="1" x14ac:dyDescent="0.25">
      <c r="AJ3" s="26"/>
    </row>
    <row r="4" spans="1:40" ht="45" customHeight="1" x14ac:dyDescent="0.25">
      <c r="A4" s="52" t="s">
        <v>2190</v>
      </c>
      <c r="B4" s="310" t="s">
        <v>2197</v>
      </c>
      <c r="C4" s="310"/>
      <c r="D4" s="310"/>
      <c r="E4" s="310"/>
      <c r="F4" s="310"/>
      <c r="G4" s="311"/>
      <c r="H4" s="53"/>
      <c r="I4" s="53"/>
      <c r="J4" s="53"/>
      <c r="K4" s="53"/>
      <c r="L4" s="53"/>
      <c r="M4" s="53"/>
      <c r="N4" s="53"/>
      <c r="O4" s="53"/>
      <c r="P4" s="53"/>
      <c r="Q4" s="53"/>
      <c r="R4" s="53"/>
      <c r="S4" s="24"/>
      <c r="AJ4" s="26"/>
    </row>
    <row r="5" spans="1:40" ht="27" customHeight="1" x14ac:dyDescent="0.25">
      <c r="A5" s="52" t="s">
        <v>2189</v>
      </c>
      <c r="B5" s="312" t="s">
        <v>2006</v>
      </c>
      <c r="C5" s="313"/>
      <c r="D5" s="24"/>
      <c r="E5" s="24"/>
      <c r="F5" s="24"/>
      <c r="G5" s="24"/>
      <c r="H5" s="24"/>
      <c r="I5" s="24"/>
      <c r="J5" s="24"/>
      <c r="K5" s="24"/>
      <c r="L5" s="24"/>
      <c r="M5" s="23"/>
      <c r="AJ5" s="26"/>
      <c r="AN5" s="22" t="s">
        <v>2188</v>
      </c>
    </row>
    <row r="6" spans="1:40" ht="15.75" thickBot="1" x14ac:dyDescent="0.3">
      <c r="AJ6" s="26"/>
      <c r="AN6" s="51" t="s">
        <v>43</v>
      </c>
    </row>
    <row r="7" spans="1:40" ht="27" customHeight="1" thickBot="1" x14ac:dyDescent="0.3">
      <c r="A7" s="314" t="s">
        <v>2</v>
      </c>
      <c r="B7" s="315"/>
      <c r="C7" s="315"/>
      <c r="D7" s="315"/>
      <c r="E7" s="315"/>
      <c r="F7" s="315"/>
      <c r="G7" s="315"/>
      <c r="H7" s="315"/>
      <c r="I7" s="315"/>
      <c r="J7" s="315"/>
      <c r="K7" s="315"/>
      <c r="L7" s="315"/>
      <c r="M7" s="316"/>
      <c r="N7" s="317" t="s">
        <v>39</v>
      </c>
      <c r="O7" s="318"/>
      <c r="P7" s="318"/>
      <c r="Q7" s="318"/>
      <c r="R7" s="318"/>
      <c r="S7" s="318"/>
      <c r="T7" s="318"/>
      <c r="U7" s="318"/>
      <c r="V7" s="318"/>
      <c r="W7" s="318"/>
      <c r="X7" s="319"/>
      <c r="Y7" s="320" t="s">
        <v>20</v>
      </c>
      <c r="Z7" s="321"/>
      <c r="AA7" s="321"/>
      <c r="AB7" s="321"/>
      <c r="AC7" s="321"/>
      <c r="AD7" s="321"/>
      <c r="AE7" s="321"/>
      <c r="AF7" s="321"/>
      <c r="AG7" s="321"/>
      <c r="AH7" s="321"/>
      <c r="AI7" s="322"/>
      <c r="AJ7" s="26"/>
    </row>
    <row r="8" spans="1:40" ht="64.5" customHeight="1" x14ac:dyDescent="0.25">
      <c r="A8" s="323" t="s">
        <v>1</v>
      </c>
      <c r="B8" s="307" t="s">
        <v>2187</v>
      </c>
      <c r="C8" s="307" t="s">
        <v>2186</v>
      </c>
      <c r="D8" s="307" t="s">
        <v>2185</v>
      </c>
      <c r="E8" s="400" t="s">
        <v>2184</v>
      </c>
      <c r="F8" s="402" t="s">
        <v>2183</v>
      </c>
      <c r="G8" s="403"/>
      <c r="H8" s="307" t="s">
        <v>2182</v>
      </c>
      <c r="I8" s="326" t="s">
        <v>2181</v>
      </c>
      <c r="J8" s="307" t="s">
        <v>2180</v>
      </c>
      <c r="K8" s="356" t="s">
        <v>2179</v>
      </c>
      <c r="L8" s="357"/>
      <c r="M8" s="307" t="s">
        <v>2178</v>
      </c>
      <c r="N8" s="358" t="s">
        <v>3</v>
      </c>
      <c r="O8" s="345" t="s">
        <v>2177</v>
      </c>
      <c r="P8" s="348" t="s">
        <v>4</v>
      </c>
      <c r="Q8" s="350" t="s">
        <v>5</v>
      </c>
      <c r="R8" s="352" t="s">
        <v>6</v>
      </c>
      <c r="S8" s="354" t="s">
        <v>7</v>
      </c>
      <c r="T8" s="339" t="s">
        <v>8</v>
      </c>
      <c r="U8" s="339" t="s">
        <v>9</v>
      </c>
      <c r="V8" s="339" t="s">
        <v>10</v>
      </c>
      <c r="W8" s="339" t="s">
        <v>11</v>
      </c>
      <c r="X8" s="341" t="s">
        <v>40</v>
      </c>
      <c r="Y8" s="343" t="s">
        <v>12</v>
      </c>
      <c r="Z8" s="335" t="s">
        <v>13</v>
      </c>
      <c r="AA8" s="333" t="s">
        <v>2203</v>
      </c>
      <c r="AB8" s="335" t="s">
        <v>14</v>
      </c>
      <c r="AC8" s="335" t="s">
        <v>15</v>
      </c>
      <c r="AD8" s="335" t="s">
        <v>16</v>
      </c>
      <c r="AE8" s="335" t="s">
        <v>17</v>
      </c>
      <c r="AF8" s="337" t="s">
        <v>18</v>
      </c>
      <c r="AG8" s="335" t="s">
        <v>2204</v>
      </c>
      <c r="AH8" s="335" t="s">
        <v>2205</v>
      </c>
      <c r="AI8" s="328" t="s">
        <v>19</v>
      </c>
      <c r="AJ8" s="26"/>
    </row>
    <row r="9" spans="1:40" ht="45.75" customHeight="1" thickBot="1" x14ac:dyDescent="0.3">
      <c r="A9" s="324"/>
      <c r="B9" s="325"/>
      <c r="C9" s="325"/>
      <c r="D9" s="325"/>
      <c r="E9" s="401"/>
      <c r="F9" s="114" t="s">
        <v>2175</v>
      </c>
      <c r="G9" s="114" t="s">
        <v>2174</v>
      </c>
      <c r="H9" s="325"/>
      <c r="I9" s="327"/>
      <c r="J9" s="325"/>
      <c r="K9" s="115" t="s">
        <v>2173</v>
      </c>
      <c r="L9" s="115" t="s">
        <v>2172</v>
      </c>
      <c r="M9" s="325"/>
      <c r="N9" s="359"/>
      <c r="O9" s="346"/>
      <c r="P9" s="349"/>
      <c r="Q9" s="351"/>
      <c r="R9" s="353"/>
      <c r="S9" s="355"/>
      <c r="T9" s="340"/>
      <c r="U9" s="340"/>
      <c r="V9" s="340"/>
      <c r="W9" s="340"/>
      <c r="X9" s="342"/>
      <c r="Y9" s="344"/>
      <c r="Z9" s="336"/>
      <c r="AA9" s="334"/>
      <c r="AB9" s="336"/>
      <c r="AC9" s="336"/>
      <c r="AD9" s="336"/>
      <c r="AE9" s="336"/>
      <c r="AF9" s="338"/>
      <c r="AG9" s="336"/>
      <c r="AH9" s="336"/>
      <c r="AI9" s="329"/>
      <c r="AJ9" s="26"/>
    </row>
    <row r="10" spans="1:40" ht="88.5" customHeight="1" x14ac:dyDescent="0.25">
      <c r="A10" s="330" t="s">
        <v>62</v>
      </c>
      <c r="B10" s="41" t="s">
        <v>2167</v>
      </c>
      <c r="C10" s="38" t="s">
        <v>1052</v>
      </c>
      <c r="D10" s="38" t="s">
        <v>68</v>
      </c>
      <c r="E10" s="29"/>
      <c r="F10" s="9">
        <v>41579</v>
      </c>
      <c r="G10" s="9">
        <v>42125</v>
      </c>
      <c r="H10" s="105" t="s">
        <v>69</v>
      </c>
      <c r="I10" s="37">
        <v>0</v>
      </c>
      <c r="J10" s="101" t="s">
        <v>1053</v>
      </c>
      <c r="K10" s="29"/>
      <c r="L10" s="29"/>
      <c r="M10" s="29"/>
      <c r="N10" s="29"/>
      <c r="O10" s="47" t="s">
        <v>41</v>
      </c>
      <c r="P10" s="29"/>
      <c r="Q10" s="29"/>
      <c r="R10" s="29"/>
      <c r="S10" s="116"/>
      <c r="T10" s="101"/>
      <c r="U10" s="101"/>
      <c r="V10" s="101"/>
      <c r="W10" s="101"/>
      <c r="X10" s="101"/>
      <c r="Y10" s="101"/>
      <c r="Z10" s="101" t="s">
        <v>1215</v>
      </c>
      <c r="AA10" s="29"/>
      <c r="AB10" s="104"/>
      <c r="AC10" s="9">
        <v>42705</v>
      </c>
      <c r="AD10" s="104" t="s">
        <v>1418</v>
      </c>
      <c r="AE10" s="104"/>
      <c r="AF10" s="104" t="s">
        <v>1216</v>
      </c>
      <c r="AG10" s="29"/>
      <c r="AH10" s="29"/>
      <c r="AI10" s="29"/>
      <c r="AJ10" s="26"/>
    </row>
    <row r="11" spans="1:40" ht="212.25" customHeight="1" x14ac:dyDescent="0.25">
      <c r="A11" s="331"/>
      <c r="B11" s="19" t="s">
        <v>2166</v>
      </c>
      <c r="C11" s="31" t="s">
        <v>1054</v>
      </c>
      <c r="D11" s="31" t="s">
        <v>60</v>
      </c>
      <c r="E11" s="28"/>
      <c r="F11" s="18">
        <v>42156</v>
      </c>
      <c r="G11" s="8" t="s">
        <v>1055</v>
      </c>
      <c r="H11" s="10" t="s">
        <v>1056</v>
      </c>
      <c r="I11" s="32">
        <v>90000</v>
      </c>
      <c r="J11" s="105" t="s">
        <v>1057</v>
      </c>
      <c r="K11" s="28"/>
      <c r="L11" s="28"/>
      <c r="M11" s="28"/>
      <c r="N11" s="29"/>
      <c r="O11" s="29" t="s">
        <v>41</v>
      </c>
      <c r="P11" s="29"/>
      <c r="Q11" s="29"/>
      <c r="R11" s="29"/>
      <c r="S11" s="116"/>
      <c r="T11" s="105" t="s">
        <v>1217</v>
      </c>
      <c r="U11" s="105"/>
      <c r="V11" s="105" t="s">
        <v>1218</v>
      </c>
      <c r="W11" s="105" t="s">
        <v>1056</v>
      </c>
      <c r="X11" s="105"/>
      <c r="Y11" s="105" t="s">
        <v>1219</v>
      </c>
      <c r="Z11" s="105"/>
      <c r="AA11" s="28"/>
      <c r="AB11" s="104"/>
      <c r="AC11" s="104"/>
      <c r="AD11" s="178"/>
      <c r="AE11" s="104"/>
      <c r="AF11" s="104" t="s">
        <v>1454</v>
      </c>
      <c r="AG11" s="28"/>
      <c r="AH11" s="28"/>
      <c r="AI11" s="28"/>
      <c r="AJ11" s="26"/>
    </row>
    <row r="12" spans="1:40" ht="285" customHeight="1" x14ac:dyDescent="0.25">
      <c r="A12" s="332" t="s">
        <v>2290</v>
      </c>
      <c r="B12" s="19" t="s">
        <v>2163</v>
      </c>
      <c r="C12" s="31" t="s">
        <v>2291</v>
      </c>
      <c r="D12" s="31" t="s">
        <v>113</v>
      </c>
      <c r="E12" s="28"/>
      <c r="F12" s="8" t="s">
        <v>77</v>
      </c>
      <c r="G12" s="8" t="s">
        <v>78</v>
      </c>
      <c r="H12" s="104" t="s">
        <v>114</v>
      </c>
      <c r="I12" s="156">
        <v>0</v>
      </c>
      <c r="J12" s="105" t="s">
        <v>1058</v>
      </c>
      <c r="K12" s="28"/>
      <c r="L12" s="28"/>
      <c r="M12" s="28"/>
      <c r="N12" s="29"/>
      <c r="O12" s="29"/>
      <c r="P12" s="29"/>
      <c r="Q12" s="29" t="s">
        <v>41</v>
      </c>
      <c r="R12" s="29"/>
      <c r="S12" s="116"/>
      <c r="T12" s="112" t="s">
        <v>1220</v>
      </c>
      <c r="U12" s="112" t="s">
        <v>1221</v>
      </c>
      <c r="V12" s="112"/>
      <c r="W12" s="112" t="s">
        <v>114</v>
      </c>
      <c r="X12" s="112" t="s">
        <v>1222</v>
      </c>
      <c r="Y12" s="112" t="s">
        <v>1223</v>
      </c>
      <c r="Z12" s="112"/>
      <c r="AA12" s="28"/>
      <c r="AB12" s="111"/>
      <c r="AC12" s="111" t="s">
        <v>1389</v>
      </c>
      <c r="AD12" s="111"/>
      <c r="AE12" s="111"/>
      <c r="AF12" s="112" t="s">
        <v>1224</v>
      </c>
      <c r="AG12" s="28"/>
      <c r="AH12" s="28"/>
      <c r="AI12" s="112" t="s">
        <v>1225</v>
      </c>
      <c r="AJ12" s="26"/>
    </row>
    <row r="13" spans="1:40" ht="159" customHeight="1" x14ac:dyDescent="0.25">
      <c r="A13" s="404"/>
      <c r="B13" s="19" t="s">
        <v>2162</v>
      </c>
      <c r="C13" s="31" t="s">
        <v>1390</v>
      </c>
      <c r="D13" s="31" t="s">
        <v>81</v>
      </c>
      <c r="E13" s="28"/>
      <c r="F13" s="8" t="s">
        <v>1059</v>
      </c>
      <c r="G13" s="9">
        <v>42644</v>
      </c>
      <c r="H13" s="10" t="s">
        <v>119</v>
      </c>
      <c r="I13" s="156">
        <v>20000</v>
      </c>
      <c r="J13" s="105" t="s">
        <v>1060</v>
      </c>
      <c r="K13" s="28"/>
      <c r="L13" s="28"/>
      <c r="M13" s="28"/>
      <c r="N13" s="29"/>
      <c r="O13" s="29"/>
      <c r="P13" s="29"/>
      <c r="Q13" s="29" t="s">
        <v>41</v>
      </c>
      <c r="R13" s="29"/>
      <c r="S13" s="116"/>
      <c r="T13" s="112" t="s">
        <v>1226</v>
      </c>
      <c r="U13" s="112"/>
      <c r="V13" s="112" t="s">
        <v>748</v>
      </c>
      <c r="W13" s="112" t="s">
        <v>119</v>
      </c>
      <c r="X13" s="112"/>
      <c r="Y13" s="112" t="s">
        <v>1227</v>
      </c>
      <c r="Z13" s="112" t="s">
        <v>1228</v>
      </c>
      <c r="AA13" s="28"/>
      <c r="AB13" s="111"/>
      <c r="AC13" s="111"/>
      <c r="AD13" s="111"/>
      <c r="AE13" s="111"/>
      <c r="AF13" s="10" t="s">
        <v>1229</v>
      </c>
      <c r="AG13" s="28"/>
      <c r="AH13" s="28"/>
      <c r="AI13" s="112"/>
      <c r="AJ13" s="26"/>
    </row>
    <row r="14" spans="1:40" ht="133.5" customHeight="1" x14ac:dyDescent="0.25">
      <c r="A14" s="404"/>
      <c r="B14" s="19" t="s">
        <v>2161</v>
      </c>
      <c r="C14" s="38" t="s">
        <v>1061</v>
      </c>
      <c r="D14" s="38" t="s">
        <v>87</v>
      </c>
      <c r="E14" s="29"/>
      <c r="F14" s="8" t="s">
        <v>77</v>
      </c>
      <c r="G14" s="8" t="s">
        <v>741</v>
      </c>
      <c r="H14" s="10" t="s">
        <v>1062</v>
      </c>
      <c r="I14" s="155">
        <v>0</v>
      </c>
      <c r="J14" s="101" t="s">
        <v>1419</v>
      </c>
      <c r="K14" s="29"/>
      <c r="L14" s="29"/>
      <c r="M14" s="29"/>
      <c r="N14" s="29"/>
      <c r="O14" s="29" t="s">
        <v>41</v>
      </c>
      <c r="P14" s="29"/>
      <c r="Q14" s="29"/>
      <c r="R14" s="29"/>
      <c r="S14" s="116"/>
      <c r="T14" s="113" t="s">
        <v>1230</v>
      </c>
      <c r="U14" s="113"/>
      <c r="V14" s="113"/>
      <c r="W14" s="113" t="s">
        <v>1062</v>
      </c>
      <c r="X14" s="113"/>
      <c r="Y14" s="113" t="s">
        <v>1391</v>
      </c>
      <c r="Z14" s="113"/>
      <c r="AA14" s="29"/>
      <c r="AB14" s="111"/>
      <c r="AC14" s="18">
        <v>42309</v>
      </c>
      <c r="AD14" s="111"/>
      <c r="AE14" s="111"/>
      <c r="AF14" s="111"/>
      <c r="AG14" s="29"/>
      <c r="AH14" s="29"/>
      <c r="AI14" s="113"/>
      <c r="AJ14" s="26"/>
    </row>
    <row r="15" spans="1:40" ht="278.25" customHeight="1" x14ac:dyDescent="0.25">
      <c r="A15" s="404"/>
      <c r="B15" s="19" t="s">
        <v>2160</v>
      </c>
      <c r="C15" s="38" t="s">
        <v>91</v>
      </c>
      <c r="D15" s="38" t="s">
        <v>123</v>
      </c>
      <c r="E15" s="29"/>
      <c r="F15" s="8" t="s">
        <v>742</v>
      </c>
      <c r="G15" s="104" t="s">
        <v>743</v>
      </c>
      <c r="H15" s="10" t="s">
        <v>1063</v>
      </c>
      <c r="I15" s="155">
        <v>200000</v>
      </c>
      <c r="J15" s="101" t="s">
        <v>1420</v>
      </c>
      <c r="K15" s="29"/>
      <c r="L15" s="29"/>
      <c r="M15" s="29"/>
      <c r="N15" s="29"/>
      <c r="O15" s="29" t="s">
        <v>41</v>
      </c>
      <c r="P15" s="29"/>
      <c r="Q15" s="29"/>
      <c r="R15" s="29"/>
      <c r="S15" s="116"/>
      <c r="T15" s="113" t="s">
        <v>300</v>
      </c>
      <c r="U15" s="113" t="s">
        <v>1231</v>
      </c>
      <c r="V15" s="113"/>
      <c r="W15" s="113" t="s">
        <v>1232</v>
      </c>
      <c r="X15" s="113" t="s">
        <v>1233</v>
      </c>
      <c r="Y15" s="113"/>
      <c r="Z15" s="113"/>
      <c r="AA15" s="29"/>
      <c r="AB15" s="111"/>
      <c r="AC15" s="111"/>
      <c r="AD15" s="111"/>
      <c r="AE15" s="111"/>
      <c r="AF15" s="111"/>
      <c r="AG15" s="29"/>
      <c r="AH15" s="29"/>
      <c r="AI15" s="113"/>
      <c r="AJ15" s="26"/>
    </row>
    <row r="16" spans="1:40" ht="141.75" customHeight="1" x14ac:dyDescent="0.25">
      <c r="A16" s="404"/>
      <c r="B16" s="19" t="s">
        <v>2159</v>
      </c>
      <c r="C16" s="38" t="s">
        <v>755</v>
      </c>
      <c r="D16" s="38" t="s">
        <v>98</v>
      </c>
      <c r="E16" s="29"/>
      <c r="F16" s="8" t="s">
        <v>99</v>
      </c>
      <c r="G16" s="9">
        <v>42339</v>
      </c>
      <c r="H16" s="10" t="s">
        <v>1064</v>
      </c>
      <c r="I16" s="155">
        <v>106000</v>
      </c>
      <c r="J16" s="101" t="s">
        <v>1065</v>
      </c>
      <c r="K16" s="29"/>
      <c r="L16" s="29"/>
      <c r="M16" s="29"/>
      <c r="N16" s="29"/>
      <c r="O16" s="29"/>
      <c r="P16" s="29" t="s">
        <v>41</v>
      </c>
      <c r="Q16" s="29"/>
      <c r="R16" s="29"/>
      <c r="S16" s="116"/>
      <c r="T16" s="113" t="s">
        <v>1506</v>
      </c>
      <c r="U16" s="113"/>
      <c r="V16" s="113"/>
      <c r="W16" s="113"/>
      <c r="X16" s="113"/>
      <c r="Y16" s="113" t="s">
        <v>1394</v>
      </c>
      <c r="Z16" s="113"/>
      <c r="AA16" s="29"/>
      <c r="AB16" s="111"/>
      <c r="AC16" s="111"/>
      <c r="AD16" s="111"/>
      <c r="AE16" s="111"/>
      <c r="AF16" s="111" t="s">
        <v>1234</v>
      </c>
      <c r="AG16" s="29"/>
      <c r="AH16" s="29"/>
      <c r="AI16" s="113" t="s">
        <v>1235</v>
      </c>
      <c r="AJ16" s="26"/>
    </row>
    <row r="17" spans="1:36" ht="101.25" customHeight="1" x14ac:dyDescent="0.25">
      <c r="A17" s="404"/>
      <c r="B17" s="19" t="s">
        <v>2158</v>
      </c>
      <c r="C17" s="38" t="s">
        <v>1066</v>
      </c>
      <c r="D17" s="38" t="s">
        <v>745</v>
      </c>
      <c r="E17" s="29"/>
      <c r="F17" s="8" t="s">
        <v>105</v>
      </c>
      <c r="G17" s="8" t="s">
        <v>747</v>
      </c>
      <c r="H17" s="10" t="s">
        <v>1063</v>
      </c>
      <c r="I17" s="155">
        <v>20000</v>
      </c>
      <c r="J17" s="101" t="s">
        <v>1067</v>
      </c>
      <c r="K17" s="29"/>
      <c r="L17" s="29"/>
      <c r="M17" s="29"/>
      <c r="N17" s="29"/>
      <c r="O17" s="29" t="s">
        <v>41</v>
      </c>
      <c r="P17" s="29"/>
      <c r="Q17" s="29"/>
      <c r="R17" s="29"/>
      <c r="S17" s="116"/>
      <c r="T17" s="113" t="s">
        <v>1236</v>
      </c>
      <c r="U17" s="113"/>
      <c r="V17" s="113" t="s">
        <v>1237</v>
      </c>
      <c r="W17" s="113" t="s">
        <v>1238</v>
      </c>
      <c r="X17" s="113" t="s">
        <v>1395</v>
      </c>
      <c r="Y17" s="113"/>
      <c r="Z17" s="113"/>
      <c r="AA17" s="29"/>
      <c r="AB17" s="111"/>
      <c r="AC17" s="111"/>
      <c r="AD17" s="111"/>
      <c r="AE17" s="111"/>
      <c r="AF17" s="111"/>
      <c r="AG17" s="29"/>
      <c r="AH17" s="29"/>
      <c r="AI17" s="113"/>
      <c r="AJ17" s="26"/>
    </row>
    <row r="18" spans="1:36" ht="191.25" customHeight="1" x14ac:dyDescent="0.25">
      <c r="A18" s="404"/>
      <c r="B18" s="19" t="s">
        <v>2157</v>
      </c>
      <c r="C18" s="38" t="s">
        <v>2224</v>
      </c>
      <c r="D18" s="38" t="s">
        <v>108</v>
      </c>
      <c r="E18" s="29"/>
      <c r="F18" s="8" t="s">
        <v>46</v>
      </c>
      <c r="G18" s="8" t="s">
        <v>730</v>
      </c>
      <c r="H18" s="10" t="s">
        <v>1056</v>
      </c>
      <c r="I18" s="155">
        <v>1000000</v>
      </c>
      <c r="J18" s="101" t="s">
        <v>1068</v>
      </c>
      <c r="K18" s="29"/>
      <c r="L18" s="29"/>
      <c r="M18" s="29"/>
      <c r="N18" s="29"/>
      <c r="O18" s="29" t="s">
        <v>41</v>
      </c>
      <c r="P18" s="29"/>
      <c r="Q18" s="29"/>
      <c r="R18" s="29"/>
      <c r="S18" s="116"/>
      <c r="T18" s="113" t="s">
        <v>1239</v>
      </c>
      <c r="U18" s="113"/>
      <c r="V18" s="113" t="s">
        <v>1240</v>
      </c>
      <c r="W18" s="113" t="s">
        <v>1056</v>
      </c>
      <c r="X18" s="113"/>
      <c r="Y18" s="113"/>
      <c r="Z18" s="113" t="s">
        <v>1393</v>
      </c>
      <c r="AA18" s="29"/>
      <c r="AB18" s="178"/>
      <c r="AC18" s="178"/>
      <c r="AD18" s="178"/>
      <c r="AE18" s="111"/>
      <c r="AF18" s="178" t="s">
        <v>1392</v>
      </c>
      <c r="AG18" s="29"/>
      <c r="AH18" s="29"/>
      <c r="AI18" s="113"/>
      <c r="AJ18" s="26"/>
    </row>
    <row r="19" spans="1:36" ht="253.5" customHeight="1" x14ac:dyDescent="0.25">
      <c r="A19" s="332" t="s">
        <v>139</v>
      </c>
      <c r="B19" s="19" t="s">
        <v>2153</v>
      </c>
      <c r="C19" s="31" t="s">
        <v>2293</v>
      </c>
      <c r="D19" s="31" t="s">
        <v>756</v>
      </c>
      <c r="E19" s="28"/>
      <c r="F19" s="8" t="s">
        <v>757</v>
      </c>
      <c r="G19" s="8" t="s">
        <v>336</v>
      </c>
      <c r="H19" s="10" t="s">
        <v>1069</v>
      </c>
      <c r="I19" s="32">
        <v>300000</v>
      </c>
      <c r="J19" s="112" t="s">
        <v>1070</v>
      </c>
      <c r="K19" s="28"/>
      <c r="L19" s="28"/>
      <c r="M19" s="28"/>
      <c r="N19" s="29"/>
      <c r="O19" s="29"/>
      <c r="P19" s="29" t="s">
        <v>41</v>
      </c>
      <c r="Q19" s="29"/>
      <c r="R19" s="29"/>
      <c r="S19" s="116"/>
      <c r="T19" s="112" t="s">
        <v>1241</v>
      </c>
      <c r="U19" s="112"/>
      <c r="V19" s="112" t="s">
        <v>1242</v>
      </c>
      <c r="W19" s="112" t="s">
        <v>1050</v>
      </c>
      <c r="X19" s="112"/>
      <c r="Y19" s="112"/>
      <c r="Z19" s="112"/>
      <c r="AA19" s="28"/>
      <c r="AB19" s="111"/>
      <c r="AC19" s="9">
        <v>42767</v>
      </c>
      <c r="AD19" s="111"/>
      <c r="AE19" s="111"/>
      <c r="AF19" s="111"/>
      <c r="AG19" s="28"/>
      <c r="AH19" s="28"/>
      <c r="AI19" s="112" t="s">
        <v>1243</v>
      </c>
      <c r="AJ19" s="26"/>
    </row>
    <row r="20" spans="1:36" ht="128.25" customHeight="1" x14ac:dyDescent="0.25">
      <c r="A20" s="331"/>
      <c r="B20" s="19" t="s">
        <v>2152</v>
      </c>
      <c r="C20" s="31" t="s">
        <v>2151</v>
      </c>
      <c r="D20" s="31" t="s">
        <v>145</v>
      </c>
      <c r="E20" s="28"/>
      <c r="F20" s="8" t="s">
        <v>57</v>
      </c>
      <c r="G20" s="8" t="s">
        <v>1072</v>
      </c>
      <c r="H20" s="10" t="s">
        <v>148</v>
      </c>
      <c r="I20" s="32">
        <v>100000</v>
      </c>
      <c r="J20" s="112" t="s">
        <v>1073</v>
      </c>
      <c r="K20" s="28"/>
      <c r="L20" s="28"/>
      <c r="M20" s="28"/>
      <c r="N20" s="29"/>
      <c r="O20" s="29"/>
      <c r="P20" s="29"/>
      <c r="Q20" s="29" t="s">
        <v>41</v>
      </c>
      <c r="R20" s="29"/>
      <c r="S20" s="116"/>
      <c r="T20" s="112" t="s">
        <v>1244</v>
      </c>
      <c r="U20" s="112"/>
      <c r="V20" s="112"/>
      <c r="W20" s="112"/>
      <c r="X20" s="112"/>
      <c r="Y20" s="112"/>
      <c r="Z20" s="112"/>
      <c r="AA20" s="28"/>
      <c r="AB20" s="111"/>
      <c r="AC20" s="111"/>
      <c r="AD20" s="111"/>
      <c r="AE20" s="111"/>
      <c r="AF20" s="111"/>
      <c r="AG20" s="28"/>
      <c r="AH20" s="28"/>
      <c r="AI20" s="112"/>
      <c r="AJ20" s="26"/>
    </row>
    <row r="21" spans="1:36" ht="99.75" customHeight="1" x14ac:dyDescent="0.25">
      <c r="A21" s="331"/>
      <c r="B21" s="19" t="s">
        <v>2150</v>
      </c>
      <c r="C21" s="31" t="s">
        <v>2294</v>
      </c>
      <c r="D21" s="31" t="s">
        <v>150</v>
      </c>
      <c r="E21" s="28"/>
      <c r="F21" s="8" t="s">
        <v>960</v>
      </c>
      <c r="G21" s="8" t="s">
        <v>336</v>
      </c>
      <c r="H21" s="10" t="s">
        <v>148</v>
      </c>
      <c r="I21" s="32">
        <v>25000</v>
      </c>
      <c r="J21" s="112" t="s">
        <v>1073</v>
      </c>
      <c r="K21" s="28"/>
      <c r="L21" s="28"/>
      <c r="M21" s="28"/>
      <c r="N21" s="29"/>
      <c r="O21" s="29"/>
      <c r="P21" s="29"/>
      <c r="Q21" s="29" t="s">
        <v>41</v>
      </c>
      <c r="R21" s="29"/>
      <c r="S21" s="116"/>
      <c r="T21" s="112"/>
      <c r="U21" s="112"/>
      <c r="V21" s="112"/>
      <c r="W21" s="112"/>
      <c r="X21" s="112"/>
      <c r="Y21" s="112"/>
      <c r="Z21" s="112"/>
      <c r="AA21" s="28"/>
      <c r="AB21" s="111"/>
      <c r="AC21" s="111"/>
      <c r="AD21" s="111"/>
      <c r="AE21" s="111"/>
      <c r="AF21" s="10" t="s">
        <v>1245</v>
      </c>
      <c r="AG21" s="28"/>
      <c r="AH21" s="28"/>
      <c r="AI21" s="112"/>
      <c r="AJ21" s="26"/>
    </row>
    <row r="22" spans="1:36" ht="138.75" customHeight="1" x14ac:dyDescent="0.25">
      <c r="A22" s="331"/>
      <c r="B22" s="19" t="s">
        <v>2149</v>
      </c>
      <c r="C22" s="31" t="s">
        <v>2295</v>
      </c>
      <c r="D22" s="38" t="s">
        <v>152</v>
      </c>
      <c r="E22" s="29"/>
      <c r="F22" s="8" t="s">
        <v>960</v>
      </c>
      <c r="G22" s="8" t="s">
        <v>1072</v>
      </c>
      <c r="H22" s="10" t="s">
        <v>154</v>
      </c>
      <c r="I22" s="37">
        <v>50000</v>
      </c>
      <c r="J22" s="113" t="s">
        <v>1075</v>
      </c>
      <c r="K22" s="29"/>
      <c r="L22" s="29"/>
      <c r="M22" s="29"/>
      <c r="N22" s="29"/>
      <c r="O22" s="29"/>
      <c r="P22" s="29"/>
      <c r="Q22" s="29" t="s">
        <v>41</v>
      </c>
      <c r="R22" s="29"/>
      <c r="S22" s="116"/>
      <c r="T22" s="113" t="s">
        <v>2310</v>
      </c>
      <c r="U22" s="113" t="s">
        <v>1246</v>
      </c>
      <c r="V22" s="113"/>
      <c r="W22" s="113" t="s">
        <v>1247</v>
      </c>
      <c r="X22" s="113"/>
      <c r="Y22" s="113"/>
      <c r="Z22" s="113"/>
      <c r="AA22" s="29"/>
      <c r="AB22" s="111"/>
      <c r="AC22" s="111"/>
      <c r="AD22" s="111"/>
      <c r="AE22" s="111"/>
      <c r="AF22" s="111"/>
      <c r="AG22" s="29"/>
      <c r="AH22" s="29"/>
      <c r="AI22" s="113"/>
      <c r="AJ22" s="26"/>
    </row>
    <row r="23" spans="1:36" ht="114" customHeight="1" x14ac:dyDescent="0.25">
      <c r="A23" s="331"/>
      <c r="B23" s="19" t="s">
        <v>2148</v>
      </c>
      <c r="C23" s="31" t="s">
        <v>2296</v>
      </c>
      <c r="D23" s="38" t="s">
        <v>156</v>
      </c>
      <c r="E23" s="29"/>
      <c r="F23" s="8" t="s">
        <v>960</v>
      </c>
      <c r="G23" s="8" t="s">
        <v>336</v>
      </c>
      <c r="H23" s="10" t="s">
        <v>1076</v>
      </c>
      <c r="I23" s="37">
        <v>50000</v>
      </c>
      <c r="J23" s="113" t="s">
        <v>1077</v>
      </c>
      <c r="K23" s="29"/>
      <c r="L23" s="29"/>
      <c r="M23" s="29"/>
      <c r="N23" s="29"/>
      <c r="O23" s="29"/>
      <c r="P23" s="29" t="s">
        <v>41</v>
      </c>
      <c r="Q23" s="29"/>
      <c r="R23" s="29"/>
      <c r="S23" s="116"/>
      <c r="T23" s="113" t="s">
        <v>1248</v>
      </c>
      <c r="U23" s="113"/>
      <c r="V23" s="113" t="s">
        <v>1249</v>
      </c>
      <c r="W23" s="113" t="s">
        <v>1076</v>
      </c>
      <c r="X23" s="113"/>
      <c r="Y23" s="113" t="s">
        <v>2311</v>
      </c>
      <c r="Z23" s="113" t="s">
        <v>1250</v>
      </c>
      <c r="AA23" s="29"/>
      <c r="AB23" s="111"/>
      <c r="AC23" s="14">
        <v>42767</v>
      </c>
      <c r="AD23" s="40" t="s">
        <v>1069</v>
      </c>
      <c r="AE23" s="111"/>
      <c r="AF23" s="13" t="s">
        <v>1251</v>
      </c>
      <c r="AG23" s="29"/>
      <c r="AH23" s="29"/>
      <c r="AI23" s="113"/>
      <c r="AJ23" s="26"/>
    </row>
    <row r="24" spans="1:36" ht="15.75" x14ac:dyDescent="0.25">
      <c r="A24" s="331"/>
      <c r="B24" s="19" t="s">
        <v>2147</v>
      </c>
      <c r="C24" s="31" t="s">
        <v>1555</v>
      </c>
      <c r="D24" s="38"/>
      <c r="E24" s="29"/>
      <c r="F24" s="8"/>
      <c r="G24" s="8"/>
      <c r="H24" s="10"/>
      <c r="I24" s="37"/>
      <c r="J24" s="113"/>
      <c r="K24" s="29"/>
      <c r="L24" s="29"/>
      <c r="M24" s="29"/>
      <c r="N24" s="29"/>
      <c r="O24" s="29"/>
      <c r="P24" s="29"/>
      <c r="Q24" s="29"/>
      <c r="R24" s="29" t="s">
        <v>41</v>
      </c>
      <c r="S24" s="116"/>
      <c r="T24" s="113"/>
      <c r="U24" s="113"/>
      <c r="V24" s="113"/>
      <c r="W24" s="113"/>
      <c r="X24" s="113"/>
      <c r="Y24" s="113"/>
      <c r="Z24" s="113"/>
      <c r="AA24" s="29"/>
      <c r="AB24" s="111"/>
      <c r="AC24" s="111"/>
      <c r="AD24" s="111"/>
      <c r="AE24" s="111"/>
      <c r="AF24" s="111"/>
      <c r="AG24" s="29"/>
      <c r="AH24" s="29"/>
      <c r="AI24" s="113"/>
      <c r="AJ24" s="26"/>
    </row>
    <row r="25" spans="1:36" ht="136.5" customHeight="1" x14ac:dyDescent="0.25">
      <c r="A25" s="331"/>
      <c r="B25" s="19" t="s">
        <v>2146</v>
      </c>
      <c r="C25" s="31" t="s">
        <v>1078</v>
      </c>
      <c r="D25" s="38" t="s">
        <v>161</v>
      </c>
      <c r="E25" s="29"/>
      <c r="F25" s="8" t="s">
        <v>759</v>
      </c>
      <c r="G25" s="9">
        <v>42767</v>
      </c>
      <c r="H25" s="10" t="s">
        <v>1079</v>
      </c>
      <c r="I25" s="37">
        <v>92000</v>
      </c>
      <c r="J25" s="113" t="s">
        <v>1080</v>
      </c>
      <c r="K25" s="29"/>
      <c r="L25" s="29"/>
      <c r="M25" s="29"/>
      <c r="N25" s="29"/>
      <c r="O25" s="29"/>
      <c r="P25" s="29"/>
      <c r="Q25" s="29" t="s">
        <v>41</v>
      </c>
      <c r="R25" s="29"/>
      <c r="S25" s="116"/>
      <c r="T25" s="113" t="s">
        <v>1252</v>
      </c>
      <c r="U25" s="113" t="s">
        <v>1253</v>
      </c>
      <c r="V25" s="113"/>
      <c r="W25" s="113" t="s">
        <v>1079</v>
      </c>
      <c r="X25" s="113"/>
      <c r="Y25" s="113" t="s">
        <v>1254</v>
      </c>
      <c r="Z25" s="113"/>
      <c r="AA25" s="29"/>
      <c r="AB25" s="111"/>
      <c r="AC25" s="111"/>
      <c r="AD25" s="111"/>
      <c r="AE25" s="111"/>
      <c r="AF25" s="111"/>
      <c r="AG25" s="29"/>
      <c r="AH25" s="29"/>
      <c r="AI25" s="113"/>
      <c r="AJ25" s="26"/>
    </row>
    <row r="26" spans="1:36" ht="108.75" customHeight="1" x14ac:dyDescent="0.25">
      <c r="A26" s="331"/>
      <c r="B26" s="19" t="s">
        <v>2144</v>
      </c>
      <c r="C26" s="31" t="s">
        <v>2297</v>
      </c>
      <c r="D26" s="38" t="s">
        <v>165</v>
      </c>
      <c r="E26" s="29"/>
      <c r="F26" s="8" t="s">
        <v>759</v>
      </c>
      <c r="G26" s="9">
        <v>42153</v>
      </c>
      <c r="H26" s="10" t="s">
        <v>1079</v>
      </c>
      <c r="I26" s="37">
        <v>60000</v>
      </c>
      <c r="J26" s="113" t="s">
        <v>1081</v>
      </c>
      <c r="K26" s="29"/>
      <c r="L26" s="29"/>
      <c r="M26" s="29"/>
      <c r="N26" s="29"/>
      <c r="O26" s="29" t="s">
        <v>41</v>
      </c>
      <c r="P26" s="29"/>
      <c r="Q26" s="29"/>
      <c r="R26" s="29"/>
      <c r="S26" s="116"/>
      <c r="T26" s="113" t="s">
        <v>1255</v>
      </c>
      <c r="U26" s="113"/>
      <c r="V26" s="113" t="s">
        <v>1256</v>
      </c>
      <c r="W26" s="113" t="s">
        <v>1079</v>
      </c>
      <c r="X26" s="113"/>
      <c r="Y26" s="113"/>
      <c r="Z26" s="113"/>
      <c r="AA26" s="29"/>
      <c r="AB26" s="111"/>
      <c r="AC26" s="111"/>
      <c r="AD26" s="111"/>
      <c r="AE26" s="111"/>
      <c r="AF26" s="111" t="s">
        <v>1257</v>
      </c>
      <c r="AG26" s="29"/>
      <c r="AH26" s="29"/>
      <c r="AI26" s="113"/>
      <c r="AJ26" s="26"/>
    </row>
    <row r="27" spans="1:36" ht="132.75" customHeight="1" x14ac:dyDescent="0.25">
      <c r="A27" s="331"/>
      <c r="B27" s="19" t="s">
        <v>2143</v>
      </c>
      <c r="C27" s="31" t="s">
        <v>2298</v>
      </c>
      <c r="D27" s="38" t="s">
        <v>165</v>
      </c>
      <c r="E27" s="29"/>
      <c r="F27" s="8" t="s">
        <v>77</v>
      </c>
      <c r="G27" s="8" t="s">
        <v>730</v>
      </c>
      <c r="H27" s="10" t="s">
        <v>1079</v>
      </c>
      <c r="I27" s="37">
        <v>170000</v>
      </c>
      <c r="J27" s="113" t="s">
        <v>1082</v>
      </c>
      <c r="K27" s="29"/>
      <c r="L27" s="29"/>
      <c r="M27" s="29"/>
      <c r="N27" s="29"/>
      <c r="O27" s="29"/>
      <c r="P27" s="29"/>
      <c r="Q27" s="29" t="s">
        <v>41</v>
      </c>
      <c r="R27" s="29"/>
      <c r="S27" s="116"/>
      <c r="T27" s="113" t="s">
        <v>1258</v>
      </c>
      <c r="U27" s="113" t="s">
        <v>1259</v>
      </c>
      <c r="V27" s="113"/>
      <c r="W27" s="113" t="s">
        <v>1079</v>
      </c>
      <c r="X27" s="113"/>
      <c r="Y27" s="113" t="s">
        <v>2312</v>
      </c>
      <c r="Z27" s="113"/>
      <c r="AA27" s="29"/>
      <c r="AB27" s="111"/>
      <c r="AC27" s="111"/>
      <c r="AD27" s="111"/>
      <c r="AE27" s="111"/>
      <c r="AF27" s="111"/>
      <c r="AG27" s="29"/>
      <c r="AH27" s="29"/>
      <c r="AI27" s="113"/>
      <c r="AJ27" s="26"/>
    </row>
    <row r="28" spans="1:36" ht="15.75" x14ac:dyDescent="0.25">
      <c r="A28" s="331"/>
      <c r="B28" s="19" t="s">
        <v>2142</v>
      </c>
      <c r="C28" s="31" t="s">
        <v>1556</v>
      </c>
      <c r="D28" s="38"/>
      <c r="E28" s="29"/>
      <c r="F28" s="8"/>
      <c r="G28" s="8"/>
      <c r="H28" s="10"/>
      <c r="I28" s="37"/>
      <c r="J28" s="113"/>
      <c r="K28" s="29"/>
      <c r="L28" s="29"/>
      <c r="M28" s="29"/>
      <c r="N28" s="29"/>
      <c r="O28" s="29"/>
      <c r="P28" s="29"/>
      <c r="Q28" s="29"/>
      <c r="R28" s="29" t="s">
        <v>41</v>
      </c>
      <c r="S28" s="116"/>
      <c r="T28" s="113"/>
      <c r="U28" s="113"/>
      <c r="V28" s="113"/>
      <c r="W28" s="113"/>
      <c r="X28" s="113"/>
      <c r="Y28" s="113"/>
      <c r="Z28" s="113"/>
      <c r="AA28" s="29"/>
      <c r="AB28" s="111"/>
      <c r="AC28" s="111"/>
      <c r="AD28" s="111"/>
      <c r="AE28" s="111"/>
      <c r="AF28" s="111"/>
      <c r="AG28" s="29"/>
      <c r="AH28" s="29"/>
      <c r="AI28" s="113"/>
      <c r="AJ28" s="26"/>
    </row>
    <row r="29" spans="1:36" ht="115.5" customHeight="1" x14ac:dyDescent="0.25">
      <c r="A29" s="331"/>
      <c r="B29" s="19" t="s">
        <v>2141</v>
      </c>
      <c r="C29" s="31" t="s">
        <v>795</v>
      </c>
      <c r="D29" s="38" t="s">
        <v>174</v>
      </c>
      <c r="E29" s="29"/>
      <c r="F29" s="8" t="s">
        <v>82</v>
      </c>
      <c r="G29" s="9">
        <v>42339</v>
      </c>
      <c r="H29" s="10" t="s">
        <v>1018</v>
      </c>
      <c r="I29" s="37">
        <v>30000</v>
      </c>
      <c r="J29" s="113" t="s">
        <v>1083</v>
      </c>
      <c r="K29" s="29"/>
      <c r="L29" s="29"/>
      <c r="M29" s="29"/>
      <c r="N29" s="29"/>
      <c r="O29" s="29"/>
      <c r="P29" s="29"/>
      <c r="Q29" s="29" t="s">
        <v>41</v>
      </c>
      <c r="R29" s="29"/>
      <c r="S29" s="116"/>
      <c r="T29" s="113" t="s">
        <v>1260</v>
      </c>
      <c r="U29" s="113" t="s">
        <v>1261</v>
      </c>
      <c r="V29" s="113"/>
      <c r="W29" s="113" t="s">
        <v>1018</v>
      </c>
      <c r="X29" s="113"/>
      <c r="Y29" s="113"/>
      <c r="Z29" s="113"/>
      <c r="AA29" s="29"/>
      <c r="AB29" s="111"/>
      <c r="AC29" s="14">
        <v>42767</v>
      </c>
      <c r="AD29" s="111"/>
      <c r="AE29" s="111"/>
      <c r="AF29" s="40"/>
      <c r="AG29" s="29"/>
      <c r="AH29" s="29"/>
      <c r="AI29" s="113"/>
      <c r="AJ29" s="26"/>
    </row>
    <row r="30" spans="1:36" ht="65.25" customHeight="1" x14ac:dyDescent="0.25">
      <c r="A30" s="331"/>
      <c r="B30" s="19" t="s">
        <v>2139</v>
      </c>
      <c r="C30" s="31" t="s">
        <v>2138</v>
      </c>
      <c r="D30" s="38" t="s">
        <v>182</v>
      </c>
      <c r="E30" s="29"/>
      <c r="F30" s="8" t="s">
        <v>77</v>
      </c>
      <c r="G30" s="9">
        <v>42339</v>
      </c>
      <c r="H30" s="8" t="s">
        <v>1018</v>
      </c>
      <c r="I30" s="37">
        <v>25000</v>
      </c>
      <c r="J30" s="113" t="s">
        <v>1085</v>
      </c>
      <c r="K30" s="29"/>
      <c r="L30" s="29"/>
      <c r="M30" s="29"/>
      <c r="N30" s="29"/>
      <c r="O30" s="29"/>
      <c r="P30" s="29"/>
      <c r="Q30" s="29" t="s">
        <v>41</v>
      </c>
      <c r="R30" s="29"/>
      <c r="S30" s="116"/>
      <c r="T30" s="113" t="s">
        <v>1262</v>
      </c>
      <c r="U30" s="113"/>
      <c r="V30" s="113"/>
      <c r="W30" s="113"/>
      <c r="X30" s="113"/>
      <c r="Y30" s="113"/>
      <c r="Z30" s="113"/>
      <c r="AA30" s="29"/>
      <c r="AB30" s="111"/>
      <c r="AC30" s="9">
        <v>42767</v>
      </c>
      <c r="AD30" s="111"/>
      <c r="AE30" s="111"/>
      <c r="AF30" s="111"/>
      <c r="AG30" s="29"/>
      <c r="AH30" s="29"/>
      <c r="AI30" s="113"/>
      <c r="AJ30" s="26"/>
    </row>
    <row r="31" spans="1:36" ht="241.5" customHeight="1" x14ac:dyDescent="0.25">
      <c r="A31" s="331"/>
      <c r="B31" s="19" t="s">
        <v>2137</v>
      </c>
      <c r="C31" s="31" t="s">
        <v>1557</v>
      </c>
      <c r="D31" s="38" t="s">
        <v>548</v>
      </c>
      <c r="E31" s="29"/>
      <c r="F31" s="8"/>
      <c r="G31" s="9"/>
      <c r="H31" s="8"/>
      <c r="I31" s="37"/>
      <c r="J31" s="113"/>
      <c r="K31" s="29"/>
      <c r="L31" s="29"/>
      <c r="M31" s="29"/>
      <c r="N31" s="29"/>
      <c r="O31" s="29"/>
      <c r="P31" s="29"/>
      <c r="Q31" s="29"/>
      <c r="R31" s="29" t="s">
        <v>41</v>
      </c>
      <c r="S31" s="116"/>
      <c r="T31" s="113"/>
      <c r="U31" s="113" t="s">
        <v>1263</v>
      </c>
      <c r="V31" s="113"/>
      <c r="W31" s="113" t="s">
        <v>119</v>
      </c>
      <c r="X31" s="113"/>
      <c r="Y31" s="113"/>
      <c r="Z31" s="113"/>
      <c r="AA31" s="29"/>
      <c r="AB31" s="111"/>
      <c r="AC31" s="111"/>
      <c r="AD31" s="111"/>
      <c r="AE31" s="111"/>
      <c r="AF31" s="111"/>
      <c r="AG31" s="29"/>
      <c r="AH31" s="29"/>
      <c r="AI31" s="113"/>
      <c r="AJ31" s="26"/>
    </row>
    <row r="32" spans="1:36" ht="78.75" customHeight="1" x14ac:dyDescent="0.25">
      <c r="A32" s="331"/>
      <c r="B32" s="19" t="s">
        <v>2136</v>
      </c>
      <c r="C32" s="31" t="s">
        <v>2299</v>
      </c>
      <c r="D32" s="38" t="s">
        <v>263</v>
      </c>
      <c r="E32" s="29"/>
      <c r="F32" s="16">
        <v>40969</v>
      </c>
      <c r="G32" s="9">
        <v>42795</v>
      </c>
      <c r="H32" s="111" t="s">
        <v>1086</v>
      </c>
      <c r="I32" s="37">
        <v>25000</v>
      </c>
      <c r="J32" s="113" t="s">
        <v>1087</v>
      </c>
      <c r="K32" s="29"/>
      <c r="L32" s="29"/>
      <c r="M32" s="29"/>
      <c r="N32" s="29"/>
      <c r="O32" s="29"/>
      <c r="P32" s="29"/>
      <c r="Q32" s="29" t="s">
        <v>41</v>
      </c>
      <c r="R32" s="29"/>
      <c r="S32" s="116"/>
      <c r="T32" s="113" t="s">
        <v>1264</v>
      </c>
      <c r="U32" s="113" t="s">
        <v>2313</v>
      </c>
      <c r="V32" s="113"/>
      <c r="W32" s="113" t="s">
        <v>1086</v>
      </c>
      <c r="X32" s="113" t="s">
        <v>1514</v>
      </c>
      <c r="Y32" s="113" t="s">
        <v>1265</v>
      </c>
      <c r="Z32" s="113"/>
      <c r="AA32" s="29"/>
      <c r="AB32" s="111"/>
      <c r="AC32" s="111"/>
      <c r="AD32" s="111"/>
      <c r="AE32" s="111"/>
      <c r="AF32" s="111"/>
      <c r="AG32" s="29"/>
      <c r="AH32" s="29"/>
      <c r="AI32" s="113"/>
      <c r="AJ32" s="26"/>
    </row>
    <row r="33" spans="1:36" ht="137.25" customHeight="1" x14ac:dyDescent="0.25">
      <c r="A33" s="331"/>
      <c r="B33" s="19" t="s">
        <v>2135</v>
      </c>
      <c r="C33" s="31" t="s">
        <v>2300</v>
      </c>
      <c r="D33" s="38" t="s">
        <v>190</v>
      </c>
      <c r="E33" s="29"/>
      <c r="F33" s="16">
        <v>40969</v>
      </c>
      <c r="G33" s="8" t="s">
        <v>764</v>
      </c>
      <c r="H33" s="8" t="s">
        <v>1088</v>
      </c>
      <c r="I33" s="37">
        <v>60000</v>
      </c>
      <c r="J33" s="113" t="s">
        <v>1089</v>
      </c>
      <c r="K33" s="29"/>
      <c r="L33" s="29"/>
      <c r="M33" s="29"/>
      <c r="N33" s="29"/>
      <c r="O33" s="29"/>
      <c r="P33" s="29"/>
      <c r="Q33" s="29" t="s">
        <v>41</v>
      </c>
      <c r="R33" s="29"/>
      <c r="S33" s="116"/>
      <c r="T33" s="113" t="s">
        <v>1266</v>
      </c>
      <c r="U33" s="113"/>
      <c r="V33" s="113"/>
      <c r="W33" s="113"/>
      <c r="X33" s="113"/>
      <c r="Y33" s="113" t="s">
        <v>2134</v>
      </c>
      <c r="Z33" s="113" t="s">
        <v>1396</v>
      </c>
      <c r="AA33" s="29"/>
      <c r="AB33" s="111"/>
      <c r="AC33" s="111"/>
      <c r="AD33" s="111"/>
      <c r="AE33" s="111"/>
      <c r="AF33" s="111"/>
      <c r="AG33" s="29"/>
      <c r="AH33" s="29"/>
      <c r="AI33" s="113"/>
      <c r="AJ33" s="26"/>
    </row>
    <row r="34" spans="1:36" ht="363" customHeight="1" x14ac:dyDescent="0.25">
      <c r="A34" s="331"/>
      <c r="B34" s="19" t="s">
        <v>2133</v>
      </c>
      <c r="C34" s="31" t="s">
        <v>2301</v>
      </c>
      <c r="D34" s="38" t="s">
        <v>192</v>
      </c>
      <c r="E34" s="29"/>
      <c r="F34" s="8" t="s">
        <v>77</v>
      </c>
      <c r="G34" s="9">
        <v>43070</v>
      </c>
      <c r="H34" s="8" t="s">
        <v>1090</v>
      </c>
      <c r="I34" s="37">
        <v>25000</v>
      </c>
      <c r="J34" s="113" t="s">
        <v>1091</v>
      </c>
      <c r="K34" s="29"/>
      <c r="L34" s="29"/>
      <c r="M34" s="29"/>
      <c r="N34" s="29"/>
      <c r="O34" s="29"/>
      <c r="P34" s="29"/>
      <c r="Q34" s="29" t="s">
        <v>41</v>
      </c>
      <c r="R34" s="29"/>
      <c r="S34" s="116"/>
      <c r="T34" s="161" t="s">
        <v>2339</v>
      </c>
      <c r="U34" s="113" t="s">
        <v>1268</v>
      </c>
      <c r="V34" s="113"/>
      <c r="W34" s="113" t="s">
        <v>1090</v>
      </c>
      <c r="X34" s="113"/>
      <c r="Y34" s="113" t="s">
        <v>2314</v>
      </c>
      <c r="Z34" s="113" t="s">
        <v>1397</v>
      </c>
      <c r="AA34" s="29"/>
      <c r="AB34" s="111"/>
      <c r="AC34" s="111"/>
      <c r="AD34" s="111"/>
      <c r="AE34" s="111"/>
      <c r="AF34" s="10" t="s">
        <v>1398</v>
      </c>
      <c r="AG34" s="29"/>
      <c r="AH34" s="29"/>
      <c r="AI34" s="113"/>
      <c r="AJ34" s="26"/>
    </row>
    <row r="35" spans="1:36" ht="92.25" customHeight="1" x14ac:dyDescent="0.25">
      <c r="A35" s="331"/>
      <c r="B35" s="19" t="s">
        <v>2130</v>
      </c>
      <c r="C35" s="31" t="s">
        <v>2302</v>
      </c>
      <c r="D35" s="38" t="s">
        <v>195</v>
      </c>
      <c r="E35" s="29"/>
      <c r="F35" s="9">
        <v>42248</v>
      </c>
      <c r="G35" s="9">
        <v>42767</v>
      </c>
      <c r="H35" s="8" t="s">
        <v>1018</v>
      </c>
      <c r="I35" s="37">
        <v>45000</v>
      </c>
      <c r="J35" s="113" t="s">
        <v>1092</v>
      </c>
      <c r="K35" s="29"/>
      <c r="L35" s="29"/>
      <c r="M35" s="29"/>
      <c r="N35" s="29"/>
      <c r="O35" s="29" t="s">
        <v>41</v>
      </c>
      <c r="P35" s="29"/>
      <c r="Q35" s="29"/>
      <c r="R35" s="29"/>
      <c r="S35" s="116"/>
      <c r="T35" s="113" t="s">
        <v>1269</v>
      </c>
      <c r="U35" s="113"/>
      <c r="V35" s="113"/>
      <c r="W35" s="113"/>
      <c r="X35" s="113"/>
      <c r="Y35" s="113"/>
      <c r="Z35" s="113"/>
      <c r="AA35" s="29"/>
      <c r="AB35" s="111"/>
      <c r="AC35" s="111"/>
      <c r="AD35" s="111"/>
      <c r="AE35" s="15">
        <v>50000</v>
      </c>
      <c r="AF35" s="111" t="s">
        <v>1399</v>
      </c>
      <c r="AG35" s="29"/>
      <c r="AH35" s="29"/>
      <c r="AI35" s="113" t="s">
        <v>1400</v>
      </c>
      <c r="AJ35" s="26"/>
    </row>
    <row r="36" spans="1:36" ht="177" customHeight="1" x14ac:dyDescent="0.25">
      <c r="A36" s="331"/>
      <c r="B36" s="19" t="s">
        <v>2128</v>
      </c>
      <c r="C36" s="31" t="s">
        <v>2303</v>
      </c>
      <c r="D36" s="38" t="s">
        <v>199</v>
      </c>
      <c r="E36" s="29"/>
      <c r="F36" s="8" t="s">
        <v>77</v>
      </c>
      <c r="G36" s="9">
        <v>42767</v>
      </c>
      <c r="H36" s="111" t="s">
        <v>1093</v>
      </c>
      <c r="I36" s="37">
        <v>40000</v>
      </c>
      <c r="J36" s="113" t="s">
        <v>1094</v>
      </c>
      <c r="K36" s="29"/>
      <c r="L36" s="29"/>
      <c r="M36" s="29"/>
      <c r="N36" s="29"/>
      <c r="O36" s="29"/>
      <c r="P36" s="29"/>
      <c r="Q36" s="29" t="s">
        <v>41</v>
      </c>
      <c r="R36" s="29"/>
      <c r="S36" s="116"/>
      <c r="T36" s="113" t="s">
        <v>1270</v>
      </c>
      <c r="U36" s="113"/>
      <c r="V36" s="113"/>
      <c r="W36" s="113" t="s">
        <v>1093</v>
      </c>
      <c r="X36" s="113"/>
      <c r="Y36" s="113"/>
      <c r="Z36" s="113"/>
      <c r="AA36" s="29"/>
      <c r="AB36" s="111"/>
      <c r="AC36" s="111"/>
      <c r="AD36" s="111"/>
      <c r="AE36" s="111"/>
      <c r="AF36" s="111"/>
      <c r="AG36" s="29"/>
      <c r="AH36" s="29"/>
      <c r="AI36" s="113"/>
      <c r="AJ36" s="26"/>
    </row>
    <row r="37" spans="1:36" ht="210.75" customHeight="1" x14ac:dyDescent="0.25">
      <c r="A37" s="331"/>
      <c r="B37" s="19" t="s">
        <v>2125</v>
      </c>
      <c r="C37" s="31" t="s">
        <v>1402</v>
      </c>
      <c r="D37" s="38" t="s">
        <v>202</v>
      </c>
      <c r="E37" s="29"/>
      <c r="F37" s="9">
        <v>41883</v>
      </c>
      <c r="G37" s="9">
        <v>42705</v>
      </c>
      <c r="H37" s="10" t="s">
        <v>1095</v>
      </c>
      <c r="I37" s="37">
        <v>40000</v>
      </c>
      <c r="J37" s="113" t="s">
        <v>1096</v>
      </c>
      <c r="K37" s="29"/>
      <c r="L37" s="29"/>
      <c r="M37" s="29"/>
      <c r="N37" s="29"/>
      <c r="O37" s="29" t="s">
        <v>41</v>
      </c>
      <c r="P37" s="29"/>
      <c r="Q37" s="29"/>
      <c r="R37" s="29"/>
      <c r="S37" s="116" t="s">
        <v>2188</v>
      </c>
      <c r="T37" s="113" t="s">
        <v>1409</v>
      </c>
      <c r="U37" s="113"/>
      <c r="V37" s="113"/>
      <c r="W37" s="113"/>
      <c r="X37" s="113" t="s">
        <v>1401</v>
      </c>
      <c r="Y37" s="113" t="s">
        <v>1408</v>
      </c>
      <c r="Z37" s="113"/>
      <c r="AA37" s="29"/>
      <c r="AB37" s="111"/>
      <c r="AC37" s="111"/>
      <c r="AD37" s="10" t="s">
        <v>1271</v>
      </c>
      <c r="AE37" s="111"/>
      <c r="AF37" s="35" t="s">
        <v>1272</v>
      </c>
      <c r="AG37" s="29"/>
      <c r="AH37" s="29"/>
      <c r="AI37" s="113"/>
      <c r="AJ37" s="26"/>
    </row>
    <row r="38" spans="1:36" ht="105.75" customHeight="1" x14ac:dyDescent="0.25">
      <c r="A38" s="331"/>
      <c r="B38" s="19" t="s">
        <v>2124</v>
      </c>
      <c r="C38" s="31" t="s">
        <v>2123</v>
      </c>
      <c r="D38" s="38" t="s">
        <v>206</v>
      </c>
      <c r="E38" s="29"/>
      <c r="F38" s="8" t="s">
        <v>77</v>
      </c>
      <c r="G38" s="8" t="s">
        <v>730</v>
      </c>
      <c r="H38" s="10" t="s">
        <v>154</v>
      </c>
      <c r="I38" s="37">
        <v>85000</v>
      </c>
      <c r="J38" s="113" t="s">
        <v>1098</v>
      </c>
      <c r="K38" s="29"/>
      <c r="L38" s="29"/>
      <c r="M38" s="29"/>
      <c r="N38" s="29"/>
      <c r="O38" s="29"/>
      <c r="P38" s="29"/>
      <c r="Q38" s="29" t="s">
        <v>41</v>
      </c>
      <c r="R38" s="29"/>
      <c r="S38" s="116"/>
      <c r="T38" s="113" t="s">
        <v>1273</v>
      </c>
      <c r="U38" s="113"/>
      <c r="V38" s="113"/>
      <c r="W38" s="113"/>
      <c r="X38" s="113"/>
      <c r="Y38" s="113"/>
      <c r="Z38" s="113"/>
      <c r="AA38" s="29"/>
      <c r="AB38" s="111"/>
      <c r="AC38" s="9">
        <v>42767</v>
      </c>
      <c r="AD38" s="111" t="s">
        <v>1023</v>
      </c>
      <c r="AE38" s="111"/>
      <c r="AF38" s="10" t="s">
        <v>1274</v>
      </c>
      <c r="AG38" s="29"/>
      <c r="AH38" s="29"/>
      <c r="AI38" s="113"/>
      <c r="AJ38" s="26"/>
    </row>
    <row r="39" spans="1:36" ht="141" customHeight="1" x14ac:dyDescent="0.25">
      <c r="A39" s="331"/>
      <c r="B39" s="19" t="s">
        <v>2121</v>
      </c>
      <c r="C39" s="31" t="s">
        <v>2120</v>
      </c>
      <c r="D39" s="38" t="s">
        <v>210</v>
      </c>
      <c r="E39" s="29"/>
      <c r="F39" s="8" t="s">
        <v>77</v>
      </c>
      <c r="G39" s="9">
        <v>42767</v>
      </c>
      <c r="H39" s="10" t="s">
        <v>154</v>
      </c>
      <c r="I39" s="37">
        <v>100000</v>
      </c>
      <c r="J39" s="113" t="s">
        <v>1100</v>
      </c>
      <c r="K39" s="29"/>
      <c r="L39" s="29"/>
      <c r="M39" s="29"/>
      <c r="N39" s="29"/>
      <c r="O39" s="29"/>
      <c r="P39" s="29"/>
      <c r="Q39" s="29" t="s">
        <v>41</v>
      </c>
      <c r="R39" s="29"/>
      <c r="S39" s="116"/>
      <c r="T39" s="113" t="s">
        <v>1275</v>
      </c>
      <c r="U39" s="113" t="s">
        <v>1276</v>
      </c>
      <c r="V39" s="113"/>
      <c r="W39" s="113" t="s">
        <v>1403</v>
      </c>
      <c r="X39" s="113"/>
      <c r="Y39" s="113"/>
      <c r="Z39" s="113"/>
      <c r="AA39" s="29"/>
      <c r="AB39" s="111"/>
      <c r="AC39" s="111"/>
      <c r="AD39" s="111"/>
      <c r="AE39" s="111"/>
      <c r="AF39" s="111"/>
      <c r="AG39" s="29"/>
      <c r="AH39" s="29"/>
      <c r="AI39" s="113"/>
      <c r="AJ39" s="26"/>
    </row>
    <row r="40" spans="1:36" ht="196.5" customHeight="1" x14ac:dyDescent="0.25">
      <c r="A40" s="331"/>
      <c r="B40" s="19" t="s">
        <v>2119</v>
      </c>
      <c r="C40" s="31" t="s">
        <v>2118</v>
      </c>
      <c r="D40" s="38" t="s">
        <v>290</v>
      </c>
      <c r="E40" s="29"/>
      <c r="F40" s="16">
        <v>40969</v>
      </c>
      <c r="G40" s="16">
        <v>42705</v>
      </c>
      <c r="H40" s="10" t="s">
        <v>1102</v>
      </c>
      <c r="I40" s="37">
        <v>150000</v>
      </c>
      <c r="J40" s="113" t="s">
        <v>1103</v>
      </c>
      <c r="K40" s="29"/>
      <c r="L40" s="29"/>
      <c r="M40" s="29"/>
      <c r="N40" s="29"/>
      <c r="O40" s="29"/>
      <c r="P40" s="29"/>
      <c r="Q40" s="29" t="s">
        <v>41</v>
      </c>
      <c r="R40" s="29"/>
      <c r="S40" s="116"/>
      <c r="T40" s="113" t="s">
        <v>1404</v>
      </c>
      <c r="U40" s="113"/>
      <c r="V40" s="113"/>
      <c r="W40" s="113" t="s">
        <v>1405</v>
      </c>
      <c r="X40" s="113"/>
      <c r="Y40" s="113"/>
      <c r="Z40" s="113"/>
      <c r="AA40" s="29"/>
      <c r="AB40" s="111"/>
      <c r="AC40" s="111"/>
      <c r="AD40" s="111"/>
      <c r="AE40" s="111"/>
      <c r="AF40" s="10" t="s">
        <v>1277</v>
      </c>
      <c r="AG40" s="29"/>
      <c r="AH40" s="29"/>
      <c r="AI40" s="113"/>
      <c r="AJ40" s="26"/>
    </row>
    <row r="41" spans="1:36" ht="385.5" customHeight="1" x14ac:dyDescent="0.25">
      <c r="A41" s="331"/>
      <c r="B41" s="19" t="s">
        <v>2117</v>
      </c>
      <c r="C41" s="31" t="s">
        <v>2304</v>
      </c>
      <c r="D41" s="38" t="s">
        <v>1406</v>
      </c>
      <c r="E41" s="29"/>
      <c r="F41" s="16">
        <v>40969</v>
      </c>
      <c r="G41" s="16">
        <v>42705</v>
      </c>
      <c r="H41" s="10" t="s">
        <v>1030</v>
      </c>
      <c r="I41" s="37">
        <v>60000</v>
      </c>
      <c r="J41" s="113" t="s">
        <v>1105</v>
      </c>
      <c r="K41" s="29"/>
      <c r="L41" s="29"/>
      <c r="M41" s="29"/>
      <c r="N41" s="29"/>
      <c r="O41" s="29"/>
      <c r="P41" s="29"/>
      <c r="Q41" s="29"/>
      <c r="R41" s="29" t="s">
        <v>41</v>
      </c>
      <c r="S41" s="116"/>
      <c r="T41" s="113" t="s">
        <v>1278</v>
      </c>
      <c r="U41" s="39" t="s">
        <v>1279</v>
      </c>
      <c r="V41" s="113" t="s">
        <v>1280</v>
      </c>
      <c r="W41" s="113" t="s">
        <v>1281</v>
      </c>
      <c r="X41" s="113" t="s">
        <v>823</v>
      </c>
      <c r="Y41" s="113"/>
      <c r="Z41" s="113"/>
      <c r="AA41" s="29"/>
      <c r="AB41" s="111"/>
      <c r="AC41" s="111"/>
      <c r="AD41" s="111"/>
      <c r="AE41" s="111"/>
      <c r="AF41" s="111" t="s">
        <v>1282</v>
      </c>
      <c r="AG41" s="29"/>
      <c r="AH41" s="29"/>
      <c r="AI41" s="113" t="s">
        <v>1407</v>
      </c>
      <c r="AJ41" s="26"/>
    </row>
    <row r="42" spans="1:36" ht="120" customHeight="1" x14ac:dyDescent="0.25">
      <c r="A42" s="331"/>
      <c r="B42" s="19" t="s">
        <v>2115</v>
      </c>
      <c r="C42" s="31" t="s">
        <v>1106</v>
      </c>
      <c r="D42" s="38" t="s">
        <v>214</v>
      </c>
      <c r="E42" s="29"/>
      <c r="F42" s="16">
        <v>40969</v>
      </c>
      <c r="G42" s="16">
        <v>42767</v>
      </c>
      <c r="H42" s="10" t="s">
        <v>1030</v>
      </c>
      <c r="I42" s="37">
        <v>70000</v>
      </c>
      <c r="J42" s="113" t="s">
        <v>1107</v>
      </c>
      <c r="K42" s="29"/>
      <c r="L42" s="29"/>
      <c r="M42" s="29"/>
      <c r="N42" s="29"/>
      <c r="O42" s="29"/>
      <c r="P42" s="29" t="s">
        <v>41</v>
      </c>
      <c r="Q42" s="29"/>
      <c r="R42" s="29"/>
      <c r="S42" s="116"/>
      <c r="T42" s="113" t="s">
        <v>1283</v>
      </c>
      <c r="U42" s="113" t="s">
        <v>1284</v>
      </c>
      <c r="V42" s="113" t="s">
        <v>1285</v>
      </c>
      <c r="W42" s="113"/>
      <c r="X42" s="113" t="s">
        <v>1286</v>
      </c>
      <c r="Y42" s="113"/>
      <c r="Z42" s="113"/>
      <c r="AA42" s="29"/>
      <c r="AB42" s="111" t="s">
        <v>1286</v>
      </c>
      <c r="AC42" s="111"/>
      <c r="AD42" s="111"/>
      <c r="AE42" s="111"/>
      <c r="AF42" s="111"/>
      <c r="AG42" s="29"/>
      <c r="AH42" s="29"/>
      <c r="AI42" s="113" t="s">
        <v>1410</v>
      </c>
      <c r="AJ42" s="26"/>
    </row>
    <row r="43" spans="1:36" ht="66" customHeight="1" x14ac:dyDescent="0.25">
      <c r="A43" s="331"/>
      <c r="B43" s="19" t="s">
        <v>2114</v>
      </c>
      <c r="C43" s="31" t="s">
        <v>831</v>
      </c>
      <c r="D43" s="38" t="s">
        <v>832</v>
      </c>
      <c r="E43" s="29"/>
      <c r="F43" s="8" t="s">
        <v>77</v>
      </c>
      <c r="G43" s="9">
        <v>42186</v>
      </c>
      <c r="H43" s="10" t="s">
        <v>1108</v>
      </c>
      <c r="I43" s="37">
        <v>8000</v>
      </c>
      <c r="J43" s="113" t="s">
        <v>1109</v>
      </c>
      <c r="K43" s="29"/>
      <c r="L43" s="29"/>
      <c r="M43" s="29"/>
      <c r="N43" s="29"/>
      <c r="O43" s="29"/>
      <c r="P43" s="29" t="s">
        <v>41</v>
      </c>
      <c r="Q43" s="29"/>
      <c r="R43" s="29"/>
      <c r="S43" s="116"/>
      <c r="T43" s="113"/>
      <c r="U43" s="113"/>
      <c r="V43" s="113" t="s">
        <v>1287</v>
      </c>
      <c r="W43" s="113" t="s">
        <v>1008</v>
      </c>
      <c r="X43" s="113"/>
      <c r="Y43" s="113"/>
      <c r="Z43" s="113"/>
      <c r="AA43" s="29"/>
      <c r="AB43" s="111" t="s">
        <v>1288</v>
      </c>
      <c r="AC43" s="9">
        <v>42767</v>
      </c>
      <c r="AD43" s="111"/>
      <c r="AE43" s="111"/>
      <c r="AF43" s="111"/>
      <c r="AG43" s="29"/>
      <c r="AH43" s="29"/>
      <c r="AI43" s="113"/>
      <c r="AJ43" s="26"/>
    </row>
    <row r="44" spans="1:36" ht="120" customHeight="1" x14ac:dyDescent="0.25">
      <c r="A44" s="331"/>
      <c r="B44" s="19" t="s">
        <v>2112</v>
      </c>
      <c r="C44" s="31" t="s">
        <v>2305</v>
      </c>
      <c r="D44" s="38" t="s">
        <v>709</v>
      </c>
      <c r="E44" s="29"/>
      <c r="F44" s="9">
        <v>41974</v>
      </c>
      <c r="G44" s="9">
        <v>42401</v>
      </c>
      <c r="H44" s="13" t="s">
        <v>1056</v>
      </c>
      <c r="I44" s="37">
        <v>30000</v>
      </c>
      <c r="J44" s="113" t="s">
        <v>1110</v>
      </c>
      <c r="K44" s="29"/>
      <c r="L44" s="29"/>
      <c r="M44" s="29"/>
      <c r="N44" s="29"/>
      <c r="O44" s="29"/>
      <c r="P44" s="29"/>
      <c r="Q44" s="29"/>
      <c r="R44" s="29" t="s">
        <v>41</v>
      </c>
      <c r="S44" s="116"/>
      <c r="T44" s="113" t="s">
        <v>1289</v>
      </c>
      <c r="U44" s="113" t="s">
        <v>1290</v>
      </c>
      <c r="V44" s="113"/>
      <c r="W44" s="113" t="s">
        <v>1056</v>
      </c>
      <c r="X44" s="113" t="s">
        <v>1411</v>
      </c>
      <c r="Y44" s="113"/>
      <c r="Z44" s="113"/>
      <c r="AA44" s="29"/>
      <c r="AB44" s="111"/>
      <c r="AC44" s="111"/>
      <c r="AD44" s="111"/>
      <c r="AE44" s="111"/>
      <c r="AF44" s="13" t="s">
        <v>1292</v>
      </c>
      <c r="AG44" s="29"/>
      <c r="AH44" s="29"/>
      <c r="AI44" s="113"/>
      <c r="AJ44" s="26"/>
    </row>
    <row r="45" spans="1:36" ht="87.75" customHeight="1" x14ac:dyDescent="0.25">
      <c r="A45" s="331"/>
      <c r="B45" s="19" t="s">
        <v>2111</v>
      </c>
      <c r="C45" s="31" t="s">
        <v>2109</v>
      </c>
      <c r="D45" s="38" t="s">
        <v>713</v>
      </c>
      <c r="E45" s="29"/>
      <c r="F45" s="18">
        <v>42005</v>
      </c>
      <c r="G45" s="18">
        <v>42064</v>
      </c>
      <c r="H45" s="111" t="s">
        <v>1112</v>
      </c>
      <c r="I45" s="37">
        <v>70000</v>
      </c>
      <c r="J45" s="113" t="s">
        <v>843</v>
      </c>
      <c r="K45" s="29"/>
      <c r="L45" s="29"/>
      <c r="M45" s="29"/>
      <c r="N45" s="29"/>
      <c r="O45" s="29" t="s">
        <v>41</v>
      </c>
      <c r="P45" s="29"/>
      <c r="Q45" s="29"/>
      <c r="R45" s="29"/>
      <c r="S45" s="116"/>
      <c r="T45" s="113" t="s">
        <v>1293</v>
      </c>
      <c r="U45" s="113"/>
      <c r="V45" s="113"/>
      <c r="W45" s="113"/>
      <c r="X45" s="113"/>
      <c r="Y45" s="113"/>
      <c r="Z45" s="113"/>
      <c r="AA45" s="29"/>
      <c r="AB45" s="111"/>
      <c r="AC45" s="9">
        <v>42767</v>
      </c>
      <c r="AD45" s="111"/>
      <c r="AE45" s="111"/>
      <c r="AF45" s="111" t="s">
        <v>1421</v>
      </c>
      <c r="AG45" s="29"/>
      <c r="AH45" s="29"/>
      <c r="AI45" s="113"/>
      <c r="AJ45" s="26"/>
    </row>
    <row r="46" spans="1:36" ht="71.25" customHeight="1" x14ac:dyDescent="0.25">
      <c r="A46" s="331"/>
      <c r="B46" s="19" t="s">
        <v>2110</v>
      </c>
      <c r="C46" s="31" t="s">
        <v>2306</v>
      </c>
      <c r="D46" s="38" t="s">
        <v>713</v>
      </c>
      <c r="E46" s="29"/>
      <c r="F46" s="9">
        <v>42064</v>
      </c>
      <c r="G46" s="9">
        <v>42767</v>
      </c>
      <c r="H46" s="111" t="s">
        <v>1018</v>
      </c>
      <c r="I46" s="37" t="s">
        <v>1020</v>
      </c>
      <c r="J46" s="113" t="s">
        <v>1019</v>
      </c>
      <c r="K46" s="29"/>
      <c r="L46" s="29"/>
      <c r="M46" s="29"/>
      <c r="N46" s="29"/>
      <c r="O46" s="29"/>
      <c r="P46" s="29"/>
      <c r="Q46" s="29" t="s">
        <v>41</v>
      </c>
      <c r="R46" s="29"/>
      <c r="S46" s="116"/>
      <c r="T46" s="113" t="s">
        <v>2315</v>
      </c>
      <c r="U46" s="113"/>
      <c r="V46" s="113"/>
      <c r="W46" s="113" t="s">
        <v>1018</v>
      </c>
      <c r="X46" s="113"/>
      <c r="Y46" s="113"/>
      <c r="Z46" s="113"/>
      <c r="AA46" s="29"/>
      <c r="AB46" s="111"/>
      <c r="AC46" s="111"/>
      <c r="AD46" s="111"/>
      <c r="AE46" s="111"/>
      <c r="AF46" s="111"/>
      <c r="AG46" s="29"/>
      <c r="AH46" s="29"/>
      <c r="AI46" s="113"/>
      <c r="AJ46" s="26"/>
    </row>
    <row r="47" spans="1:36" ht="126.75" customHeight="1" x14ac:dyDescent="0.25">
      <c r="A47" s="331"/>
      <c r="B47" s="19" t="s">
        <v>2108</v>
      </c>
      <c r="C47" s="31" t="s">
        <v>2307</v>
      </c>
      <c r="D47" s="38" t="s">
        <v>1113</v>
      </c>
      <c r="E47" s="29"/>
      <c r="F47" s="9">
        <v>42005</v>
      </c>
      <c r="G47" s="9">
        <v>42767</v>
      </c>
      <c r="H47" s="111" t="s">
        <v>1023</v>
      </c>
      <c r="I47" s="37">
        <v>70000</v>
      </c>
      <c r="J47" s="113" t="s">
        <v>1422</v>
      </c>
      <c r="K47" s="29"/>
      <c r="L47" s="29"/>
      <c r="M47" s="29"/>
      <c r="N47" s="29"/>
      <c r="O47" s="29"/>
      <c r="P47" s="29"/>
      <c r="Q47" s="29" t="s">
        <v>41</v>
      </c>
      <c r="R47" s="29"/>
      <c r="S47" s="116"/>
      <c r="T47" s="113" t="s">
        <v>1294</v>
      </c>
      <c r="U47" s="113"/>
      <c r="V47" s="113"/>
      <c r="W47" s="113" t="s">
        <v>853</v>
      </c>
      <c r="X47" s="113" t="s">
        <v>1295</v>
      </c>
      <c r="Y47" s="113"/>
      <c r="Z47" s="113" t="s">
        <v>1412</v>
      </c>
      <c r="AA47" s="29"/>
      <c r="AB47" s="111"/>
      <c r="AC47" s="111"/>
      <c r="AD47" s="110" t="s">
        <v>1413</v>
      </c>
      <c r="AE47" s="111"/>
      <c r="AF47" s="111"/>
      <c r="AG47" s="29"/>
      <c r="AH47" s="29"/>
      <c r="AI47" s="113" t="s">
        <v>1296</v>
      </c>
      <c r="AJ47" s="26"/>
    </row>
    <row r="48" spans="1:36" ht="127.5" customHeight="1" x14ac:dyDescent="0.25">
      <c r="A48" s="331"/>
      <c r="B48" s="19" t="s">
        <v>2107</v>
      </c>
      <c r="C48" s="31" t="s">
        <v>2308</v>
      </c>
      <c r="D48" s="38" t="s">
        <v>1022</v>
      </c>
      <c r="E48" s="29"/>
      <c r="F48" s="9">
        <v>42064</v>
      </c>
      <c r="G48" s="9">
        <v>42767</v>
      </c>
      <c r="H48" s="111" t="s">
        <v>1023</v>
      </c>
      <c r="I48" s="37" t="s">
        <v>1025</v>
      </c>
      <c r="J48" s="113" t="s">
        <v>1423</v>
      </c>
      <c r="K48" s="29"/>
      <c r="L48" s="29"/>
      <c r="M48" s="29"/>
      <c r="N48" s="29"/>
      <c r="O48" s="29"/>
      <c r="P48" s="29"/>
      <c r="Q48" s="29" t="s">
        <v>41</v>
      </c>
      <c r="R48" s="29"/>
      <c r="S48" s="116"/>
      <c r="T48" s="113" t="s">
        <v>1297</v>
      </c>
      <c r="U48" s="113"/>
      <c r="V48" s="113"/>
      <c r="W48" s="113" t="s">
        <v>1298</v>
      </c>
      <c r="X48" s="113" t="s">
        <v>1295</v>
      </c>
      <c r="Y48" s="113" t="s">
        <v>2104</v>
      </c>
      <c r="Z48" s="113"/>
      <c r="AA48" s="29"/>
      <c r="AB48" s="111"/>
      <c r="AC48" s="111"/>
      <c r="AD48" s="111"/>
      <c r="AE48" s="111"/>
      <c r="AF48" s="111" t="s">
        <v>1417</v>
      </c>
      <c r="AG48" s="29"/>
      <c r="AH48" s="29"/>
      <c r="AI48" s="113" t="s">
        <v>1296</v>
      </c>
      <c r="AJ48" s="26"/>
    </row>
    <row r="49" spans="1:36" ht="100.5" customHeight="1" x14ac:dyDescent="0.25">
      <c r="A49" s="331"/>
      <c r="B49" s="19" t="s">
        <v>2105</v>
      </c>
      <c r="C49" s="31" t="s">
        <v>2102</v>
      </c>
      <c r="D49" s="38" t="s">
        <v>1027</v>
      </c>
      <c r="E49" s="29"/>
      <c r="F49" s="9">
        <v>42036</v>
      </c>
      <c r="G49" s="9">
        <v>42767</v>
      </c>
      <c r="H49" s="111" t="s">
        <v>1028</v>
      </c>
      <c r="I49" s="37" t="s">
        <v>1025</v>
      </c>
      <c r="J49" s="113" t="s">
        <v>1424</v>
      </c>
      <c r="K49" s="29"/>
      <c r="L49" s="29"/>
      <c r="M49" s="29"/>
      <c r="N49" s="29"/>
      <c r="O49" s="29"/>
      <c r="P49" s="29" t="s">
        <v>41</v>
      </c>
      <c r="Q49" s="29"/>
      <c r="R49" s="29"/>
      <c r="S49" s="116"/>
      <c r="T49" s="113" t="s">
        <v>1299</v>
      </c>
      <c r="U49" s="113" t="s">
        <v>1300</v>
      </c>
      <c r="V49" s="113"/>
      <c r="W49" s="113" t="s">
        <v>1414</v>
      </c>
      <c r="X49" s="113"/>
      <c r="Y49" s="113"/>
      <c r="Z49" s="113"/>
      <c r="AA49" s="29"/>
      <c r="AB49" s="111" t="s">
        <v>1415</v>
      </c>
      <c r="AC49" s="111" t="s">
        <v>1415</v>
      </c>
      <c r="AD49" s="111"/>
      <c r="AE49" s="111"/>
      <c r="AF49" s="111"/>
      <c r="AG49" s="29"/>
      <c r="AH49" s="29"/>
      <c r="AI49" s="113"/>
      <c r="AJ49" s="26"/>
    </row>
    <row r="50" spans="1:36" ht="150" customHeight="1" x14ac:dyDescent="0.25">
      <c r="A50" s="331"/>
      <c r="B50" s="19" t="s">
        <v>2103</v>
      </c>
      <c r="C50" s="31" t="s">
        <v>2309</v>
      </c>
      <c r="D50" s="38" t="s">
        <v>1029</v>
      </c>
      <c r="E50" s="29"/>
      <c r="F50" s="9">
        <v>41944</v>
      </c>
      <c r="G50" s="9">
        <v>42767</v>
      </c>
      <c r="H50" s="10" t="s">
        <v>1030</v>
      </c>
      <c r="I50" s="37">
        <v>50000</v>
      </c>
      <c r="J50" s="113" t="s">
        <v>1425</v>
      </c>
      <c r="K50" s="29"/>
      <c r="L50" s="29"/>
      <c r="M50" s="29"/>
      <c r="N50" s="29"/>
      <c r="O50" s="29"/>
      <c r="P50" s="29"/>
      <c r="Q50" s="29" t="s">
        <v>41</v>
      </c>
      <c r="R50" s="29"/>
      <c r="S50" s="116"/>
      <c r="T50" s="113" t="s">
        <v>1301</v>
      </c>
      <c r="U50" s="113" t="s">
        <v>2316</v>
      </c>
      <c r="V50" s="113" t="s">
        <v>1302</v>
      </c>
      <c r="W50" s="113" t="s">
        <v>1430</v>
      </c>
      <c r="X50" s="113"/>
      <c r="Y50" s="113" t="s">
        <v>2100</v>
      </c>
      <c r="Z50" s="113"/>
      <c r="AA50" s="29"/>
      <c r="AB50" s="111"/>
      <c r="AC50" s="111"/>
      <c r="AD50" s="111"/>
      <c r="AE50" s="111"/>
      <c r="AF50" s="111" t="s">
        <v>1031</v>
      </c>
      <c r="AG50" s="29"/>
      <c r="AH50" s="29"/>
      <c r="AI50" s="113"/>
      <c r="AJ50" s="26"/>
    </row>
    <row r="51" spans="1:36" ht="108" customHeight="1" x14ac:dyDescent="0.25">
      <c r="A51" s="347"/>
      <c r="B51" s="19" t="s">
        <v>2101</v>
      </c>
      <c r="C51" s="31" t="s">
        <v>1032</v>
      </c>
      <c r="D51" s="38" t="s">
        <v>1033</v>
      </c>
      <c r="E51" s="29"/>
      <c r="F51" s="9">
        <v>41913</v>
      </c>
      <c r="G51" s="111" t="s">
        <v>1034</v>
      </c>
      <c r="H51" s="111" t="s">
        <v>853</v>
      </c>
      <c r="I51" s="37">
        <v>30000</v>
      </c>
      <c r="J51" s="113" t="s">
        <v>1035</v>
      </c>
      <c r="K51" s="29"/>
      <c r="L51" s="29"/>
      <c r="M51" s="29"/>
      <c r="N51" s="29"/>
      <c r="O51" s="29"/>
      <c r="P51" s="29"/>
      <c r="Q51" s="29" t="s">
        <v>41</v>
      </c>
      <c r="R51" s="29"/>
      <c r="S51" s="116"/>
      <c r="T51" s="113" t="s">
        <v>1304</v>
      </c>
      <c r="U51" s="113" t="s">
        <v>1305</v>
      </c>
      <c r="V51" s="113" t="s">
        <v>1306</v>
      </c>
      <c r="W51" s="113" t="s">
        <v>853</v>
      </c>
      <c r="X51" s="113"/>
      <c r="Y51" s="113" t="s">
        <v>1431</v>
      </c>
      <c r="Z51" s="113"/>
      <c r="AA51" s="29"/>
      <c r="AB51" s="40"/>
      <c r="AC51" s="111"/>
      <c r="AD51" s="111"/>
      <c r="AE51" s="111"/>
      <c r="AF51" s="111"/>
      <c r="AG51" s="29"/>
      <c r="AH51" s="29"/>
      <c r="AI51" s="113"/>
      <c r="AJ51" s="26"/>
    </row>
    <row r="52" spans="1:36" ht="88.5" customHeight="1" x14ac:dyDescent="0.25">
      <c r="A52" s="332" t="s">
        <v>2320</v>
      </c>
      <c r="B52" s="19" t="s">
        <v>2098</v>
      </c>
      <c r="C52" s="31" t="s">
        <v>1115</v>
      </c>
      <c r="D52" s="31" t="s">
        <v>307</v>
      </c>
      <c r="E52" s="28"/>
      <c r="F52" s="8" t="s">
        <v>77</v>
      </c>
      <c r="G52" s="8" t="s">
        <v>730</v>
      </c>
      <c r="H52" s="10" t="s">
        <v>1433</v>
      </c>
      <c r="I52" s="32">
        <v>500000</v>
      </c>
      <c r="J52" s="112" t="s">
        <v>1116</v>
      </c>
      <c r="K52" s="28"/>
      <c r="L52" s="28"/>
      <c r="M52" s="28"/>
      <c r="N52" s="29"/>
      <c r="O52" s="29" t="s">
        <v>41</v>
      </c>
      <c r="P52" s="29"/>
      <c r="Q52" s="29"/>
      <c r="R52" s="29"/>
      <c r="S52" s="116"/>
      <c r="T52" s="112" t="s">
        <v>1307</v>
      </c>
      <c r="U52" s="112"/>
      <c r="V52" s="112"/>
      <c r="W52" s="112"/>
      <c r="X52" s="112" t="s">
        <v>1449</v>
      </c>
      <c r="Y52" s="112" t="s">
        <v>1308</v>
      </c>
      <c r="Z52" s="112" t="s">
        <v>1432</v>
      </c>
      <c r="AA52" s="28"/>
      <c r="AB52" s="28"/>
      <c r="AC52" s="28"/>
      <c r="AD52" s="112" t="s">
        <v>1064</v>
      </c>
      <c r="AE52" s="112"/>
      <c r="AF52" s="112" t="s">
        <v>1309</v>
      </c>
      <c r="AG52" s="28"/>
      <c r="AH52" s="28"/>
      <c r="AI52" s="28"/>
      <c r="AJ52" s="26"/>
    </row>
    <row r="53" spans="1:36" ht="201.75" customHeight="1" x14ac:dyDescent="0.25">
      <c r="A53" s="331"/>
      <c r="B53" s="19" t="s">
        <v>2096</v>
      </c>
      <c r="C53" s="20" t="s">
        <v>1117</v>
      </c>
      <c r="D53" s="20" t="s">
        <v>715</v>
      </c>
      <c r="E53" s="28"/>
      <c r="F53" s="9">
        <v>41579</v>
      </c>
      <c r="G53" s="9" t="s">
        <v>845</v>
      </c>
      <c r="H53" s="111" t="s">
        <v>1064</v>
      </c>
      <c r="I53" s="32">
        <v>0</v>
      </c>
      <c r="J53" s="112" t="s">
        <v>2317</v>
      </c>
      <c r="K53" s="28"/>
      <c r="L53" s="28"/>
      <c r="M53" s="28"/>
      <c r="N53" s="29"/>
      <c r="O53" s="29"/>
      <c r="P53" s="29"/>
      <c r="Q53" s="29" t="s">
        <v>41</v>
      </c>
      <c r="R53" s="29"/>
      <c r="S53" s="116"/>
      <c r="T53" s="112" t="s">
        <v>1434</v>
      </c>
      <c r="U53" s="112"/>
      <c r="V53" s="112"/>
      <c r="W53" s="112"/>
      <c r="X53" s="112"/>
      <c r="Y53" s="112"/>
      <c r="Z53" s="112"/>
      <c r="AA53" s="28"/>
      <c r="AB53" s="28"/>
      <c r="AC53" s="28"/>
      <c r="AD53" s="112"/>
      <c r="AE53" s="112"/>
      <c r="AF53" s="112" t="s">
        <v>2318</v>
      </c>
      <c r="AG53" s="28"/>
      <c r="AH53" s="28"/>
      <c r="AI53" s="28"/>
      <c r="AJ53" s="26"/>
    </row>
    <row r="54" spans="1:36" ht="125.25" customHeight="1" x14ac:dyDescent="0.25">
      <c r="A54" s="332" t="s">
        <v>2319</v>
      </c>
      <c r="B54" s="19" t="s">
        <v>2094</v>
      </c>
      <c r="C54" s="31" t="s">
        <v>2321</v>
      </c>
      <c r="D54" s="31" t="s">
        <v>321</v>
      </c>
      <c r="E54" s="28"/>
      <c r="F54" s="9">
        <v>42064</v>
      </c>
      <c r="G54" s="9">
        <v>42430</v>
      </c>
      <c r="H54" s="10" t="s">
        <v>1112</v>
      </c>
      <c r="I54" s="32">
        <v>0</v>
      </c>
      <c r="J54" s="180" t="s">
        <v>1119</v>
      </c>
      <c r="K54" s="28"/>
      <c r="L54" s="28"/>
      <c r="M54" s="28"/>
      <c r="N54" s="29"/>
      <c r="O54" s="29" t="s">
        <v>41</v>
      </c>
      <c r="P54" s="29"/>
      <c r="Q54" s="29"/>
      <c r="R54" s="29"/>
      <c r="S54" s="116"/>
      <c r="T54" s="180" t="s">
        <v>1435</v>
      </c>
      <c r="U54" s="180"/>
      <c r="V54" s="180"/>
      <c r="W54" s="180"/>
      <c r="X54" s="180"/>
      <c r="Y54" s="180" t="s">
        <v>1437</v>
      </c>
      <c r="Z54" s="180" t="s">
        <v>1436</v>
      </c>
      <c r="AA54" s="28"/>
      <c r="AB54" s="179"/>
      <c r="AC54" s="179"/>
      <c r="AD54" s="179"/>
      <c r="AE54" s="179"/>
      <c r="AF54" s="10" t="s">
        <v>1310</v>
      </c>
      <c r="AG54" s="28"/>
      <c r="AH54" s="28"/>
      <c r="AI54" s="180"/>
      <c r="AJ54" s="26"/>
    </row>
    <row r="55" spans="1:36" ht="195" customHeight="1" x14ac:dyDescent="0.25">
      <c r="A55" s="331"/>
      <c r="B55" s="19" t="s">
        <v>2093</v>
      </c>
      <c r="C55" s="31" t="s">
        <v>2092</v>
      </c>
      <c r="D55" s="31" t="s">
        <v>324</v>
      </c>
      <c r="E55" s="28"/>
      <c r="F55" s="8" t="s">
        <v>77</v>
      </c>
      <c r="G55" s="9">
        <v>42185</v>
      </c>
      <c r="H55" s="10" t="s">
        <v>1076</v>
      </c>
      <c r="I55" s="32">
        <v>0</v>
      </c>
      <c r="J55" s="180" t="s">
        <v>1426</v>
      </c>
      <c r="K55" s="28"/>
      <c r="L55" s="28"/>
      <c r="M55" s="28"/>
      <c r="N55" s="29"/>
      <c r="O55" s="29"/>
      <c r="P55" s="29"/>
      <c r="Q55" s="29" t="s">
        <v>41</v>
      </c>
      <c r="R55" s="29"/>
      <c r="S55" s="116"/>
      <c r="T55" s="180" t="s">
        <v>1311</v>
      </c>
      <c r="U55" s="180" t="s">
        <v>2325</v>
      </c>
      <c r="V55" s="180" t="s">
        <v>1312</v>
      </c>
      <c r="W55" s="180" t="s">
        <v>1076</v>
      </c>
      <c r="X55" s="180"/>
      <c r="Y55" s="180"/>
      <c r="Z55" s="180"/>
      <c r="AA55" s="28"/>
      <c r="AB55" s="14">
        <v>42278</v>
      </c>
      <c r="AC55" s="14">
        <v>42767</v>
      </c>
      <c r="AD55" s="179"/>
      <c r="AE55" s="179"/>
      <c r="AF55" s="179"/>
      <c r="AG55" s="28"/>
      <c r="AH55" s="28"/>
      <c r="AI55" s="180"/>
      <c r="AJ55" s="26"/>
    </row>
    <row r="56" spans="1:36" ht="106.5" customHeight="1" x14ac:dyDescent="0.25">
      <c r="A56" s="331"/>
      <c r="B56" s="19" t="s">
        <v>2091</v>
      </c>
      <c r="C56" s="31" t="s">
        <v>1120</v>
      </c>
      <c r="D56" s="31" t="s">
        <v>327</v>
      </c>
      <c r="E56" s="28"/>
      <c r="F56" s="8" t="s">
        <v>77</v>
      </c>
      <c r="G56" s="18">
        <v>41944</v>
      </c>
      <c r="H56" s="13" t="s">
        <v>328</v>
      </c>
      <c r="I56" s="32">
        <v>0</v>
      </c>
      <c r="J56" s="180" t="s">
        <v>329</v>
      </c>
      <c r="K56" s="28"/>
      <c r="L56" s="28"/>
      <c r="M56" s="28"/>
      <c r="N56" s="29"/>
      <c r="O56" s="29"/>
      <c r="P56" s="29"/>
      <c r="Q56" s="29"/>
      <c r="R56" s="29" t="s">
        <v>41</v>
      </c>
      <c r="S56" s="116"/>
      <c r="T56" s="180" t="s">
        <v>1313</v>
      </c>
      <c r="U56" s="180" t="s">
        <v>1314</v>
      </c>
      <c r="V56" s="180"/>
      <c r="W56" s="180" t="s">
        <v>328</v>
      </c>
      <c r="X56" s="180"/>
      <c r="Y56" s="180"/>
      <c r="Z56" s="180"/>
      <c r="AA56" s="28"/>
      <c r="AB56" s="179"/>
      <c r="AC56" s="179"/>
      <c r="AD56" s="179"/>
      <c r="AE56" s="179"/>
      <c r="AF56" s="179"/>
      <c r="AG56" s="28"/>
      <c r="AH56" s="28"/>
      <c r="AI56" s="180"/>
      <c r="AJ56" s="26"/>
    </row>
    <row r="57" spans="1:36" ht="15.75" x14ac:dyDescent="0.25">
      <c r="A57" s="331"/>
      <c r="B57" s="19" t="s">
        <v>2090</v>
      </c>
      <c r="C57" s="31" t="s">
        <v>1558</v>
      </c>
      <c r="D57" s="31"/>
      <c r="E57" s="28"/>
      <c r="F57" s="8"/>
      <c r="G57" s="8"/>
      <c r="H57" s="10"/>
      <c r="I57" s="32"/>
      <c r="J57" s="180"/>
      <c r="K57" s="28"/>
      <c r="L57" s="28"/>
      <c r="M57" s="28"/>
      <c r="N57" s="29"/>
      <c r="O57" s="29"/>
      <c r="P57" s="29"/>
      <c r="Q57" s="29"/>
      <c r="R57" s="29" t="s">
        <v>41</v>
      </c>
      <c r="S57" s="116"/>
      <c r="T57" s="180"/>
      <c r="U57" s="180"/>
      <c r="V57" s="180"/>
      <c r="W57" s="180"/>
      <c r="X57" s="180"/>
      <c r="Y57" s="180"/>
      <c r="Z57" s="180"/>
      <c r="AA57" s="28"/>
      <c r="AB57" s="179"/>
      <c r="AC57" s="179"/>
      <c r="AD57" s="179"/>
      <c r="AE57" s="179"/>
      <c r="AF57" s="179"/>
      <c r="AG57" s="28"/>
      <c r="AH57" s="28"/>
      <c r="AI57" s="180"/>
      <c r="AJ57" s="26"/>
    </row>
    <row r="58" spans="1:36" ht="75" x14ac:dyDescent="0.25">
      <c r="A58" s="331"/>
      <c r="B58" s="19" t="s">
        <v>2089</v>
      </c>
      <c r="C58" s="31" t="s">
        <v>1553</v>
      </c>
      <c r="D58" s="31"/>
      <c r="E58" s="28"/>
      <c r="F58" s="8"/>
      <c r="G58" s="8"/>
      <c r="H58" s="179"/>
      <c r="I58" s="32"/>
      <c r="J58" s="180"/>
      <c r="K58" s="28"/>
      <c r="L58" s="28"/>
      <c r="M58" s="28"/>
      <c r="N58" s="29"/>
      <c r="O58" s="29" t="s">
        <v>41</v>
      </c>
      <c r="P58" s="29"/>
      <c r="Q58" s="29"/>
      <c r="R58" s="29"/>
      <c r="S58" s="116" t="s">
        <v>43</v>
      </c>
      <c r="T58" s="180" t="s">
        <v>1552</v>
      </c>
      <c r="U58" s="180"/>
      <c r="V58" s="180"/>
      <c r="W58" s="180"/>
      <c r="X58" s="180"/>
      <c r="Y58" s="180"/>
      <c r="Z58" s="180"/>
      <c r="AA58" s="28"/>
      <c r="AB58" s="179"/>
      <c r="AC58" s="179"/>
      <c r="AD58" s="179"/>
      <c r="AE58" s="179"/>
      <c r="AF58" s="179"/>
      <c r="AG58" s="28"/>
      <c r="AH58" s="28"/>
      <c r="AI58" s="180"/>
      <c r="AJ58" s="26"/>
    </row>
    <row r="59" spans="1:36" ht="117.75" customHeight="1" x14ac:dyDescent="0.25">
      <c r="A59" s="331"/>
      <c r="B59" s="19" t="s">
        <v>2088</v>
      </c>
      <c r="C59" s="31" t="s">
        <v>2322</v>
      </c>
      <c r="D59" s="31" t="s">
        <v>340</v>
      </c>
      <c r="E59" s="28"/>
      <c r="F59" s="8" t="s">
        <v>77</v>
      </c>
      <c r="G59" s="18">
        <v>42767</v>
      </c>
      <c r="H59" s="13" t="s">
        <v>1121</v>
      </c>
      <c r="I59" s="32">
        <v>50000</v>
      </c>
      <c r="J59" s="180" t="s">
        <v>1122</v>
      </c>
      <c r="K59" s="28"/>
      <c r="L59" s="28"/>
      <c r="M59" s="28"/>
      <c r="N59" s="29"/>
      <c r="O59" s="29"/>
      <c r="P59" s="29" t="s">
        <v>41</v>
      </c>
      <c r="Q59" s="29"/>
      <c r="R59" s="29"/>
      <c r="S59" s="116"/>
      <c r="T59" s="180" t="s">
        <v>1315</v>
      </c>
      <c r="U59" s="180"/>
      <c r="V59" s="180"/>
      <c r="W59" s="180" t="s">
        <v>1439</v>
      </c>
      <c r="X59" s="180" t="s">
        <v>1438</v>
      </c>
      <c r="Y59" s="180" t="s">
        <v>1532</v>
      </c>
      <c r="Z59" s="180" t="s">
        <v>1440</v>
      </c>
      <c r="AA59" s="28"/>
      <c r="AB59" s="179"/>
      <c r="AC59" s="179"/>
      <c r="AD59" s="179"/>
      <c r="AE59" s="179"/>
      <c r="AF59" s="10" t="s">
        <v>1316</v>
      </c>
      <c r="AG59" s="28"/>
      <c r="AH59" s="28"/>
      <c r="AI59" s="180"/>
      <c r="AJ59" s="26"/>
    </row>
    <row r="60" spans="1:36" ht="105" customHeight="1" x14ac:dyDescent="0.25">
      <c r="A60" s="331"/>
      <c r="B60" s="19" t="s">
        <v>2087</v>
      </c>
      <c r="C60" s="31" t="s">
        <v>1442</v>
      </c>
      <c r="D60" s="31" t="s">
        <v>340</v>
      </c>
      <c r="E60" s="28"/>
      <c r="F60" s="8" t="s">
        <v>77</v>
      </c>
      <c r="G60" s="8" t="s">
        <v>1123</v>
      </c>
      <c r="H60" s="8" t="s">
        <v>1076</v>
      </c>
      <c r="I60" s="32">
        <v>50000</v>
      </c>
      <c r="J60" s="180" t="s">
        <v>1124</v>
      </c>
      <c r="K60" s="28"/>
      <c r="L60" s="28"/>
      <c r="M60" s="28"/>
      <c r="N60" s="29"/>
      <c r="O60" s="29" t="s">
        <v>41</v>
      </c>
      <c r="P60" s="29"/>
      <c r="Q60" s="29"/>
      <c r="R60" s="29"/>
      <c r="S60" s="116"/>
      <c r="T60" s="180" t="s">
        <v>879</v>
      </c>
      <c r="U60" s="180"/>
      <c r="V60" s="180" t="s">
        <v>880</v>
      </c>
      <c r="W60" s="180" t="s">
        <v>1076</v>
      </c>
      <c r="X60" s="180" t="s">
        <v>1441</v>
      </c>
      <c r="Y60" s="180" t="s">
        <v>1507</v>
      </c>
      <c r="Z60" s="180"/>
      <c r="AA60" s="28"/>
      <c r="AB60" s="179"/>
      <c r="AC60" s="9">
        <v>42370</v>
      </c>
      <c r="AD60" s="178" t="s">
        <v>779</v>
      </c>
      <c r="AE60" s="179"/>
      <c r="AF60" s="179"/>
      <c r="AG60" s="28"/>
      <c r="AH60" s="28"/>
      <c r="AI60" s="180"/>
      <c r="AJ60" s="26"/>
    </row>
    <row r="61" spans="1:36" ht="144" customHeight="1" x14ac:dyDescent="0.25">
      <c r="A61" s="331"/>
      <c r="B61" s="19" t="s">
        <v>2086</v>
      </c>
      <c r="C61" s="31" t="s">
        <v>1125</v>
      </c>
      <c r="D61" s="31" t="s">
        <v>346</v>
      </c>
      <c r="E61" s="28"/>
      <c r="F61" s="18">
        <v>41760</v>
      </c>
      <c r="G61" s="18">
        <v>42339</v>
      </c>
      <c r="H61" s="10" t="s">
        <v>893</v>
      </c>
      <c r="I61" s="32">
        <v>0</v>
      </c>
      <c r="J61" s="180" t="s">
        <v>1126</v>
      </c>
      <c r="K61" s="28"/>
      <c r="L61" s="28"/>
      <c r="M61" s="28"/>
      <c r="N61" s="29"/>
      <c r="O61" s="29"/>
      <c r="P61" s="29"/>
      <c r="Q61" s="29" t="s">
        <v>41</v>
      </c>
      <c r="R61" s="29"/>
      <c r="S61" s="116"/>
      <c r="T61" s="180" t="s">
        <v>1317</v>
      </c>
      <c r="U61" s="180" t="s">
        <v>1318</v>
      </c>
      <c r="V61" s="180" t="s">
        <v>1319</v>
      </c>
      <c r="W61" s="180" t="s">
        <v>893</v>
      </c>
      <c r="X61" s="180"/>
      <c r="Y61" s="180" t="s">
        <v>1320</v>
      </c>
      <c r="Z61" s="180"/>
      <c r="AA61" s="28"/>
      <c r="AB61" s="179"/>
      <c r="AC61" s="179"/>
      <c r="AD61" s="179"/>
      <c r="AE61" s="179"/>
      <c r="AF61" s="10" t="s">
        <v>1443</v>
      </c>
      <c r="AG61" s="28"/>
      <c r="AH61" s="28"/>
      <c r="AI61" s="180"/>
      <c r="AJ61" s="26"/>
    </row>
    <row r="62" spans="1:36" ht="105" x14ac:dyDescent="0.25">
      <c r="A62" s="331"/>
      <c r="B62" s="19" t="s">
        <v>2085</v>
      </c>
      <c r="C62" s="31" t="s">
        <v>349</v>
      </c>
      <c r="D62" s="31" t="s">
        <v>350</v>
      </c>
      <c r="E62" s="28"/>
      <c r="F62" s="9">
        <v>40969</v>
      </c>
      <c r="G62" s="9">
        <v>42156</v>
      </c>
      <c r="H62" s="10" t="s">
        <v>1062</v>
      </c>
      <c r="I62" s="32">
        <v>7500</v>
      </c>
      <c r="J62" s="180" t="s">
        <v>1127</v>
      </c>
      <c r="K62" s="28"/>
      <c r="L62" s="28"/>
      <c r="M62" s="28"/>
      <c r="N62" s="29"/>
      <c r="O62" s="29"/>
      <c r="P62" s="29"/>
      <c r="Q62" s="29" t="s">
        <v>41</v>
      </c>
      <c r="R62" s="29"/>
      <c r="S62" s="116"/>
      <c r="T62" s="180" t="s">
        <v>1321</v>
      </c>
      <c r="U62" s="180"/>
      <c r="V62" s="180" t="s">
        <v>1444</v>
      </c>
      <c r="W62" s="180" t="s">
        <v>1062</v>
      </c>
      <c r="X62" s="180"/>
      <c r="Y62" s="180" t="s">
        <v>1322</v>
      </c>
      <c r="Z62" s="180" t="s">
        <v>1323</v>
      </c>
      <c r="AA62" s="28"/>
      <c r="AB62" s="179"/>
      <c r="AC62" s="179"/>
      <c r="AD62" s="179"/>
      <c r="AE62" s="179"/>
      <c r="AF62" s="179"/>
      <c r="AG62" s="28"/>
      <c r="AH62" s="28"/>
      <c r="AI62" s="180"/>
      <c r="AJ62" s="26"/>
    </row>
    <row r="63" spans="1:36" ht="102.75" customHeight="1" x14ac:dyDescent="0.25">
      <c r="A63" s="331"/>
      <c r="B63" s="19" t="s">
        <v>2084</v>
      </c>
      <c r="C63" s="31" t="s">
        <v>2323</v>
      </c>
      <c r="D63" s="31" t="s">
        <v>892</v>
      </c>
      <c r="E63" s="28"/>
      <c r="F63" s="9">
        <v>42005</v>
      </c>
      <c r="G63" s="9">
        <v>42370</v>
      </c>
      <c r="H63" s="179" t="s">
        <v>893</v>
      </c>
      <c r="I63" s="32">
        <v>3000</v>
      </c>
      <c r="J63" s="180" t="s">
        <v>1128</v>
      </c>
      <c r="K63" s="28"/>
      <c r="L63" s="28"/>
      <c r="M63" s="28"/>
      <c r="N63" s="29"/>
      <c r="O63" s="29" t="s">
        <v>41</v>
      </c>
      <c r="P63" s="29"/>
      <c r="Q63" s="29"/>
      <c r="R63" s="29"/>
      <c r="S63" s="116"/>
      <c r="T63" s="180"/>
      <c r="U63" s="180"/>
      <c r="V63" s="180"/>
      <c r="W63" s="180"/>
      <c r="X63" s="180" t="s">
        <v>1448</v>
      </c>
      <c r="Y63" s="180" t="s">
        <v>1450</v>
      </c>
      <c r="Z63" s="180" t="s">
        <v>1445</v>
      </c>
      <c r="AA63" s="28"/>
      <c r="AB63" s="179"/>
      <c r="AC63" s="9">
        <v>42552</v>
      </c>
      <c r="AD63" s="179"/>
      <c r="AE63" s="179"/>
      <c r="AF63" s="10" t="s">
        <v>1446</v>
      </c>
      <c r="AG63" s="28"/>
      <c r="AH63" s="28"/>
      <c r="AI63" s="180" t="s">
        <v>1447</v>
      </c>
      <c r="AJ63" s="26"/>
    </row>
    <row r="64" spans="1:36" ht="137.25" customHeight="1" x14ac:dyDescent="0.25">
      <c r="A64" s="331"/>
      <c r="B64" s="19" t="s">
        <v>2082</v>
      </c>
      <c r="C64" s="31" t="s">
        <v>1543</v>
      </c>
      <c r="D64" s="31"/>
      <c r="E64" s="28"/>
      <c r="F64" s="8"/>
      <c r="G64" s="18"/>
      <c r="H64" s="10"/>
      <c r="I64" s="32"/>
      <c r="J64" s="180"/>
      <c r="K64" s="28"/>
      <c r="L64" s="28"/>
      <c r="M64" s="28"/>
      <c r="N64" s="29"/>
      <c r="O64" s="29" t="s">
        <v>21</v>
      </c>
      <c r="P64" s="29"/>
      <c r="Q64" s="29"/>
      <c r="R64" s="29"/>
      <c r="S64" s="116"/>
      <c r="T64" s="180"/>
      <c r="U64" s="180"/>
      <c r="V64" s="180"/>
      <c r="W64" s="180"/>
      <c r="X64" s="180"/>
      <c r="Y64" s="180"/>
      <c r="Z64" s="180"/>
      <c r="AA64" s="28"/>
      <c r="AB64" s="179"/>
      <c r="AC64" s="179"/>
      <c r="AD64" s="179"/>
      <c r="AE64" s="179"/>
      <c r="AF64" s="179"/>
      <c r="AG64" s="28"/>
      <c r="AH64" s="28"/>
      <c r="AI64" s="180" t="s">
        <v>1542</v>
      </c>
      <c r="AJ64" s="26"/>
    </row>
    <row r="65" spans="1:36" ht="165" x14ac:dyDescent="0.25">
      <c r="A65" s="331"/>
      <c r="B65" s="19" t="s">
        <v>2081</v>
      </c>
      <c r="C65" s="31" t="s">
        <v>2324</v>
      </c>
      <c r="D65" s="31" t="s">
        <v>361</v>
      </c>
      <c r="E65" s="28"/>
      <c r="F65" s="8" t="s">
        <v>77</v>
      </c>
      <c r="G65" s="9">
        <v>41944</v>
      </c>
      <c r="H65" s="10" t="s">
        <v>101</v>
      </c>
      <c r="I65" s="32">
        <v>0</v>
      </c>
      <c r="J65" s="180" t="s">
        <v>362</v>
      </c>
      <c r="K65" s="28"/>
      <c r="L65" s="28"/>
      <c r="M65" s="28"/>
      <c r="N65" s="29"/>
      <c r="O65" s="29" t="s">
        <v>41</v>
      </c>
      <c r="P65" s="29"/>
      <c r="Q65" s="29"/>
      <c r="R65" s="29"/>
      <c r="S65" s="116"/>
      <c r="T65" s="180" t="s">
        <v>1503</v>
      </c>
      <c r="U65" s="180"/>
      <c r="V65" s="180"/>
      <c r="W65" s="180"/>
      <c r="X65" s="180" t="s">
        <v>1504</v>
      </c>
      <c r="Y65" s="180"/>
      <c r="Z65" s="180"/>
      <c r="AA65" s="28"/>
      <c r="AB65" s="179"/>
      <c r="AC65" s="179"/>
      <c r="AD65" s="179"/>
      <c r="AE65" s="179"/>
      <c r="AF65" s="179"/>
      <c r="AG65" s="28"/>
      <c r="AH65" s="28"/>
      <c r="AI65" s="180" t="s">
        <v>1542</v>
      </c>
      <c r="AJ65" s="26"/>
    </row>
    <row r="66" spans="1:36" ht="204" customHeight="1" x14ac:dyDescent="0.25">
      <c r="A66" s="331"/>
      <c r="B66" s="19" t="s">
        <v>2080</v>
      </c>
      <c r="C66" s="31" t="s">
        <v>1129</v>
      </c>
      <c r="D66" s="31" t="s">
        <v>361</v>
      </c>
      <c r="E66" s="28"/>
      <c r="F66" s="8" t="s">
        <v>82</v>
      </c>
      <c r="G66" s="9">
        <v>41974</v>
      </c>
      <c r="H66" s="10" t="s">
        <v>1062</v>
      </c>
      <c r="I66" s="32">
        <v>0</v>
      </c>
      <c r="J66" s="180" t="s">
        <v>1130</v>
      </c>
      <c r="K66" s="28"/>
      <c r="L66" s="28"/>
      <c r="M66" s="28"/>
      <c r="N66" s="29"/>
      <c r="O66" s="29" t="s">
        <v>41</v>
      </c>
      <c r="P66" s="29"/>
      <c r="Q66" s="29"/>
      <c r="R66" s="29"/>
      <c r="S66" s="116"/>
      <c r="T66" s="180" t="s">
        <v>1324</v>
      </c>
      <c r="U66" s="180"/>
      <c r="V66" s="180"/>
      <c r="W66" s="180"/>
      <c r="X66" s="180"/>
      <c r="Y66" s="180"/>
      <c r="Z66" s="180"/>
      <c r="AA66" s="28"/>
      <c r="AB66" s="179"/>
      <c r="AC66" s="9">
        <v>42339</v>
      </c>
      <c r="AD66" s="179"/>
      <c r="AE66" s="179"/>
      <c r="AF66" s="179" t="s">
        <v>1325</v>
      </c>
      <c r="AG66" s="28"/>
      <c r="AH66" s="28"/>
      <c r="AI66" s="180"/>
      <c r="AJ66" s="26"/>
    </row>
    <row r="67" spans="1:36" ht="201" customHeight="1" x14ac:dyDescent="0.25">
      <c r="A67" s="331"/>
      <c r="B67" s="19" t="s">
        <v>2079</v>
      </c>
      <c r="C67" s="31" t="s">
        <v>365</v>
      </c>
      <c r="D67" s="31" t="s">
        <v>366</v>
      </c>
      <c r="E67" s="28"/>
      <c r="F67" s="8" t="s">
        <v>77</v>
      </c>
      <c r="G67" s="9">
        <v>42156</v>
      </c>
      <c r="H67" s="10" t="s">
        <v>1090</v>
      </c>
      <c r="I67" s="32">
        <v>0</v>
      </c>
      <c r="J67" s="180" t="s">
        <v>1131</v>
      </c>
      <c r="K67" s="28"/>
      <c r="L67" s="28"/>
      <c r="M67" s="28"/>
      <c r="N67" s="29"/>
      <c r="O67" s="29"/>
      <c r="P67" s="29" t="s">
        <v>41</v>
      </c>
      <c r="Q67" s="29"/>
      <c r="R67" s="29"/>
      <c r="S67" s="116"/>
      <c r="T67" s="180" t="s">
        <v>1326</v>
      </c>
      <c r="U67" s="180" t="s">
        <v>1327</v>
      </c>
      <c r="V67" s="180" t="s">
        <v>1328</v>
      </c>
      <c r="W67" s="180" t="s">
        <v>1090</v>
      </c>
      <c r="X67" s="180" t="s">
        <v>1329</v>
      </c>
      <c r="Y67" s="180"/>
      <c r="Z67" s="180"/>
      <c r="AA67" s="28"/>
      <c r="AB67" s="179"/>
      <c r="AC67" s="179"/>
      <c r="AD67" s="179"/>
      <c r="AE67" s="179"/>
      <c r="AF67" s="179"/>
      <c r="AG67" s="28"/>
      <c r="AH67" s="28"/>
      <c r="AI67" s="180" t="s">
        <v>1542</v>
      </c>
      <c r="AJ67" s="26"/>
    </row>
    <row r="68" spans="1:36" ht="222" customHeight="1" x14ac:dyDescent="0.25">
      <c r="A68" s="331"/>
      <c r="B68" s="19" t="s">
        <v>2076</v>
      </c>
      <c r="C68" s="31" t="s">
        <v>902</v>
      </c>
      <c r="D68" s="31" t="s">
        <v>361</v>
      </c>
      <c r="E68" s="28"/>
      <c r="F68" s="9">
        <v>41913</v>
      </c>
      <c r="G68" s="9">
        <v>42278</v>
      </c>
      <c r="H68" s="13" t="s">
        <v>1056</v>
      </c>
      <c r="I68" s="32">
        <v>0</v>
      </c>
      <c r="J68" s="180" t="s">
        <v>1132</v>
      </c>
      <c r="K68" s="28"/>
      <c r="L68" s="28"/>
      <c r="M68" s="28"/>
      <c r="N68" s="29"/>
      <c r="O68" s="29"/>
      <c r="P68" s="29"/>
      <c r="Q68" s="29"/>
      <c r="R68" s="29" t="s">
        <v>41</v>
      </c>
      <c r="S68" s="116"/>
      <c r="T68" s="180" t="s">
        <v>1330</v>
      </c>
      <c r="U68" s="180" t="s">
        <v>1331</v>
      </c>
      <c r="V68" s="180"/>
      <c r="W68" s="180" t="s">
        <v>1056</v>
      </c>
      <c r="X68" s="180"/>
      <c r="Y68" s="180"/>
      <c r="Z68" s="180"/>
      <c r="AA68" s="28"/>
      <c r="AB68" s="179"/>
      <c r="AC68" s="179"/>
      <c r="AD68" s="179"/>
      <c r="AE68" s="179"/>
      <c r="AF68" s="179"/>
      <c r="AG68" s="28"/>
      <c r="AH68" s="28"/>
      <c r="AI68" s="180"/>
      <c r="AJ68" s="26"/>
    </row>
    <row r="69" spans="1:36" ht="62.25" customHeight="1" x14ac:dyDescent="0.25">
      <c r="A69" s="331"/>
      <c r="B69" s="19" t="s">
        <v>2075</v>
      </c>
      <c r="C69" s="31" t="s">
        <v>906</v>
      </c>
      <c r="D69" s="31" t="s">
        <v>373</v>
      </c>
      <c r="E69" s="28"/>
      <c r="F69" s="9">
        <v>41579</v>
      </c>
      <c r="G69" s="9">
        <v>42767</v>
      </c>
      <c r="H69" s="179" t="s">
        <v>1133</v>
      </c>
      <c r="I69" s="32">
        <v>0</v>
      </c>
      <c r="J69" s="180" t="s">
        <v>1134</v>
      </c>
      <c r="K69" s="28"/>
      <c r="L69" s="28"/>
      <c r="M69" s="28"/>
      <c r="N69" s="29"/>
      <c r="O69" s="29"/>
      <c r="P69" s="29"/>
      <c r="Q69" s="29" t="s">
        <v>41</v>
      </c>
      <c r="R69" s="29"/>
      <c r="S69" s="116"/>
      <c r="T69" s="180" t="s">
        <v>1332</v>
      </c>
      <c r="U69" s="180"/>
      <c r="V69" s="180"/>
      <c r="W69" s="180" t="s">
        <v>1133</v>
      </c>
      <c r="X69" s="180"/>
      <c r="Y69" s="180"/>
      <c r="Z69" s="180"/>
      <c r="AA69" s="28"/>
      <c r="AB69" s="179"/>
      <c r="AC69" s="179"/>
      <c r="AD69" s="179"/>
      <c r="AE69" s="179"/>
      <c r="AF69" s="179"/>
      <c r="AG69" s="28"/>
      <c r="AH69" s="28"/>
      <c r="AI69" s="180"/>
      <c r="AJ69" s="26"/>
    </row>
    <row r="70" spans="1:36" ht="205.5" customHeight="1" x14ac:dyDescent="0.25">
      <c r="A70" s="347"/>
      <c r="B70" s="19" t="s">
        <v>2074</v>
      </c>
      <c r="C70" s="31" t="s">
        <v>1135</v>
      </c>
      <c r="D70" s="31" t="s">
        <v>239</v>
      </c>
      <c r="E70" s="28"/>
      <c r="F70" s="9">
        <v>41913</v>
      </c>
      <c r="G70" s="9">
        <v>42278</v>
      </c>
      <c r="H70" s="179" t="s">
        <v>377</v>
      </c>
      <c r="I70" s="32">
        <v>0</v>
      </c>
      <c r="J70" s="180" t="s">
        <v>1136</v>
      </c>
      <c r="K70" s="28"/>
      <c r="L70" s="28"/>
      <c r="M70" s="28"/>
      <c r="N70" s="29"/>
      <c r="O70" s="29"/>
      <c r="P70" s="29"/>
      <c r="Q70" s="29" t="s">
        <v>41</v>
      </c>
      <c r="R70" s="29"/>
      <c r="S70" s="116"/>
      <c r="T70" s="180" t="s">
        <v>1333</v>
      </c>
      <c r="U70" s="180"/>
      <c r="V70" s="180"/>
      <c r="W70" s="180"/>
      <c r="X70" s="180"/>
      <c r="Y70" s="180" t="s">
        <v>1451</v>
      </c>
      <c r="Z70" s="180"/>
      <c r="AA70" s="28"/>
      <c r="AB70" s="179"/>
      <c r="AC70" s="179"/>
      <c r="AD70" s="179"/>
      <c r="AE70" s="179"/>
      <c r="AF70" s="179"/>
      <c r="AG70" s="28"/>
      <c r="AH70" s="28"/>
      <c r="AI70" s="180"/>
      <c r="AJ70" s="26"/>
    </row>
    <row r="71" spans="1:36" ht="86.25" customHeight="1" x14ac:dyDescent="0.25">
      <c r="A71" s="332" t="s">
        <v>2326</v>
      </c>
      <c r="B71" s="19" t="s">
        <v>2072</v>
      </c>
      <c r="C71" s="31" t="s">
        <v>1336</v>
      </c>
      <c r="D71" s="31" t="s">
        <v>467</v>
      </c>
      <c r="E71" s="28"/>
      <c r="F71" s="8" t="s">
        <v>57</v>
      </c>
      <c r="G71" s="9">
        <v>41944</v>
      </c>
      <c r="H71" s="10" t="s">
        <v>837</v>
      </c>
      <c r="I71" s="32">
        <v>0</v>
      </c>
      <c r="J71" s="28"/>
      <c r="K71" s="28"/>
      <c r="L71" s="28"/>
      <c r="M71" s="28"/>
      <c r="N71" s="29"/>
      <c r="O71" s="29" t="s">
        <v>41</v>
      </c>
      <c r="P71" s="29"/>
      <c r="Q71" s="29"/>
      <c r="R71" s="29"/>
      <c r="S71" s="116"/>
      <c r="T71" s="182" t="s">
        <v>1334</v>
      </c>
      <c r="U71" s="182"/>
      <c r="V71" s="182" t="s">
        <v>1335</v>
      </c>
      <c r="W71" s="182" t="s">
        <v>837</v>
      </c>
      <c r="X71" s="182" t="s">
        <v>1452</v>
      </c>
      <c r="Y71" s="182" t="s">
        <v>1453</v>
      </c>
      <c r="Z71" s="182"/>
      <c r="AA71" s="28"/>
      <c r="AB71" s="181"/>
      <c r="AC71" s="9">
        <v>42522</v>
      </c>
      <c r="AD71" s="181" t="s">
        <v>1457</v>
      </c>
      <c r="AE71" s="181"/>
      <c r="AF71" s="181" t="s">
        <v>1455</v>
      </c>
      <c r="AG71" s="28"/>
      <c r="AH71" s="28"/>
      <c r="AI71" s="182" t="s">
        <v>1456</v>
      </c>
      <c r="AJ71" s="26"/>
    </row>
    <row r="72" spans="1:36" ht="77.25" customHeight="1" x14ac:dyDescent="0.25">
      <c r="A72" s="331"/>
      <c r="B72" s="19" t="s">
        <v>2071</v>
      </c>
      <c r="C72" s="31" t="s">
        <v>1459</v>
      </c>
      <c r="D72" s="31" t="s">
        <v>1462</v>
      </c>
      <c r="E72" s="28"/>
      <c r="F72" s="16">
        <v>41000</v>
      </c>
      <c r="G72" s="9">
        <v>42644</v>
      </c>
      <c r="H72" s="16" t="s">
        <v>1138</v>
      </c>
      <c r="I72" s="32">
        <v>6600</v>
      </c>
      <c r="J72" s="28"/>
      <c r="K72" s="28"/>
      <c r="L72" s="28"/>
      <c r="M72" s="28"/>
      <c r="N72" s="29"/>
      <c r="O72" s="29" t="s">
        <v>41</v>
      </c>
      <c r="P72" s="29"/>
      <c r="Q72" s="29"/>
      <c r="R72" s="29"/>
      <c r="S72" s="116"/>
      <c r="T72" s="182"/>
      <c r="U72" s="182"/>
      <c r="V72" s="182"/>
      <c r="W72" s="182"/>
      <c r="X72" s="182" t="s">
        <v>1460</v>
      </c>
      <c r="Y72" s="182" t="s">
        <v>1458</v>
      </c>
      <c r="Z72" s="182"/>
      <c r="AA72" s="28"/>
      <c r="AB72" s="9">
        <v>42125</v>
      </c>
      <c r="AC72" s="9">
        <v>42491</v>
      </c>
      <c r="AD72" s="181"/>
      <c r="AE72" s="181"/>
      <c r="AF72" s="181" t="s">
        <v>1461</v>
      </c>
      <c r="AG72" s="28"/>
      <c r="AH72" s="28"/>
      <c r="AI72" s="182" t="s">
        <v>1463</v>
      </c>
      <c r="AJ72" s="26"/>
    </row>
    <row r="73" spans="1:36" ht="90" customHeight="1" x14ac:dyDescent="0.25">
      <c r="A73" s="331"/>
      <c r="B73" s="19" t="s">
        <v>2070</v>
      </c>
      <c r="C73" s="31" t="s">
        <v>1139</v>
      </c>
      <c r="D73" s="31" t="s">
        <v>924</v>
      </c>
      <c r="E73" s="28"/>
      <c r="F73" s="8" t="s">
        <v>911</v>
      </c>
      <c r="G73" s="18">
        <v>41974</v>
      </c>
      <c r="H73" s="13" t="s">
        <v>1140</v>
      </c>
      <c r="I73" s="32">
        <v>300000</v>
      </c>
      <c r="J73" s="28"/>
      <c r="K73" s="28"/>
      <c r="L73" s="28"/>
      <c r="M73" s="28"/>
      <c r="N73" s="29"/>
      <c r="O73" s="29" t="s">
        <v>41</v>
      </c>
      <c r="P73" s="29"/>
      <c r="Q73" s="29"/>
      <c r="R73" s="29"/>
      <c r="S73" s="116"/>
      <c r="T73" s="182" t="s">
        <v>1465</v>
      </c>
      <c r="U73" s="182"/>
      <c r="V73" s="182"/>
      <c r="W73" s="182"/>
      <c r="X73" s="182"/>
      <c r="Y73" s="182" t="s">
        <v>1139</v>
      </c>
      <c r="Z73" s="182" t="s">
        <v>1466</v>
      </c>
      <c r="AA73" s="28"/>
      <c r="AB73" s="9">
        <v>42125</v>
      </c>
      <c r="AC73" s="9">
        <v>42248</v>
      </c>
      <c r="AD73" s="181" t="s">
        <v>1064</v>
      </c>
      <c r="AE73" s="181"/>
      <c r="AF73" s="181"/>
      <c r="AG73" s="28"/>
      <c r="AH73" s="28"/>
      <c r="AI73" s="182" t="s">
        <v>1467</v>
      </c>
      <c r="AJ73" s="26"/>
    </row>
    <row r="74" spans="1:36" ht="89.25" customHeight="1" x14ac:dyDescent="0.25">
      <c r="A74" s="331"/>
      <c r="B74" s="19" t="s">
        <v>2068</v>
      </c>
      <c r="C74" s="31" t="s">
        <v>2327</v>
      </c>
      <c r="D74" s="31" t="s">
        <v>1468</v>
      </c>
      <c r="E74" s="28"/>
      <c r="F74" s="9">
        <v>41913</v>
      </c>
      <c r="G74" s="9">
        <v>41974</v>
      </c>
      <c r="H74" s="179" t="s">
        <v>1038</v>
      </c>
      <c r="I74" s="32">
        <v>0</v>
      </c>
      <c r="J74" s="28"/>
      <c r="K74" s="28"/>
      <c r="L74" s="28"/>
      <c r="M74" s="28"/>
      <c r="N74" s="29"/>
      <c r="O74" s="29"/>
      <c r="P74" s="29"/>
      <c r="Q74" s="29"/>
      <c r="R74" s="29" t="s">
        <v>41</v>
      </c>
      <c r="S74" s="116"/>
      <c r="T74" s="182" t="s">
        <v>1469</v>
      </c>
      <c r="U74" s="182" t="s">
        <v>2328</v>
      </c>
      <c r="V74" s="182"/>
      <c r="W74" s="182" t="s">
        <v>1038</v>
      </c>
      <c r="X74" s="182"/>
      <c r="Y74" s="182"/>
      <c r="Z74" s="182"/>
      <c r="AA74" s="28"/>
      <c r="AB74" s="181"/>
      <c r="AC74" s="181"/>
      <c r="AD74" s="181"/>
      <c r="AE74" s="181"/>
      <c r="AF74" s="181"/>
      <c r="AG74" s="28"/>
      <c r="AH74" s="28"/>
      <c r="AI74" s="182"/>
      <c r="AJ74" s="26"/>
    </row>
    <row r="75" spans="1:36" ht="116.25" customHeight="1" x14ac:dyDescent="0.25">
      <c r="A75" s="332" t="s">
        <v>2263</v>
      </c>
      <c r="B75" s="19" t="s">
        <v>2067</v>
      </c>
      <c r="C75" s="31" t="s">
        <v>939</v>
      </c>
      <c r="D75" s="31" t="s">
        <v>547</v>
      </c>
      <c r="E75" s="28"/>
      <c r="F75" s="8" t="s">
        <v>77</v>
      </c>
      <c r="G75" s="9">
        <v>42064</v>
      </c>
      <c r="H75" s="13" t="s">
        <v>1142</v>
      </c>
      <c r="I75" s="32">
        <v>150000</v>
      </c>
      <c r="J75" s="182" t="s">
        <v>1143</v>
      </c>
      <c r="K75" s="28"/>
      <c r="L75" s="28"/>
      <c r="M75" s="28"/>
      <c r="N75" s="29"/>
      <c r="O75" s="29" t="s">
        <v>41</v>
      </c>
      <c r="P75" s="29"/>
      <c r="Q75" s="29"/>
      <c r="R75" s="29"/>
      <c r="S75" s="116"/>
      <c r="T75" s="182" t="s">
        <v>1337</v>
      </c>
      <c r="U75" s="182"/>
      <c r="V75" s="182"/>
      <c r="W75" s="182"/>
      <c r="X75" s="182"/>
      <c r="Y75" s="182" t="s">
        <v>1470</v>
      </c>
      <c r="Z75" s="182"/>
      <c r="AA75" s="28"/>
      <c r="AB75" s="181"/>
      <c r="AC75" s="181"/>
      <c r="AD75" s="181"/>
      <c r="AE75" s="181"/>
      <c r="AF75" s="181"/>
      <c r="AG75" s="28"/>
      <c r="AH75" s="28"/>
      <c r="AI75" s="182" t="s">
        <v>1471</v>
      </c>
      <c r="AJ75" s="26"/>
    </row>
    <row r="76" spans="1:36" ht="212.25" customHeight="1" x14ac:dyDescent="0.25">
      <c r="A76" s="331"/>
      <c r="B76" s="19" t="s">
        <v>2066</v>
      </c>
      <c r="C76" s="31" t="s">
        <v>2329</v>
      </c>
      <c r="D76" s="31" t="s">
        <v>502</v>
      </c>
      <c r="E76" s="28"/>
      <c r="F76" s="8" t="s">
        <v>77</v>
      </c>
      <c r="G76" s="9" t="s">
        <v>743</v>
      </c>
      <c r="H76" s="10" t="s">
        <v>1090</v>
      </c>
      <c r="I76" s="32">
        <v>10000</v>
      </c>
      <c r="J76" s="182" t="s">
        <v>1473</v>
      </c>
      <c r="K76" s="28"/>
      <c r="L76" s="28"/>
      <c r="M76" s="28"/>
      <c r="N76" s="29"/>
      <c r="O76" s="29" t="s">
        <v>41</v>
      </c>
      <c r="P76" s="29"/>
      <c r="Q76" s="29"/>
      <c r="R76" s="29"/>
      <c r="S76" s="116"/>
      <c r="T76" s="182" t="s">
        <v>1338</v>
      </c>
      <c r="U76" s="182"/>
      <c r="V76" s="182" t="s">
        <v>1339</v>
      </c>
      <c r="W76" s="182" t="s">
        <v>1090</v>
      </c>
      <c r="X76" s="182"/>
      <c r="Y76" s="182" t="s">
        <v>1472</v>
      </c>
      <c r="Z76" s="182" t="s">
        <v>1340</v>
      </c>
      <c r="AA76" s="28"/>
      <c r="AB76" s="181"/>
      <c r="AC76" s="9">
        <v>42522</v>
      </c>
      <c r="AD76" s="181" t="s">
        <v>1474</v>
      </c>
      <c r="AE76" s="181"/>
      <c r="AF76" s="10" t="s">
        <v>1476</v>
      </c>
      <c r="AG76" s="28"/>
      <c r="AH76" s="28"/>
      <c r="AI76" s="182"/>
      <c r="AJ76" s="26"/>
    </row>
    <row r="77" spans="1:36" ht="123.75" customHeight="1" x14ac:dyDescent="0.25">
      <c r="A77" s="331"/>
      <c r="B77" s="19" t="s">
        <v>2065</v>
      </c>
      <c r="C77" s="31" t="s">
        <v>559</v>
      </c>
      <c r="D77" s="31" t="s">
        <v>560</v>
      </c>
      <c r="E77" s="28"/>
      <c r="F77" s="8" t="s">
        <v>77</v>
      </c>
      <c r="G77" s="8" t="s">
        <v>730</v>
      </c>
      <c r="H77" s="10" t="s">
        <v>1144</v>
      </c>
      <c r="I77" s="32">
        <v>6000</v>
      </c>
      <c r="J77" s="182" t="s">
        <v>1145</v>
      </c>
      <c r="K77" s="28"/>
      <c r="L77" s="28"/>
      <c r="M77" s="28"/>
      <c r="N77" s="29"/>
      <c r="O77" s="29" t="s">
        <v>41</v>
      </c>
      <c r="P77" s="29"/>
      <c r="Q77" s="29"/>
      <c r="R77" s="29"/>
      <c r="S77" s="116"/>
      <c r="T77" s="182" t="s">
        <v>1538</v>
      </c>
      <c r="U77" s="182"/>
      <c r="V77" s="182"/>
      <c r="W77" s="182"/>
      <c r="X77" s="182"/>
      <c r="Y77" s="182"/>
      <c r="Z77" s="182"/>
      <c r="AA77" s="28"/>
      <c r="AB77" s="181"/>
      <c r="AC77" s="181"/>
      <c r="AD77" s="181"/>
      <c r="AE77" s="181"/>
      <c r="AF77" s="181"/>
      <c r="AG77" s="28"/>
      <c r="AH77" s="28"/>
      <c r="AI77" s="182"/>
      <c r="AJ77" s="26"/>
    </row>
    <row r="78" spans="1:36" ht="150" customHeight="1" x14ac:dyDescent="0.25">
      <c r="A78" s="331"/>
      <c r="B78" s="19" t="s">
        <v>2064</v>
      </c>
      <c r="C78" s="31" t="s">
        <v>1146</v>
      </c>
      <c r="D78" s="31" t="s">
        <v>497</v>
      </c>
      <c r="E78" s="28"/>
      <c r="F78" s="9">
        <v>42156</v>
      </c>
      <c r="G78" s="181" t="s">
        <v>951</v>
      </c>
      <c r="H78" s="10" t="s">
        <v>1069</v>
      </c>
      <c r="I78" s="32">
        <v>30000</v>
      </c>
      <c r="J78" s="182" t="s">
        <v>1475</v>
      </c>
      <c r="K78" s="28"/>
      <c r="L78" s="28"/>
      <c r="M78" s="28"/>
      <c r="N78" s="29"/>
      <c r="O78" s="29"/>
      <c r="P78" s="29" t="s">
        <v>41</v>
      </c>
      <c r="Q78" s="29"/>
      <c r="R78" s="29"/>
      <c r="S78" s="116"/>
      <c r="T78" s="182" t="s">
        <v>1341</v>
      </c>
      <c r="U78" s="182"/>
      <c r="V78" s="182" t="s">
        <v>1342</v>
      </c>
      <c r="W78" s="182" t="s">
        <v>1069</v>
      </c>
      <c r="X78" s="182"/>
      <c r="Y78" s="182" t="s">
        <v>1343</v>
      </c>
      <c r="Z78" s="182"/>
      <c r="AA78" s="28"/>
      <c r="AB78" s="181"/>
      <c r="AC78" s="181"/>
      <c r="AD78" s="181" t="s">
        <v>1344</v>
      </c>
      <c r="AE78" s="181"/>
      <c r="AF78" s="181"/>
      <c r="AG78" s="28"/>
      <c r="AH78" s="28"/>
      <c r="AI78" s="182"/>
      <c r="AJ78" s="26"/>
    </row>
    <row r="79" spans="1:36" ht="159" customHeight="1" x14ac:dyDescent="0.25">
      <c r="A79" s="331"/>
      <c r="B79" s="19" t="s">
        <v>2061</v>
      </c>
      <c r="C79" s="31" t="s">
        <v>2330</v>
      </c>
      <c r="D79" s="31" t="s">
        <v>931</v>
      </c>
      <c r="E79" s="28"/>
      <c r="F79" s="18">
        <v>41760</v>
      </c>
      <c r="G79" s="18">
        <v>42309</v>
      </c>
      <c r="H79" s="10" t="s">
        <v>1064</v>
      </c>
      <c r="I79" s="32">
        <v>8000</v>
      </c>
      <c r="J79" s="182" t="s">
        <v>1147</v>
      </c>
      <c r="K79" s="28"/>
      <c r="L79" s="28"/>
      <c r="M79" s="28"/>
      <c r="N79" s="29"/>
      <c r="O79" s="29"/>
      <c r="P79" s="29" t="s">
        <v>41</v>
      </c>
      <c r="Q79" s="29"/>
      <c r="R79" s="29"/>
      <c r="S79" s="116"/>
      <c r="T79" s="182" t="s">
        <v>1345</v>
      </c>
      <c r="U79" s="182"/>
      <c r="V79" s="182" t="s">
        <v>1346</v>
      </c>
      <c r="W79" s="182" t="s">
        <v>1064</v>
      </c>
      <c r="X79" s="182" t="s">
        <v>1477</v>
      </c>
      <c r="Y79" s="182" t="s">
        <v>1478</v>
      </c>
      <c r="Z79" s="182" t="s">
        <v>1479</v>
      </c>
      <c r="AA79" s="28"/>
      <c r="AB79" s="181"/>
      <c r="AC79" s="181"/>
      <c r="AD79" s="181"/>
      <c r="AE79" s="181"/>
      <c r="AF79" s="181"/>
      <c r="AG79" s="28"/>
      <c r="AH79" s="28"/>
      <c r="AI79" s="182"/>
      <c r="AJ79" s="26"/>
    </row>
    <row r="80" spans="1:36" ht="131.25" customHeight="1" x14ac:dyDescent="0.25">
      <c r="A80" s="331"/>
      <c r="B80" s="19" t="s">
        <v>2060</v>
      </c>
      <c r="C80" s="31" t="s">
        <v>1148</v>
      </c>
      <c r="D80" s="31" t="s">
        <v>575</v>
      </c>
      <c r="E80" s="28"/>
      <c r="F80" s="9">
        <v>42248</v>
      </c>
      <c r="G80" s="9">
        <v>42278</v>
      </c>
      <c r="H80" s="181" t="s">
        <v>1064</v>
      </c>
      <c r="I80" s="32">
        <v>8000</v>
      </c>
      <c r="J80" s="182" t="s">
        <v>1149</v>
      </c>
      <c r="K80" s="28"/>
      <c r="L80" s="28"/>
      <c r="M80" s="28"/>
      <c r="N80" s="29"/>
      <c r="O80" s="29" t="s">
        <v>41</v>
      </c>
      <c r="P80" s="29"/>
      <c r="Q80" s="29"/>
      <c r="R80" s="29"/>
      <c r="S80" s="116"/>
      <c r="T80" s="182"/>
      <c r="U80" s="182"/>
      <c r="V80" s="182"/>
      <c r="W80" s="182"/>
      <c r="X80" s="182"/>
      <c r="Y80" s="182"/>
      <c r="Z80" s="182" t="s">
        <v>1480</v>
      </c>
      <c r="AA80" s="28"/>
      <c r="AB80" s="181"/>
      <c r="AC80" s="181"/>
      <c r="AD80" s="181" t="s">
        <v>1076</v>
      </c>
      <c r="AE80" s="181"/>
      <c r="AF80" s="10" t="s">
        <v>1481</v>
      </c>
      <c r="AG80" s="28"/>
      <c r="AH80" s="28"/>
      <c r="AI80" s="182"/>
      <c r="AJ80" s="26"/>
    </row>
    <row r="81" spans="1:36" ht="196.5" customHeight="1" x14ac:dyDescent="0.25">
      <c r="A81" s="331"/>
      <c r="B81" s="19" t="s">
        <v>2058</v>
      </c>
      <c r="C81" s="31" t="s">
        <v>2057</v>
      </c>
      <c r="D81" s="31" t="s">
        <v>525</v>
      </c>
      <c r="E81" s="28"/>
      <c r="F81" s="8" t="s">
        <v>77</v>
      </c>
      <c r="G81" s="181" t="s">
        <v>934</v>
      </c>
      <c r="H81" s="8" t="s">
        <v>154</v>
      </c>
      <c r="I81" s="32">
        <v>50000</v>
      </c>
      <c r="J81" s="182" t="s">
        <v>1150</v>
      </c>
      <c r="K81" s="28"/>
      <c r="L81" s="28"/>
      <c r="M81" s="28"/>
      <c r="N81" s="29"/>
      <c r="O81" s="29"/>
      <c r="P81" s="29"/>
      <c r="Q81" s="29" t="s">
        <v>41</v>
      </c>
      <c r="R81" s="29"/>
      <c r="S81" s="116"/>
      <c r="T81" s="182"/>
      <c r="U81" s="182" t="s">
        <v>1347</v>
      </c>
      <c r="V81" s="182"/>
      <c r="W81" s="182" t="s">
        <v>154</v>
      </c>
      <c r="X81" s="182"/>
      <c r="Y81" s="182"/>
      <c r="Z81" s="182"/>
      <c r="AA81" s="28"/>
      <c r="AB81" s="181"/>
      <c r="AC81" s="181" t="s">
        <v>1533</v>
      </c>
      <c r="AD81" s="181"/>
      <c r="AE81" s="181"/>
      <c r="AF81" s="181"/>
      <c r="AG81" s="28"/>
      <c r="AH81" s="28"/>
      <c r="AI81" s="182"/>
      <c r="AJ81" s="26"/>
    </row>
    <row r="82" spans="1:36" ht="103.5" customHeight="1" x14ac:dyDescent="0.25">
      <c r="A82" s="331"/>
      <c r="B82" s="19" t="s">
        <v>2055</v>
      </c>
      <c r="C82" s="31" t="s">
        <v>528</v>
      </c>
      <c r="D82" s="31" t="s">
        <v>529</v>
      </c>
      <c r="E82" s="28"/>
      <c r="F82" s="8" t="s">
        <v>766</v>
      </c>
      <c r="G82" s="181" t="s">
        <v>934</v>
      </c>
      <c r="H82" s="8" t="s">
        <v>154</v>
      </c>
      <c r="I82" s="32">
        <v>50000</v>
      </c>
      <c r="J82" s="182" t="s">
        <v>1151</v>
      </c>
      <c r="K82" s="28"/>
      <c r="L82" s="28"/>
      <c r="M82" s="28"/>
      <c r="N82" s="29"/>
      <c r="O82" s="29" t="s">
        <v>41</v>
      </c>
      <c r="P82" s="29"/>
      <c r="Q82" s="29"/>
      <c r="R82" s="29"/>
      <c r="S82" s="116"/>
      <c r="T82" s="182" t="s">
        <v>1537</v>
      </c>
      <c r="U82" s="182"/>
      <c r="V82" s="182"/>
      <c r="W82" s="182" t="s">
        <v>154</v>
      </c>
      <c r="X82" s="182"/>
      <c r="Y82" s="182"/>
      <c r="Z82" s="182"/>
      <c r="AA82" s="28"/>
      <c r="AB82" s="181"/>
      <c r="AC82" s="186"/>
      <c r="AD82" s="181"/>
      <c r="AE82" s="181"/>
      <c r="AF82" s="181"/>
      <c r="AG82" s="28"/>
      <c r="AH82" s="28"/>
      <c r="AI82" s="182"/>
      <c r="AJ82" s="26"/>
    </row>
    <row r="83" spans="1:36" ht="102" customHeight="1" x14ac:dyDescent="0.25">
      <c r="A83" s="331"/>
      <c r="B83" s="19" t="s">
        <v>2054</v>
      </c>
      <c r="C83" s="31" t="s">
        <v>533</v>
      </c>
      <c r="D83" s="31" t="s">
        <v>534</v>
      </c>
      <c r="E83" s="28"/>
      <c r="F83" s="8" t="s">
        <v>77</v>
      </c>
      <c r="G83" s="181" t="s">
        <v>934</v>
      </c>
      <c r="H83" s="8" t="s">
        <v>154</v>
      </c>
      <c r="I83" s="32">
        <v>150000</v>
      </c>
      <c r="J83" s="182" t="s">
        <v>1152</v>
      </c>
      <c r="K83" s="28"/>
      <c r="L83" s="28"/>
      <c r="M83" s="28"/>
      <c r="N83" s="29"/>
      <c r="O83" s="29" t="s">
        <v>41</v>
      </c>
      <c r="P83" s="29"/>
      <c r="Q83" s="29"/>
      <c r="R83" s="29"/>
      <c r="S83" s="116"/>
      <c r="T83" s="182" t="s">
        <v>1537</v>
      </c>
      <c r="U83" s="182"/>
      <c r="V83" s="182"/>
      <c r="W83" s="182" t="s">
        <v>154</v>
      </c>
      <c r="X83" s="182"/>
      <c r="Y83" s="182"/>
      <c r="Z83" s="182"/>
      <c r="AA83" s="28"/>
      <c r="AB83" s="181"/>
      <c r="AC83" s="181"/>
      <c r="AD83" s="181"/>
      <c r="AE83" s="181"/>
      <c r="AF83" s="181"/>
      <c r="AG83" s="28"/>
      <c r="AH83" s="28"/>
      <c r="AI83" s="182"/>
      <c r="AJ83" s="26"/>
    </row>
    <row r="84" spans="1:36" ht="109.5" customHeight="1" x14ac:dyDescent="0.25">
      <c r="A84" s="331"/>
      <c r="B84" s="19" t="s">
        <v>2053</v>
      </c>
      <c r="C84" s="31" t="s">
        <v>2265</v>
      </c>
      <c r="D84" s="31" t="s">
        <v>536</v>
      </c>
      <c r="E84" s="28"/>
      <c r="F84" s="8" t="s">
        <v>77</v>
      </c>
      <c r="G84" s="181" t="s">
        <v>934</v>
      </c>
      <c r="H84" s="8" t="s">
        <v>154</v>
      </c>
      <c r="I84" s="32">
        <v>70000</v>
      </c>
      <c r="J84" s="182" t="s">
        <v>1153</v>
      </c>
      <c r="K84" s="28"/>
      <c r="L84" s="28"/>
      <c r="M84" s="28"/>
      <c r="N84" s="29"/>
      <c r="O84" s="29" t="s">
        <v>41</v>
      </c>
      <c r="P84" s="29"/>
      <c r="Q84" s="29"/>
      <c r="R84" s="29"/>
      <c r="S84" s="116"/>
      <c r="T84" s="182" t="s">
        <v>1537</v>
      </c>
      <c r="U84" s="182"/>
      <c r="V84" s="182"/>
      <c r="W84" s="182" t="s">
        <v>154</v>
      </c>
      <c r="X84" s="182"/>
      <c r="Y84" s="182"/>
      <c r="Z84" s="182"/>
      <c r="AA84" s="28"/>
      <c r="AB84" s="181"/>
      <c r="AC84" s="181"/>
      <c r="AD84" s="181"/>
      <c r="AE84" s="181"/>
      <c r="AF84" s="181"/>
      <c r="AG84" s="28"/>
      <c r="AH84" s="28"/>
      <c r="AI84" s="182"/>
      <c r="AJ84" s="26"/>
    </row>
    <row r="85" spans="1:36" ht="84.75" customHeight="1" x14ac:dyDescent="0.25">
      <c r="A85" s="331"/>
      <c r="B85" s="19" t="s">
        <v>2052</v>
      </c>
      <c r="C85" s="31" t="s">
        <v>538</v>
      </c>
      <c r="D85" s="31" t="s">
        <v>539</v>
      </c>
      <c r="E85" s="28"/>
      <c r="F85" s="16">
        <v>40969</v>
      </c>
      <c r="G85" s="18">
        <v>41944</v>
      </c>
      <c r="H85" s="106" t="s">
        <v>1064</v>
      </c>
      <c r="I85" s="32">
        <v>0</v>
      </c>
      <c r="J85" s="182" t="s">
        <v>1427</v>
      </c>
      <c r="K85" s="28"/>
      <c r="L85" s="28"/>
      <c r="M85" s="28"/>
      <c r="N85" s="29"/>
      <c r="O85" s="29"/>
      <c r="P85" s="29" t="s">
        <v>41</v>
      </c>
      <c r="Q85" s="29"/>
      <c r="R85" s="29"/>
      <c r="S85" s="116"/>
      <c r="T85" s="182" t="s">
        <v>1819</v>
      </c>
      <c r="U85" s="182"/>
      <c r="V85" s="182"/>
      <c r="W85" s="182"/>
      <c r="X85" s="182"/>
      <c r="Y85" s="182"/>
      <c r="Z85" s="182"/>
      <c r="AA85" s="28"/>
      <c r="AB85" s="181"/>
      <c r="AC85" s="9">
        <v>42309</v>
      </c>
      <c r="AD85" s="181"/>
      <c r="AE85" s="181"/>
      <c r="AF85" s="181"/>
      <c r="AG85" s="28"/>
      <c r="AH85" s="28"/>
      <c r="AI85" s="182"/>
      <c r="AJ85" s="26"/>
    </row>
    <row r="86" spans="1:36" ht="99" customHeight="1" x14ac:dyDescent="0.25">
      <c r="A86" s="332" t="s">
        <v>2331</v>
      </c>
      <c r="B86" s="19" t="s">
        <v>2051</v>
      </c>
      <c r="C86" s="31" t="s">
        <v>662</v>
      </c>
      <c r="D86" s="31" t="s">
        <v>588</v>
      </c>
      <c r="E86" s="28"/>
      <c r="F86" s="8" t="s">
        <v>1155</v>
      </c>
      <c r="G86" s="9">
        <v>42675</v>
      </c>
      <c r="H86" s="10" t="s">
        <v>1133</v>
      </c>
      <c r="I86" s="32">
        <v>30000</v>
      </c>
      <c r="J86" s="182" t="s">
        <v>1156</v>
      </c>
      <c r="K86" s="28"/>
      <c r="L86" s="28"/>
      <c r="M86" s="28"/>
      <c r="N86" s="29"/>
      <c r="O86" s="29"/>
      <c r="P86" s="29" t="s">
        <v>41</v>
      </c>
      <c r="Q86" s="29"/>
      <c r="R86" s="29"/>
      <c r="S86" s="116"/>
      <c r="T86" s="182" t="s">
        <v>1348</v>
      </c>
      <c r="U86" s="182"/>
      <c r="V86" s="182" t="s">
        <v>1349</v>
      </c>
      <c r="W86" s="182" t="s">
        <v>1133</v>
      </c>
      <c r="X86" s="182"/>
      <c r="Y86" s="182"/>
      <c r="Z86" s="182"/>
      <c r="AA86" s="28"/>
      <c r="AB86" s="181"/>
      <c r="AC86" s="181"/>
      <c r="AD86" s="181"/>
      <c r="AE86" s="181"/>
      <c r="AF86" s="181"/>
      <c r="AG86" s="28"/>
      <c r="AH86" s="28"/>
      <c r="AI86" s="182"/>
      <c r="AJ86" s="26"/>
    </row>
    <row r="87" spans="1:36" ht="180.75" customHeight="1" x14ac:dyDescent="0.25">
      <c r="A87" s="331"/>
      <c r="B87" s="19" t="s">
        <v>2050</v>
      </c>
      <c r="C87" s="31" t="s">
        <v>665</v>
      </c>
      <c r="D87" s="31" t="s">
        <v>592</v>
      </c>
      <c r="E87" s="28"/>
      <c r="F87" s="13" t="s">
        <v>958</v>
      </c>
      <c r="G87" s="9">
        <v>42401</v>
      </c>
      <c r="H87" s="10" t="s">
        <v>148</v>
      </c>
      <c r="I87" s="32">
        <v>30000</v>
      </c>
      <c r="J87" s="182" t="s">
        <v>1157</v>
      </c>
      <c r="K87" s="28"/>
      <c r="L87" s="28"/>
      <c r="M87" s="28"/>
      <c r="N87" s="29"/>
      <c r="O87" s="29"/>
      <c r="P87" s="29" t="s">
        <v>41</v>
      </c>
      <c r="Q87" s="29"/>
      <c r="R87" s="29"/>
      <c r="S87" s="116"/>
      <c r="T87" s="182" t="s">
        <v>1510</v>
      </c>
      <c r="U87" s="182" t="s">
        <v>1511</v>
      </c>
      <c r="V87" s="182" t="s">
        <v>1512</v>
      </c>
      <c r="W87" s="182" t="s">
        <v>148</v>
      </c>
      <c r="X87" s="182" t="s">
        <v>1513</v>
      </c>
      <c r="Y87" s="182"/>
      <c r="Z87" s="182"/>
      <c r="AA87" s="28"/>
      <c r="AB87" s="181"/>
      <c r="AC87" s="181"/>
      <c r="AD87" s="181"/>
      <c r="AE87" s="181"/>
      <c r="AF87" s="181"/>
      <c r="AG87" s="28"/>
      <c r="AH87" s="28"/>
      <c r="AI87" s="182"/>
      <c r="AJ87" s="26"/>
    </row>
    <row r="88" spans="1:36" ht="92.25" customHeight="1" x14ac:dyDescent="0.25">
      <c r="A88" s="331"/>
      <c r="B88" s="19" t="s">
        <v>2049</v>
      </c>
      <c r="C88" s="31" t="s">
        <v>2272</v>
      </c>
      <c r="D88" s="31" t="s">
        <v>592</v>
      </c>
      <c r="E88" s="28"/>
      <c r="F88" s="8" t="s">
        <v>82</v>
      </c>
      <c r="G88" s="8" t="s">
        <v>730</v>
      </c>
      <c r="H88" s="10" t="s">
        <v>1018</v>
      </c>
      <c r="I88" s="32">
        <v>10000</v>
      </c>
      <c r="J88" s="182" t="s">
        <v>1158</v>
      </c>
      <c r="K88" s="28"/>
      <c r="L88" s="28"/>
      <c r="M88" s="28"/>
      <c r="N88" s="29"/>
      <c r="O88" s="29"/>
      <c r="P88" s="29" t="s">
        <v>41</v>
      </c>
      <c r="Q88" s="29"/>
      <c r="R88" s="29"/>
      <c r="S88" s="116"/>
      <c r="T88" s="182" t="s">
        <v>1350</v>
      </c>
      <c r="U88" s="182"/>
      <c r="V88" s="182"/>
      <c r="W88" s="182"/>
      <c r="X88" s="182"/>
      <c r="Y88" s="182"/>
      <c r="Z88" s="182"/>
      <c r="AA88" s="28"/>
      <c r="AB88" s="181"/>
      <c r="AC88" s="181"/>
      <c r="AD88" s="181"/>
      <c r="AE88" s="181"/>
      <c r="AF88" s="181"/>
      <c r="AG88" s="28"/>
      <c r="AH88" s="28"/>
      <c r="AI88" s="182"/>
      <c r="AJ88" s="26"/>
    </row>
    <row r="89" spans="1:36" ht="90" customHeight="1" x14ac:dyDescent="0.25">
      <c r="A89" s="331"/>
      <c r="B89" s="19" t="s">
        <v>2048</v>
      </c>
      <c r="C89" s="31" t="s">
        <v>1483</v>
      </c>
      <c r="D89" s="31" t="s">
        <v>597</v>
      </c>
      <c r="E89" s="28"/>
      <c r="F89" s="8" t="s">
        <v>77</v>
      </c>
      <c r="G89" s="9">
        <v>42767</v>
      </c>
      <c r="H89" s="10" t="s">
        <v>1159</v>
      </c>
      <c r="I89" s="32">
        <v>0</v>
      </c>
      <c r="J89" s="182" t="s">
        <v>1160</v>
      </c>
      <c r="K89" s="28"/>
      <c r="L89" s="28"/>
      <c r="M89" s="28"/>
      <c r="N89" s="29"/>
      <c r="O89" s="29" t="s">
        <v>41</v>
      </c>
      <c r="P89" s="29"/>
      <c r="Q89" s="29"/>
      <c r="R89" s="29"/>
      <c r="S89" s="116"/>
      <c r="T89" s="182" t="s">
        <v>1538</v>
      </c>
      <c r="U89" s="182"/>
      <c r="V89" s="182"/>
      <c r="W89" s="182"/>
      <c r="X89" s="182" t="s">
        <v>1484</v>
      </c>
      <c r="Y89" s="182"/>
      <c r="Z89" s="182"/>
      <c r="AA89" s="28"/>
      <c r="AB89" s="181"/>
      <c r="AC89" s="181"/>
      <c r="AD89" s="181"/>
      <c r="AE89" s="181"/>
      <c r="AF89" s="181"/>
      <c r="AG89" s="28"/>
      <c r="AH89" s="28"/>
      <c r="AI89" s="182"/>
      <c r="AJ89" s="26"/>
    </row>
    <row r="90" spans="1:36" ht="123.75" customHeight="1" x14ac:dyDescent="0.25">
      <c r="A90" s="331"/>
      <c r="B90" s="19" t="s">
        <v>2047</v>
      </c>
      <c r="C90" s="31" t="s">
        <v>1161</v>
      </c>
      <c r="D90" s="31" t="s">
        <v>601</v>
      </c>
      <c r="E90" s="28"/>
      <c r="F90" s="8" t="s">
        <v>77</v>
      </c>
      <c r="G90" s="9">
        <v>42767</v>
      </c>
      <c r="H90" s="10" t="s">
        <v>1159</v>
      </c>
      <c r="I90" s="32">
        <v>15000</v>
      </c>
      <c r="J90" s="182" t="s">
        <v>1162</v>
      </c>
      <c r="K90" s="28"/>
      <c r="L90" s="28"/>
      <c r="M90" s="28"/>
      <c r="N90" s="29"/>
      <c r="O90" s="29" t="s">
        <v>41</v>
      </c>
      <c r="P90" s="29"/>
      <c r="Q90" s="29"/>
      <c r="R90" s="29"/>
      <c r="S90" s="116"/>
      <c r="T90" s="182" t="s">
        <v>1538</v>
      </c>
      <c r="U90" s="182"/>
      <c r="V90" s="182"/>
      <c r="W90" s="182"/>
      <c r="X90" s="182"/>
      <c r="Y90" s="182"/>
      <c r="Z90" s="182"/>
      <c r="AA90" s="28"/>
      <c r="AB90" s="181"/>
      <c r="AC90" s="181"/>
      <c r="AD90" s="181"/>
      <c r="AE90" s="181"/>
      <c r="AF90" s="181"/>
      <c r="AG90" s="28"/>
      <c r="AH90" s="28"/>
      <c r="AI90" s="182"/>
      <c r="AJ90" s="26"/>
    </row>
    <row r="91" spans="1:36" ht="145.5" customHeight="1" x14ac:dyDescent="0.25">
      <c r="A91" s="331"/>
      <c r="B91" s="19" t="s">
        <v>2045</v>
      </c>
      <c r="C91" s="31" t="s">
        <v>1163</v>
      </c>
      <c r="D91" s="31" t="s">
        <v>608</v>
      </c>
      <c r="E91" s="28"/>
      <c r="F91" s="9">
        <v>41944</v>
      </c>
      <c r="G91" s="9">
        <v>42064</v>
      </c>
      <c r="H91" s="10" t="s">
        <v>1164</v>
      </c>
      <c r="I91" s="32">
        <v>0</v>
      </c>
      <c r="J91" s="182" t="s">
        <v>1165</v>
      </c>
      <c r="K91" s="28"/>
      <c r="L91" s="28"/>
      <c r="M91" s="28"/>
      <c r="N91" s="29"/>
      <c r="O91" s="29" t="s">
        <v>41</v>
      </c>
      <c r="P91" s="29"/>
      <c r="Q91" s="29"/>
      <c r="R91" s="29"/>
      <c r="S91" s="116"/>
      <c r="T91" s="182" t="s">
        <v>1351</v>
      </c>
      <c r="U91" s="182"/>
      <c r="V91" s="182"/>
      <c r="W91" s="182" t="s">
        <v>1164</v>
      </c>
      <c r="X91" s="182"/>
      <c r="Y91" s="182" t="s">
        <v>1352</v>
      </c>
      <c r="Z91" s="182"/>
      <c r="AA91" s="28"/>
      <c r="AB91" s="181"/>
      <c r="AC91" s="9">
        <v>42430</v>
      </c>
      <c r="AD91" s="181"/>
      <c r="AE91" s="181"/>
      <c r="AF91" s="10" t="s">
        <v>1353</v>
      </c>
      <c r="AG91" s="28"/>
      <c r="AH91" s="28"/>
      <c r="AI91" s="182"/>
      <c r="AJ91" s="26"/>
    </row>
    <row r="92" spans="1:36" ht="90" customHeight="1" x14ac:dyDescent="0.25">
      <c r="A92" s="331"/>
      <c r="B92" s="19" t="s">
        <v>2044</v>
      </c>
      <c r="C92" s="31" t="s">
        <v>1166</v>
      </c>
      <c r="D92" s="31" t="s">
        <v>612</v>
      </c>
      <c r="E92" s="28"/>
      <c r="F92" s="34"/>
      <c r="G92" s="34"/>
      <c r="H92" s="33"/>
      <c r="I92" s="32"/>
      <c r="J92" s="182"/>
      <c r="K92" s="28"/>
      <c r="L92" s="28"/>
      <c r="M92" s="28"/>
      <c r="N92" s="29"/>
      <c r="O92" s="29"/>
      <c r="P92" s="29"/>
      <c r="Q92" s="29"/>
      <c r="R92" s="29" t="s">
        <v>41</v>
      </c>
      <c r="S92" s="116"/>
      <c r="T92" s="182"/>
      <c r="U92" s="182"/>
      <c r="V92" s="182"/>
      <c r="W92" s="182"/>
      <c r="X92" s="182"/>
      <c r="Y92" s="182"/>
      <c r="Z92" s="182"/>
      <c r="AA92" s="28"/>
      <c r="AB92" s="181"/>
      <c r="AC92" s="181"/>
      <c r="AD92" s="181"/>
      <c r="AE92" s="181"/>
      <c r="AF92" s="181"/>
      <c r="AG92" s="28"/>
      <c r="AH92" s="28"/>
      <c r="AI92" s="182" t="s">
        <v>1485</v>
      </c>
      <c r="AJ92" s="26"/>
    </row>
    <row r="93" spans="1:36" ht="101.25" customHeight="1" x14ac:dyDescent="0.25">
      <c r="A93" s="331"/>
      <c r="B93" s="19" t="s">
        <v>2043</v>
      </c>
      <c r="C93" s="31" t="s">
        <v>1167</v>
      </c>
      <c r="D93" s="31" t="s">
        <v>170</v>
      </c>
      <c r="E93" s="28"/>
      <c r="F93" s="8" t="s">
        <v>77</v>
      </c>
      <c r="G93" s="9">
        <v>41944</v>
      </c>
      <c r="H93" s="8" t="s">
        <v>1168</v>
      </c>
      <c r="I93" s="32">
        <v>0</v>
      </c>
      <c r="J93" s="182" t="s">
        <v>1169</v>
      </c>
      <c r="K93" s="28"/>
      <c r="L93" s="28"/>
      <c r="M93" s="28"/>
      <c r="N93" s="29"/>
      <c r="O93" s="29" t="s">
        <v>41</v>
      </c>
      <c r="P93" s="29"/>
      <c r="Q93" s="29"/>
      <c r="R93" s="29"/>
      <c r="S93" s="116"/>
      <c r="T93" s="182" t="s">
        <v>1505</v>
      </c>
      <c r="U93" s="182"/>
      <c r="V93" s="182"/>
      <c r="W93" s="182"/>
      <c r="X93" s="182"/>
      <c r="Y93" s="182"/>
      <c r="Z93" s="182"/>
      <c r="AA93" s="28"/>
      <c r="AB93" s="181"/>
      <c r="AC93" s="9">
        <v>42339</v>
      </c>
      <c r="AD93" s="181"/>
      <c r="AE93" s="181"/>
      <c r="AF93" s="181"/>
      <c r="AG93" s="28"/>
      <c r="AH93" s="28"/>
      <c r="AI93" s="182"/>
      <c r="AJ93" s="26"/>
    </row>
    <row r="94" spans="1:36" ht="92.25" customHeight="1" x14ac:dyDescent="0.25">
      <c r="A94" s="331"/>
      <c r="B94" s="19" t="s">
        <v>2042</v>
      </c>
      <c r="C94" s="31" t="s">
        <v>1170</v>
      </c>
      <c r="D94" s="31" t="s">
        <v>620</v>
      </c>
      <c r="E94" s="28"/>
      <c r="F94" s="8" t="s">
        <v>759</v>
      </c>
      <c r="G94" s="9">
        <v>41944</v>
      </c>
      <c r="H94" s="8" t="s">
        <v>1168</v>
      </c>
      <c r="I94" s="32">
        <v>0</v>
      </c>
      <c r="J94" s="182" t="s">
        <v>1171</v>
      </c>
      <c r="K94" s="28"/>
      <c r="L94" s="28"/>
      <c r="M94" s="28"/>
      <c r="N94" s="29"/>
      <c r="O94" s="29" t="s">
        <v>41</v>
      </c>
      <c r="P94" s="29"/>
      <c r="Q94" s="29"/>
      <c r="R94" s="29"/>
      <c r="S94" s="116"/>
      <c r="T94" s="182"/>
      <c r="U94" s="182"/>
      <c r="V94" s="182"/>
      <c r="W94" s="182"/>
      <c r="X94" s="182"/>
      <c r="Y94" s="182"/>
      <c r="Z94" s="182"/>
      <c r="AA94" s="28"/>
      <c r="AB94" s="181"/>
      <c r="AC94" s="9">
        <v>42339</v>
      </c>
      <c r="AD94" s="181"/>
      <c r="AE94" s="181"/>
      <c r="AF94" s="181"/>
      <c r="AG94" s="28"/>
      <c r="AH94" s="28"/>
      <c r="AI94" s="182"/>
      <c r="AJ94" s="26"/>
    </row>
    <row r="95" spans="1:36" ht="122.25" customHeight="1" x14ac:dyDescent="0.25">
      <c r="A95" s="331"/>
      <c r="B95" s="19" t="s">
        <v>2041</v>
      </c>
      <c r="C95" s="31" t="s">
        <v>1172</v>
      </c>
      <c r="D95" s="31" t="s">
        <v>361</v>
      </c>
      <c r="E95" s="28"/>
      <c r="F95" s="8" t="s">
        <v>766</v>
      </c>
      <c r="G95" s="9">
        <v>42767</v>
      </c>
      <c r="H95" s="10" t="s">
        <v>1159</v>
      </c>
      <c r="I95" s="32">
        <v>0</v>
      </c>
      <c r="J95" s="182" t="s">
        <v>1173</v>
      </c>
      <c r="K95" s="28"/>
      <c r="L95" s="28"/>
      <c r="M95" s="28"/>
      <c r="N95" s="29"/>
      <c r="O95" s="29" t="s">
        <v>41</v>
      </c>
      <c r="P95" s="29"/>
      <c r="Q95" s="29"/>
      <c r="R95" s="29"/>
      <c r="S95" s="116"/>
      <c r="T95" s="182" t="s">
        <v>1486</v>
      </c>
      <c r="U95" s="182"/>
      <c r="V95" s="182"/>
      <c r="W95" s="182"/>
      <c r="X95" s="182"/>
      <c r="Y95" s="182" t="s">
        <v>1487</v>
      </c>
      <c r="Z95" s="182"/>
      <c r="AA95" s="28"/>
      <c r="AB95" s="181"/>
      <c r="AC95" s="181"/>
      <c r="AD95" s="181"/>
      <c r="AE95" s="181"/>
      <c r="AF95" s="181"/>
      <c r="AG95" s="28"/>
      <c r="AH95" s="28"/>
      <c r="AI95" s="182"/>
      <c r="AJ95" s="26"/>
    </row>
    <row r="96" spans="1:36" ht="106.5" customHeight="1" x14ac:dyDescent="0.25">
      <c r="A96" s="331"/>
      <c r="B96" s="19" t="s">
        <v>2040</v>
      </c>
      <c r="C96" s="31" t="s">
        <v>2273</v>
      </c>
      <c r="D96" s="31" t="s">
        <v>625</v>
      </c>
      <c r="E96" s="28"/>
      <c r="F96" s="8" t="s">
        <v>77</v>
      </c>
      <c r="G96" s="18">
        <v>41944</v>
      </c>
      <c r="H96" s="10" t="s">
        <v>1159</v>
      </c>
      <c r="I96" s="32">
        <v>0</v>
      </c>
      <c r="J96" s="182" t="s">
        <v>1174</v>
      </c>
      <c r="K96" s="28"/>
      <c r="L96" s="28"/>
      <c r="M96" s="28"/>
      <c r="N96" s="29"/>
      <c r="O96" s="29" t="s">
        <v>41</v>
      </c>
      <c r="P96" s="29"/>
      <c r="Q96" s="29"/>
      <c r="R96" s="29"/>
      <c r="S96" s="116"/>
      <c r="T96" s="182" t="s">
        <v>1508</v>
      </c>
      <c r="U96" s="182"/>
      <c r="V96" s="182" t="s">
        <v>1198</v>
      </c>
      <c r="W96" s="182"/>
      <c r="X96" s="182"/>
      <c r="Y96" s="182"/>
      <c r="Z96" s="182"/>
      <c r="AA96" s="28"/>
      <c r="AB96" s="13"/>
      <c r="AC96" s="13"/>
      <c r="AD96" s="13"/>
      <c r="AE96" s="13"/>
      <c r="AF96" s="13"/>
      <c r="AG96" s="28"/>
      <c r="AH96" s="28"/>
      <c r="AI96" s="182"/>
      <c r="AJ96" s="26"/>
    </row>
    <row r="97" spans="1:36" ht="167.25" customHeight="1" x14ac:dyDescent="0.25">
      <c r="A97" s="331"/>
      <c r="B97" s="19" t="s">
        <v>2039</v>
      </c>
      <c r="C97" s="31" t="s">
        <v>628</v>
      </c>
      <c r="D97" s="31" t="s">
        <v>629</v>
      </c>
      <c r="E97" s="28"/>
      <c r="F97" s="8" t="s">
        <v>77</v>
      </c>
      <c r="G97" s="9">
        <v>42186</v>
      </c>
      <c r="H97" s="181" t="s">
        <v>1064</v>
      </c>
      <c r="I97" s="32">
        <v>0</v>
      </c>
      <c r="J97" s="182" t="s">
        <v>1175</v>
      </c>
      <c r="K97" s="28"/>
      <c r="L97" s="28"/>
      <c r="M97" s="28"/>
      <c r="N97" s="29"/>
      <c r="O97" s="29" t="s">
        <v>41</v>
      </c>
      <c r="P97" s="29"/>
      <c r="Q97" s="29"/>
      <c r="R97" s="29"/>
      <c r="S97" s="116"/>
      <c r="T97" s="182" t="s">
        <v>1354</v>
      </c>
      <c r="U97" s="182"/>
      <c r="V97" s="182"/>
      <c r="W97" s="182"/>
      <c r="X97" s="182"/>
      <c r="Y97" s="182" t="s">
        <v>1355</v>
      </c>
      <c r="Z97" s="182"/>
      <c r="AA97" s="28"/>
      <c r="AB97" s="181"/>
      <c r="AC97" s="9">
        <v>42248</v>
      </c>
      <c r="AD97" s="8" t="s">
        <v>1168</v>
      </c>
      <c r="AE97" s="181"/>
      <c r="AF97" s="10" t="s">
        <v>1492</v>
      </c>
      <c r="AG97" s="28"/>
      <c r="AH97" s="28"/>
      <c r="AI97" s="182" t="s">
        <v>1488</v>
      </c>
      <c r="AJ97" s="26"/>
    </row>
    <row r="98" spans="1:36" ht="168.75" customHeight="1" x14ac:dyDescent="0.25">
      <c r="A98" s="331"/>
      <c r="B98" s="19" t="s">
        <v>2038</v>
      </c>
      <c r="C98" s="31" t="s">
        <v>2332</v>
      </c>
      <c r="D98" s="31" t="s">
        <v>633</v>
      </c>
      <c r="E98" s="28"/>
      <c r="F98" s="9">
        <v>41791</v>
      </c>
      <c r="G98" s="9">
        <v>42186</v>
      </c>
      <c r="H98" s="181" t="s">
        <v>1064</v>
      </c>
      <c r="I98" s="32">
        <v>0</v>
      </c>
      <c r="J98" s="182" t="s">
        <v>1176</v>
      </c>
      <c r="K98" s="28"/>
      <c r="L98" s="28"/>
      <c r="M98" s="28"/>
      <c r="N98" s="29"/>
      <c r="O98" s="29" t="s">
        <v>41</v>
      </c>
      <c r="P98" s="29"/>
      <c r="Q98" s="29"/>
      <c r="R98" s="29"/>
      <c r="S98" s="116"/>
      <c r="T98" s="182" t="s">
        <v>1356</v>
      </c>
      <c r="U98" s="182"/>
      <c r="V98" s="182"/>
      <c r="W98" s="182"/>
      <c r="X98" s="182"/>
      <c r="Y98" s="182"/>
      <c r="Z98" s="182"/>
      <c r="AA98" s="28"/>
      <c r="AB98" s="181"/>
      <c r="AC98" s="9">
        <v>42278</v>
      </c>
      <c r="AD98" s="181"/>
      <c r="AE98" s="181"/>
      <c r="AF98" s="181"/>
      <c r="AG98" s="28"/>
      <c r="AH98" s="28"/>
      <c r="AI98" s="182"/>
      <c r="AJ98" s="26"/>
    </row>
    <row r="99" spans="1:36" ht="200.25" customHeight="1" x14ac:dyDescent="0.25">
      <c r="A99" s="331"/>
      <c r="B99" s="19" t="s">
        <v>2037</v>
      </c>
      <c r="C99" s="31" t="s">
        <v>687</v>
      </c>
      <c r="D99" s="31" t="s">
        <v>633</v>
      </c>
      <c r="E99" s="28"/>
      <c r="F99" s="9">
        <v>41944</v>
      </c>
      <c r="G99" s="181" t="s">
        <v>743</v>
      </c>
      <c r="H99" s="10" t="s">
        <v>1177</v>
      </c>
      <c r="I99" s="32">
        <v>0</v>
      </c>
      <c r="J99" s="182" t="s">
        <v>1178</v>
      </c>
      <c r="K99" s="28"/>
      <c r="L99" s="28"/>
      <c r="M99" s="28"/>
      <c r="N99" s="29"/>
      <c r="O99" s="29" t="s">
        <v>41</v>
      </c>
      <c r="P99" s="29"/>
      <c r="Q99" s="29"/>
      <c r="R99" s="29"/>
      <c r="S99" s="116"/>
      <c r="T99" s="182"/>
      <c r="U99" s="182"/>
      <c r="V99" s="182" t="s">
        <v>1357</v>
      </c>
      <c r="W99" s="182" t="s">
        <v>1177</v>
      </c>
      <c r="X99" s="182" t="s">
        <v>1489</v>
      </c>
      <c r="Y99" s="182"/>
      <c r="Z99" s="182"/>
      <c r="AA99" s="28"/>
      <c r="AB99" s="181"/>
      <c r="AC99" s="9">
        <v>42278</v>
      </c>
      <c r="AD99" s="181"/>
      <c r="AE99" s="181"/>
      <c r="AF99" s="181"/>
      <c r="AG99" s="28"/>
      <c r="AH99" s="28"/>
      <c r="AI99" s="182"/>
      <c r="AJ99" s="26"/>
    </row>
    <row r="100" spans="1:36" ht="97.5" customHeight="1" x14ac:dyDescent="0.25">
      <c r="A100" s="331"/>
      <c r="B100" s="19" t="s">
        <v>2036</v>
      </c>
      <c r="C100" s="31" t="s">
        <v>1179</v>
      </c>
      <c r="D100" s="31" t="s">
        <v>638</v>
      </c>
      <c r="E100" s="28"/>
      <c r="F100" s="8" t="s">
        <v>77</v>
      </c>
      <c r="G100" s="9">
        <v>42309</v>
      </c>
      <c r="H100" s="181" t="s">
        <v>1064</v>
      </c>
      <c r="I100" s="32">
        <v>5000</v>
      </c>
      <c r="J100" s="182" t="s">
        <v>1180</v>
      </c>
      <c r="K100" s="28"/>
      <c r="L100" s="28"/>
      <c r="M100" s="28"/>
      <c r="N100" s="29"/>
      <c r="O100" s="29"/>
      <c r="P100" s="29"/>
      <c r="Q100" s="29"/>
      <c r="R100" s="29" t="s">
        <v>41</v>
      </c>
      <c r="S100" s="116"/>
      <c r="T100" s="182"/>
      <c r="U100" s="182"/>
      <c r="V100" s="182"/>
      <c r="W100" s="182"/>
      <c r="X100" s="182"/>
      <c r="Y100" s="182"/>
      <c r="Z100" s="182"/>
      <c r="AA100" s="28"/>
      <c r="AB100" s="181"/>
      <c r="AC100" s="181"/>
      <c r="AD100" s="181"/>
      <c r="AE100" s="181"/>
      <c r="AF100" s="181"/>
      <c r="AG100" s="28"/>
      <c r="AH100" s="28"/>
      <c r="AI100" s="182"/>
      <c r="AJ100" s="26"/>
    </row>
    <row r="101" spans="1:36" ht="165.75" customHeight="1" x14ac:dyDescent="0.25">
      <c r="A101" s="331"/>
      <c r="B101" s="19" t="s">
        <v>2035</v>
      </c>
      <c r="C101" s="31" t="s">
        <v>1491</v>
      </c>
      <c r="D101" s="31" t="s">
        <v>361</v>
      </c>
      <c r="E101" s="28"/>
      <c r="F101" s="8" t="s">
        <v>613</v>
      </c>
      <c r="G101" s="8" t="s">
        <v>1123</v>
      </c>
      <c r="H101" s="10" t="s">
        <v>1181</v>
      </c>
      <c r="I101" s="32">
        <v>0</v>
      </c>
      <c r="J101" s="182" t="s">
        <v>1182</v>
      </c>
      <c r="K101" s="28"/>
      <c r="L101" s="28"/>
      <c r="M101" s="28"/>
      <c r="N101" s="29"/>
      <c r="O101" s="29" t="s">
        <v>41</v>
      </c>
      <c r="P101" s="29"/>
      <c r="Q101" s="29"/>
      <c r="R101" s="29"/>
      <c r="S101" s="116"/>
      <c r="T101" s="182"/>
      <c r="U101" s="182"/>
      <c r="V101" s="182"/>
      <c r="W101" s="182"/>
      <c r="X101" s="182" t="s">
        <v>1490</v>
      </c>
      <c r="Y101" s="182" t="s">
        <v>1358</v>
      </c>
      <c r="Z101" s="182"/>
      <c r="AA101" s="28"/>
      <c r="AB101" s="181"/>
      <c r="AC101" s="181"/>
      <c r="AD101" s="181"/>
      <c r="AE101" s="181"/>
      <c r="AF101" s="181"/>
      <c r="AG101" s="28"/>
      <c r="AH101" s="28"/>
      <c r="AI101" s="182"/>
      <c r="AJ101" s="26"/>
    </row>
    <row r="102" spans="1:36" ht="137.25" customHeight="1" x14ac:dyDescent="0.25">
      <c r="A102" s="331"/>
      <c r="B102" s="19" t="s">
        <v>2033</v>
      </c>
      <c r="C102" s="31" t="s">
        <v>1183</v>
      </c>
      <c r="D102" s="31" t="s">
        <v>361</v>
      </c>
      <c r="E102" s="28"/>
      <c r="F102" s="8" t="s">
        <v>77</v>
      </c>
      <c r="G102" s="9">
        <v>42125</v>
      </c>
      <c r="H102" s="10" t="s">
        <v>1102</v>
      </c>
      <c r="I102" s="32">
        <v>0</v>
      </c>
      <c r="J102" s="182" t="s">
        <v>1184</v>
      </c>
      <c r="K102" s="28"/>
      <c r="L102" s="28"/>
      <c r="M102" s="28"/>
      <c r="N102" s="29"/>
      <c r="O102" s="29" t="s">
        <v>41</v>
      </c>
      <c r="P102" s="29"/>
      <c r="Q102" s="29"/>
      <c r="R102" s="29"/>
      <c r="S102" s="116"/>
      <c r="T102" s="182"/>
      <c r="U102" s="182"/>
      <c r="V102" s="182"/>
      <c r="W102" s="182"/>
      <c r="X102" s="182"/>
      <c r="Y102" s="182" t="s">
        <v>2337</v>
      </c>
      <c r="Z102" s="182"/>
      <c r="AA102" s="28"/>
      <c r="AB102" s="181"/>
      <c r="AC102" s="9">
        <v>42430</v>
      </c>
      <c r="AD102" s="181"/>
      <c r="AE102" s="181"/>
      <c r="AF102" s="10" t="s">
        <v>1359</v>
      </c>
      <c r="AG102" s="28"/>
      <c r="AH102" s="28"/>
      <c r="AI102" s="182" t="s">
        <v>1360</v>
      </c>
      <c r="AJ102" s="26"/>
    </row>
    <row r="103" spans="1:36" ht="111" customHeight="1" x14ac:dyDescent="0.25">
      <c r="A103" s="331"/>
      <c r="B103" s="19" t="s">
        <v>2032</v>
      </c>
      <c r="C103" s="31" t="s">
        <v>1185</v>
      </c>
      <c r="D103" s="31" t="s">
        <v>646</v>
      </c>
      <c r="E103" s="28"/>
      <c r="F103" s="8" t="s">
        <v>77</v>
      </c>
      <c r="G103" s="9">
        <v>42125</v>
      </c>
      <c r="H103" s="10" t="s">
        <v>1186</v>
      </c>
      <c r="I103" s="32">
        <v>0</v>
      </c>
      <c r="J103" s="182" t="s">
        <v>1187</v>
      </c>
      <c r="K103" s="28"/>
      <c r="L103" s="28"/>
      <c r="M103" s="28"/>
      <c r="N103" s="29"/>
      <c r="O103" s="29" t="s">
        <v>41</v>
      </c>
      <c r="P103" s="29"/>
      <c r="Q103" s="29"/>
      <c r="R103" s="29"/>
      <c r="S103" s="116"/>
      <c r="T103" s="182"/>
      <c r="U103" s="182"/>
      <c r="V103" s="182"/>
      <c r="W103" s="182"/>
      <c r="X103" s="182"/>
      <c r="Y103" s="182"/>
      <c r="Z103" s="182"/>
      <c r="AA103" s="28"/>
      <c r="AB103" s="181"/>
      <c r="AC103" s="9">
        <v>42767</v>
      </c>
      <c r="AD103" s="8" t="s">
        <v>1168</v>
      </c>
      <c r="AE103" s="181"/>
      <c r="AF103" s="10" t="s">
        <v>1493</v>
      </c>
      <c r="AG103" s="28"/>
      <c r="AH103" s="28"/>
      <c r="AI103" s="182"/>
      <c r="AJ103" s="26"/>
    </row>
    <row r="104" spans="1:36" ht="219" customHeight="1" x14ac:dyDescent="0.25">
      <c r="A104" s="331"/>
      <c r="B104" s="19" t="s">
        <v>2031</v>
      </c>
      <c r="C104" s="31" t="s">
        <v>1001</v>
      </c>
      <c r="D104" s="31" t="s">
        <v>648</v>
      </c>
      <c r="E104" s="28"/>
      <c r="F104" s="9">
        <v>42278</v>
      </c>
      <c r="G104" s="9">
        <v>42339</v>
      </c>
      <c r="H104" s="181" t="s">
        <v>1062</v>
      </c>
      <c r="I104" s="32">
        <v>20000</v>
      </c>
      <c r="J104" s="182" t="s">
        <v>1188</v>
      </c>
      <c r="K104" s="28"/>
      <c r="L104" s="28"/>
      <c r="M104" s="28"/>
      <c r="N104" s="29"/>
      <c r="O104" s="29"/>
      <c r="P104" s="29"/>
      <c r="Q104" s="29" t="s">
        <v>41</v>
      </c>
      <c r="R104" s="29"/>
      <c r="S104" s="116"/>
      <c r="T104" s="182" t="s">
        <v>1361</v>
      </c>
      <c r="U104" s="182"/>
      <c r="V104" s="182"/>
      <c r="W104" s="182"/>
      <c r="X104" s="182"/>
      <c r="Y104" s="182" t="s">
        <v>1494</v>
      </c>
      <c r="Z104" s="182"/>
      <c r="AA104" s="28"/>
      <c r="AB104" s="181"/>
      <c r="AC104" s="181"/>
      <c r="AD104" s="181"/>
      <c r="AE104" s="181"/>
      <c r="AF104" s="13" t="s">
        <v>1509</v>
      </c>
      <c r="AG104" s="28"/>
      <c r="AH104" s="28"/>
      <c r="AI104" s="182"/>
      <c r="AJ104" s="26"/>
    </row>
    <row r="105" spans="1:36" ht="210" customHeight="1" x14ac:dyDescent="0.25">
      <c r="A105" s="331"/>
      <c r="B105" s="19" t="s">
        <v>2029</v>
      </c>
      <c r="C105" s="31" t="s">
        <v>1189</v>
      </c>
      <c r="D105" s="31" t="s">
        <v>652</v>
      </c>
      <c r="E105" s="28"/>
      <c r="F105" s="8" t="s">
        <v>77</v>
      </c>
      <c r="G105" s="9">
        <v>42767</v>
      </c>
      <c r="H105" s="10" t="s">
        <v>1056</v>
      </c>
      <c r="I105" s="32">
        <v>120000</v>
      </c>
      <c r="J105" s="182" t="s">
        <v>1190</v>
      </c>
      <c r="K105" s="28"/>
      <c r="L105" s="28"/>
      <c r="M105" s="28"/>
      <c r="N105" s="29"/>
      <c r="O105" s="29" t="s">
        <v>41</v>
      </c>
      <c r="P105" s="29"/>
      <c r="Q105" s="29"/>
      <c r="R105" s="29"/>
      <c r="S105" s="116"/>
      <c r="T105" s="182" t="s">
        <v>1495</v>
      </c>
      <c r="U105" s="182"/>
      <c r="V105" s="182" t="s">
        <v>1362</v>
      </c>
      <c r="W105" s="182" t="s">
        <v>1056</v>
      </c>
      <c r="X105" s="182"/>
      <c r="Y105" s="182" t="s">
        <v>1363</v>
      </c>
      <c r="Z105" s="182"/>
      <c r="AA105" s="28"/>
      <c r="AB105" s="178"/>
      <c r="AC105" s="178"/>
      <c r="AD105" s="181"/>
      <c r="AE105" s="181"/>
      <c r="AF105" s="10" t="s">
        <v>1496</v>
      </c>
      <c r="AG105" s="28"/>
      <c r="AH105" s="28"/>
      <c r="AI105" s="182"/>
      <c r="AJ105" s="26"/>
    </row>
    <row r="106" spans="1:36" ht="148.5" customHeight="1" x14ac:dyDescent="0.25">
      <c r="A106" s="331"/>
      <c r="B106" s="19" t="s">
        <v>2029</v>
      </c>
      <c r="C106" s="31" t="s">
        <v>1191</v>
      </c>
      <c r="D106" s="31"/>
      <c r="E106" s="28"/>
      <c r="F106" s="8"/>
      <c r="G106" s="8"/>
      <c r="H106" s="10"/>
      <c r="I106" s="32"/>
      <c r="J106" s="182"/>
      <c r="K106" s="28"/>
      <c r="L106" s="28"/>
      <c r="M106" s="28"/>
      <c r="N106" s="29"/>
      <c r="O106" s="29"/>
      <c r="P106" s="29"/>
      <c r="Q106" s="29"/>
      <c r="R106" s="29" t="s">
        <v>41</v>
      </c>
      <c r="S106" s="116"/>
      <c r="T106" s="182" t="s">
        <v>1364</v>
      </c>
      <c r="U106" s="182" t="s">
        <v>1365</v>
      </c>
      <c r="V106" s="182"/>
      <c r="W106" s="182" t="s">
        <v>1291</v>
      </c>
      <c r="X106" s="182" t="s">
        <v>1366</v>
      </c>
      <c r="Y106" s="182" t="s">
        <v>1191</v>
      </c>
      <c r="Z106" s="182"/>
      <c r="AA106" s="28"/>
      <c r="AB106" s="181"/>
      <c r="AC106" s="181"/>
      <c r="AD106" s="181"/>
      <c r="AE106" s="181"/>
      <c r="AF106" s="181"/>
      <c r="AG106" s="28"/>
      <c r="AH106" s="28"/>
      <c r="AI106" s="182"/>
      <c r="AJ106" s="26"/>
    </row>
    <row r="107" spans="1:36" ht="97.5" customHeight="1" x14ac:dyDescent="0.25">
      <c r="A107" s="331"/>
      <c r="B107" s="19" t="s">
        <v>2028</v>
      </c>
      <c r="C107" s="31" t="s">
        <v>1192</v>
      </c>
      <c r="D107" s="31"/>
      <c r="E107" s="28"/>
      <c r="F107" s="8"/>
      <c r="G107" s="8"/>
      <c r="H107" s="10"/>
      <c r="I107" s="32"/>
      <c r="J107" s="182"/>
      <c r="K107" s="28"/>
      <c r="L107" s="28"/>
      <c r="M107" s="28"/>
      <c r="N107" s="29"/>
      <c r="O107" s="29"/>
      <c r="P107" s="29"/>
      <c r="Q107" s="29"/>
      <c r="R107" s="29" t="s">
        <v>41</v>
      </c>
      <c r="S107" s="116"/>
      <c r="T107" s="182" t="s">
        <v>1367</v>
      </c>
      <c r="U107" s="182" t="s">
        <v>1368</v>
      </c>
      <c r="V107" s="182"/>
      <c r="W107" s="182"/>
      <c r="X107" s="182"/>
      <c r="Y107" s="182"/>
      <c r="Z107" s="182"/>
      <c r="AA107" s="28"/>
      <c r="AB107" s="181"/>
      <c r="AC107" s="181"/>
      <c r="AD107" s="181"/>
      <c r="AE107" s="181"/>
      <c r="AF107" s="181"/>
      <c r="AG107" s="28"/>
      <c r="AH107" s="28"/>
      <c r="AI107" s="182"/>
      <c r="AJ107" s="26"/>
    </row>
    <row r="108" spans="1:36" ht="97.5" customHeight="1" x14ac:dyDescent="0.25">
      <c r="A108" s="331"/>
      <c r="B108" s="19" t="s">
        <v>2027</v>
      </c>
      <c r="C108" s="31" t="s">
        <v>1844</v>
      </c>
      <c r="D108" s="31"/>
      <c r="E108" s="28"/>
      <c r="F108" s="8"/>
      <c r="G108" s="8"/>
      <c r="H108" s="10"/>
      <c r="I108" s="32"/>
      <c r="J108" s="182"/>
      <c r="K108" s="28"/>
      <c r="L108" s="28"/>
      <c r="M108" s="28"/>
      <c r="N108" s="29"/>
      <c r="O108" s="29"/>
      <c r="P108" s="29"/>
      <c r="Q108" s="29"/>
      <c r="R108" s="29" t="s">
        <v>41</v>
      </c>
      <c r="S108" s="116"/>
      <c r="T108" s="182"/>
      <c r="U108" s="182"/>
      <c r="V108" s="182"/>
      <c r="W108" s="182"/>
      <c r="X108" s="182"/>
      <c r="Y108" s="182"/>
      <c r="Z108" s="182"/>
      <c r="AA108" s="28"/>
      <c r="AB108" s="181"/>
      <c r="AC108" s="181"/>
      <c r="AD108" s="181"/>
      <c r="AE108" s="181"/>
      <c r="AF108" s="181"/>
      <c r="AG108" s="28"/>
      <c r="AH108" s="28"/>
      <c r="AI108" s="182"/>
      <c r="AJ108" s="26"/>
    </row>
    <row r="109" spans="1:36" ht="97.5" customHeight="1" x14ac:dyDescent="0.25">
      <c r="A109" s="331"/>
      <c r="B109" s="19" t="s">
        <v>2026</v>
      </c>
      <c r="C109" s="31" t="s">
        <v>1193</v>
      </c>
      <c r="D109" s="31" t="s">
        <v>703</v>
      </c>
      <c r="E109" s="28"/>
      <c r="F109" s="9">
        <v>41699</v>
      </c>
      <c r="G109" s="9">
        <v>42767</v>
      </c>
      <c r="H109" s="181" t="s">
        <v>1194</v>
      </c>
      <c r="I109" s="32">
        <v>0</v>
      </c>
      <c r="J109" s="182" t="s">
        <v>1195</v>
      </c>
      <c r="K109" s="28"/>
      <c r="L109" s="28"/>
      <c r="M109" s="28"/>
      <c r="N109" s="29"/>
      <c r="O109" s="29" t="s">
        <v>41</v>
      </c>
      <c r="P109" s="29"/>
      <c r="Q109" s="29"/>
      <c r="R109" s="29"/>
      <c r="S109" s="116"/>
      <c r="T109" s="182"/>
      <c r="U109" s="182"/>
      <c r="V109" s="182" t="s">
        <v>1369</v>
      </c>
      <c r="W109" s="182" t="s">
        <v>1370</v>
      </c>
      <c r="X109" s="182"/>
      <c r="Y109" s="182"/>
      <c r="Z109" s="182"/>
      <c r="AA109" s="28"/>
      <c r="AB109" s="181"/>
      <c r="AC109" s="181"/>
      <c r="AD109" s="181"/>
      <c r="AE109" s="181"/>
      <c r="AF109" s="181"/>
      <c r="AG109" s="28"/>
      <c r="AH109" s="28"/>
      <c r="AI109" s="182"/>
      <c r="AJ109" s="26"/>
    </row>
    <row r="110" spans="1:36" ht="97.5" customHeight="1" x14ac:dyDescent="0.25">
      <c r="A110" s="331"/>
      <c r="B110" s="19" t="s">
        <v>2025</v>
      </c>
      <c r="C110" s="31" t="s">
        <v>1196</v>
      </c>
      <c r="D110" s="31" t="s">
        <v>703</v>
      </c>
      <c r="E110" s="28"/>
      <c r="F110" s="9">
        <v>41699</v>
      </c>
      <c r="G110" s="9">
        <v>42767</v>
      </c>
      <c r="H110" s="13" t="s">
        <v>837</v>
      </c>
      <c r="I110" s="32">
        <v>0</v>
      </c>
      <c r="J110" s="182" t="s">
        <v>1195</v>
      </c>
      <c r="K110" s="28"/>
      <c r="L110" s="28"/>
      <c r="M110" s="28"/>
      <c r="N110" s="29"/>
      <c r="O110" s="29"/>
      <c r="P110" s="29" t="s">
        <v>41</v>
      </c>
      <c r="Q110" s="29"/>
      <c r="R110" s="29"/>
      <c r="S110" s="116"/>
      <c r="T110" s="182" t="s">
        <v>1498</v>
      </c>
      <c r="U110" s="182"/>
      <c r="V110" s="182"/>
      <c r="W110" s="182"/>
      <c r="X110" s="182"/>
      <c r="Y110" s="182"/>
      <c r="Z110" s="182"/>
      <c r="AA110" s="28"/>
      <c r="AB110" s="181"/>
      <c r="AC110" s="181"/>
      <c r="AD110" s="181"/>
      <c r="AE110" s="181"/>
      <c r="AF110" s="181"/>
      <c r="AG110" s="28"/>
      <c r="AH110" s="28"/>
      <c r="AI110" s="182" t="s">
        <v>1497</v>
      </c>
      <c r="AJ110" s="26"/>
    </row>
    <row r="111" spans="1:36" ht="97.5" customHeight="1" x14ac:dyDescent="0.25">
      <c r="A111" s="331"/>
      <c r="B111" s="19" t="s">
        <v>2024</v>
      </c>
      <c r="C111" s="31" t="s">
        <v>1197</v>
      </c>
      <c r="D111" s="31" t="s">
        <v>721</v>
      </c>
      <c r="E111" s="28"/>
      <c r="F111" s="9">
        <v>41579</v>
      </c>
      <c r="G111" s="9">
        <v>42767</v>
      </c>
      <c r="H111" s="181" t="s">
        <v>1056</v>
      </c>
      <c r="I111" s="32">
        <v>0</v>
      </c>
      <c r="J111" s="182" t="s">
        <v>720</v>
      </c>
      <c r="K111" s="28"/>
      <c r="L111" s="28"/>
      <c r="M111" s="28"/>
      <c r="N111" s="29"/>
      <c r="O111" s="29"/>
      <c r="P111" s="29" t="s">
        <v>41</v>
      </c>
      <c r="Q111" s="29"/>
      <c r="R111" s="29"/>
      <c r="S111" s="116"/>
      <c r="T111" s="182" t="s">
        <v>1371</v>
      </c>
      <c r="U111" s="182"/>
      <c r="V111" s="182"/>
      <c r="W111" s="182" t="s">
        <v>1056</v>
      </c>
      <c r="X111" s="182" t="s">
        <v>1499</v>
      </c>
      <c r="Y111" s="182" t="s">
        <v>1372</v>
      </c>
      <c r="Z111" s="182"/>
      <c r="AA111" s="28"/>
      <c r="AB111" s="181"/>
      <c r="AC111" s="178" t="s">
        <v>1373</v>
      </c>
      <c r="AD111" s="181"/>
      <c r="AE111" s="181"/>
      <c r="AF111" s="13" t="s">
        <v>1374</v>
      </c>
      <c r="AG111" s="28"/>
      <c r="AH111" s="28"/>
      <c r="AI111" s="182"/>
      <c r="AJ111" s="26"/>
    </row>
    <row r="112" spans="1:36" ht="129.75" customHeight="1" x14ac:dyDescent="0.25">
      <c r="A112" s="331"/>
      <c r="B112" s="19" t="s">
        <v>2023</v>
      </c>
      <c r="C112" s="31" t="s">
        <v>2333</v>
      </c>
      <c r="D112" s="31" t="s">
        <v>1012</v>
      </c>
      <c r="E112" s="28"/>
      <c r="F112" s="9">
        <v>41944</v>
      </c>
      <c r="G112" s="9">
        <v>42309</v>
      </c>
      <c r="H112" s="13" t="s">
        <v>1198</v>
      </c>
      <c r="I112" s="32">
        <v>20000</v>
      </c>
      <c r="J112" s="182" t="s">
        <v>1199</v>
      </c>
      <c r="K112" s="28"/>
      <c r="L112" s="28"/>
      <c r="M112" s="28"/>
      <c r="N112" s="29"/>
      <c r="O112" s="29"/>
      <c r="P112" s="29" t="s">
        <v>41</v>
      </c>
      <c r="Q112" s="29"/>
      <c r="R112" s="29"/>
      <c r="S112" s="116"/>
      <c r="T112" s="182" t="s">
        <v>1375</v>
      </c>
      <c r="U112" s="182"/>
      <c r="V112" s="182"/>
      <c r="W112" s="182"/>
      <c r="X112" s="182"/>
      <c r="Y112" s="182" t="s">
        <v>2021</v>
      </c>
      <c r="Z112" s="182" t="s">
        <v>1500</v>
      </c>
      <c r="AA112" s="28"/>
      <c r="AB112" s="181"/>
      <c r="AC112" s="181"/>
      <c r="AD112" s="181"/>
      <c r="AE112" s="181"/>
      <c r="AF112" s="181"/>
      <c r="AG112" s="28"/>
      <c r="AH112" s="28"/>
      <c r="AI112" s="182"/>
      <c r="AJ112" s="26"/>
    </row>
    <row r="113" spans="1:36" ht="87.75" customHeight="1" x14ac:dyDescent="0.25">
      <c r="A113" s="331"/>
      <c r="B113" s="19" t="s">
        <v>2022</v>
      </c>
      <c r="C113" s="31" t="s">
        <v>1200</v>
      </c>
      <c r="D113" s="31" t="s">
        <v>726</v>
      </c>
      <c r="E113" s="28"/>
      <c r="F113" s="9">
        <v>41579</v>
      </c>
      <c r="G113" s="9">
        <v>42767</v>
      </c>
      <c r="H113" s="181" t="s">
        <v>1056</v>
      </c>
      <c r="I113" s="32">
        <v>0</v>
      </c>
      <c r="J113" s="182" t="s">
        <v>1201</v>
      </c>
      <c r="K113" s="28"/>
      <c r="L113" s="28"/>
      <c r="M113" s="28"/>
      <c r="N113" s="29"/>
      <c r="O113" s="29"/>
      <c r="P113" s="29"/>
      <c r="Q113" s="29" t="s">
        <v>41</v>
      </c>
      <c r="R113" s="29"/>
      <c r="S113" s="116"/>
      <c r="T113" s="182" t="s">
        <v>1376</v>
      </c>
      <c r="U113" s="182" t="s">
        <v>1377</v>
      </c>
      <c r="V113" s="182"/>
      <c r="W113" s="182" t="s">
        <v>1056</v>
      </c>
      <c r="X113" s="182" t="s">
        <v>1378</v>
      </c>
      <c r="Y113" s="182"/>
      <c r="Z113" s="182"/>
      <c r="AA113" s="28"/>
      <c r="AB113" s="181"/>
      <c r="AC113" s="181"/>
      <c r="AD113" s="181"/>
      <c r="AE113" s="181"/>
      <c r="AF113" s="181"/>
      <c r="AG113" s="28"/>
      <c r="AH113" s="28"/>
      <c r="AI113" s="182"/>
      <c r="AJ113" s="26"/>
    </row>
    <row r="114" spans="1:36" ht="92.25" customHeight="1" x14ac:dyDescent="0.25">
      <c r="A114" s="331"/>
      <c r="B114" s="19" t="s">
        <v>2020</v>
      </c>
      <c r="C114" s="31" t="s">
        <v>1202</v>
      </c>
      <c r="D114" s="31" t="s">
        <v>728</v>
      </c>
      <c r="E114" s="28"/>
      <c r="F114" s="9">
        <v>41579</v>
      </c>
      <c r="G114" s="9">
        <v>41944</v>
      </c>
      <c r="H114" s="181" t="s">
        <v>1056</v>
      </c>
      <c r="I114" s="32">
        <v>0</v>
      </c>
      <c r="J114" s="182" t="s">
        <v>1203</v>
      </c>
      <c r="K114" s="28"/>
      <c r="L114" s="28"/>
      <c r="M114" s="28"/>
      <c r="N114" s="29"/>
      <c r="O114" s="29"/>
      <c r="P114" s="29"/>
      <c r="Q114" s="29" t="s">
        <v>41</v>
      </c>
      <c r="R114" s="29"/>
      <c r="S114" s="116"/>
      <c r="T114" s="182" t="s">
        <v>1379</v>
      </c>
      <c r="U114" s="182" t="s">
        <v>1380</v>
      </c>
      <c r="V114" s="182"/>
      <c r="W114" s="182" t="s">
        <v>1056</v>
      </c>
      <c r="X114" s="182"/>
      <c r="Y114" s="182"/>
      <c r="Z114" s="182"/>
      <c r="AA114" s="28"/>
      <c r="AB114" s="181"/>
      <c r="AC114" s="9">
        <v>42675</v>
      </c>
      <c r="AD114" s="181"/>
      <c r="AE114" s="181"/>
      <c r="AF114" s="181"/>
      <c r="AG114" s="28"/>
      <c r="AH114" s="28"/>
      <c r="AI114" s="182"/>
      <c r="AJ114" s="26"/>
    </row>
    <row r="115" spans="1:36" ht="177.75" customHeight="1" x14ac:dyDescent="0.25">
      <c r="A115" s="331"/>
      <c r="B115" s="19" t="s">
        <v>2019</v>
      </c>
      <c r="C115" s="31" t="s">
        <v>2334</v>
      </c>
      <c r="D115" s="31" t="s">
        <v>1041</v>
      </c>
      <c r="E115" s="28"/>
      <c r="F115" s="9">
        <v>41944</v>
      </c>
      <c r="G115" s="9">
        <v>42005</v>
      </c>
      <c r="H115" s="181" t="s">
        <v>1042</v>
      </c>
      <c r="I115" s="32">
        <v>0</v>
      </c>
      <c r="J115" s="182" t="s">
        <v>1428</v>
      </c>
      <c r="K115" s="28"/>
      <c r="L115" s="28"/>
      <c r="M115" s="28"/>
      <c r="N115" s="29"/>
      <c r="O115" s="29"/>
      <c r="P115" s="29"/>
      <c r="Q115" s="29"/>
      <c r="R115" s="29" t="s">
        <v>41</v>
      </c>
      <c r="S115" s="116"/>
      <c r="T115" s="182" t="s">
        <v>1381</v>
      </c>
      <c r="U115" s="182"/>
      <c r="V115" s="182"/>
      <c r="W115" s="182" t="s">
        <v>1042</v>
      </c>
      <c r="X115" s="182"/>
      <c r="Y115" s="182"/>
      <c r="Z115" s="182" t="s">
        <v>1501</v>
      </c>
      <c r="AA115" s="28"/>
      <c r="AB115" s="181"/>
      <c r="AC115" s="181"/>
      <c r="AD115" s="181"/>
      <c r="AE115" s="181"/>
      <c r="AF115" s="181"/>
      <c r="AG115" s="28"/>
      <c r="AH115" s="28"/>
      <c r="AI115" s="182"/>
      <c r="AJ115" s="26"/>
    </row>
    <row r="116" spans="1:36" ht="176.25" customHeight="1" x14ac:dyDescent="0.25">
      <c r="A116" s="331"/>
      <c r="B116" s="19" t="s">
        <v>2018</v>
      </c>
      <c r="C116" s="31" t="s">
        <v>2335</v>
      </c>
      <c r="D116" s="31" t="s">
        <v>1044</v>
      </c>
      <c r="E116" s="28"/>
      <c r="F116" s="9">
        <v>41913</v>
      </c>
      <c r="G116" s="9">
        <v>42767</v>
      </c>
      <c r="H116" s="181" t="s">
        <v>1045</v>
      </c>
      <c r="I116" s="32">
        <v>0</v>
      </c>
      <c r="J116" s="182" t="s">
        <v>1429</v>
      </c>
      <c r="K116" s="28"/>
      <c r="L116" s="28"/>
      <c r="M116" s="28"/>
      <c r="N116" s="29"/>
      <c r="O116" s="29"/>
      <c r="P116" s="29"/>
      <c r="Q116" s="29"/>
      <c r="R116" s="29" t="s">
        <v>41</v>
      </c>
      <c r="S116" s="116"/>
      <c r="T116" s="182" t="s">
        <v>1382</v>
      </c>
      <c r="U116" s="182"/>
      <c r="V116" s="182"/>
      <c r="W116" s="182" t="s">
        <v>1502</v>
      </c>
      <c r="X116" s="182"/>
      <c r="Y116" s="182"/>
      <c r="Z116" s="182"/>
      <c r="AA116" s="28"/>
      <c r="AB116" s="181"/>
      <c r="AC116" s="181"/>
      <c r="AD116" s="181"/>
      <c r="AE116" s="181"/>
      <c r="AF116" s="181"/>
      <c r="AG116" s="28"/>
      <c r="AH116" s="28"/>
      <c r="AI116" s="182" t="s">
        <v>1383</v>
      </c>
      <c r="AJ116" s="26"/>
    </row>
    <row r="117" spans="1:36" ht="151.5" customHeight="1" x14ac:dyDescent="0.25">
      <c r="A117" s="331"/>
      <c r="B117" s="19" t="s">
        <v>2017</v>
      </c>
      <c r="C117" s="31" t="s">
        <v>2014</v>
      </c>
      <c r="D117" s="31" t="s">
        <v>1047</v>
      </c>
      <c r="E117" s="28"/>
      <c r="F117" s="9">
        <v>41913</v>
      </c>
      <c r="G117" s="9">
        <v>42767</v>
      </c>
      <c r="H117" s="181" t="s">
        <v>853</v>
      </c>
      <c r="I117" s="32">
        <v>100000</v>
      </c>
      <c r="J117" s="182" t="s">
        <v>1048</v>
      </c>
      <c r="K117" s="28"/>
      <c r="L117" s="28"/>
      <c r="M117" s="28"/>
      <c r="N117" s="29"/>
      <c r="O117" s="29"/>
      <c r="P117" s="29"/>
      <c r="Q117" s="29" t="s">
        <v>41</v>
      </c>
      <c r="R117" s="29"/>
      <c r="S117" s="116"/>
      <c r="T117" s="182" t="s">
        <v>1384</v>
      </c>
      <c r="U117" s="182" t="s">
        <v>1385</v>
      </c>
      <c r="V117" s="182"/>
      <c r="W117" s="182" t="s">
        <v>853</v>
      </c>
      <c r="X117" s="182"/>
      <c r="Y117" s="182"/>
      <c r="Z117" s="182"/>
      <c r="AA117" s="28"/>
      <c r="AB117" s="181"/>
      <c r="AC117" s="181"/>
      <c r="AD117" s="181"/>
      <c r="AE117" s="181"/>
      <c r="AF117" s="181"/>
      <c r="AG117" s="28"/>
      <c r="AH117" s="28"/>
      <c r="AI117" s="182"/>
      <c r="AJ117" s="26"/>
    </row>
    <row r="118" spans="1:36" ht="136.5" customHeight="1" x14ac:dyDescent="0.25">
      <c r="A118" s="347"/>
      <c r="B118" s="19" t="s">
        <v>2015</v>
      </c>
      <c r="C118" s="31" t="s">
        <v>2336</v>
      </c>
      <c r="D118" s="31" t="s">
        <v>366</v>
      </c>
      <c r="E118" s="28"/>
      <c r="F118" s="9">
        <v>41913</v>
      </c>
      <c r="G118" s="9">
        <v>41913</v>
      </c>
      <c r="H118" s="181" t="s">
        <v>1069</v>
      </c>
      <c r="I118" s="32">
        <v>0</v>
      </c>
      <c r="J118" s="182" t="s">
        <v>1051</v>
      </c>
      <c r="K118" s="28"/>
      <c r="L118" s="28"/>
      <c r="M118" s="28"/>
      <c r="N118" s="29"/>
      <c r="O118" s="29" t="s">
        <v>41</v>
      </c>
      <c r="P118" s="29"/>
      <c r="Q118" s="29"/>
      <c r="R118" s="29"/>
      <c r="S118" s="116"/>
      <c r="T118" s="182" t="s">
        <v>1386</v>
      </c>
      <c r="U118" s="182"/>
      <c r="V118" s="182" t="s">
        <v>1387</v>
      </c>
      <c r="W118" s="182" t="s">
        <v>1069</v>
      </c>
      <c r="X118" s="182" t="s">
        <v>1388</v>
      </c>
      <c r="Y118" s="182"/>
      <c r="Z118" s="182"/>
      <c r="AA118" s="28"/>
      <c r="AB118" s="181" t="s">
        <v>1482</v>
      </c>
      <c r="AC118" s="9">
        <v>42339</v>
      </c>
      <c r="AD118" s="181"/>
      <c r="AE118" s="181"/>
      <c r="AF118" s="181"/>
      <c r="AG118" s="28"/>
      <c r="AH118" s="28"/>
      <c r="AI118" s="182"/>
      <c r="AJ118" s="26"/>
    </row>
    <row r="119" spans="1:36" x14ac:dyDescent="0.25">
      <c r="AJ119" s="26"/>
    </row>
    <row r="120" spans="1:36" x14ac:dyDescent="0.25">
      <c r="B120" s="117"/>
      <c r="AJ120" s="26"/>
    </row>
    <row r="121" spans="1:36" ht="15.75" thickBot="1" x14ac:dyDescent="0.3">
      <c r="L121" s="118"/>
      <c r="AJ121" s="26"/>
    </row>
    <row r="122" spans="1:36" ht="26.25" customHeight="1" thickBot="1" x14ac:dyDescent="0.3">
      <c r="A122" s="119" t="s">
        <v>2206</v>
      </c>
      <c r="B122" s="120"/>
      <c r="C122" s="120"/>
      <c r="D122" s="120"/>
      <c r="E122" s="120"/>
      <c r="F122" s="120"/>
      <c r="G122" s="120"/>
      <c r="H122" s="120"/>
      <c r="I122" s="120"/>
      <c r="J122" s="120"/>
      <c r="K122" s="120"/>
      <c r="L122" s="121"/>
      <c r="M122" s="122"/>
      <c r="AJ122" s="26"/>
    </row>
    <row r="123" spans="1:36" ht="26.25" customHeight="1" thickBot="1" x14ac:dyDescent="0.3">
      <c r="A123" s="123"/>
      <c r="B123" s="124"/>
      <c r="C123" s="124"/>
      <c r="D123" s="125"/>
      <c r="E123" s="125"/>
      <c r="F123" s="125"/>
      <c r="G123" s="125"/>
      <c r="H123" s="125"/>
      <c r="I123" s="125"/>
      <c r="J123" s="125"/>
      <c r="K123" s="125"/>
      <c r="L123" s="125"/>
      <c r="M123" s="125"/>
      <c r="N123" s="125"/>
      <c r="AJ123" s="26"/>
    </row>
    <row r="124" spans="1:36" ht="43.5" customHeight="1" thickBot="1" x14ac:dyDescent="0.3">
      <c r="A124" s="126" t="s">
        <v>2207</v>
      </c>
      <c r="B124" s="127"/>
      <c r="C124" s="128">
        <f>COUNTA(C128:C136,C140:C148,C152:C160,C164:C172)</f>
        <v>4</v>
      </c>
      <c r="AJ124" s="26"/>
    </row>
    <row r="125" spans="1:36" x14ac:dyDescent="0.25">
      <c r="AJ125" s="26"/>
    </row>
    <row r="126" spans="1:36" ht="15.75" x14ac:dyDescent="0.25">
      <c r="A126" s="361" t="s">
        <v>2208</v>
      </c>
      <c r="B126" s="363" t="s">
        <v>2187</v>
      </c>
      <c r="C126" s="363" t="s">
        <v>2186</v>
      </c>
      <c r="D126" s="363" t="s">
        <v>2185</v>
      </c>
      <c r="E126" s="405" t="s">
        <v>2184</v>
      </c>
      <c r="F126" s="406" t="s">
        <v>2183</v>
      </c>
      <c r="G126" s="407"/>
      <c r="H126" s="363" t="s">
        <v>2182</v>
      </c>
      <c r="I126" s="364" t="s">
        <v>2181</v>
      </c>
      <c r="J126" s="360" t="s">
        <v>2180</v>
      </c>
      <c r="K126" s="360" t="s">
        <v>2179</v>
      </c>
      <c r="L126" s="360"/>
      <c r="M126" s="360" t="s">
        <v>2178</v>
      </c>
      <c r="N126" s="129"/>
      <c r="AJ126" s="26"/>
    </row>
    <row r="127" spans="1:36" ht="31.5" x14ac:dyDescent="0.25">
      <c r="A127" s="362"/>
      <c r="B127" s="363"/>
      <c r="C127" s="363"/>
      <c r="D127" s="363"/>
      <c r="E127" s="326"/>
      <c r="F127" s="130" t="s">
        <v>2175</v>
      </c>
      <c r="G127" s="130" t="s">
        <v>2174</v>
      </c>
      <c r="H127" s="363"/>
      <c r="I127" s="364"/>
      <c r="J127" s="360"/>
      <c r="K127" s="131" t="s">
        <v>2173</v>
      </c>
      <c r="L127" s="131" t="s">
        <v>2172</v>
      </c>
      <c r="M127" s="360"/>
      <c r="N127" s="24"/>
      <c r="AJ127" s="26"/>
    </row>
    <row r="128" spans="1:36" ht="76.5" customHeight="1" x14ac:dyDescent="0.25">
      <c r="A128" s="184" t="s">
        <v>1541</v>
      </c>
      <c r="B128" s="117" t="s">
        <v>2165</v>
      </c>
      <c r="C128" s="20" t="s">
        <v>1540</v>
      </c>
      <c r="D128" s="31" t="s">
        <v>1214</v>
      </c>
      <c r="E128" s="28"/>
      <c r="F128" s="9">
        <v>42491</v>
      </c>
      <c r="G128" s="9">
        <v>42767</v>
      </c>
      <c r="H128" s="10" t="s">
        <v>1056</v>
      </c>
      <c r="I128" s="32">
        <v>500000</v>
      </c>
      <c r="J128" s="183" t="s">
        <v>1133</v>
      </c>
      <c r="K128" s="29"/>
      <c r="L128" s="29"/>
      <c r="M128" s="29"/>
      <c r="N128" s="24"/>
      <c r="AJ128" s="26"/>
    </row>
    <row r="129" spans="1:36" x14ac:dyDescent="0.25">
      <c r="A129" s="19"/>
      <c r="B129" s="19"/>
      <c r="C129" s="28"/>
      <c r="D129" s="28"/>
      <c r="E129" s="28"/>
      <c r="F129" s="28"/>
      <c r="G129" s="28"/>
      <c r="H129" s="28"/>
      <c r="I129" s="28"/>
      <c r="J129" s="28"/>
      <c r="K129" s="28"/>
      <c r="L129" s="28"/>
      <c r="M129" s="28"/>
      <c r="N129" s="24"/>
      <c r="AJ129" s="26"/>
    </row>
    <row r="130" spans="1:36" x14ac:dyDescent="0.25">
      <c r="A130" s="19"/>
      <c r="B130" s="19"/>
      <c r="C130" s="28"/>
      <c r="D130" s="28"/>
      <c r="E130" s="28"/>
      <c r="F130" s="28"/>
      <c r="G130" s="28"/>
      <c r="H130" s="28"/>
      <c r="I130" s="28"/>
      <c r="J130" s="28"/>
      <c r="K130" s="28"/>
      <c r="L130" s="28"/>
      <c r="M130" s="28"/>
      <c r="N130" s="24"/>
      <c r="AJ130" s="26"/>
    </row>
    <row r="131" spans="1:36" x14ac:dyDescent="0.25">
      <c r="A131" s="19"/>
      <c r="B131" s="19"/>
      <c r="C131" s="28"/>
      <c r="D131" s="28"/>
      <c r="E131" s="28"/>
      <c r="F131" s="28"/>
      <c r="G131" s="28"/>
      <c r="H131" s="28"/>
      <c r="I131" s="28"/>
      <c r="J131" s="28"/>
      <c r="K131" s="28"/>
      <c r="L131" s="28"/>
      <c r="M131" s="28"/>
      <c r="N131" s="24"/>
      <c r="AJ131" s="26"/>
    </row>
    <row r="132" spans="1:36" x14ac:dyDescent="0.25">
      <c r="A132" s="19"/>
      <c r="B132" s="19"/>
      <c r="C132" s="28"/>
      <c r="D132" s="28"/>
      <c r="E132" s="28"/>
      <c r="F132" s="28"/>
      <c r="G132" s="28"/>
      <c r="H132" s="28"/>
      <c r="I132" s="28"/>
      <c r="J132" s="28"/>
      <c r="K132" s="28"/>
      <c r="L132" s="28"/>
      <c r="M132" s="28"/>
      <c r="N132" s="24"/>
      <c r="AJ132" s="26"/>
    </row>
    <row r="133" spans="1:36" x14ac:dyDescent="0.25">
      <c r="A133" s="19"/>
      <c r="B133" s="19"/>
      <c r="C133" s="28"/>
      <c r="D133" s="28"/>
      <c r="E133" s="28"/>
      <c r="F133" s="28"/>
      <c r="G133" s="28"/>
      <c r="H133" s="28"/>
      <c r="I133" s="28"/>
      <c r="J133" s="28"/>
      <c r="K133" s="28"/>
      <c r="L133" s="28"/>
      <c r="M133" s="28"/>
      <c r="N133" s="24"/>
      <c r="AJ133" s="26"/>
    </row>
    <row r="134" spans="1:36" x14ac:dyDescent="0.25">
      <c r="A134" s="19"/>
      <c r="B134" s="19"/>
      <c r="C134" s="28"/>
      <c r="D134" s="28"/>
      <c r="E134" s="28"/>
      <c r="F134" s="28"/>
      <c r="G134" s="28"/>
      <c r="H134" s="28"/>
      <c r="I134" s="28"/>
      <c r="J134" s="28"/>
      <c r="K134" s="28"/>
      <c r="L134" s="28"/>
      <c r="M134" s="28"/>
      <c r="N134" s="24"/>
      <c r="AJ134" s="26"/>
    </row>
    <row r="135" spans="1:36" x14ac:dyDescent="0.25">
      <c r="A135" s="19"/>
      <c r="B135" s="19"/>
      <c r="C135" s="28"/>
      <c r="D135" s="28"/>
      <c r="E135" s="28"/>
      <c r="F135" s="28"/>
      <c r="G135" s="28"/>
      <c r="H135" s="28"/>
      <c r="I135" s="28"/>
      <c r="J135" s="28"/>
      <c r="K135" s="28"/>
      <c r="L135" s="28"/>
      <c r="M135" s="28"/>
      <c r="N135" s="24"/>
      <c r="AJ135" s="26"/>
    </row>
    <row r="136" spans="1:36" x14ac:dyDescent="0.25">
      <c r="A136" s="19"/>
      <c r="B136" s="19"/>
      <c r="C136" s="28"/>
      <c r="D136" s="28"/>
      <c r="E136" s="28"/>
      <c r="F136" s="28"/>
      <c r="G136" s="28"/>
      <c r="H136" s="28"/>
      <c r="I136" s="28"/>
      <c r="J136" s="28"/>
      <c r="K136" s="28"/>
      <c r="L136" s="28"/>
      <c r="M136" s="28"/>
      <c r="N136" s="24"/>
      <c r="AJ136" s="26"/>
    </row>
    <row r="137" spans="1:36" s="24" customFormat="1" x14ac:dyDescent="0.25">
      <c r="N137" s="25"/>
      <c r="O137" s="25"/>
      <c r="P137" s="25"/>
      <c r="Q137" s="25"/>
      <c r="R137" s="25"/>
      <c r="S137" s="25"/>
      <c r="AJ137" s="54"/>
    </row>
    <row r="138" spans="1:36" ht="15.75" x14ac:dyDescent="0.25">
      <c r="A138" s="361" t="s">
        <v>2208</v>
      </c>
      <c r="B138" s="363" t="s">
        <v>2187</v>
      </c>
      <c r="C138" s="363" t="s">
        <v>2186</v>
      </c>
      <c r="D138" s="363" t="s">
        <v>2185</v>
      </c>
      <c r="E138" s="405" t="s">
        <v>2184</v>
      </c>
      <c r="F138" s="406" t="s">
        <v>2183</v>
      </c>
      <c r="G138" s="407"/>
      <c r="H138" s="363" t="s">
        <v>2182</v>
      </c>
      <c r="I138" s="364" t="s">
        <v>2181</v>
      </c>
      <c r="J138" s="363" t="s">
        <v>2180</v>
      </c>
      <c r="K138" s="360" t="s">
        <v>2179</v>
      </c>
      <c r="L138" s="360"/>
      <c r="M138" s="363" t="s">
        <v>2178</v>
      </c>
      <c r="N138" s="129"/>
      <c r="AJ138" s="26"/>
    </row>
    <row r="139" spans="1:36" ht="15" customHeight="1" x14ac:dyDescent="0.25">
      <c r="A139" s="362"/>
      <c r="B139" s="363"/>
      <c r="C139" s="363"/>
      <c r="D139" s="363"/>
      <c r="E139" s="326"/>
      <c r="F139" s="130" t="s">
        <v>2175</v>
      </c>
      <c r="G139" s="130" t="s">
        <v>2174</v>
      </c>
      <c r="H139" s="363"/>
      <c r="I139" s="364"/>
      <c r="J139" s="363"/>
      <c r="K139" s="131" t="s">
        <v>2173</v>
      </c>
      <c r="L139" s="131" t="s">
        <v>2172</v>
      </c>
      <c r="M139" s="363"/>
      <c r="N139" s="24"/>
      <c r="AJ139" s="26"/>
    </row>
    <row r="140" spans="1:36" ht="148.5" customHeight="1" x14ac:dyDescent="0.25">
      <c r="A140" s="184" t="s">
        <v>2338</v>
      </c>
      <c r="B140" s="19" t="s">
        <v>2156</v>
      </c>
      <c r="C140" s="102" t="s">
        <v>2155</v>
      </c>
      <c r="D140" s="190" t="s">
        <v>1204</v>
      </c>
      <c r="E140" s="191">
        <v>42125</v>
      </c>
      <c r="F140" s="194" t="s">
        <v>1123</v>
      </c>
      <c r="G140" s="193" t="s">
        <v>2198</v>
      </c>
      <c r="H140" s="190" t="s">
        <v>48</v>
      </c>
      <c r="I140" s="192">
        <v>20000</v>
      </c>
      <c r="J140" s="190" t="s">
        <v>1205</v>
      </c>
      <c r="K140" s="29"/>
      <c r="L140" s="29"/>
      <c r="M140" s="29"/>
      <c r="N140" s="24"/>
      <c r="AJ140" s="26"/>
    </row>
    <row r="141" spans="1:36" x14ac:dyDescent="0.25">
      <c r="A141" s="19"/>
      <c r="B141" s="19"/>
      <c r="C141" s="28"/>
      <c r="D141" s="28"/>
      <c r="E141" s="28"/>
      <c r="F141" s="28"/>
      <c r="G141" s="28"/>
      <c r="H141" s="28"/>
      <c r="I141" s="28"/>
      <c r="J141" s="28"/>
      <c r="K141" s="28"/>
      <c r="L141" s="28"/>
      <c r="M141" s="28"/>
      <c r="N141" s="24"/>
      <c r="AJ141" s="26"/>
    </row>
    <row r="142" spans="1:36" x14ac:dyDescent="0.25">
      <c r="A142" s="19"/>
      <c r="B142" s="19"/>
      <c r="C142" s="28"/>
      <c r="D142" s="28"/>
      <c r="E142" s="28"/>
      <c r="F142" s="28"/>
      <c r="G142" s="28"/>
      <c r="H142" s="28"/>
      <c r="I142" s="28"/>
      <c r="J142" s="28"/>
      <c r="K142" s="28"/>
      <c r="L142" s="28"/>
      <c r="M142" s="28"/>
      <c r="N142" s="24"/>
      <c r="AJ142" s="26"/>
    </row>
    <row r="143" spans="1:36" x14ac:dyDescent="0.25">
      <c r="A143" s="19"/>
      <c r="B143" s="19"/>
      <c r="C143" s="28"/>
      <c r="D143" s="28"/>
      <c r="E143" s="28"/>
      <c r="F143" s="28"/>
      <c r="G143" s="28"/>
      <c r="H143" s="28"/>
      <c r="I143" s="28"/>
      <c r="J143" s="28"/>
      <c r="K143" s="28"/>
      <c r="L143" s="28"/>
      <c r="M143" s="28"/>
      <c r="N143" s="24"/>
      <c r="AJ143" s="26"/>
    </row>
    <row r="144" spans="1:36" x14ac:dyDescent="0.25">
      <c r="A144" s="19"/>
      <c r="B144" s="19"/>
      <c r="C144" s="28"/>
      <c r="D144" s="28"/>
      <c r="E144" s="28"/>
      <c r="F144" s="28"/>
      <c r="G144" s="28"/>
      <c r="H144" s="28"/>
      <c r="I144" s="28"/>
      <c r="J144" s="28"/>
      <c r="K144" s="28"/>
      <c r="L144" s="28"/>
      <c r="M144" s="28"/>
      <c r="N144" s="24"/>
      <c r="AJ144" s="26"/>
    </row>
    <row r="145" spans="1:36" x14ac:dyDescent="0.25">
      <c r="A145" s="19"/>
      <c r="B145" s="19"/>
      <c r="C145" s="28"/>
      <c r="D145" s="28"/>
      <c r="E145" s="28"/>
      <c r="F145" s="28"/>
      <c r="G145" s="28"/>
      <c r="H145" s="28"/>
      <c r="I145" s="28"/>
      <c r="J145" s="28"/>
      <c r="K145" s="28"/>
      <c r="L145" s="28"/>
      <c r="M145" s="28"/>
      <c r="N145" s="24"/>
      <c r="AJ145" s="26"/>
    </row>
    <row r="146" spans="1:36" x14ac:dyDescent="0.25">
      <c r="A146" s="19"/>
      <c r="B146" s="19"/>
      <c r="C146" s="28"/>
      <c r="D146" s="28"/>
      <c r="E146" s="28"/>
      <c r="F146" s="28"/>
      <c r="G146" s="28"/>
      <c r="H146" s="28"/>
      <c r="I146" s="28"/>
      <c r="J146" s="28"/>
      <c r="K146" s="28"/>
      <c r="L146" s="28"/>
      <c r="M146" s="28"/>
      <c r="N146" s="24"/>
      <c r="AJ146" s="26"/>
    </row>
    <row r="147" spans="1:36" x14ac:dyDescent="0.25">
      <c r="A147" s="19"/>
      <c r="B147" s="19"/>
      <c r="C147" s="28"/>
      <c r="D147" s="28"/>
      <c r="E147" s="28"/>
      <c r="F147" s="28"/>
      <c r="G147" s="28"/>
      <c r="H147" s="28"/>
      <c r="I147" s="28"/>
      <c r="J147" s="28"/>
      <c r="K147" s="28"/>
      <c r="L147" s="28"/>
      <c r="M147" s="28"/>
      <c r="N147" s="24"/>
      <c r="AJ147" s="26"/>
    </row>
    <row r="148" spans="1:36" x14ac:dyDescent="0.25">
      <c r="A148" s="19"/>
      <c r="B148" s="19"/>
      <c r="C148" s="28"/>
      <c r="D148" s="28"/>
      <c r="E148" s="28"/>
      <c r="F148" s="28"/>
      <c r="G148" s="28"/>
      <c r="H148" s="28"/>
      <c r="I148" s="28"/>
      <c r="J148" s="28"/>
      <c r="K148" s="28"/>
      <c r="L148" s="28"/>
      <c r="M148" s="28"/>
      <c r="N148" s="24"/>
      <c r="AJ148" s="26"/>
    </row>
    <row r="149" spans="1:36" x14ac:dyDescent="0.25">
      <c r="A149" s="24"/>
      <c r="B149" s="24"/>
      <c r="C149" s="24"/>
      <c r="D149" s="24"/>
      <c r="E149" s="24"/>
      <c r="F149" s="24"/>
      <c r="G149" s="24"/>
      <c r="H149" s="24"/>
      <c r="I149" s="24"/>
      <c r="J149" s="24"/>
      <c r="K149" s="24"/>
      <c r="L149" s="24"/>
      <c r="M149" s="24"/>
      <c r="N149" s="25"/>
      <c r="AJ149" s="26"/>
    </row>
    <row r="150" spans="1:36" ht="15.75" x14ac:dyDescent="0.25">
      <c r="A150" s="361" t="s">
        <v>2208</v>
      </c>
      <c r="B150" s="363" t="s">
        <v>2187</v>
      </c>
      <c r="C150" s="363" t="s">
        <v>2186</v>
      </c>
      <c r="D150" s="363" t="s">
        <v>2185</v>
      </c>
      <c r="E150" s="405" t="s">
        <v>2184</v>
      </c>
      <c r="F150" s="406" t="s">
        <v>2183</v>
      </c>
      <c r="G150" s="407"/>
      <c r="H150" s="363" t="s">
        <v>2182</v>
      </c>
      <c r="I150" s="364" t="s">
        <v>2181</v>
      </c>
      <c r="J150" s="363" t="s">
        <v>2180</v>
      </c>
      <c r="K150" s="360" t="s">
        <v>2179</v>
      </c>
      <c r="L150" s="360"/>
      <c r="M150" s="363" t="s">
        <v>2178</v>
      </c>
      <c r="N150" s="129"/>
      <c r="AJ150" s="26"/>
    </row>
    <row r="151" spans="1:36" ht="15" customHeight="1" x14ac:dyDescent="0.25">
      <c r="A151" s="362"/>
      <c r="B151" s="363"/>
      <c r="C151" s="363"/>
      <c r="D151" s="363"/>
      <c r="E151" s="326"/>
      <c r="F151" s="130" t="s">
        <v>2175</v>
      </c>
      <c r="G151" s="130" t="s">
        <v>2174</v>
      </c>
      <c r="H151" s="363"/>
      <c r="I151" s="364"/>
      <c r="J151" s="363"/>
      <c r="K151" s="131" t="s">
        <v>2173</v>
      </c>
      <c r="L151" s="131" t="s">
        <v>2172</v>
      </c>
      <c r="M151" s="363"/>
      <c r="N151" s="24"/>
      <c r="AJ151" s="26"/>
    </row>
    <row r="152" spans="1:36" ht="95.25" customHeight="1" x14ac:dyDescent="0.25">
      <c r="A152" s="332" t="s">
        <v>2331</v>
      </c>
      <c r="B152" s="19" t="s">
        <v>2010</v>
      </c>
      <c r="C152" s="195" t="s">
        <v>1544</v>
      </c>
      <c r="D152" s="190" t="s">
        <v>1206</v>
      </c>
      <c r="E152" s="3" t="s">
        <v>1207</v>
      </c>
      <c r="F152" s="154" t="s">
        <v>1123</v>
      </c>
      <c r="G152" s="191">
        <v>42339</v>
      </c>
      <c r="H152" s="190" t="s">
        <v>1208</v>
      </c>
      <c r="I152" s="196">
        <v>10000</v>
      </c>
      <c r="J152" s="190" t="s">
        <v>1209</v>
      </c>
      <c r="K152" s="29"/>
      <c r="L152" s="29"/>
      <c r="M152" s="29"/>
      <c r="N152" s="24"/>
      <c r="AJ152" s="26"/>
    </row>
    <row r="153" spans="1:36" ht="105" x14ac:dyDescent="0.25">
      <c r="A153" s="347"/>
      <c r="B153" s="19" t="s">
        <v>2009</v>
      </c>
      <c r="C153" s="195" t="s">
        <v>1545</v>
      </c>
      <c r="D153" s="190" t="s">
        <v>1210</v>
      </c>
      <c r="E153" s="3" t="s">
        <v>1211</v>
      </c>
      <c r="F153" s="194" t="s">
        <v>1123</v>
      </c>
      <c r="G153" s="191" t="s">
        <v>1212</v>
      </c>
      <c r="H153" s="190" t="s">
        <v>48</v>
      </c>
      <c r="I153" s="196">
        <v>5000</v>
      </c>
      <c r="J153" s="190" t="s">
        <v>1213</v>
      </c>
      <c r="K153" s="28"/>
      <c r="L153" s="28"/>
      <c r="M153" s="28"/>
      <c r="N153" s="24"/>
      <c r="AJ153" s="26"/>
    </row>
    <row r="154" spans="1:36" x14ac:dyDescent="0.25">
      <c r="A154" s="19"/>
      <c r="B154" s="19"/>
      <c r="C154" s="28"/>
      <c r="D154" s="28"/>
      <c r="E154" s="28"/>
      <c r="F154" s="28"/>
      <c r="G154" s="28"/>
      <c r="H154" s="28"/>
      <c r="I154" s="28"/>
      <c r="J154" s="28"/>
      <c r="K154" s="28"/>
      <c r="L154" s="28"/>
      <c r="M154" s="28"/>
      <c r="N154" s="24"/>
      <c r="AJ154" s="26"/>
    </row>
    <row r="155" spans="1:36" x14ac:dyDescent="0.25">
      <c r="A155" s="19"/>
      <c r="B155" s="19"/>
      <c r="C155" s="28"/>
      <c r="D155" s="28"/>
      <c r="E155" s="28"/>
      <c r="F155" s="28"/>
      <c r="G155" s="28"/>
      <c r="H155" s="28"/>
      <c r="I155" s="28"/>
      <c r="J155" s="28"/>
      <c r="K155" s="28"/>
      <c r="L155" s="28"/>
      <c r="M155" s="28"/>
      <c r="N155" s="24"/>
      <c r="AJ155" s="26"/>
    </row>
    <row r="156" spans="1:36" x14ac:dyDescent="0.25">
      <c r="A156" s="19"/>
      <c r="B156" s="19"/>
      <c r="C156" s="28"/>
      <c r="D156" s="28"/>
      <c r="E156" s="28"/>
      <c r="F156" s="28"/>
      <c r="G156" s="28"/>
      <c r="H156" s="28"/>
      <c r="I156" s="28"/>
      <c r="J156" s="28"/>
      <c r="K156" s="28"/>
      <c r="L156" s="28"/>
      <c r="M156" s="28"/>
      <c r="N156" s="24"/>
      <c r="AJ156" s="26"/>
    </row>
    <row r="157" spans="1:36" x14ac:dyDescent="0.25">
      <c r="A157" s="19"/>
      <c r="B157" s="19"/>
      <c r="C157" s="28"/>
      <c r="D157" s="28"/>
      <c r="E157" s="28"/>
      <c r="F157" s="28"/>
      <c r="G157" s="28"/>
      <c r="H157" s="28"/>
      <c r="I157" s="28"/>
      <c r="J157" s="28"/>
      <c r="K157" s="28"/>
      <c r="L157" s="28"/>
      <c r="M157" s="28"/>
      <c r="N157" s="24"/>
      <c r="AJ157" s="26"/>
    </row>
    <row r="158" spans="1:36" x14ac:dyDescent="0.25">
      <c r="A158" s="19"/>
      <c r="B158" s="19"/>
      <c r="C158" s="28"/>
      <c r="D158" s="28"/>
      <c r="E158" s="28"/>
      <c r="F158" s="28"/>
      <c r="G158" s="28"/>
      <c r="H158" s="28"/>
      <c r="I158" s="28"/>
      <c r="J158" s="28"/>
      <c r="K158" s="28"/>
      <c r="L158" s="28"/>
      <c r="M158" s="28"/>
      <c r="N158" s="24"/>
      <c r="AJ158" s="26"/>
    </row>
    <row r="159" spans="1:36" x14ac:dyDescent="0.25">
      <c r="A159" s="19"/>
      <c r="B159" s="19"/>
      <c r="C159" s="28"/>
      <c r="D159" s="28"/>
      <c r="E159" s="28"/>
      <c r="F159" s="28"/>
      <c r="G159" s="28"/>
      <c r="H159" s="28"/>
      <c r="I159" s="28"/>
      <c r="J159" s="28"/>
      <c r="K159" s="28"/>
      <c r="L159" s="28"/>
      <c r="M159" s="28"/>
      <c r="N159" s="24"/>
      <c r="AJ159" s="26"/>
    </row>
    <row r="160" spans="1:36" x14ac:dyDescent="0.25">
      <c r="A160" s="19"/>
      <c r="B160" s="19"/>
      <c r="C160" s="28"/>
      <c r="D160" s="28"/>
      <c r="E160" s="28"/>
      <c r="F160" s="28"/>
      <c r="G160" s="28"/>
      <c r="H160" s="28"/>
      <c r="I160" s="28"/>
      <c r="J160" s="28"/>
      <c r="K160" s="28"/>
      <c r="L160" s="28"/>
      <c r="M160" s="28"/>
      <c r="N160" s="24"/>
      <c r="AJ160" s="26"/>
    </row>
    <row r="161" spans="1:36" s="24" customFormat="1" x14ac:dyDescent="0.25">
      <c r="N161" s="25"/>
      <c r="O161" s="25"/>
      <c r="P161" s="25"/>
      <c r="Q161" s="25"/>
      <c r="R161" s="25"/>
      <c r="S161" s="25"/>
      <c r="AJ161" s="54"/>
    </row>
    <row r="162" spans="1:36" ht="15.75" x14ac:dyDescent="0.25">
      <c r="A162" s="365" t="s">
        <v>38</v>
      </c>
      <c r="B162" s="363" t="s">
        <v>2187</v>
      </c>
      <c r="C162" s="363" t="s">
        <v>2186</v>
      </c>
      <c r="D162" s="363" t="s">
        <v>2185</v>
      </c>
      <c r="E162" s="405" t="s">
        <v>2184</v>
      </c>
      <c r="F162" s="406" t="s">
        <v>2183</v>
      </c>
      <c r="G162" s="407"/>
      <c r="H162" s="363" t="s">
        <v>2182</v>
      </c>
      <c r="I162" s="364" t="s">
        <v>2181</v>
      </c>
      <c r="J162" s="363" t="s">
        <v>2180</v>
      </c>
      <c r="K162" s="360" t="s">
        <v>2179</v>
      </c>
      <c r="L162" s="360"/>
      <c r="M162" s="363" t="s">
        <v>2178</v>
      </c>
      <c r="N162" s="129"/>
      <c r="AJ162" s="26"/>
    </row>
    <row r="163" spans="1:36" ht="31.5" x14ac:dyDescent="0.25">
      <c r="A163" s="365"/>
      <c r="B163" s="363"/>
      <c r="C163" s="363"/>
      <c r="D163" s="363"/>
      <c r="E163" s="326"/>
      <c r="F163" s="130" t="s">
        <v>2175</v>
      </c>
      <c r="G163" s="130" t="s">
        <v>2174</v>
      </c>
      <c r="H163" s="363"/>
      <c r="I163" s="364"/>
      <c r="J163" s="363"/>
      <c r="K163" s="131" t="s">
        <v>2173</v>
      </c>
      <c r="L163" s="131" t="s">
        <v>2172</v>
      </c>
      <c r="M163" s="363"/>
      <c r="N163" s="24"/>
      <c r="AJ163" s="26"/>
    </row>
    <row r="164" spans="1:36" x14ac:dyDescent="0.25">
      <c r="A164" s="19"/>
      <c r="B164" s="19"/>
      <c r="C164" s="28"/>
      <c r="D164" s="28"/>
      <c r="E164" s="28"/>
      <c r="F164" s="28"/>
      <c r="G164" s="28"/>
      <c r="H164" s="28"/>
      <c r="I164" s="28"/>
      <c r="J164" s="29"/>
      <c r="K164" s="29"/>
      <c r="L164" s="29"/>
      <c r="M164" s="29"/>
      <c r="N164" s="24"/>
      <c r="AJ164" s="26"/>
    </row>
    <row r="165" spans="1:36" x14ac:dyDescent="0.25">
      <c r="A165" s="19"/>
      <c r="B165" s="19"/>
      <c r="C165" s="28"/>
      <c r="D165" s="28"/>
      <c r="E165" s="28"/>
      <c r="F165" s="28"/>
      <c r="G165" s="28"/>
      <c r="H165" s="28"/>
      <c r="I165" s="28"/>
      <c r="J165" s="28"/>
      <c r="K165" s="28"/>
      <c r="L165" s="28"/>
      <c r="M165" s="28"/>
      <c r="N165" s="24"/>
      <c r="AJ165" s="26"/>
    </row>
    <row r="166" spans="1:36" x14ac:dyDescent="0.25">
      <c r="A166" s="19"/>
      <c r="B166" s="19"/>
      <c r="C166" s="28"/>
      <c r="D166" s="28"/>
      <c r="E166" s="28"/>
      <c r="F166" s="28"/>
      <c r="G166" s="28"/>
      <c r="H166" s="28"/>
      <c r="I166" s="28"/>
      <c r="J166" s="28"/>
      <c r="K166" s="28"/>
      <c r="L166" s="28"/>
      <c r="M166" s="28"/>
      <c r="N166" s="24"/>
      <c r="AJ166" s="26"/>
    </row>
    <row r="167" spans="1:36" x14ac:dyDescent="0.25">
      <c r="A167" s="19"/>
      <c r="B167" s="19"/>
      <c r="C167" s="28"/>
      <c r="D167" s="28"/>
      <c r="E167" s="28"/>
      <c r="F167" s="28"/>
      <c r="G167" s="28"/>
      <c r="H167" s="28"/>
      <c r="I167" s="28"/>
      <c r="J167" s="28"/>
      <c r="K167" s="28"/>
      <c r="L167" s="28"/>
      <c r="M167" s="28"/>
      <c r="N167" s="24"/>
      <c r="AJ167" s="26"/>
    </row>
    <row r="168" spans="1:36" x14ac:dyDescent="0.25">
      <c r="A168" s="19"/>
      <c r="B168" s="19"/>
      <c r="C168" s="28"/>
      <c r="D168" s="28"/>
      <c r="E168" s="28"/>
      <c r="F168" s="28"/>
      <c r="G168" s="28"/>
      <c r="H168" s="28"/>
      <c r="I168" s="28"/>
      <c r="J168" s="28"/>
      <c r="K168" s="28"/>
      <c r="L168" s="28"/>
      <c r="M168" s="28"/>
      <c r="N168" s="24"/>
      <c r="AJ168" s="26"/>
    </row>
    <row r="169" spans="1:36" x14ac:dyDescent="0.25">
      <c r="A169" s="19"/>
      <c r="B169" s="19"/>
      <c r="C169" s="28"/>
      <c r="D169" s="28"/>
      <c r="E169" s="28"/>
      <c r="F169" s="28"/>
      <c r="G169" s="28"/>
      <c r="H169" s="28"/>
      <c r="I169" s="28"/>
      <c r="J169" s="28"/>
      <c r="K169" s="28"/>
      <c r="L169" s="28"/>
      <c r="M169" s="28"/>
      <c r="N169" s="24"/>
      <c r="AJ169" s="26"/>
    </row>
    <row r="170" spans="1:36" x14ac:dyDescent="0.25">
      <c r="A170" s="19"/>
      <c r="B170" s="19"/>
      <c r="C170" s="28"/>
      <c r="D170" s="28"/>
      <c r="E170" s="28"/>
      <c r="F170" s="28"/>
      <c r="G170" s="28"/>
      <c r="H170" s="28"/>
      <c r="I170" s="28"/>
      <c r="J170" s="28"/>
      <c r="K170" s="28"/>
      <c r="L170" s="28"/>
      <c r="M170" s="28"/>
      <c r="N170" s="24"/>
      <c r="AJ170" s="26"/>
    </row>
    <row r="171" spans="1:36" x14ac:dyDescent="0.25">
      <c r="A171" s="19"/>
      <c r="B171" s="19"/>
      <c r="C171" s="28"/>
      <c r="D171" s="28"/>
      <c r="E171" s="28"/>
      <c r="F171" s="28"/>
      <c r="G171" s="28"/>
      <c r="H171" s="28"/>
      <c r="I171" s="28"/>
      <c r="J171" s="28"/>
      <c r="K171" s="28"/>
      <c r="L171" s="28"/>
      <c r="M171" s="28"/>
      <c r="N171" s="24"/>
      <c r="AJ171" s="26"/>
    </row>
    <row r="172" spans="1:36" x14ac:dyDescent="0.25">
      <c r="A172" s="19"/>
      <c r="B172" s="19"/>
      <c r="C172" s="28"/>
      <c r="D172" s="28"/>
      <c r="E172" s="28"/>
      <c r="F172" s="28"/>
      <c r="G172" s="28"/>
      <c r="H172" s="28"/>
      <c r="I172" s="28"/>
      <c r="J172" s="28"/>
      <c r="K172" s="28"/>
      <c r="L172" s="28"/>
      <c r="M172" s="28"/>
      <c r="N172" s="24"/>
      <c r="AJ172" s="26"/>
    </row>
    <row r="173" spans="1:36" x14ac:dyDescent="0.25">
      <c r="A173" s="26"/>
      <c r="B173" s="26"/>
      <c r="C173" s="26"/>
      <c r="D173" s="26"/>
      <c r="E173" s="26"/>
      <c r="F173" s="26"/>
      <c r="G173" s="26"/>
      <c r="H173" s="26"/>
      <c r="I173" s="26"/>
      <c r="J173" s="26"/>
      <c r="K173" s="26"/>
      <c r="L173" s="26"/>
      <c r="M173" s="26"/>
      <c r="N173" s="132"/>
      <c r="O173" s="27"/>
      <c r="P173" s="27"/>
      <c r="Q173" s="27"/>
      <c r="R173" s="27"/>
      <c r="S173" s="27"/>
      <c r="T173" s="27"/>
      <c r="U173" s="27"/>
      <c r="V173" s="27"/>
      <c r="W173" s="27"/>
      <c r="X173" s="27"/>
      <c r="Y173" s="27"/>
      <c r="Z173" s="27"/>
      <c r="AA173" s="27"/>
      <c r="AB173" s="27"/>
      <c r="AC173" s="27"/>
      <c r="AD173" s="27"/>
      <c r="AE173" s="27"/>
      <c r="AF173" s="27"/>
      <c r="AG173" s="27"/>
      <c r="AH173" s="27"/>
      <c r="AI173" s="27"/>
      <c r="AJ173" s="26"/>
    </row>
    <row r="174" spans="1:36" x14ac:dyDescent="0.25">
      <c r="A174" s="26"/>
      <c r="B174" s="26"/>
      <c r="C174" s="26"/>
      <c r="D174" s="26"/>
      <c r="E174" s="26"/>
      <c r="F174" s="26"/>
      <c r="G174" s="26"/>
      <c r="H174" s="26"/>
      <c r="I174" s="26"/>
      <c r="J174" s="26"/>
      <c r="K174" s="26"/>
      <c r="L174" s="26"/>
      <c r="M174" s="26"/>
      <c r="N174" s="132"/>
      <c r="O174" s="27"/>
      <c r="P174" s="27"/>
      <c r="Q174" s="27"/>
      <c r="R174" s="27"/>
      <c r="S174" s="27"/>
      <c r="T174" s="27"/>
      <c r="U174" s="27"/>
      <c r="V174" s="27"/>
      <c r="W174" s="27"/>
      <c r="X174" s="27"/>
      <c r="Y174" s="27"/>
      <c r="Z174" s="27"/>
      <c r="AA174" s="27"/>
      <c r="AB174" s="27"/>
      <c r="AC174" s="27"/>
      <c r="AD174" s="27"/>
      <c r="AE174" s="27"/>
      <c r="AF174" s="27"/>
      <c r="AG174" s="27"/>
      <c r="AH174" s="27"/>
      <c r="AI174" s="27"/>
      <c r="AJ174" s="26"/>
    </row>
    <row r="175" spans="1:36" x14ac:dyDescent="0.25">
      <c r="N175" s="25"/>
    </row>
    <row r="176" spans="1:36" x14ac:dyDescent="0.25">
      <c r="N176" s="25"/>
    </row>
    <row r="177" spans="1:40" x14ac:dyDescent="0.25">
      <c r="N177" s="25"/>
    </row>
    <row r="178" spans="1:40" x14ac:dyDescent="0.25">
      <c r="N178" s="25"/>
    </row>
    <row r="179" spans="1:40" x14ac:dyDescent="0.25">
      <c r="N179" s="25"/>
    </row>
    <row r="180" spans="1:40" x14ac:dyDescent="0.25">
      <c r="N180" s="25"/>
    </row>
    <row r="181" spans="1:40" x14ac:dyDescent="0.25">
      <c r="N181" s="25"/>
    </row>
    <row r="182" spans="1:40" x14ac:dyDescent="0.25">
      <c r="N182" s="25"/>
    </row>
    <row r="183" spans="1:40" s="23" customFormat="1" x14ac:dyDescent="0.25">
      <c r="A183" s="22"/>
      <c r="B183" s="22"/>
      <c r="C183" s="22"/>
      <c r="D183" s="22"/>
      <c r="E183" s="22"/>
      <c r="F183" s="22"/>
      <c r="G183" s="22"/>
      <c r="H183" s="22"/>
      <c r="I183" s="22"/>
      <c r="J183" s="22"/>
      <c r="K183" s="22"/>
      <c r="L183" s="22"/>
      <c r="M183" s="22"/>
      <c r="N183" s="25"/>
      <c r="T183" s="22"/>
      <c r="U183" s="22"/>
      <c r="V183" s="22"/>
      <c r="W183" s="22"/>
      <c r="X183" s="22"/>
      <c r="Y183" s="22"/>
      <c r="Z183" s="22"/>
      <c r="AA183" s="22"/>
      <c r="AB183" s="22"/>
      <c r="AC183" s="22"/>
      <c r="AD183" s="22"/>
      <c r="AE183" s="22"/>
      <c r="AF183" s="22"/>
      <c r="AG183" s="22"/>
      <c r="AH183" s="22"/>
      <c r="AI183" s="22"/>
      <c r="AJ183" s="22"/>
      <c r="AK183" s="22"/>
      <c r="AL183" s="22"/>
      <c r="AM183" s="22"/>
      <c r="AN183" s="22"/>
    </row>
    <row r="184" spans="1:40" s="23" customFormat="1" x14ac:dyDescent="0.25">
      <c r="A184" s="22"/>
      <c r="B184" s="22"/>
      <c r="C184" s="22"/>
      <c r="D184" s="22"/>
      <c r="E184" s="22"/>
      <c r="F184" s="22"/>
      <c r="G184" s="22"/>
      <c r="H184" s="22"/>
      <c r="I184" s="22"/>
      <c r="J184" s="22"/>
      <c r="K184" s="22"/>
      <c r="L184" s="22"/>
      <c r="M184" s="22"/>
      <c r="N184" s="25"/>
      <c r="T184" s="22"/>
      <c r="U184" s="22"/>
      <c r="V184" s="22"/>
      <c r="W184" s="22"/>
      <c r="X184" s="22"/>
      <c r="Y184" s="22"/>
      <c r="Z184" s="22"/>
      <c r="AA184" s="22"/>
      <c r="AB184" s="22"/>
      <c r="AC184" s="22"/>
      <c r="AD184" s="22"/>
      <c r="AE184" s="22"/>
      <c r="AF184" s="22"/>
      <c r="AG184" s="22"/>
      <c r="AH184" s="22"/>
      <c r="AI184" s="22"/>
      <c r="AJ184" s="22"/>
      <c r="AK184" s="22"/>
      <c r="AL184" s="22"/>
      <c r="AM184" s="22"/>
      <c r="AN184" s="22"/>
    </row>
    <row r="185" spans="1:40" s="23" customFormat="1" x14ac:dyDescent="0.25">
      <c r="A185" s="22"/>
      <c r="B185" s="22"/>
      <c r="C185" s="22"/>
      <c r="D185" s="22"/>
      <c r="E185" s="22"/>
      <c r="F185" s="22"/>
      <c r="G185" s="22"/>
      <c r="H185" s="22"/>
      <c r="I185" s="22"/>
      <c r="J185" s="22"/>
      <c r="K185" s="22"/>
      <c r="L185" s="22"/>
      <c r="M185" s="22"/>
      <c r="N185" s="25"/>
      <c r="T185" s="22"/>
      <c r="U185" s="22"/>
      <c r="V185" s="22"/>
      <c r="W185" s="22"/>
      <c r="X185" s="22"/>
      <c r="Y185" s="22"/>
      <c r="Z185" s="22"/>
      <c r="AA185" s="22"/>
      <c r="AB185" s="22"/>
      <c r="AC185" s="22"/>
      <c r="AD185" s="22"/>
      <c r="AE185" s="22"/>
      <c r="AF185" s="22"/>
      <c r="AG185" s="22"/>
      <c r="AH185" s="22"/>
      <c r="AI185" s="22"/>
      <c r="AJ185" s="22"/>
      <c r="AK185" s="22"/>
      <c r="AL185" s="22"/>
      <c r="AM185" s="22"/>
      <c r="AN185" s="22"/>
    </row>
    <row r="186" spans="1:40" s="23" customFormat="1" x14ac:dyDescent="0.25">
      <c r="A186" s="22"/>
      <c r="B186" s="22"/>
      <c r="C186" s="22"/>
      <c r="D186" s="22"/>
      <c r="E186" s="22"/>
      <c r="F186" s="22"/>
      <c r="G186" s="22"/>
      <c r="H186" s="22"/>
      <c r="I186" s="22"/>
      <c r="J186" s="22"/>
      <c r="K186" s="22"/>
      <c r="L186" s="22"/>
      <c r="M186" s="22"/>
      <c r="N186" s="25"/>
      <c r="T186" s="22"/>
      <c r="U186" s="22"/>
      <c r="V186" s="22"/>
      <c r="W186" s="22"/>
      <c r="X186" s="22"/>
      <c r="Y186" s="22"/>
      <c r="Z186" s="22"/>
      <c r="AA186" s="22"/>
      <c r="AB186" s="22"/>
      <c r="AC186" s="22"/>
      <c r="AD186" s="22"/>
      <c r="AE186" s="22"/>
      <c r="AF186" s="22"/>
      <c r="AG186" s="22"/>
      <c r="AH186" s="22"/>
      <c r="AI186" s="22"/>
      <c r="AJ186" s="22"/>
      <c r="AK186" s="22"/>
      <c r="AL186" s="22"/>
      <c r="AM186" s="22"/>
      <c r="AN186" s="22"/>
    </row>
    <row r="187" spans="1:40" s="23" customFormat="1" x14ac:dyDescent="0.25">
      <c r="A187" s="22"/>
      <c r="B187" s="22"/>
      <c r="C187" s="22"/>
      <c r="D187" s="22"/>
      <c r="E187" s="22"/>
      <c r="F187" s="22"/>
      <c r="G187" s="22"/>
      <c r="H187" s="22"/>
      <c r="I187" s="22"/>
      <c r="J187" s="22"/>
      <c r="K187" s="22"/>
      <c r="L187" s="22"/>
      <c r="M187" s="22"/>
      <c r="N187" s="25"/>
      <c r="T187" s="22"/>
      <c r="U187" s="22"/>
      <c r="V187" s="22"/>
      <c r="W187" s="22"/>
      <c r="X187" s="22"/>
      <c r="Y187" s="22"/>
      <c r="Z187" s="22"/>
      <c r="AA187" s="22"/>
      <c r="AB187" s="22"/>
      <c r="AC187" s="22"/>
      <c r="AD187" s="22"/>
      <c r="AE187" s="22"/>
      <c r="AF187" s="22"/>
      <c r="AG187" s="22"/>
      <c r="AH187" s="22"/>
      <c r="AI187" s="22"/>
      <c r="AJ187" s="22"/>
      <c r="AK187" s="22"/>
      <c r="AL187" s="22"/>
      <c r="AM187" s="22"/>
      <c r="AN187" s="22"/>
    </row>
    <row r="188" spans="1:40" s="23" customFormat="1" x14ac:dyDescent="0.25">
      <c r="A188" s="22"/>
      <c r="B188" s="22"/>
      <c r="C188" s="22"/>
      <c r="D188" s="22"/>
      <c r="E188" s="22"/>
      <c r="F188" s="22"/>
      <c r="G188" s="22"/>
      <c r="H188" s="22"/>
      <c r="I188" s="22"/>
      <c r="J188" s="22"/>
      <c r="K188" s="22"/>
      <c r="L188" s="22"/>
      <c r="M188" s="22"/>
      <c r="N188" s="25"/>
      <c r="T188" s="22"/>
      <c r="U188" s="22"/>
      <c r="V188" s="22"/>
      <c r="W188" s="22"/>
      <c r="X188" s="22"/>
      <c r="Y188" s="22"/>
      <c r="Z188" s="22"/>
      <c r="AA188" s="22"/>
      <c r="AB188" s="22"/>
      <c r="AC188" s="22"/>
      <c r="AD188" s="22"/>
      <c r="AE188" s="22"/>
      <c r="AF188" s="22"/>
      <c r="AG188" s="22"/>
      <c r="AH188" s="22"/>
      <c r="AI188" s="22"/>
      <c r="AJ188" s="22"/>
      <c r="AK188" s="22"/>
      <c r="AL188" s="22"/>
      <c r="AM188" s="22"/>
      <c r="AN188" s="22"/>
    </row>
    <row r="189" spans="1:40" s="23" customFormat="1" x14ac:dyDescent="0.25">
      <c r="A189" s="22"/>
      <c r="B189" s="22"/>
      <c r="C189" s="22"/>
      <c r="D189" s="22"/>
      <c r="E189" s="22"/>
      <c r="F189" s="22"/>
      <c r="G189" s="22"/>
      <c r="H189" s="22"/>
      <c r="I189" s="22"/>
      <c r="J189" s="22"/>
      <c r="K189" s="22"/>
      <c r="L189" s="22"/>
      <c r="M189" s="22"/>
      <c r="N189" s="25"/>
      <c r="T189" s="22"/>
      <c r="U189" s="22"/>
      <c r="V189" s="22"/>
      <c r="W189" s="22"/>
      <c r="X189" s="22"/>
      <c r="Y189" s="22"/>
      <c r="Z189" s="22"/>
      <c r="AA189" s="22"/>
      <c r="AB189" s="22"/>
      <c r="AC189" s="22"/>
      <c r="AD189" s="22"/>
      <c r="AE189" s="22"/>
      <c r="AF189" s="22"/>
      <c r="AG189" s="22"/>
      <c r="AH189" s="22"/>
      <c r="AI189" s="22"/>
      <c r="AJ189" s="22"/>
      <c r="AK189" s="22"/>
      <c r="AL189" s="22"/>
      <c r="AM189" s="22"/>
      <c r="AN189" s="22"/>
    </row>
    <row r="190" spans="1:40" s="23" customFormat="1" x14ac:dyDescent="0.25">
      <c r="A190" s="22"/>
      <c r="B190" s="22"/>
      <c r="C190" s="22"/>
      <c r="D190" s="22"/>
      <c r="E190" s="22"/>
      <c r="F190" s="22"/>
      <c r="G190" s="22"/>
      <c r="H190" s="22"/>
      <c r="I190" s="22"/>
      <c r="J190" s="22"/>
      <c r="K190" s="22"/>
      <c r="L190" s="22"/>
      <c r="M190" s="22"/>
      <c r="N190" s="25"/>
      <c r="T190" s="22"/>
      <c r="U190" s="22"/>
      <c r="V190" s="22"/>
      <c r="W190" s="22"/>
      <c r="X190" s="22"/>
      <c r="Y190" s="22"/>
      <c r="Z190" s="22"/>
      <c r="AA190" s="22"/>
      <c r="AB190" s="22"/>
      <c r="AC190" s="22"/>
      <c r="AD190" s="22"/>
      <c r="AE190" s="22"/>
      <c r="AF190" s="22"/>
      <c r="AG190" s="22"/>
      <c r="AH190" s="22"/>
      <c r="AI190" s="22"/>
      <c r="AJ190" s="22"/>
      <c r="AK190" s="22"/>
      <c r="AL190" s="22"/>
      <c r="AM190" s="22"/>
      <c r="AN190" s="22"/>
    </row>
    <row r="191" spans="1:40" s="23" customFormat="1" x14ac:dyDescent="0.25">
      <c r="A191" s="22"/>
      <c r="B191" s="22"/>
      <c r="C191" s="22"/>
      <c r="D191" s="22"/>
      <c r="E191" s="22"/>
      <c r="F191" s="22"/>
      <c r="G191" s="22"/>
      <c r="H191" s="22"/>
      <c r="I191" s="22"/>
      <c r="J191" s="22"/>
      <c r="K191" s="22"/>
      <c r="L191" s="22"/>
      <c r="M191" s="22"/>
      <c r="N191" s="25"/>
      <c r="T191" s="22"/>
      <c r="U191" s="22"/>
      <c r="V191" s="22"/>
      <c r="W191" s="22"/>
      <c r="X191" s="22"/>
      <c r="Y191" s="22"/>
      <c r="Z191" s="22"/>
      <c r="AA191" s="22"/>
      <c r="AB191" s="22"/>
      <c r="AC191" s="22"/>
      <c r="AD191" s="22"/>
      <c r="AE191" s="22"/>
      <c r="AF191" s="22"/>
      <c r="AG191" s="22"/>
      <c r="AH191" s="22"/>
      <c r="AI191" s="22"/>
      <c r="AJ191" s="22"/>
      <c r="AK191" s="22"/>
      <c r="AL191" s="22"/>
      <c r="AM191" s="22"/>
      <c r="AN191" s="22"/>
    </row>
    <row r="192" spans="1:40" s="23" customFormat="1" x14ac:dyDescent="0.25">
      <c r="A192" s="22"/>
      <c r="B192" s="22"/>
      <c r="C192" s="22"/>
      <c r="D192" s="22"/>
      <c r="E192" s="22"/>
      <c r="F192" s="22"/>
      <c r="G192" s="22"/>
      <c r="H192" s="22"/>
      <c r="I192" s="22"/>
      <c r="J192" s="22"/>
      <c r="K192" s="22"/>
      <c r="L192" s="22"/>
      <c r="M192" s="22"/>
      <c r="N192" s="25"/>
      <c r="T192" s="22"/>
      <c r="U192" s="22"/>
      <c r="V192" s="22"/>
      <c r="W192" s="22"/>
      <c r="X192" s="22"/>
      <c r="Y192" s="22"/>
      <c r="Z192" s="22"/>
      <c r="AA192" s="22"/>
      <c r="AB192" s="22"/>
      <c r="AC192" s="22"/>
      <c r="AD192" s="22"/>
      <c r="AE192" s="22"/>
      <c r="AF192" s="22"/>
      <c r="AG192" s="22"/>
      <c r="AH192" s="22"/>
      <c r="AI192" s="22"/>
      <c r="AJ192" s="22"/>
      <c r="AK192" s="22"/>
      <c r="AL192" s="22"/>
      <c r="AM192" s="22"/>
      <c r="AN192" s="22"/>
    </row>
    <row r="193" spans="1:40" s="23" customFormat="1" x14ac:dyDescent="0.25">
      <c r="A193" s="22"/>
      <c r="B193" s="22"/>
      <c r="C193" s="22"/>
      <c r="D193" s="22"/>
      <c r="E193" s="22"/>
      <c r="F193" s="22"/>
      <c r="G193" s="22"/>
      <c r="H193" s="22"/>
      <c r="I193" s="22"/>
      <c r="J193" s="22"/>
      <c r="K193" s="22"/>
      <c r="L193" s="22"/>
      <c r="M193" s="22"/>
      <c r="N193" s="25"/>
      <c r="T193" s="22"/>
      <c r="U193" s="22"/>
      <c r="V193" s="22"/>
      <c r="W193" s="22"/>
      <c r="X193" s="22"/>
      <c r="Y193" s="22"/>
      <c r="Z193" s="22"/>
      <c r="AA193" s="22"/>
      <c r="AB193" s="22"/>
      <c r="AC193" s="22"/>
      <c r="AD193" s="22"/>
      <c r="AE193" s="22"/>
      <c r="AF193" s="22"/>
      <c r="AG193" s="22"/>
      <c r="AH193" s="22"/>
      <c r="AI193" s="22"/>
      <c r="AJ193" s="22"/>
      <c r="AK193" s="22"/>
      <c r="AL193" s="22"/>
      <c r="AM193" s="22"/>
      <c r="AN193" s="22"/>
    </row>
    <row r="194" spans="1:40" s="23" customFormat="1" x14ac:dyDescent="0.25">
      <c r="A194" s="22"/>
      <c r="B194" s="22"/>
      <c r="C194" s="22"/>
      <c r="D194" s="22"/>
      <c r="E194" s="22"/>
      <c r="F194" s="22"/>
      <c r="G194" s="22"/>
      <c r="H194" s="22"/>
      <c r="I194" s="22"/>
      <c r="J194" s="22"/>
      <c r="K194" s="22"/>
      <c r="L194" s="22"/>
      <c r="M194" s="22"/>
      <c r="N194" s="25"/>
      <c r="T194" s="22"/>
      <c r="U194" s="22"/>
      <c r="V194" s="22"/>
      <c r="W194" s="22"/>
      <c r="X194" s="22"/>
      <c r="Y194" s="22"/>
      <c r="Z194" s="22"/>
      <c r="AA194" s="22"/>
      <c r="AB194" s="22"/>
      <c r="AC194" s="22"/>
      <c r="AD194" s="22"/>
      <c r="AE194" s="22"/>
      <c r="AF194" s="22"/>
      <c r="AG194" s="22"/>
      <c r="AH194" s="22"/>
      <c r="AI194" s="22"/>
      <c r="AJ194" s="22"/>
      <c r="AK194" s="22"/>
      <c r="AL194" s="22"/>
      <c r="AM194" s="22"/>
      <c r="AN194" s="22"/>
    </row>
    <row r="195" spans="1:40" s="23" customFormat="1" x14ac:dyDescent="0.25">
      <c r="A195" s="22"/>
      <c r="B195" s="22"/>
      <c r="C195" s="22"/>
      <c r="D195" s="22"/>
      <c r="E195" s="22"/>
      <c r="F195" s="22"/>
      <c r="G195" s="22"/>
      <c r="H195" s="22"/>
      <c r="I195" s="22"/>
      <c r="J195" s="22"/>
      <c r="K195" s="22"/>
      <c r="L195" s="22"/>
      <c r="M195" s="22"/>
      <c r="N195" s="25"/>
      <c r="T195" s="22"/>
      <c r="U195" s="22"/>
      <c r="V195" s="22"/>
      <c r="W195" s="22"/>
      <c r="X195" s="22"/>
      <c r="Y195" s="22"/>
      <c r="Z195" s="22"/>
      <c r="AA195" s="22"/>
      <c r="AB195" s="22"/>
      <c r="AC195" s="22"/>
      <c r="AD195" s="22"/>
      <c r="AE195" s="22"/>
      <c r="AF195" s="22"/>
      <c r="AG195" s="22"/>
      <c r="AH195" s="22"/>
      <c r="AI195" s="22"/>
      <c r="AJ195" s="22"/>
      <c r="AK195" s="22"/>
      <c r="AL195" s="22"/>
      <c r="AM195" s="22"/>
      <c r="AN195" s="22"/>
    </row>
    <row r="196" spans="1:40" s="23" customFormat="1" x14ac:dyDescent="0.25">
      <c r="A196" s="22"/>
      <c r="B196" s="22"/>
      <c r="C196" s="22"/>
      <c r="D196" s="22"/>
      <c r="E196" s="22"/>
      <c r="F196" s="22"/>
      <c r="G196" s="22"/>
      <c r="H196" s="22"/>
      <c r="I196" s="22"/>
      <c r="J196" s="22"/>
      <c r="K196" s="22"/>
      <c r="L196" s="22"/>
      <c r="M196" s="22"/>
      <c r="N196" s="25"/>
      <c r="T196" s="22"/>
      <c r="U196" s="22"/>
      <c r="V196" s="22"/>
      <c r="W196" s="22"/>
      <c r="X196" s="22"/>
      <c r="Y196" s="22"/>
      <c r="Z196" s="22"/>
      <c r="AA196" s="22"/>
      <c r="AB196" s="22"/>
      <c r="AC196" s="22"/>
      <c r="AD196" s="22"/>
      <c r="AE196" s="22"/>
      <c r="AF196" s="22"/>
      <c r="AG196" s="22"/>
      <c r="AH196" s="22"/>
      <c r="AI196" s="22"/>
      <c r="AJ196" s="22"/>
      <c r="AK196" s="22"/>
      <c r="AL196" s="22"/>
      <c r="AM196" s="22"/>
      <c r="AN196" s="22"/>
    </row>
    <row r="197" spans="1:40" s="23" customFormat="1" x14ac:dyDescent="0.25">
      <c r="A197" s="22"/>
      <c r="B197" s="22"/>
      <c r="C197" s="22"/>
      <c r="D197" s="22"/>
      <c r="E197" s="22"/>
      <c r="F197" s="22"/>
      <c r="G197" s="22"/>
      <c r="H197" s="22"/>
      <c r="I197" s="22"/>
      <c r="J197" s="22"/>
      <c r="K197" s="22"/>
      <c r="L197" s="22"/>
      <c r="M197" s="22"/>
      <c r="N197" s="25"/>
      <c r="T197" s="22"/>
      <c r="U197" s="22"/>
      <c r="V197" s="22"/>
      <c r="W197" s="22"/>
      <c r="X197" s="22"/>
      <c r="Y197" s="22"/>
      <c r="Z197" s="22"/>
      <c r="AA197" s="22"/>
      <c r="AB197" s="22"/>
      <c r="AC197" s="22"/>
      <c r="AD197" s="22"/>
      <c r="AE197" s="22"/>
      <c r="AF197" s="22"/>
      <c r="AG197" s="22"/>
      <c r="AH197" s="22"/>
      <c r="AI197" s="22"/>
      <c r="AJ197" s="22"/>
      <c r="AK197" s="22"/>
      <c r="AL197" s="22"/>
      <c r="AM197" s="22"/>
      <c r="AN197" s="22"/>
    </row>
    <row r="198" spans="1:40" s="23" customFormat="1" x14ac:dyDescent="0.25">
      <c r="A198" s="22"/>
      <c r="B198" s="22"/>
      <c r="C198" s="22"/>
      <c r="D198" s="22"/>
      <c r="E198" s="22"/>
      <c r="F198" s="22"/>
      <c r="G198" s="22"/>
      <c r="H198" s="22"/>
      <c r="I198" s="22"/>
      <c r="J198" s="22"/>
      <c r="K198" s="22"/>
      <c r="L198" s="22"/>
      <c r="M198" s="22"/>
      <c r="N198" s="25"/>
      <c r="T198" s="22"/>
      <c r="U198" s="22"/>
      <c r="V198" s="22"/>
      <c r="W198" s="22"/>
      <c r="X198" s="22"/>
      <c r="Y198" s="22"/>
      <c r="Z198" s="22"/>
      <c r="AA198" s="22"/>
      <c r="AB198" s="22"/>
      <c r="AC198" s="22"/>
      <c r="AD198" s="22"/>
      <c r="AE198" s="22"/>
      <c r="AF198" s="22"/>
      <c r="AG198" s="22"/>
      <c r="AH198" s="22"/>
      <c r="AI198" s="22"/>
      <c r="AJ198" s="22"/>
      <c r="AK198" s="22"/>
      <c r="AL198" s="22"/>
      <c r="AM198" s="22"/>
      <c r="AN198" s="22"/>
    </row>
    <row r="199" spans="1:40" s="23" customFormat="1" x14ac:dyDescent="0.25">
      <c r="A199" s="22"/>
      <c r="B199" s="22"/>
      <c r="C199" s="22"/>
      <c r="D199" s="22"/>
      <c r="E199" s="22"/>
      <c r="F199" s="22"/>
      <c r="G199" s="22"/>
      <c r="H199" s="22"/>
      <c r="I199" s="22"/>
      <c r="J199" s="22"/>
      <c r="K199" s="22"/>
      <c r="L199" s="22"/>
      <c r="M199" s="22"/>
      <c r="N199" s="25"/>
      <c r="T199" s="22"/>
      <c r="U199" s="22"/>
      <c r="V199" s="22"/>
      <c r="W199" s="22"/>
      <c r="X199" s="22"/>
      <c r="Y199" s="22"/>
      <c r="Z199" s="22"/>
      <c r="AA199" s="22"/>
      <c r="AB199" s="22"/>
      <c r="AC199" s="22"/>
      <c r="AD199" s="22"/>
      <c r="AE199" s="22"/>
      <c r="AF199" s="22"/>
      <c r="AG199" s="22"/>
      <c r="AH199" s="22"/>
      <c r="AI199" s="22"/>
      <c r="AJ199" s="22"/>
      <c r="AK199" s="22"/>
      <c r="AL199" s="22"/>
      <c r="AM199" s="22"/>
      <c r="AN199" s="22"/>
    </row>
    <row r="200" spans="1:40" s="23" customFormat="1" x14ac:dyDescent="0.25">
      <c r="A200" s="22"/>
      <c r="B200" s="22"/>
      <c r="C200" s="22"/>
      <c r="D200" s="22"/>
      <c r="E200" s="22"/>
      <c r="F200" s="22"/>
      <c r="G200" s="22"/>
      <c r="H200" s="22"/>
      <c r="I200" s="22"/>
      <c r="J200" s="22"/>
      <c r="K200" s="22"/>
      <c r="L200" s="22"/>
      <c r="M200" s="22"/>
      <c r="N200" s="25"/>
      <c r="T200" s="22"/>
      <c r="U200" s="22"/>
      <c r="V200" s="22"/>
      <c r="W200" s="22"/>
      <c r="X200" s="22"/>
      <c r="Y200" s="22"/>
      <c r="Z200" s="22"/>
      <c r="AA200" s="22"/>
      <c r="AB200" s="22"/>
      <c r="AC200" s="22"/>
      <c r="AD200" s="22"/>
      <c r="AE200" s="22"/>
      <c r="AF200" s="22"/>
      <c r="AG200" s="22"/>
      <c r="AH200" s="22"/>
      <c r="AI200" s="22"/>
      <c r="AJ200" s="22"/>
      <c r="AK200" s="22"/>
      <c r="AL200" s="22"/>
      <c r="AM200" s="22"/>
      <c r="AN200" s="22"/>
    </row>
    <row r="201" spans="1:40" s="23" customFormat="1" x14ac:dyDescent="0.25">
      <c r="A201" s="22"/>
      <c r="B201" s="22"/>
      <c r="C201" s="22"/>
      <c r="D201" s="22"/>
      <c r="E201" s="22"/>
      <c r="F201" s="22"/>
      <c r="G201" s="22"/>
      <c r="H201" s="22"/>
      <c r="I201" s="22"/>
      <c r="J201" s="22"/>
      <c r="K201" s="22"/>
      <c r="L201" s="22"/>
      <c r="M201" s="22"/>
      <c r="N201" s="25"/>
      <c r="T201" s="22"/>
      <c r="U201" s="22"/>
      <c r="V201" s="22"/>
      <c r="W201" s="22"/>
      <c r="X201" s="22"/>
      <c r="Y201" s="22"/>
      <c r="Z201" s="22"/>
      <c r="AA201" s="22"/>
      <c r="AB201" s="22"/>
      <c r="AC201" s="22"/>
      <c r="AD201" s="22"/>
      <c r="AE201" s="22"/>
      <c r="AF201" s="22"/>
      <c r="AG201" s="22"/>
      <c r="AH201" s="22"/>
      <c r="AI201" s="22"/>
      <c r="AJ201" s="22"/>
      <c r="AK201" s="22"/>
      <c r="AL201" s="22"/>
      <c r="AM201" s="22"/>
      <c r="AN201" s="22"/>
    </row>
    <row r="202" spans="1:40" s="23" customFormat="1" x14ac:dyDescent="0.25">
      <c r="A202" s="22"/>
      <c r="B202" s="22"/>
      <c r="C202" s="22"/>
      <c r="D202" s="22"/>
      <c r="E202" s="22"/>
      <c r="F202" s="22"/>
      <c r="G202" s="22"/>
      <c r="H202" s="22"/>
      <c r="I202" s="22"/>
      <c r="J202" s="22"/>
      <c r="K202" s="22"/>
      <c r="L202" s="22"/>
      <c r="M202" s="22"/>
      <c r="N202" s="25"/>
      <c r="T202" s="22"/>
      <c r="U202" s="22"/>
      <c r="V202" s="22"/>
      <c r="W202" s="22"/>
      <c r="X202" s="22"/>
      <c r="Y202" s="22"/>
      <c r="Z202" s="22"/>
      <c r="AA202" s="22"/>
      <c r="AB202" s="22"/>
      <c r="AC202" s="22"/>
      <c r="AD202" s="22"/>
      <c r="AE202" s="22"/>
      <c r="AF202" s="22"/>
      <c r="AG202" s="22"/>
      <c r="AH202" s="22"/>
      <c r="AI202" s="22"/>
      <c r="AJ202" s="22"/>
      <c r="AK202" s="22"/>
      <c r="AL202" s="22"/>
      <c r="AM202" s="22"/>
      <c r="AN202" s="22"/>
    </row>
    <row r="203" spans="1:40" s="23" customFormat="1" x14ac:dyDescent="0.25">
      <c r="A203" s="22"/>
      <c r="B203" s="22"/>
      <c r="C203" s="22"/>
      <c r="D203" s="22"/>
      <c r="E203" s="22"/>
      <c r="F203" s="22"/>
      <c r="G203" s="22"/>
      <c r="H203" s="22"/>
      <c r="I203" s="22"/>
      <c r="J203" s="22"/>
      <c r="K203" s="22"/>
      <c r="L203" s="22"/>
      <c r="M203" s="22"/>
      <c r="N203" s="25"/>
      <c r="T203" s="22"/>
      <c r="U203" s="22"/>
      <c r="V203" s="22"/>
      <c r="W203" s="22"/>
      <c r="X203" s="22"/>
      <c r="Y203" s="22"/>
      <c r="Z203" s="22"/>
      <c r="AA203" s="22"/>
      <c r="AB203" s="22"/>
      <c r="AC203" s="22"/>
      <c r="AD203" s="22"/>
      <c r="AE203" s="22"/>
      <c r="AF203" s="22"/>
      <c r="AG203" s="22"/>
      <c r="AH203" s="22"/>
      <c r="AI203" s="22"/>
      <c r="AJ203" s="22"/>
      <c r="AK203" s="22"/>
      <c r="AL203" s="22"/>
      <c r="AM203" s="22"/>
      <c r="AN203" s="22"/>
    </row>
    <row r="204" spans="1:40" s="23" customFormat="1" x14ac:dyDescent="0.25">
      <c r="A204" s="22"/>
      <c r="B204" s="22"/>
      <c r="C204" s="22"/>
      <c r="D204" s="22"/>
      <c r="E204" s="22"/>
      <c r="F204" s="22"/>
      <c r="G204" s="22"/>
      <c r="H204" s="22"/>
      <c r="I204" s="22"/>
      <c r="J204" s="22"/>
      <c r="K204" s="22"/>
      <c r="L204" s="22"/>
      <c r="M204" s="22"/>
      <c r="N204" s="25"/>
      <c r="T204" s="22"/>
      <c r="U204" s="22"/>
      <c r="V204" s="22"/>
      <c r="W204" s="22"/>
      <c r="X204" s="22"/>
      <c r="Y204" s="22"/>
      <c r="Z204" s="22"/>
      <c r="AA204" s="22"/>
      <c r="AB204" s="22"/>
      <c r="AC204" s="22"/>
      <c r="AD204" s="22"/>
      <c r="AE204" s="22"/>
      <c r="AF204" s="22"/>
      <c r="AG204" s="22"/>
      <c r="AH204" s="22"/>
      <c r="AI204" s="22"/>
      <c r="AJ204" s="22"/>
      <c r="AK204" s="22"/>
      <c r="AL204" s="22"/>
      <c r="AM204" s="22"/>
      <c r="AN204" s="22"/>
    </row>
    <row r="205" spans="1:40" s="23" customFormat="1" x14ac:dyDescent="0.25">
      <c r="A205" s="22"/>
      <c r="B205" s="22"/>
      <c r="C205" s="22"/>
      <c r="D205" s="22"/>
      <c r="E205" s="22"/>
      <c r="F205" s="22"/>
      <c r="G205" s="22"/>
      <c r="H205" s="22"/>
      <c r="I205" s="22"/>
      <c r="J205" s="22"/>
      <c r="K205" s="22"/>
      <c r="L205" s="22"/>
      <c r="M205" s="22"/>
      <c r="N205" s="25"/>
      <c r="T205" s="22"/>
      <c r="U205" s="22"/>
      <c r="V205" s="22"/>
      <c r="W205" s="22"/>
      <c r="X205" s="22"/>
      <c r="Y205" s="22"/>
      <c r="Z205" s="22"/>
      <c r="AA205" s="22"/>
      <c r="AB205" s="22"/>
      <c r="AC205" s="22"/>
      <c r="AD205" s="22"/>
      <c r="AE205" s="22"/>
      <c r="AF205" s="22"/>
      <c r="AG205" s="22"/>
      <c r="AH205" s="22"/>
      <c r="AI205" s="22"/>
      <c r="AJ205" s="22"/>
      <c r="AK205" s="22"/>
      <c r="AL205" s="22"/>
      <c r="AM205" s="22"/>
      <c r="AN205" s="22"/>
    </row>
    <row r="206" spans="1:40" s="23" customFormat="1" x14ac:dyDescent="0.25">
      <c r="A206" s="22"/>
      <c r="B206" s="22"/>
      <c r="C206" s="22"/>
      <c r="D206" s="22"/>
      <c r="E206" s="22"/>
      <c r="F206" s="22"/>
      <c r="G206" s="22"/>
      <c r="H206" s="22"/>
      <c r="I206" s="22"/>
      <c r="J206" s="22"/>
      <c r="K206" s="22"/>
      <c r="L206" s="22"/>
      <c r="M206" s="22"/>
      <c r="N206" s="25"/>
      <c r="T206" s="22"/>
      <c r="U206" s="22"/>
      <c r="V206" s="22"/>
      <c r="W206" s="22"/>
      <c r="X206" s="22"/>
      <c r="Y206" s="22"/>
      <c r="Z206" s="22"/>
      <c r="AA206" s="22"/>
      <c r="AB206" s="22"/>
      <c r="AC206" s="22"/>
      <c r="AD206" s="22"/>
      <c r="AE206" s="22"/>
      <c r="AF206" s="22"/>
      <c r="AG206" s="22"/>
      <c r="AH206" s="22"/>
      <c r="AI206" s="22"/>
      <c r="AJ206" s="22"/>
      <c r="AK206" s="22"/>
      <c r="AL206" s="22"/>
      <c r="AM206" s="22"/>
      <c r="AN206" s="22"/>
    </row>
    <row r="207" spans="1:40" s="23" customFormat="1" x14ac:dyDescent="0.25">
      <c r="A207" s="22"/>
      <c r="B207" s="22"/>
      <c r="C207" s="22"/>
      <c r="D207" s="22"/>
      <c r="E207" s="22"/>
      <c r="F207" s="22"/>
      <c r="G207" s="22"/>
      <c r="H207" s="22"/>
      <c r="I207" s="22"/>
      <c r="J207" s="22"/>
      <c r="K207" s="22"/>
      <c r="L207" s="22"/>
      <c r="M207" s="22"/>
      <c r="N207" s="25"/>
      <c r="T207" s="22"/>
      <c r="U207" s="22"/>
      <c r="V207" s="22"/>
      <c r="W207" s="22"/>
      <c r="X207" s="22"/>
      <c r="Y207" s="22"/>
      <c r="Z207" s="22"/>
      <c r="AA207" s="22"/>
      <c r="AB207" s="22"/>
      <c r="AC207" s="22"/>
      <c r="AD207" s="22"/>
      <c r="AE207" s="22"/>
      <c r="AF207" s="22"/>
      <c r="AG207" s="22"/>
      <c r="AH207" s="22"/>
      <c r="AI207" s="22"/>
      <c r="AJ207" s="22"/>
      <c r="AK207" s="22"/>
      <c r="AL207" s="22"/>
      <c r="AM207" s="22"/>
      <c r="AN207" s="22"/>
    </row>
    <row r="208" spans="1:40" s="23" customFormat="1" x14ac:dyDescent="0.25">
      <c r="A208" s="22"/>
      <c r="B208" s="22"/>
      <c r="C208" s="22"/>
      <c r="D208" s="22"/>
      <c r="E208" s="22"/>
      <c r="F208" s="22"/>
      <c r="G208" s="22"/>
      <c r="H208" s="22"/>
      <c r="I208" s="22"/>
      <c r="J208" s="22"/>
      <c r="K208" s="22"/>
      <c r="L208" s="22"/>
      <c r="M208" s="22"/>
      <c r="N208" s="25"/>
      <c r="T208" s="22"/>
      <c r="U208" s="22"/>
      <c r="V208" s="22"/>
      <c r="W208" s="22"/>
      <c r="X208" s="22"/>
      <c r="Y208" s="22"/>
      <c r="Z208" s="22"/>
      <c r="AA208" s="22"/>
      <c r="AB208" s="22"/>
      <c r="AC208" s="22"/>
      <c r="AD208" s="22"/>
      <c r="AE208" s="22"/>
      <c r="AF208" s="22"/>
      <c r="AG208" s="22"/>
      <c r="AH208" s="22"/>
      <c r="AI208" s="22"/>
      <c r="AJ208" s="22"/>
      <c r="AK208" s="22"/>
      <c r="AL208" s="22"/>
      <c r="AM208" s="22"/>
      <c r="AN208" s="22"/>
    </row>
    <row r="209" spans="1:40" s="23" customFormat="1" x14ac:dyDescent="0.25">
      <c r="A209" s="22"/>
      <c r="B209" s="22"/>
      <c r="C209" s="22"/>
      <c r="D209" s="22"/>
      <c r="E209" s="22"/>
      <c r="F209" s="22"/>
      <c r="G209" s="22"/>
      <c r="H209" s="22"/>
      <c r="I209" s="22"/>
      <c r="J209" s="22"/>
      <c r="K209" s="22"/>
      <c r="L209" s="22"/>
      <c r="M209" s="22"/>
      <c r="N209" s="25"/>
      <c r="T209" s="22"/>
      <c r="U209" s="22"/>
      <c r="V209" s="22"/>
      <c r="W209" s="22"/>
      <c r="X209" s="22"/>
      <c r="Y209" s="22"/>
      <c r="Z209" s="22"/>
      <c r="AA209" s="22"/>
      <c r="AB209" s="22"/>
      <c r="AC209" s="22"/>
      <c r="AD209" s="22"/>
      <c r="AE209" s="22"/>
      <c r="AF209" s="22"/>
      <c r="AG209" s="22"/>
      <c r="AH209" s="22"/>
      <c r="AI209" s="22"/>
      <c r="AJ209" s="22"/>
      <c r="AK209" s="22"/>
      <c r="AL209" s="22"/>
      <c r="AM209" s="22"/>
      <c r="AN209" s="22"/>
    </row>
    <row r="210" spans="1:40" s="23" customFormat="1" x14ac:dyDescent="0.25">
      <c r="A210" s="22"/>
      <c r="B210" s="22"/>
      <c r="C210" s="22"/>
      <c r="D210" s="22"/>
      <c r="E210" s="22"/>
      <c r="F210" s="22"/>
      <c r="G210" s="22"/>
      <c r="H210" s="22"/>
      <c r="I210" s="22"/>
      <c r="J210" s="22"/>
      <c r="K210" s="22"/>
      <c r="L210" s="22"/>
      <c r="M210" s="22"/>
      <c r="N210" s="25"/>
      <c r="T210" s="22"/>
      <c r="U210" s="22"/>
      <c r="V210" s="22"/>
      <c r="W210" s="22"/>
      <c r="X210" s="22"/>
      <c r="Y210" s="22"/>
      <c r="Z210" s="22"/>
      <c r="AA210" s="22"/>
      <c r="AB210" s="22"/>
      <c r="AC210" s="22"/>
      <c r="AD210" s="22"/>
      <c r="AE210" s="22"/>
      <c r="AF210" s="22"/>
      <c r="AG210" s="22"/>
      <c r="AH210" s="22"/>
      <c r="AI210" s="22"/>
      <c r="AJ210" s="22"/>
      <c r="AK210" s="22"/>
      <c r="AL210" s="22"/>
      <c r="AM210" s="22"/>
      <c r="AN210" s="22"/>
    </row>
    <row r="211" spans="1:40" s="23" customFormat="1" x14ac:dyDescent="0.25">
      <c r="A211" s="22"/>
      <c r="B211" s="22"/>
      <c r="C211" s="22"/>
      <c r="D211" s="22"/>
      <c r="E211" s="22"/>
      <c r="F211" s="22"/>
      <c r="G211" s="22"/>
      <c r="H211" s="22"/>
      <c r="I211" s="22"/>
      <c r="J211" s="22"/>
      <c r="K211" s="22"/>
      <c r="L211" s="22"/>
      <c r="M211" s="22"/>
      <c r="N211" s="25"/>
      <c r="T211" s="22"/>
      <c r="U211" s="22"/>
      <c r="V211" s="22"/>
      <c r="W211" s="22"/>
      <c r="X211" s="22"/>
      <c r="Y211" s="22"/>
      <c r="Z211" s="22"/>
      <c r="AA211" s="22"/>
      <c r="AB211" s="22"/>
      <c r="AC211" s="22"/>
      <c r="AD211" s="22"/>
      <c r="AE211" s="22"/>
      <c r="AF211" s="22"/>
      <c r="AG211" s="22"/>
      <c r="AH211" s="22"/>
      <c r="AI211" s="22"/>
      <c r="AJ211" s="22"/>
      <c r="AK211" s="22"/>
      <c r="AL211" s="22"/>
      <c r="AM211" s="22"/>
      <c r="AN211" s="22"/>
    </row>
    <row r="212" spans="1:40" s="23" customFormat="1" x14ac:dyDescent="0.25">
      <c r="A212" s="22"/>
      <c r="B212" s="22"/>
      <c r="C212" s="22"/>
      <c r="D212" s="22"/>
      <c r="E212" s="22"/>
      <c r="F212" s="22"/>
      <c r="G212" s="22"/>
      <c r="H212" s="22"/>
      <c r="I212" s="22"/>
      <c r="J212" s="22"/>
      <c r="K212" s="22"/>
      <c r="L212" s="22"/>
      <c r="M212" s="22"/>
      <c r="N212" s="25"/>
      <c r="T212" s="22"/>
      <c r="U212" s="22"/>
      <c r="V212" s="22"/>
      <c r="W212" s="22"/>
      <c r="X212" s="22"/>
      <c r="Y212" s="22"/>
      <c r="Z212" s="22"/>
      <c r="AA212" s="22"/>
      <c r="AB212" s="22"/>
      <c r="AC212" s="22"/>
      <c r="AD212" s="22"/>
      <c r="AE212" s="22"/>
      <c r="AF212" s="22"/>
      <c r="AG212" s="22"/>
      <c r="AH212" s="22"/>
      <c r="AI212" s="22"/>
      <c r="AJ212" s="22"/>
      <c r="AK212" s="22"/>
      <c r="AL212" s="22"/>
      <c r="AM212" s="22"/>
      <c r="AN212" s="22"/>
    </row>
    <row r="213" spans="1:40" s="23" customFormat="1" x14ac:dyDescent="0.25">
      <c r="A213" s="22"/>
      <c r="B213" s="22"/>
      <c r="C213" s="22"/>
      <c r="D213" s="22"/>
      <c r="E213" s="22"/>
      <c r="F213" s="22"/>
      <c r="G213" s="22"/>
      <c r="H213" s="22"/>
      <c r="I213" s="22"/>
      <c r="J213" s="22"/>
      <c r="K213" s="22"/>
      <c r="L213" s="22"/>
      <c r="M213" s="22"/>
      <c r="N213" s="25"/>
      <c r="T213" s="22"/>
      <c r="U213" s="22"/>
      <c r="V213" s="22"/>
      <c r="W213" s="22"/>
      <c r="X213" s="22"/>
      <c r="Y213" s="22"/>
      <c r="Z213" s="22"/>
      <c r="AA213" s="22"/>
      <c r="AB213" s="22"/>
      <c r="AC213" s="22"/>
      <c r="AD213" s="22"/>
      <c r="AE213" s="22"/>
      <c r="AF213" s="22"/>
      <c r="AG213" s="22"/>
      <c r="AH213" s="22"/>
      <c r="AI213" s="22"/>
      <c r="AJ213" s="22"/>
      <c r="AK213" s="22"/>
      <c r="AL213" s="22"/>
      <c r="AM213" s="22"/>
      <c r="AN213" s="22"/>
    </row>
    <row r="214" spans="1:40" s="23" customFormat="1" x14ac:dyDescent="0.25">
      <c r="A214" s="22"/>
      <c r="B214" s="22"/>
      <c r="C214" s="22"/>
      <c r="D214" s="22"/>
      <c r="E214" s="22"/>
      <c r="F214" s="22"/>
      <c r="G214" s="22"/>
      <c r="H214" s="22"/>
      <c r="I214" s="22"/>
      <c r="J214" s="22"/>
      <c r="K214" s="22"/>
      <c r="L214" s="22"/>
      <c r="M214" s="22"/>
      <c r="N214" s="25"/>
      <c r="T214" s="22"/>
      <c r="U214" s="22"/>
      <c r="V214" s="22"/>
      <c r="W214" s="22"/>
      <c r="X214" s="22"/>
      <c r="Y214" s="22"/>
      <c r="Z214" s="22"/>
      <c r="AA214" s="22"/>
      <c r="AB214" s="22"/>
      <c r="AC214" s="22"/>
      <c r="AD214" s="22"/>
      <c r="AE214" s="22"/>
      <c r="AF214" s="22"/>
      <c r="AG214" s="22"/>
      <c r="AH214" s="22"/>
      <c r="AI214" s="22"/>
      <c r="AJ214" s="22"/>
      <c r="AK214" s="22"/>
      <c r="AL214" s="22"/>
      <c r="AM214" s="22"/>
      <c r="AN214" s="22"/>
    </row>
    <row r="215" spans="1:40" s="23" customFormat="1" x14ac:dyDescent="0.25">
      <c r="A215" s="22"/>
      <c r="B215" s="22"/>
      <c r="C215" s="22"/>
      <c r="D215" s="22"/>
      <c r="E215" s="22"/>
      <c r="F215" s="22"/>
      <c r="G215" s="22"/>
      <c r="H215" s="22"/>
      <c r="I215" s="22"/>
      <c r="J215" s="22"/>
      <c r="K215" s="22"/>
      <c r="L215" s="22"/>
      <c r="M215" s="22"/>
      <c r="N215" s="25"/>
      <c r="T215" s="22"/>
      <c r="U215" s="22"/>
      <c r="V215" s="22"/>
      <c r="W215" s="22"/>
      <c r="X215" s="22"/>
      <c r="Y215" s="22"/>
      <c r="Z215" s="22"/>
      <c r="AA215" s="22"/>
      <c r="AB215" s="22"/>
      <c r="AC215" s="22"/>
      <c r="AD215" s="22"/>
      <c r="AE215" s="22"/>
      <c r="AF215" s="22"/>
      <c r="AG215" s="22"/>
      <c r="AH215" s="22"/>
      <c r="AI215" s="22"/>
      <c r="AJ215" s="22"/>
      <c r="AK215" s="22"/>
      <c r="AL215" s="22"/>
      <c r="AM215" s="22"/>
      <c r="AN215" s="22"/>
    </row>
    <row r="216" spans="1:40" s="23" customFormat="1" x14ac:dyDescent="0.25">
      <c r="A216" s="22"/>
      <c r="B216" s="22"/>
      <c r="C216" s="22"/>
      <c r="D216" s="22"/>
      <c r="E216" s="22"/>
      <c r="F216" s="22"/>
      <c r="G216" s="22"/>
      <c r="H216" s="22"/>
      <c r="I216" s="22"/>
      <c r="J216" s="22"/>
      <c r="K216" s="22"/>
      <c r="L216" s="22"/>
      <c r="M216" s="22"/>
      <c r="N216" s="25"/>
      <c r="T216" s="22"/>
      <c r="U216" s="22"/>
      <c r="V216" s="22"/>
      <c r="W216" s="22"/>
      <c r="X216" s="22"/>
      <c r="Y216" s="22"/>
      <c r="Z216" s="22"/>
      <c r="AA216" s="22"/>
      <c r="AB216" s="22"/>
      <c r="AC216" s="22"/>
      <c r="AD216" s="22"/>
      <c r="AE216" s="22"/>
      <c r="AF216" s="22"/>
      <c r="AG216" s="22"/>
      <c r="AH216" s="22"/>
      <c r="AI216" s="22"/>
      <c r="AJ216" s="22"/>
      <c r="AK216" s="22"/>
      <c r="AL216" s="22"/>
      <c r="AM216" s="22"/>
      <c r="AN216" s="22"/>
    </row>
    <row r="217" spans="1:40" s="23" customFormat="1" x14ac:dyDescent="0.25">
      <c r="A217" s="22"/>
      <c r="B217" s="22"/>
      <c r="C217" s="22"/>
      <c r="D217" s="22"/>
      <c r="E217" s="22"/>
      <c r="F217" s="22"/>
      <c r="G217" s="22"/>
      <c r="H217" s="22"/>
      <c r="I217" s="22"/>
      <c r="J217" s="22"/>
      <c r="K217" s="22"/>
      <c r="L217" s="22"/>
      <c r="M217" s="22"/>
      <c r="N217" s="25"/>
      <c r="T217" s="22"/>
      <c r="U217" s="22"/>
      <c r="V217" s="22"/>
      <c r="W217" s="22"/>
      <c r="X217" s="22"/>
      <c r="Y217" s="22"/>
      <c r="Z217" s="22"/>
      <c r="AA217" s="22"/>
      <c r="AB217" s="22"/>
      <c r="AC217" s="22"/>
      <c r="AD217" s="22"/>
      <c r="AE217" s="22"/>
      <c r="AF217" s="22"/>
      <c r="AG217" s="22"/>
      <c r="AH217" s="22"/>
      <c r="AI217" s="22"/>
      <c r="AJ217" s="22"/>
      <c r="AK217" s="22"/>
      <c r="AL217" s="22"/>
      <c r="AM217" s="22"/>
      <c r="AN217" s="22"/>
    </row>
    <row r="218" spans="1:40" s="23" customFormat="1" x14ac:dyDescent="0.25">
      <c r="A218" s="22"/>
      <c r="B218" s="22"/>
      <c r="C218" s="22"/>
      <c r="D218" s="22"/>
      <c r="E218" s="22"/>
      <c r="F218" s="22"/>
      <c r="G218" s="22"/>
      <c r="H218" s="22"/>
      <c r="I218" s="22"/>
      <c r="J218" s="22"/>
      <c r="K218" s="22"/>
      <c r="L218" s="22"/>
      <c r="M218" s="22"/>
      <c r="N218" s="25"/>
      <c r="T218" s="22"/>
      <c r="U218" s="22"/>
      <c r="V218" s="22"/>
      <c r="W218" s="22"/>
      <c r="X218" s="22"/>
      <c r="Y218" s="22"/>
      <c r="Z218" s="22"/>
      <c r="AA218" s="22"/>
      <c r="AB218" s="22"/>
      <c r="AC218" s="22"/>
      <c r="AD218" s="22"/>
      <c r="AE218" s="22"/>
      <c r="AF218" s="22"/>
      <c r="AG218" s="22"/>
      <c r="AH218" s="22"/>
      <c r="AI218" s="22"/>
      <c r="AJ218" s="22"/>
      <c r="AK218" s="22"/>
      <c r="AL218" s="22"/>
      <c r="AM218" s="22"/>
      <c r="AN218" s="22"/>
    </row>
    <row r="219" spans="1:40" s="23" customFormat="1" x14ac:dyDescent="0.25">
      <c r="A219" s="22"/>
      <c r="B219" s="22"/>
      <c r="C219" s="22"/>
      <c r="D219" s="22"/>
      <c r="E219" s="22"/>
      <c r="F219" s="22"/>
      <c r="G219" s="22"/>
      <c r="H219" s="22"/>
      <c r="I219" s="22"/>
      <c r="J219" s="22"/>
      <c r="K219" s="22"/>
      <c r="L219" s="22"/>
      <c r="M219" s="22"/>
      <c r="N219" s="25"/>
      <c r="T219" s="22"/>
      <c r="U219" s="22"/>
      <c r="V219" s="22"/>
      <c r="W219" s="22"/>
      <c r="X219" s="22"/>
      <c r="Y219" s="22"/>
      <c r="Z219" s="22"/>
      <c r="AA219" s="22"/>
      <c r="AB219" s="22"/>
      <c r="AC219" s="22"/>
      <c r="AD219" s="22"/>
      <c r="AE219" s="22"/>
      <c r="AF219" s="22"/>
      <c r="AG219" s="22"/>
      <c r="AH219" s="22"/>
      <c r="AI219" s="22"/>
      <c r="AJ219" s="22"/>
      <c r="AK219" s="22"/>
      <c r="AL219" s="22"/>
      <c r="AM219" s="22"/>
      <c r="AN219" s="22"/>
    </row>
    <row r="220" spans="1:40" s="23" customFormat="1" x14ac:dyDescent="0.25">
      <c r="A220" s="22"/>
      <c r="B220" s="22"/>
      <c r="C220" s="22"/>
      <c r="D220" s="22"/>
      <c r="E220" s="22"/>
      <c r="F220" s="22"/>
      <c r="G220" s="22"/>
      <c r="H220" s="22"/>
      <c r="I220" s="22"/>
      <c r="J220" s="22"/>
      <c r="K220" s="22"/>
      <c r="L220" s="22"/>
      <c r="M220" s="22"/>
      <c r="N220" s="25"/>
      <c r="T220" s="22"/>
      <c r="U220" s="22"/>
      <c r="V220" s="22"/>
      <c r="W220" s="22"/>
      <c r="X220" s="22"/>
      <c r="Y220" s="22"/>
      <c r="Z220" s="22"/>
      <c r="AA220" s="22"/>
      <c r="AB220" s="22"/>
      <c r="AC220" s="22"/>
      <c r="AD220" s="22"/>
      <c r="AE220" s="22"/>
      <c r="AF220" s="22"/>
      <c r="AG220" s="22"/>
      <c r="AH220" s="22"/>
      <c r="AI220" s="22"/>
      <c r="AJ220" s="22"/>
      <c r="AK220" s="22"/>
      <c r="AL220" s="22"/>
      <c r="AM220" s="22"/>
      <c r="AN220" s="22"/>
    </row>
    <row r="221" spans="1:40" s="23" customFormat="1" x14ac:dyDescent="0.25">
      <c r="A221" s="22"/>
      <c r="B221" s="22"/>
      <c r="C221" s="22"/>
      <c r="D221" s="22"/>
      <c r="E221" s="22"/>
      <c r="F221" s="22"/>
      <c r="G221" s="22"/>
      <c r="H221" s="22"/>
      <c r="I221" s="22"/>
      <c r="J221" s="22"/>
      <c r="K221" s="22"/>
      <c r="L221" s="22"/>
      <c r="M221" s="22"/>
      <c r="N221" s="25"/>
      <c r="T221" s="22"/>
      <c r="U221" s="22"/>
      <c r="V221" s="22"/>
      <c r="W221" s="22"/>
      <c r="X221" s="22"/>
      <c r="Y221" s="22"/>
      <c r="Z221" s="22"/>
      <c r="AA221" s="22"/>
      <c r="AB221" s="22"/>
      <c r="AC221" s="22"/>
      <c r="AD221" s="22"/>
      <c r="AE221" s="22"/>
      <c r="AF221" s="22"/>
      <c r="AG221" s="22"/>
      <c r="AH221" s="22"/>
      <c r="AI221" s="22"/>
      <c r="AJ221" s="22"/>
      <c r="AK221" s="22"/>
      <c r="AL221" s="22"/>
      <c r="AM221" s="22"/>
      <c r="AN221" s="22"/>
    </row>
    <row r="222" spans="1:40" s="23" customFormat="1" x14ac:dyDescent="0.25">
      <c r="A222" s="22"/>
      <c r="B222" s="22"/>
      <c r="C222" s="22"/>
      <c r="D222" s="22"/>
      <c r="E222" s="22"/>
      <c r="F222" s="22"/>
      <c r="G222" s="22"/>
      <c r="H222" s="22"/>
      <c r="I222" s="22"/>
      <c r="J222" s="22"/>
      <c r="K222" s="22"/>
      <c r="L222" s="22"/>
      <c r="M222" s="22"/>
      <c r="N222" s="25"/>
      <c r="T222" s="22"/>
      <c r="U222" s="22"/>
      <c r="V222" s="22"/>
      <c r="W222" s="22"/>
      <c r="X222" s="22"/>
      <c r="Y222" s="22"/>
      <c r="Z222" s="22"/>
      <c r="AA222" s="22"/>
      <c r="AB222" s="22"/>
      <c r="AC222" s="22"/>
      <c r="AD222" s="22"/>
      <c r="AE222" s="22"/>
      <c r="AF222" s="22"/>
      <c r="AG222" s="22"/>
      <c r="AH222" s="22"/>
      <c r="AI222" s="22"/>
      <c r="AJ222" s="22"/>
      <c r="AK222" s="22"/>
      <c r="AL222" s="22"/>
      <c r="AM222" s="22"/>
      <c r="AN222" s="22"/>
    </row>
    <row r="223" spans="1:40" s="23" customFormat="1" x14ac:dyDescent="0.25">
      <c r="A223" s="22"/>
      <c r="B223" s="22"/>
      <c r="C223" s="22"/>
      <c r="D223" s="22"/>
      <c r="E223" s="22"/>
      <c r="F223" s="22"/>
      <c r="G223" s="22"/>
      <c r="H223" s="22"/>
      <c r="I223" s="22"/>
      <c r="J223" s="22"/>
      <c r="K223" s="22"/>
      <c r="L223" s="22"/>
      <c r="M223" s="22"/>
      <c r="N223" s="25"/>
      <c r="T223" s="22"/>
      <c r="U223" s="22"/>
      <c r="V223" s="22"/>
      <c r="W223" s="22"/>
      <c r="X223" s="22"/>
      <c r="Y223" s="22"/>
      <c r="Z223" s="22"/>
      <c r="AA223" s="22"/>
      <c r="AB223" s="22"/>
      <c r="AC223" s="22"/>
      <c r="AD223" s="22"/>
      <c r="AE223" s="22"/>
      <c r="AF223" s="22"/>
      <c r="AG223" s="22"/>
      <c r="AH223" s="22"/>
      <c r="AI223" s="22"/>
      <c r="AJ223" s="22"/>
      <c r="AK223" s="22"/>
      <c r="AL223" s="22"/>
      <c r="AM223" s="22"/>
      <c r="AN223" s="22"/>
    </row>
    <row r="224" spans="1:40" s="23" customFormat="1" x14ac:dyDescent="0.25">
      <c r="A224" s="22"/>
      <c r="B224" s="22"/>
      <c r="C224" s="22"/>
      <c r="D224" s="22"/>
      <c r="E224" s="22"/>
      <c r="F224" s="22"/>
      <c r="G224" s="22"/>
      <c r="H224" s="22"/>
      <c r="I224" s="22"/>
      <c r="J224" s="22"/>
      <c r="K224" s="22"/>
      <c r="L224" s="22"/>
      <c r="M224" s="22"/>
      <c r="N224" s="25"/>
      <c r="T224" s="22"/>
      <c r="U224" s="22"/>
      <c r="V224" s="22"/>
      <c r="W224" s="22"/>
      <c r="X224" s="22"/>
      <c r="Y224" s="22"/>
      <c r="Z224" s="22"/>
      <c r="AA224" s="22"/>
      <c r="AB224" s="22"/>
      <c r="AC224" s="22"/>
      <c r="AD224" s="22"/>
      <c r="AE224" s="22"/>
      <c r="AF224" s="22"/>
      <c r="AG224" s="22"/>
      <c r="AH224" s="22"/>
      <c r="AI224" s="22"/>
      <c r="AJ224" s="22"/>
      <c r="AK224" s="22"/>
      <c r="AL224" s="22"/>
      <c r="AM224" s="22"/>
      <c r="AN224" s="22"/>
    </row>
    <row r="225" spans="1:40" s="23" customFormat="1" x14ac:dyDescent="0.25">
      <c r="A225" s="22"/>
      <c r="B225" s="22"/>
      <c r="C225" s="22"/>
      <c r="D225" s="22"/>
      <c r="E225" s="22"/>
      <c r="F225" s="22"/>
      <c r="G225" s="22"/>
      <c r="H225" s="22"/>
      <c r="I225" s="22"/>
      <c r="J225" s="22"/>
      <c r="K225" s="22"/>
      <c r="L225" s="22"/>
      <c r="M225" s="22"/>
      <c r="N225" s="25"/>
      <c r="T225" s="22"/>
      <c r="U225" s="22"/>
      <c r="V225" s="22"/>
      <c r="W225" s="22"/>
      <c r="X225" s="22"/>
      <c r="Y225" s="22"/>
      <c r="Z225" s="22"/>
      <c r="AA225" s="22"/>
      <c r="AB225" s="22"/>
      <c r="AC225" s="22"/>
      <c r="AD225" s="22"/>
      <c r="AE225" s="22"/>
      <c r="AF225" s="22"/>
      <c r="AG225" s="22"/>
      <c r="AH225" s="22"/>
      <c r="AI225" s="22"/>
      <c r="AJ225" s="22"/>
      <c r="AK225" s="22"/>
      <c r="AL225" s="22"/>
      <c r="AM225" s="22"/>
      <c r="AN225" s="22"/>
    </row>
    <row r="226" spans="1:40" s="23" customFormat="1" x14ac:dyDescent="0.25">
      <c r="A226" s="22"/>
      <c r="B226" s="22"/>
      <c r="C226" s="22"/>
      <c r="D226" s="22"/>
      <c r="E226" s="22"/>
      <c r="F226" s="22"/>
      <c r="G226" s="22"/>
      <c r="H226" s="22"/>
      <c r="I226" s="22"/>
      <c r="J226" s="22"/>
      <c r="K226" s="22"/>
      <c r="L226" s="22"/>
      <c r="M226" s="22"/>
      <c r="N226" s="25"/>
      <c r="T226" s="22"/>
      <c r="U226" s="22"/>
      <c r="V226" s="22"/>
      <c r="W226" s="22"/>
      <c r="X226" s="22"/>
      <c r="Y226" s="22"/>
      <c r="Z226" s="22"/>
      <c r="AA226" s="22"/>
      <c r="AB226" s="22"/>
      <c r="AC226" s="22"/>
      <c r="AD226" s="22"/>
      <c r="AE226" s="22"/>
      <c r="AF226" s="22"/>
      <c r="AG226" s="22"/>
      <c r="AH226" s="22"/>
      <c r="AI226" s="22"/>
      <c r="AJ226" s="22"/>
      <c r="AK226" s="22"/>
      <c r="AL226" s="22"/>
      <c r="AM226" s="22"/>
      <c r="AN226" s="22"/>
    </row>
    <row r="227" spans="1:40" s="23" customFormat="1" x14ac:dyDescent="0.25">
      <c r="A227" s="22"/>
      <c r="B227" s="22"/>
      <c r="C227" s="22"/>
      <c r="D227" s="22"/>
      <c r="E227" s="22"/>
      <c r="F227" s="22"/>
      <c r="G227" s="22"/>
      <c r="H227" s="22"/>
      <c r="I227" s="22"/>
      <c r="J227" s="22"/>
      <c r="K227" s="22"/>
      <c r="L227" s="22"/>
      <c r="M227" s="22"/>
      <c r="N227" s="25"/>
      <c r="T227" s="22"/>
      <c r="U227" s="22"/>
      <c r="V227" s="22"/>
      <c r="W227" s="22"/>
      <c r="X227" s="22"/>
      <c r="Y227" s="22"/>
      <c r="Z227" s="22"/>
      <c r="AA227" s="22"/>
      <c r="AB227" s="22"/>
      <c r="AC227" s="22"/>
      <c r="AD227" s="22"/>
      <c r="AE227" s="22"/>
      <c r="AF227" s="22"/>
      <c r="AG227" s="22"/>
      <c r="AH227" s="22"/>
      <c r="AI227" s="22"/>
      <c r="AJ227" s="22"/>
      <c r="AK227" s="22"/>
      <c r="AL227" s="22"/>
      <c r="AM227" s="22"/>
      <c r="AN227" s="22"/>
    </row>
    <row r="228" spans="1:40" s="23" customFormat="1" x14ac:dyDescent="0.25">
      <c r="A228" s="22"/>
      <c r="B228" s="22"/>
      <c r="C228" s="22"/>
      <c r="D228" s="22"/>
      <c r="E228" s="22"/>
      <c r="F228" s="22"/>
      <c r="G228" s="22"/>
      <c r="H228" s="22"/>
      <c r="I228" s="22"/>
      <c r="J228" s="22"/>
      <c r="K228" s="22"/>
      <c r="L228" s="22"/>
      <c r="M228" s="22"/>
      <c r="N228" s="25"/>
      <c r="T228" s="22"/>
      <c r="U228" s="22"/>
      <c r="V228" s="22"/>
      <c r="W228" s="22"/>
      <c r="X228" s="22"/>
      <c r="Y228" s="22"/>
      <c r="Z228" s="22"/>
      <c r="AA228" s="22"/>
      <c r="AB228" s="22"/>
      <c r="AC228" s="22"/>
      <c r="AD228" s="22"/>
      <c r="AE228" s="22"/>
      <c r="AF228" s="22"/>
      <c r="AG228" s="22"/>
      <c r="AH228" s="22"/>
      <c r="AI228" s="22"/>
      <c r="AJ228" s="22"/>
      <c r="AK228" s="22"/>
      <c r="AL228" s="22"/>
      <c r="AM228" s="22"/>
      <c r="AN228" s="22"/>
    </row>
    <row r="229" spans="1:40" s="23" customFormat="1" x14ac:dyDescent="0.25">
      <c r="A229" s="22"/>
      <c r="B229" s="22"/>
      <c r="C229" s="22"/>
      <c r="D229" s="22"/>
      <c r="E229" s="22"/>
      <c r="F229" s="22"/>
      <c r="G229" s="22"/>
      <c r="H229" s="22"/>
      <c r="I229" s="22"/>
      <c r="J229" s="22"/>
      <c r="K229" s="22"/>
      <c r="L229" s="22"/>
      <c r="M229" s="22"/>
      <c r="N229" s="25"/>
      <c r="T229" s="22"/>
      <c r="U229" s="22"/>
      <c r="V229" s="22"/>
      <c r="W229" s="22"/>
      <c r="X229" s="22"/>
      <c r="Y229" s="22"/>
      <c r="Z229" s="22"/>
      <c r="AA229" s="22"/>
      <c r="AB229" s="22"/>
      <c r="AC229" s="22"/>
      <c r="AD229" s="22"/>
      <c r="AE229" s="22"/>
      <c r="AF229" s="22"/>
      <c r="AG229" s="22"/>
      <c r="AH229" s="22"/>
      <c r="AI229" s="22"/>
      <c r="AJ229" s="22"/>
      <c r="AK229" s="22"/>
      <c r="AL229" s="22"/>
      <c r="AM229" s="22"/>
      <c r="AN229" s="22"/>
    </row>
    <row r="230" spans="1:40" s="23" customFormat="1" x14ac:dyDescent="0.25">
      <c r="A230" s="22"/>
      <c r="B230" s="22"/>
      <c r="C230" s="22"/>
      <c r="D230" s="22"/>
      <c r="E230" s="22"/>
      <c r="F230" s="22"/>
      <c r="G230" s="22"/>
      <c r="H230" s="22"/>
      <c r="I230" s="22"/>
      <c r="J230" s="22"/>
      <c r="K230" s="22"/>
      <c r="L230" s="22"/>
      <c r="M230" s="22"/>
      <c r="N230" s="25"/>
      <c r="T230" s="22"/>
      <c r="U230" s="22"/>
      <c r="V230" s="22"/>
      <c r="W230" s="22"/>
      <c r="X230" s="22"/>
      <c r="Y230" s="22"/>
      <c r="Z230" s="22"/>
      <c r="AA230" s="22"/>
      <c r="AB230" s="22"/>
      <c r="AC230" s="22"/>
      <c r="AD230" s="22"/>
      <c r="AE230" s="22"/>
      <c r="AF230" s="22"/>
      <c r="AG230" s="22"/>
      <c r="AH230" s="22"/>
      <c r="AI230" s="22"/>
      <c r="AJ230" s="22"/>
      <c r="AK230" s="22"/>
      <c r="AL230" s="22"/>
      <c r="AM230" s="22"/>
      <c r="AN230" s="22"/>
    </row>
    <row r="231" spans="1:40" s="23" customFormat="1" x14ac:dyDescent="0.25">
      <c r="A231" s="22"/>
      <c r="B231" s="22"/>
      <c r="C231" s="22"/>
      <c r="D231" s="22"/>
      <c r="E231" s="22"/>
      <c r="F231" s="22"/>
      <c r="G231" s="22"/>
      <c r="H231" s="22"/>
      <c r="I231" s="22"/>
      <c r="J231" s="22"/>
      <c r="K231" s="22"/>
      <c r="L231" s="22"/>
      <c r="M231" s="22"/>
      <c r="N231" s="25"/>
      <c r="T231" s="22"/>
      <c r="U231" s="22"/>
      <c r="V231" s="22"/>
      <c r="W231" s="22"/>
      <c r="X231" s="22"/>
      <c r="Y231" s="22"/>
      <c r="Z231" s="22"/>
      <c r="AA231" s="22"/>
      <c r="AB231" s="22"/>
      <c r="AC231" s="22"/>
      <c r="AD231" s="22"/>
      <c r="AE231" s="22"/>
      <c r="AF231" s="22"/>
      <c r="AG231" s="22"/>
      <c r="AH231" s="22"/>
      <c r="AI231" s="22"/>
      <c r="AJ231" s="22"/>
      <c r="AK231" s="22"/>
      <c r="AL231" s="22"/>
      <c r="AM231" s="22"/>
      <c r="AN231" s="22"/>
    </row>
    <row r="232" spans="1:40" s="23" customFormat="1" x14ac:dyDescent="0.25">
      <c r="A232" s="22"/>
      <c r="B232" s="22"/>
      <c r="C232" s="22"/>
      <c r="D232" s="22"/>
      <c r="E232" s="22"/>
      <c r="F232" s="22"/>
      <c r="G232" s="22"/>
      <c r="H232" s="22"/>
      <c r="I232" s="22"/>
      <c r="J232" s="22"/>
      <c r="K232" s="22"/>
      <c r="L232" s="22"/>
      <c r="M232" s="22"/>
      <c r="N232" s="25"/>
      <c r="T232" s="22"/>
      <c r="U232" s="22"/>
      <c r="V232" s="22"/>
      <c r="W232" s="22"/>
      <c r="X232" s="22"/>
      <c r="Y232" s="22"/>
      <c r="Z232" s="22"/>
      <c r="AA232" s="22"/>
      <c r="AB232" s="22"/>
      <c r="AC232" s="22"/>
      <c r="AD232" s="22"/>
      <c r="AE232" s="22"/>
      <c r="AF232" s="22"/>
      <c r="AG232" s="22"/>
      <c r="AH232" s="22"/>
      <c r="AI232" s="22"/>
      <c r="AJ232" s="22"/>
      <c r="AK232" s="22"/>
      <c r="AL232" s="22"/>
      <c r="AM232" s="22"/>
      <c r="AN232" s="22"/>
    </row>
    <row r="233" spans="1:40" s="23" customFormat="1" x14ac:dyDescent="0.25">
      <c r="A233" s="22"/>
      <c r="B233" s="22"/>
      <c r="C233" s="22"/>
      <c r="D233" s="22"/>
      <c r="E233" s="22"/>
      <c r="F233" s="22"/>
      <c r="G233" s="22"/>
      <c r="H233" s="22"/>
      <c r="I233" s="22"/>
      <c r="J233" s="22"/>
      <c r="K233" s="22"/>
      <c r="L233" s="22"/>
      <c r="M233" s="22"/>
      <c r="N233" s="25"/>
      <c r="T233" s="22"/>
      <c r="U233" s="22"/>
      <c r="V233" s="22"/>
      <c r="W233" s="22"/>
      <c r="X233" s="22"/>
      <c r="Y233" s="22"/>
      <c r="Z233" s="22"/>
      <c r="AA233" s="22"/>
      <c r="AB233" s="22"/>
      <c r="AC233" s="22"/>
      <c r="AD233" s="22"/>
      <c r="AE233" s="22"/>
      <c r="AF233" s="22"/>
      <c r="AG233" s="22"/>
      <c r="AH233" s="22"/>
      <c r="AI233" s="22"/>
      <c r="AJ233" s="22"/>
      <c r="AK233" s="22"/>
      <c r="AL233" s="22"/>
      <c r="AM233" s="22"/>
      <c r="AN233" s="22"/>
    </row>
    <row r="234" spans="1:40" s="23" customFormat="1" x14ac:dyDescent="0.25">
      <c r="A234" s="22"/>
      <c r="B234" s="22"/>
      <c r="C234" s="22"/>
      <c r="D234" s="22"/>
      <c r="E234" s="22"/>
      <c r="F234" s="22"/>
      <c r="G234" s="22"/>
      <c r="H234" s="22"/>
      <c r="I234" s="22"/>
      <c r="J234" s="22"/>
      <c r="K234" s="22"/>
      <c r="L234" s="22"/>
      <c r="M234" s="22"/>
      <c r="N234" s="25"/>
      <c r="T234" s="22"/>
      <c r="U234" s="22"/>
      <c r="V234" s="22"/>
      <c r="W234" s="22"/>
      <c r="X234" s="22"/>
      <c r="Y234" s="22"/>
      <c r="Z234" s="22"/>
      <c r="AA234" s="22"/>
      <c r="AB234" s="22"/>
      <c r="AC234" s="22"/>
      <c r="AD234" s="22"/>
      <c r="AE234" s="22"/>
      <c r="AF234" s="22"/>
      <c r="AG234" s="22"/>
      <c r="AH234" s="22"/>
      <c r="AI234" s="22"/>
      <c r="AJ234" s="22"/>
      <c r="AK234" s="22"/>
      <c r="AL234" s="22"/>
      <c r="AM234" s="22"/>
      <c r="AN234" s="22"/>
    </row>
    <row r="235" spans="1:40" s="23" customFormat="1" x14ac:dyDescent="0.25">
      <c r="A235" s="22"/>
      <c r="B235" s="22"/>
      <c r="C235" s="22"/>
      <c r="D235" s="22"/>
      <c r="E235" s="22"/>
      <c r="F235" s="22"/>
      <c r="G235" s="22"/>
      <c r="H235" s="22"/>
      <c r="I235" s="22"/>
      <c r="J235" s="22"/>
      <c r="K235" s="22"/>
      <c r="L235" s="22"/>
      <c r="M235" s="22"/>
      <c r="N235" s="25"/>
      <c r="T235" s="22"/>
      <c r="U235" s="22"/>
      <c r="V235" s="22"/>
      <c r="W235" s="22"/>
      <c r="X235" s="22"/>
      <c r="Y235" s="22"/>
      <c r="Z235" s="22"/>
      <c r="AA235" s="22"/>
      <c r="AB235" s="22"/>
      <c r="AC235" s="22"/>
      <c r="AD235" s="22"/>
      <c r="AE235" s="22"/>
      <c r="AF235" s="22"/>
      <c r="AG235" s="22"/>
      <c r="AH235" s="22"/>
      <c r="AI235" s="22"/>
      <c r="AJ235" s="22"/>
      <c r="AK235" s="22"/>
      <c r="AL235" s="22"/>
      <c r="AM235" s="22"/>
      <c r="AN235" s="22"/>
    </row>
    <row r="236" spans="1:40" s="23" customFormat="1" x14ac:dyDescent="0.25">
      <c r="A236" s="22"/>
      <c r="B236" s="22"/>
      <c r="C236" s="22"/>
      <c r="D236" s="22"/>
      <c r="E236" s="22"/>
      <c r="F236" s="22"/>
      <c r="G236" s="22"/>
      <c r="H236" s="22"/>
      <c r="I236" s="22"/>
      <c r="J236" s="22"/>
      <c r="K236" s="22"/>
      <c r="L236" s="22"/>
      <c r="M236" s="22"/>
      <c r="N236" s="25"/>
      <c r="T236" s="22"/>
      <c r="U236" s="22"/>
      <c r="V236" s="22"/>
      <c r="W236" s="22"/>
      <c r="X236" s="22"/>
      <c r="Y236" s="22"/>
      <c r="Z236" s="22"/>
      <c r="AA236" s="22"/>
      <c r="AB236" s="22"/>
      <c r="AC236" s="22"/>
      <c r="AD236" s="22"/>
      <c r="AE236" s="22"/>
      <c r="AF236" s="22"/>
      <c r="AG236" s="22"/>
      <c r="AH236" s="22"/>
      <c r="AI236" s="22"/>
      <c r="AJ236" s="22"/>
      <c r="AK236" s="22"/>
      <c r="AL236" s="22"/>
      <c r="AM236" s="22"/>
      <c r="AN236" s="22"/>
    </row>
    <row r="237" spans="1:40" s="23" customFormat="1" x14ac:dyDescent="0.25">
      <c r="A237" s="22"/>
      <c r="B237" s="22"/>
      <c r="C237" s="22"/>
      <c r="D237" s="22"/>
      <c r="E237" s="22"/>
      <c r="F237" s="22"/>
      <c r="G237" s="22"/>
      <c r="H237" s="22"/>
      <c r="I237" s="22"/>
      <c r="J237" s="22"/>
      <c r="K237" s="22"/>
      <c r="L237" s="22"/>
      <c r="M237" s="22"/>
      <c r="N237" s="25"/>
      <c r="T237" s="22"/>
      <c r="U237" s="22"/>
      <c r="V237" s="22"/>
      <c r="W237" s="22"/>
      <c r="X237" s="22"/>
      <c r="Y237" s="22"/>
      <c r="Z237" s="22"/>
      <c r="AA237" s="22"/>
      <c r="AB237" s="22"/>
      <c r="AC237" s="22"/>
      <c r="AD237" s="22"/>
      <c r="AE237" s="22"/>
      <c r="AF237" s="22"/>
      <c r="AG237" s="22"/>
      <c r="AH237" s="22"/>
      <c r="AI237" s="22"/>
      <c r="AJ237" s="22"/>
      <c r="AK237" s="22"/>
      <c r="AL237" s="22"/>
      <c r="AM237" s="22"/>
      <c r="AN237" s="22"/>
    </row>
    <row r="238" spans="1:40" s="23" customFormat="1" x14ac:dyDescent="0.25">
      <c r="A238" s="22"/>
      <c r="B238" s="22"/>
      <c r="C238" s="22"/>
      <c r="D238" s="22"/>
      <c r="E238" s="22"/>
      <c r="F238" s="22"/>
      <c r="G238" s="22"/>
      <c r="H238" s="22"/>
      <c r="I238" s="22"/>
      <c r="J238" s="22"/>
      <c r="K238" s="22"/>
      <c r="L238" s="22"/>
      <c r="M238" s="22"/>
      <c r="N238" s="25"/>
      <c r="T238" s="22"/>
      <c r="U238" s="22"/>
      <c r="V238" s="22"/>
      <c r="W238" s="22"/>
      <c r="X238" s="22"/>
      <c r="Y238" s="22"/>
      <c r="Z238" s="22"/>
      <c r="AA238" s="22"/>
      <c r="AB238" s="22"/>
      <c r="AC238" s="22"/>
      <c r="AD238" s="22"/>
      <c r="AE238" s="22"/>
      <c r="AF238" s="22"/>
      <c r="AG238" s="22"/>
      <c r="AH238" s="22"/>
      <c r="AI238" s="22"/>
      <c r="AJ238" s="22"/>
      <c r="AK238" s="22"/>
      <c r="AL238" s="22"/>
      <c r="AM238" s="22"/>
      <c r="AN238" s="22"/>
    </row>
    <row r="239" spans="1:40" s="23" customFormat="1" x14ac:dyDescent="0.25">
      <c r="A239" s="22"/>
      <c r="B239" s="22"/>
      <c r="C239" s="22"/>
      <c r="D239" s="22"/>
      <c r="E239" s="22"/>
      <c r="F239" s="22"/>
      <c r="G239" s="22"/>
      <c r="H239" s="22"/>
      <c r="I239" s="22"/>
      <c r="J239" s="22"/>
      <c r="K239" s="22"/>
      <c r="L239" s="22"/>
      <c r="M239" s="22"/>
      <c r="N239" s="25"/>
      <c r="T239" s="22"/>
      <c r="U239" s="22"/>
      <c r="V239" s="22"/>
      <c r="W239" s="22"/>
      <c r="X239" s="22"/>
      <c r="Y239" s="22"/>
      <c r="Z239" s="22"/>
      <c r="AA239" s="22"/>
      <c r="AB239" s="22"/>
      <c r="AC239" s="22"/>
      <c r="AD239" s="22"/>
      <c r="AE239" s="22"/>
      <c r="AF239" s="22"/>
      <c r="AG239" s="22"/>
      <c r="AH239" s="22"/>
      <c r="AI239" s="22"/>
      <c r="AJ239" s="22"/>
      <c r="AK239" s="22"/>
      <c r="AL239" s="22"/>
      <c r="AM239" s="22"/>
      <c r="AN239" s="22"/>
    </row>
    <row r="240" spans="1:40" s="23" customFormat="1" x14ac:dyDescent="0.25">
      <c r="A240" s="22"/>
      <c r="B240" s="22"/>
      <c r="C240" s="22"/>
      <c r="D240" s="22"/>
      <c r="E240" s="22"/>
      <c r="F240" s="22"/>
      <c r="G240" s="22"/>
      <c r="H240" s="22"/>
      <c r="I240" s="22"/>
      <c r="J240" s="22"/>
      <c r="K240" s="22"/>
      <c r="L240" s="22"/>
      <c r="M240" s="22"/>
      <c r="N240" s="25"/>
      <c r="T240" s="22"/>
      <c r="U240" s="22"/>
      <c r="V240" s="22"/>
      <c r="W240" s="22"/>
      <c r="X240" s="22"/>
      <c r="Y240" s="22"/>
      <c r="Z240" s="22"/>
      <c r="AA240" s="22"/>
      <c r="AB240" s="22"/>
      <c r="AC240" s="22"/>
      <c r="AD240" s="22"/>
      <c r="AE240" s="22"/>
      <c r="AF240" s="22"/>
      <c r="AG240" s="22"/>
      <c r="AH240" s="22"/>
      <c r="AI240" s="22"/>
      <c r="AJ240" s="22"/>
      <c r="AK240" s="22"/>
      <c r="AL240" s="22"/>
      <c r="AM240" s="22"/>
      <c r="AN240" s="22"/>
    </row>
    <row r="241" spans="1:40" s="23" customFormat="1" x14ac:dyDescent="0.25">
      <c r="A241" s="22"/>
      <c r="B241" s="22"/>
      <c r="C241" s="22"/>
      <c r="D241" s="22"/>
      <c r="E241" s="22"/>
      <c r="F241" s="22"/>
      <c r="G241" s="22"/>
      <c r="H241" s="22"/>
      <c r="I241" s="22"/>
      <c r="J241" s="22"/>
      <c r="K241" s="22"/>
      <c r="L241" s="22"/>
      <c r="M241" s="22"/>
      <c r="N241" s="25"/>
      <c r="T241" s="22"/>
      <c r="U241" s="22"/>
      <c r="V241" s="22"/>
      <c r="W241" s="22"/>
      <c r="X241" s="22"/>
      <c r="Y241" s="22"/>
      <c r="Z241" s="22"/>
      <c r="AA241" s="22"/>
      <c r="AB241" s="22"/>
      <c r="AC241" s="22"/>
      <c r="AD241" s="22"/>
      <c r="AE241" s="22"/>
      <c r="AF241" s="22"/>
      <c r="AG241" s="22"/>
      <c r="AH241" s="22"/>
      <c r="AI241" s="22"/>
      <c r="AJ241" s="22"/>
      <c r="AK241" s="22"/>
      <c r="AL241" s="22"/>
      <c r="AM241" s="22"/>
      <c r="AN241" s="22"/>
    </row>
    <row r="242" spans="1:40" s="23" customFormat="1" x14ac:dyDescent="0.25">
      <c r="A242" s="22"/>
      <c r="B242" s="22"/>
      <c r="C242" s="22"/>
      <c r="D242" s="22"/>
      <c r="E242" s="22"/>
      <c r="F242" s="22"/>
      <c r="G242" s="22"/>
      <c r="H242" s="22"/>
      <c r="I242" s="22"/>
      <c r="J242" s="22"/>
      <c r="K242" s="22"/>
      <c r="L242" s="22"/>
      <c r="M242" s="22"/>
      <c r="N242" s="25"/>
      <c r="T242" s="22"/>
      <c r="U242" s="22"/>
      <c r="V242" s="22"/>
      <c r="W242" s="22"/>
      <c r="X242" s="22"/>
      <c r="Y242" s="22"/>
      <c r="Z242" s="22"/>
      <c r="AA242" s="22"/>
      <c r="AB242" s="22"/>
      <c r="AC242" s="22"/>
      <c r="AD242" s="22"/>
      <c r="AE242" s="22"/>
      <c r="AF242" s="22"/>
      <c r="AG242" s="22"/>
      <c r="AH242" s="22"/>
      <c r="AI242" s="22"/>
      <c r="AJ242" s="22"/>
      <c r="AK242" s="22"/>
      <c r="AL242" s="22"/>
      <c r="AM242" s="22"/>
      <c r="AN242" s="22"/>
    </row>
    <row r="243" spans="1:40" s="23" customFormat="1" x14ac:dyDescent="0.25">
      <c r="A243" s="22"/>
      <c r="B243" s="22"/>
      <c r="C243" s="22"/>
      <c r="D243" s="22"/>
      <c r="E243" s="22"/>
      <c r="F243" s="22"/>
      <c r="G243" s="22"/>
      <c r="H243" s="22"/>
      <c r="I243" s="22"/>
      <c r="J243" s="22"/>
      <c r="K243" s="22"/>
      <c r="L243" s="22"/>
      <c r="M243" s="22"/>
      <c r="N243" s="25"/>
      <c r="T243" s="22"/>
      <c r="U243" s="22"/>
      <c r="V243" s="22"/>
      <c r="W243" s="22"/>
      <c r="X243" s="22"/>
      <c r="Y243" s="22"/>
      <c r="Z243" s="22"/>
      <c r="AA243" s="22"/>
      <c r="AB243" s="22"/>
      <c r="AC243" s="22"/>
      <c r="AD243" s="22"/>
      <c r="AE243" s="22"/>
      <c r="AF243" s="22"/>
      <c r="AG243" s="22"/>
      <c r="AH243" s="22"/>
      <c r="AI243" s="22"/>
      <c r="AJ243" s="22"/>
      <c r="AK243" s="22"/>
      <c r="AL243" s="22"/>
      <c r="AM243" s="22"/>
      <c r="AN243" s="22"/>
    </row>
    <row r="244" spans="1:40" s="23" customFormat="1" x14ac:dyDescent="0.25">
      <c r="A244" s="22"/>
      <c r="B244" s="22"/>
      <c r="C244" s="22"/>
      <c r="D244" s="22"/>
      <c r="E244" s="22"/>
      <c r="F244" s="22"/>
      <c r="G244" s="22"/>
      <c r="H244" s="22"/>
      <c r="I244" s="22"/>
      <c r="J244" s="22"/>
      <c r="K244" s="22"/>
      <c r="L244" s="22"/>
      <c r="M244" s="22"/>
      <c r="N244" s="25"/>
      <c r="T244" s="22"/>
      <c r="U244" s="22"/>
      <c r="V244" s="22"/>
      <c r="W244" s="22"/>
      <c r="X244" s="22"/>
      <c r="Y244" s="22"/>
      <c r="Z244" s="22"/>
      <c r="AA244" s="22"/>
      <c r="AB244" s="22"/>
      <c r="AC244" s="22"/>
      <c r="AD244" s="22"/>
      <c r="AE244" s="22"/>
      <c r="AF244" s="22"/>
      <c r="AG244" s="22"/>
      <c r="AH244" s="22"/>
      <c r="AI244" s="22"/>
      <c r="AJ244" s="22"/>
      <c r="AK244" s="22"/>
      <c r="AL244" s="22"/>
      <c r="AM244" s="22"/>
      <c r="AN244" s="22"/>
    </row>
    <row r="245" spans="1:40" s="23" customFormat="1" x14ac:dyDescent="0.25">
      <c r="A245" s="22"/>
      <c r="B245" s="22"/>
      <c r="C245" s="22"/>
      <c r="D245" s="22"/>
      <c r="E245" s="22"/>
      <c r="F245" s="22"/>
      <c r="G245" s="22"/>
      <c r="H245" s="22"/>
      <c r="I245" s="22"/>
      <c r="J245" s="22"/>
      <c r="K245" s="22"/>
      <c r="L245" s="22"/>
      <c r="M245" s="22"/>
      <c r="N245" s="25"/>
      <c r="T245" s="22"/>
      <c r="U245" s="22"/>
      <c r="V245" s="22"/>
      <c r="W245" s="22"/>
      <c r="X245" s="22"/>
      <c r="Y245" s="22"/>
      <c r="Z245" s="22"/>
      <c r="AA245" s="22"/>
      <c r="AB245" s="22"/>
      <c r="AC245" s="22"/>
      <c r="AD245" s="22"/>
      <c r="AE245" s="22"/>
      <c r="AF245" s="22"/>
      <c r="AG245" s="22"/>
      <c r="AH245" s="22"/>
      <c r="AI245" s="22"/>
      <c r="AJ245" s="22"/>
      <c r="AK245" s="22"/>
      <c r="AL245" s="22"/>
      <c r="AM245" s="22"/>
      <c r="AN245" s="22"/>
    </row>
    <row r="246" spans="1:40" s="23" customFormat="1" x14ac:dyDescent="0.25">
      <c r="A246" s="22"/>
      <c r="B246" s="22"/>
      <c r="C246" s="22"/>
      <c r="D246" s="22"/>
      <c r="E246" s="22"/>
      <c r="F246" s="22"/>
      <c r="G246" s="22"/>
      <c r="H246" s="22"/>
      <c r="I246" s="22"/>
      <c r="J246" s="22"/>
      <c r="K246" s="22"/>
      <c r="L246" s="22"/>
      <c r="M246" s="22"/>
      <c r="N246" s="25"/>
      <c r="T246" s="22"/>
      <c r="U246" s="22"/>
      <c r="V246" s="22"/>
      <c r="W246" s="22"/>
      <c r="X246" s="22"/>
      <c r="Y246" s="22"/>
      <c r="Z246" s="22"/>
      <c r="AA246" s="22"/>
      <c r="AB246" s="22"/>
      <c r="AC246" s="22"/>
      <c r="AD246" s="22"/>
      <c r="AE246" s="22"/>
      <c r="AF246" s="22"/>
      <c r="AG246" s="22"/>
      <c r="AH246" s="22"/>
      <c r="AI246" s="22"/>
      <c r="AJ246" s="22"/>
      <c r="AK246" s="22"/>
      <c r="AL246" s="22"/>
      <c r="AM246" s="22"/>
      <c r="AN246" s="22"/>
    </row>
    <row r="247" spans="1:40" s="23" customFormat="1" x14ac:dyDescent="0.25">
      <c r="A247" s="22"/>
      <c r="B247" s="22"/>
      <c r="C247" s="22"/>
      <c r="D247" s="22"/>
      <c r="E247" s="22"/>
      <c r="F247" s="22"/>
      <c r="G247" s="22"/>
      <c r="H247" s="22"/>
      <c r="I247" s="22"/>
      <c r="J247" s="22"/>
      <c r="K247" s="22"/>
      <c r="L247" s="22"/>
      <c r="M247" s="22"/>
      <c r="N247" s="25"/>
      <c r="T247" s="22"/>
      <c r="U247" s="22"/>
      <c r="V247" s="22"/>
      <c r="W247" s="22"/>
      <c r="X247" s="22"/>
      <c r="Y247" s="22"/>
      <c r="Z247" s="22"/>
      <c r="AA247" s="22"/>
      <c r="AB247" s="22"/>
      <c r="AC247" s="22"/>
      <c r="AD247" s="22"/>
      <c r="AE247" s="22"/>
      <c r="AF247" s="22"/>
      <c r="AG247" s="22"/>
      <c r="AH247" s="22"/>
      <c r="AI247" s="22"/>
      <c r="AJ247" s="22"/>
      <c r="AK247" s="22"/>
      <c r="AL247" s="22"/>
      <c r="AM247" s="22"/>
      <c r="AN247" s="22"/>
    </row>
    <row r="248" spans="1:40" s="23" customFormat="1" x14ac:dyDescent="0.25">
      <c r="A248" s="22"/>
      <c r="B248" s="22"/>
      <c r="C248" s="22"/>
      <c r="D248" s="22"/>
      <c r="E248" s="22"/>
      <c r="F248" s="22"/>
      <c r="G248" s="22"/>
      <c r="H248" s="22"/>
      <c r="I248" s="22"/>
      <c r="J248" s="22"/>
      <c r="K248" s="22"/>
      <c r="L248" s="22"/>
      <c r="M248" s="22"/>
      <c r="N248" s="25"/>
      <c r="T248" s="22"/>
      <c r="U248" s="22"/>
      <c r="V248" s="22"/>
      <c r="W248" s="22"/>
      <c r="X248" s="22"/>
      <c r="Y248" s="22"/>
      <c r="Z248" s="22"/>
      <c r="AA248" s="22"/>
      <c r="AB248" s="22"/>
      <c r="AC248" s="22"/>
      <c r="AD248" s="22"/>
      <c r="AE248" s="22"/>
      <c r="AF248" s="22"/>
      <c r="AG248" s="22"/>
      <c r="AH248" s="22"/>
      <c r="AI248" s="22"/>
      <c r="AJ248" s="22"/>
      <c r="AK248" s="22"/>
      <c r="AL248" s="22"/>
      <c r="AM248" s="22"/>
      <c r="AN248" s="22"/>
    </row>
    <row r="249" spans="1:40" s="23" customFormat="1" x14ac:dyDescent="0.25">
      <c r="A249" s="22"/>
      <c r="B249" s="22"/>
      <c r="C249" s="22"/>
      <c r="D249" s="22"/>
      <c r="E249" s="22"/>
      <c r="F249" s="22"/>
      <c r="G249" s="22"/>
      <c r="H249" s="22"/>
      <c r="I249" s="22"/>
      <c r="J249" s="22"/>
      <c r="K249" s="22"/>
      <c r="L249" s="22"/>
      <c r="M249" s="22"/>
      <c r="N249" s="25"/>
      <c r="T249" s="22"/>
      <c r="U249" s="22"/>
      <c r="V249" s="22"/>
      <c r="W249" s="22"/>
      <c r="X249" s="22"/>
      <c r="Y249" s="22"/>
      <c r="Z249" s="22"/>
      <c r="AA249" s="22"/>
      <c r="AB249" s="22"/>
      <c r="AC249" s="22"/>
      <c r="AD249" s="22"/>
      <c r="AE249" s="22"/>
      <c r="AF249" s="22"/>
      <c r="AG249" s="22"/>
      <c r="AH249" s="22"/>
      <c r="AI249" s="22"/>
      <c r="AJ249" s="22"/>
      <c r="AK249" s="22"/>
      <c r="AL249" s="22"/>
      <c r="AM249" s="22"/>
      <c r="AN249" s="22"/>
    </row>
    <row r="250" spans="1:40" s="23" customFormat="1" x14ac:dyDescent="0.25">
      <c r="A250" s="22"/>
      <c r="B250" s="22"/>
      <c r="C250" s="22"/>
      <c r="D250" s="22"/>
      <c r="E250" s="22"/>
      <c r="F250" s="22"/>
      <c r="G250" s="22"/>
      <c r="H250" s="22"/>
      <c r="I250" s="22"/>
      <c r="J250" s="22"/>
      <c r="K250" s="22"/>
      <c r="L250" s="22"/>
      <c r="M250" s="22"/>
      <c r="N250" s="25"/>
      <c r="T250" s="22"/>
      <c r="U250" s="22"/>
      <c r="V250" s="22"/>
      <c r="W250" s="22"/>
      <c r="X250" s="22"/>
      <c r="Y250" s="22"/>
      <c r="Z250" s="22"/>
      <c r="AA250" s="22"/>
      <c r="AB250" s="22"/>
      <c r="AC250" s="22"/>
      <c r="AD250" s="22"/>
      <c r="AE250" s="22"/>
      <c r="AF250" s="22"/>
      <c r="AG250" s="22"/>
      <c r="AH250" s="22"/>
      <c r="AI250" s="22"/>
      <c r="AJ250" s="22"/>
      <c r="AK250" s="22"/>
      <c r="AL250" s="22"/>
      <c r="AM250" s="22"/>
      <c r="AN250" s="22"/>
    </row>
    <row r="251" spans="1:40" s="23" customFormat="1" x14ac:dyDescent="0.25">
      <c r="A251" s="22"/>
      <c r="B251" s="22"/>
      <c r="C251" s="22"/>
      <c r="D251" s="22"/>
      <c r="E251" s="22"/>
      <c r="F251" s="22"/>
      <c r="G251" s="22"/>
      <c r="H251" s="22"/>
      <c r="I251" s="22"/>
      <c r="J251" s="22"/>
      <c r="K251" s="22"/>
      <c r="L251" s="22"/>
      <c r="M251" s="22"/>
      <c r="N251" s="25"/>
      <c r="T251" s="22"/>
      <c r="U251" s="22"/>
      <c r="V251" s="22"/>
      <c r="W251" s="22"/>
      <c r="X251" s="22"/>
      <c r="Y251" s="22"/>
      <c r="Z251" s="22"/>
      <c r="AA251" s="22"/>
      <c r="AB251" s="22"/>
      <c r="AC251" s="22"/>
      <c r="AD251" s="22"/>
      <c r="AE251" s="22"/>
      <c r="AF251" s="22"/>
      <c r="AG251" s="22"/>
      <c r="AH251" s="22"/>
      <c r="AI251" s="22"/>
      <c r="AJ251" s="22"/>
      <c r="AK251" s="22"/>
      <c r="AL251" s="22"/>
      <c r="AM251" s="22"/>
      <c r="AN251" s="22"/>
    </row>
    <row r="252" spans="1:40" s="23" customFormat="1" x14ac:dyDescent="0.25">
      <c r="A252" s="22"/>
      <c r="B252" s="22"/>
      <c r="C252" s="22"/>
      <c r="D252" s="22"/>
      <c r="E252" s="22"/>
      <c r="F252" s="22"/>
      <c r="G252" s="22"/>
      <c r="H252" s="22"/>
      <c r="I252" s="22"/>
      <c r="J252" s="22"/>
      <c r="K252" s="22"/>
      <c r="L252" s="22"/>
      <c r="M252" s="22"/>
      <c r="N252" s="25"/>
      <c r="T252" s="22"/>
      <c r="U252" s="22"/>
      <c r="V252" s="22"/>
      <c r="W252" s="22"/>
      <c r="X252" s="22"/>
      <c r="Y252" s="22"/>
      <c r="Z252" s="22"/>
      <c r="AA252" s="22"/>
      <c r="AB252" s="22"/>
      <c r="AC252" s="22"/>
      <c r="AD252" s="22"/>
      <c r="AE252" s="22"/>
      <c r="AF252" s="22"/>
      <c r="AG252" s="22"/>
      <c r="AH252" s="22"/>
      <c r="AI252" s="22"/>
      <c r="AJ252" s="22"/>
      <c r="AK252" s="22"/>
      <c r="AL252" s="22"/>
      <c r="AM252" s="22"/>
      <c r="AN252" s="22"/>
    </row>
    <row r="253" spans="1:40" s="23" customFormat="1" x14ac:dyDescent="0.25">
      <c r="A253" s="22"/>
      <c r="B253" s="22"/>
      <c r="C253" s="22"/>
      <c r="D253" s="22"/>
      <c r="E253" s="22"/>
      <c r="F253" s="22"/>
      <c r="G253" s="22"/>
      <c r="H253" s="22"/>
      <c r="I253" s="22"/>
      <c r="J253" s="22"/>
      <c r="K253" s="22"/>
      <c r="L253" s="22"/>
      <c r="M253" s="22"/>
      <c r="N253" s="25"/>
      <c r="T253" s="22"/>
      <c r="U253" s="22"/>
      <c r="V253" s="22"/>
      <c r="W253" s="22"/>
      <c r="X253" s="22"/>
      <c r="Y253" s="22"/>
      <c r="Z253" s="22"/>
      <c r="AA253" s="22"/>
      <c r="AB253" s="22"/>
      <c r="AC253" s="22"/>
      <c r="AD253" s="22"/>
      <c r="AE253" s="22"/>
      <c r="AF253" s="22"/>
      <c r="AG253" s="22"/>
      <c r="AH253" s="22"/>
      <c r="AI253" s="22"/>
      <c r="AJ253" s="22"/>
      <c r="AK253" s="22"/>
      <c r="AL253" s="22"/>
      <c r="AM253" s="22"/>
      <c r="AN253" s="22"/>
    </row>
    <row r="254" spans="1:40" s="23" customFormat="1" x14ac:dyDescent="0.25">
      <c r="A254" s="22"/>
      <c r="B254" s="22"/>
      <c r="C254" s="22"/>
      <c r="D254" s="22"/>
      <c r="E254" s="22"/>
      <c r="F254" s="22"/>
      <c r="G254" s="22"/>
      <c r="H254" s="22"/>
      <c r="I254" s="22"/>
      <c r="J254" s="22"/>
      <c r="K254" s="22"/>
      <c r="L254" s="22"/>
      <c r="M254" s="22"/>
      <c r="N254" s="25"/>
      <c r="T254" s="22"/>
      <c r="U254" s="22"/>
      <c r="V254" s="22"/>
      <c r="W254" s="22"/>
      <c r="X254" s="22"/>
      <c r="Y254" s="22"/>
      <c r="Z254" s="22"/>
      <c r="AA254" s="22"/>
      <c r="AB254" s="22"/>
      <c r="AC254" s="22"/>
      <c r="AD254" s="22"/>
      <c r="AE254" s="22"/>
      <c r="AF254" s="22"/>
      <c r="AG254" s="22"/>
      <c r="AH254" s="22"/>
      <c r="AI254" s="22"/>
      <c r="AJ254" s="22"/>
      <c r="AK254" s="22"/>
      <c r="AL254" s="22"/>
      <c r="AM254" s="22"/>
      <c r="AN254" s="22"/>
    </row>
    <row r="255" spans="1:40" s="23" customFormat="1" x14ac:dyDescent="0.25">
      <c r="A255" s="22"/>
      <c r="B255" s="22"/>
      <c r="C255" s="22"/>
      <c r="D255" s="22"/>
      <c r="E255" s="22"/>
      <c r="F255" s="22"/>
      <c r="G255" s="22"/>
      <c r="H255" s="22"/>
      <c r="I255" s="22"/>
      <c r="J255" s="22"/>
      <c r="K255" s="22"/>
      <c r="L255" s="22"/>
      <c r="M255" s="22"/>
      <c r="N255" s="25"/>
      <c r="T255" s="22"/>
      <c r="U255" s="22"/>
      <c r="V255" s="22"/>
      <c r="W255" s="22"/>
      <c r="X255" s="22"/>
      <c r="Y255" s="22"/>
      <c r="Z255" s="22"/>
      <c r="AA255" s="22"/>
      <c r="AB255" s="22"/>
      <c r="AC255" s="22"/>
      <c r="AD255" s="22"/>
      <c r="AE255" s="22"/>
      <c r="AF255" s="22"/>
      <c r="AG255" s="22"/>
      <c r="AH255" s="22"/>
      <c r="AI255" s="22"/>
      <c r="AJ255" s="22"/>
      <c r="AK255" s="22"/>
      <c r="AL255" s="22"/>
      <c r="AM255" s="22"/>
      <c r="AN255" s="22"/>
    </row>
    <row r="256" spans="1:40" s="23" customFormat="1" x14ac:dyDescent="0.25">
      <c r="A256" s="22"/>
      <c r="B256" s="22"/>
      <c r="C256" s="22"/>
      <c r="D256" s="22"/>
      <c r="E256" s="22"/>
      <c r="F256" s="22"/>
      <c r="G256" s="22"/>
      <c r="H256" s="22"/>
      <c r="I256" s="22"/>
      <c r="J256" s="22"/>
      <c r="K256" s="22"/>
      <c r="L256" s="22"/>
      <c r="M256" s="22"/>
      <c r="N256" s="25"/>
      <c r="T256" s="22"/>
      <c r="U256" s="22"/>
      <c r="V256" s="22"/>
      <c r="W256" s="22"/>
      <c r="X256" s="22"/>
      <c r="Y256" s="22"/>
      <c r="Z256" s="22"/>
      <c r="AA256" s="22"/>
      <c r="AB256" s="22"/>
      <c r="AC256" s="22"/>
      <c r="AD256" s="22"/>
      <c r="AE256" s="22"/>
      <c r="AF256" s="22"/>
      <c r="AG256" s="22"/>
      <c r="AH256" s="22"/>
      <c r="AI256" s="22"/>
      <c r="AJ256" s="22"/>
      <c r="AK256" s="22"/>
      <c r="AL256" s="22"/>
      <c r="AM256" s="22"/>
      <c r="AN256" s="22"/>
    </row>
    <row r="257" spans="1:40" s="23" customFormat="1" x14ac:dyDescent="0.25">
      <c r="A257" s="22"/>
      <c r="B257" s="22"/>
      <c r="C257" s="22"/>
      <c r="D257" s="22"/>
      <c r="E257" s="22"/>
      <c r="F257" s="22"/>
      <c r="G257" s="22"/>
      <c r="H257" s="22"/>
      <c r="I257" s="22"/>
      <c r="J257" s="22"/>
      <c r="K257" s="22"/>
      <c r="L257" s="22"/>
      <c r="M257" s="22"/>
      <c r="N257" s="25"/>
      <c r="T257" s="22"/>
      <c r="U257" s="22"/>
      <c r="V257" s="22"/>
      <c r="W257" s="22"/>
      <c r="X257" s="22"/>
      <c r="Y257" s="22"/>
      <c r="Z257" s="22"/>
      <c r="AA257" s="22"/>
      <c r="AB257" s="22"/>
      <c r="AC257" s="22"/>
      <c r="AD257" s="22"/>
      <c r="AE257" s="22"/>
      <c r="AF257" s="22"/>
      <c r="AG257" s="22"/>
      <c r="AH257" s="22"/>
      <c r="AI257" s="22"/>
      <c r="AJ257" s="22"/>
      <c r="AK257" s="22"/>
      <c r="AL257" s="22"/>
      <c r="AM257" s="22"/>
      <c r="AN257" s="22"/>
    </row>
    <row r="258" spans="1:40" s="23" customFormat="1" x14ac:dyDescent="0.25">
      <c r="A258" s="22"/>
      <c r="B258" s="22"/>
      <c r="C258" s="22"/>
      <c r="D258" s="22"/>
      <c r="E258" s="22"/>
      <c r="F258" s="22"/>
      <c r="G258" s="22"/>
      <c r="H258" s="22"/>
      <c r="I258" s="22"/>
      <c r="J258" s="22"/>
      <c r="K258" s="22"/>
      <c r="L258" s="22"/>
      <c r="M258" s="22"/>
      <c r="N258" s="25"/>
      <c r="T258" s="22"/>
      <c r="U258" s="22"/>
      <c r="V258" s="22"/>
      <c r="W258" s="22"/>
      <c r="X258" s="22"/>
      <c r="Y258" s="22"/>
      <c r="Z258" s="22"/>
      <c r="AA258" s="22"/>
      <c r="AB258" s="22"/>
      <c r="AC258" s="22"/>
      <c r="AD258" s="22"/>
      <c r="AE258" s="22"/>
      <c r="AF258" s="22"/>
      <c r="AG258" s="22"/>
      <c r="AH258" s="22"/>
      <c r="AI258" s="22"/>
      <c r="AJ258" s="22"/>
      <c r="AK258" s="22"/>
      <c r="AL258" s="22"/>
      <c r="AM258" s="22"/>
      <c r="AN258" s="22"/>
    </row>
    <row r="259" spans="1:40" s="23" customFormat="1" x14ac:dyDescent="0.25">
      <c r="A259" s="22"/>
      <c r="B259" s="22"/>
      <c r="C259" s="22"/>
      <c r="D259" s="22"/>
      <c r="E259" s="22"/>
      <c r="F259" s="22"/>
      <c r="G259" s="22"/>
      <c r="H259" s="22"/>
      <c r="I259" s="22"/>
      <c r="J259" s="22"/>
      <c r="K259" s="22"/>
      <c r="L259" s="22"/>
      <c r="M259" s="22"/>
      <c r="N259" s="25"/>
      <c r="T259" s="22"/>
      <c r="U259" s="22"/>
      <c r="V259" s="22"/>
      <c r="W259" s="22"/>
      <c r="X259" s="22"/>
      <c r="Y259" s="22"/>
      <c r="Z259" s="22"/>
      <c r="AA259" s="22"/>
      <c r="AB259" s="22"/>
      <c r="AC259" s="22"/>
      <c r="AD259" s="22"/>
      <c r="AE259" s="22"/>
      <c r="AF259" s="22"/>
      <c r="AG259" s="22"/>
      <c r="AH259" s="22"/>
      <c r="AI259" s="22"/>
      <c r="AJ259" s="22"/>
      <c r="AK259" s="22"/>
      <c r="AL259" s="22"/>
      <c r="AM259" s="22"/>
      <c r="AN259" s="22"/>
    </row>
    <row r="260" spans="1:40" s="23" customFormat="1" x14ac:dyDescent="0.25">
      <c r="A260" s="22"/>
      <c r="B260" s="22"/>
      <c r="C260" s="22"/>
      <c r="D260" s="22"/>
      <c r="E260" s="22"/>
      <c r="F260" s="22"/>
      <c r="G260" s="22"/>
      <c r="H260" s="22"/>
      <c r="I260" s="22"/>
      <c r="J260" s="22"/>
      <c r="K260" s="22"/>
      <c r="L260" s="22"/>
      <c r="M260" s="22"/>
      <c r="N260" s="25"/>
      <c r="T260" s="22"/>
      <c r="U260" s="22"/>
      <c r="V260" s="22"/>
      <c r="W260" s="22"/>
      <c r="X260" s="22"/>
      <c r="Y260" s="22"/>
      <c r="Z260" s="22"/>
      <c r="AA260" s="22"/>
      <c r="AB260" s="22"/>
      <c r="AC260" s="22"/>
      <c r="AD260" s="22"/>
      <c r="AE260" s="22"/>
      <c r="AF260" s="22"/>
      <c r="AG260" s="22"/>
      <c r="AH260" s="22"/>
      <c r="AI260" s="22"/>
      <c r="AJ260" s="22"/>
      <c r="AK260" s="22"/>
      <c r="AL260" s="22"/>
      <c r="AM260" s="22"/>
      <c r="AN260" s="22"/>
    </row>
    <row r="261" spans="1:40" s="23" customFormat="1" x14ac:dyDescent="0.25">
      <c r="A261" s="22"/>
      <c r="B261" s="22"/>
      <c r="C261" s="22"/>
      <c r="D261" s="22"/>
      <c r="E261" s="22"/>
      <c r="F261" s="22"/>
      <c r="G261" s="22"/>
      <c r="H261" s="22"/>
      <c r="I261" s="22"/>
      <c r="J261" s="22"/>
      <c r="K261" s="22"/>
      <c r="L261" s="22"/>
      <c r="M261" s="22"/>
      <c r="N261" s="25"/>
      <c r="T261" s="22"/>
      <c r="U261" s="22"/>
      <c r="V261" s="22"/>
      <c r="W261" s="22"/>
      <c r="X261" s="22"/>
      <c r="Y261" s="22"/>
      <c r="Z261" s="22"/>
      <c r="AA261" s="22"/>
      <c r="AB261" s="22"/>
      <c r="AC261" s="22"/>
      <c r="AD261" s="22"/>
      <c r="AE261" s="22"/>
      <c r="AF261" s="22"/>
      <c r="AG261" s="22"/>
      <c r="AH261" s="22"/>
      <c r="AI261" s="22"/>
      <c r="AJ261" s="22"/>
      <c r="AK261" s="22"/>
      <c r="AL261" s="22"/>
      <c r="AM261" s="22"/>
      <c r="AN261" s="22"/>
    </row>
    <row r="262" spans="1:40" s="23" customFormat="1" x14ac:dyDescent="0.25">
      <c r="A262" s="22"/>
      <c r="B262" s="22"/>
      <c r="C262" s="22"/>
      <c r="D262" s="22"/>
      <c r="E262" s="22"/>
      <c r="F262" s="22"/>
      <c r="G262" s="22"/>
      <c r="H262" s="22"/>
      <c r="I262" s="22"/>
      <c r="J262" s="22"/>
      <c r="K262" s="22"/>
      <c r="L262" s="22"/>
      <c r="M262" s="22"/>
      <c r="N262" s="25"/>
      <c r="T262" s="22"/>
      <c r="U262" s="22"/>
      <c r="V262" s="22"/>
      <c r="W262" s="22"/>
      <c r="X262" s="22"/>
      <c r="Y262" s="22"/>
      <c r="Z262" s="22"/>
      <c r="AA262" s="22"/>
      <c r="AB262" s="22"/>
      <c r="AC262" s="22"/>
      <c r="AD262" s="22"/>
      <c r="AE262" s="22"/>
      <c r="AF262" s="22"/>
      <c r="AG262" s="22"/>
      <c r="AH262" s="22"/>
      <c r="AI262" s="22"/>
      <c r="AJ262" s="22"/>
      <c r="AK262" s="22"/>
      <c r="AL262" s="22"/>
      <c r="AM262" s="22"/>
      <c r="AN262" s="22"/>
    </row>
    <row r="263" spans="1:40" s="23" customFormat="1" x14ac:dyDescent="0.25">
      <c r="A263" s="22"/>
      <c r="B263" s="22"/>
      <c r="C263" s="22"/>
      <c r="D263" s="22"/>
      <c r="E263" s="22"/>
      <c r="F263" s="22"/>
      <c r="G263" s="22"/>
      <c r="H263" s="22"/>
      <c r="I263" s="22"/>
      <c r="J263" s="22"/>
      <c r="K263" s="22"/>
      <c r="L263" s="22"/>
      <c r="M263" s="22"/>
      <c r="N263" s="25"/>
      <c r="T263" s="22"/>
      <c r="U263" s="22"/>
      <c r="V263" s="22"/>
      <c r="W263" s="22"/>
      <c r="X263" s="22"/>
      <c r="Y263" s="22"/>
      <c r="Z263" s="22"/>
      <c r="AA263" s="22"/>
      <c r="AB263" s="22"/>
      <c r="AC263" s="22"/>
      <c r="AD263" s="22"/>
      <c r="AE263" s="22"/>
      <c r="AF263" s="22"/>
      <c r="AG263" s="22"/>
      <c r="AH263" s="22"/>
      <c r="AI263" s="22"/>
      <c r="AJ263" s="22"/>
      <c r="AK263" s="22"/>
      <c r="AL263" s="22"/>
      <c r="AM263" s="22"/>
      <c r="AN263" s="22"/>
    </row>
    <row r="264" spans="1:40" s="23" customFormat="1" x14ac:dyDescent="0.25">
      <c r="A264" s="22"/>
      <c r="B264" s="22"/>
      <c r="C264" s="22"/>
      <c r="D264" s="22"/>
      <c r="E264" s="22"/>
      <c r="F264" s="22"/>
      <c r="G264" s="22"/>
      <c r="H264" s="22"/>
      <c r="I264" s="22"/>
      <c r="J264" s="22"/>
      <c r="K264" s="22"/>
      <c r="L264" s="22"/>
      <c r="M264" s="22"/>
      <c r="N264" s="25"/>
      <c r="T264" s="22"/>
      <c r="U264" s="22"/>
      <c r="V264" s="22"/>
      <c r="W264" s="22"/>
      <c r="X264" s="22"/>
      <c r="Y264" s="22"/>
      <c r="Z264" s="22"/>
      <c r="AA264" s="22"/>
      <c r="AB264" s="22"/>
      <c r="AC264" s="22"/>
      <c r="AD264" s="22"/>
      <c r="AE264" s="22"/>
      <c r="AF264" s="22"/>
      <c r="AG264" s="22"/>
      <c r="AH264" s="22"/>
      <c r="AI264" s="22"/>
      <c r="AJ264" s="22"/>
      <c r="AK264" s="22"/>
      <c r="AL264" s="22"/>
      <c r="AM264" s="22"/>
      <c r="AN264" s="22"/>
    </row>
    <row r="265" spans="1:40" s="23" customFormat="1" x14ac:dyDescent="0.25">
      <c r="A265" s="22"/>
      <c r="B265" s="22"/>
      <c r="C265" s="22"/>
      <c r="D265" s="22"/>
      <c r="E265" s="22"/>
      <c r="F265" s="22"/>
      <c r="G265" s="22"/>
      <c r="H265" s="22"/>
      <c r="I265" s="22"/>
      <c r="J265" s="22"/>
      <c r="K265" s="22"/>
      <c r="L265" s="22"/>
      <c r="M265" s="22"/>
      <c r="N265" s="25"/>
      <c r="T265" s="22"/>
      <c r="U265" s="22"/>
      <c r="V265" s="22"/>
      <c r="W265" s="22"/>
      <c r="X265" s="22"/>
      <c r="Y265" s="22"/>
      <c r="Z265" s="22"/>
      <c r="AA265" s="22"/>
      <c r="AB265" s="22"/>
      <c r="AC265" s="22"/>
      <c r="AD265" s="22"/>
      <c r="AE265" s="22"/>
      <c r="AF265" s="22"/>
      <c r="AG265" s="22"/>
      <c r="AH265" s="22"/>
      <c r="AI265" s="22"/>
      <c r="AJ265" s="22"/>
      <c r="AK265" s="22"/>
      <c r="AL265" s="22"/>
      <c r="AM265" s="22"/>
      <c r="AN265" s="22"/>
    </row>
    <row r="266" spans="1:40" s="23" customFormat="1" x14ac:dyDescent="0.25">
      <c r="A266" s="22"/>
      <c r="B266" s="22"/>
      <c r="C266" s="22"/>
      <c r="D266" s="22"/>
      <c r="E266" s="22"/>
      <c r="F266" s="22"/>
      <c r="G266" s="22"/>
      <c r="H266" s="22"/>
      <c r="I266" s="22"/>
      <c r="J266" s="22"/>
      <c r="K266" s="22"/>
      <c r="L266" s="22"/>
      <c r="M266" s="22"/>
      <c r="N266" s="25"/>
      <c r="T266" s="22"/>
      <c r="U266" s="22"/>
      <c r="V266" s="22"/>
      <c r="W266" s="22"/>
      <c r="X266" s="22"/>
      <c r="Y266" s="22"/>
      <c r="Z266" s="22"/>
      <c r="AA266" s="22"/>
      <c r="AB266" s="22"/>
      <c r="AC266" s="22"/>
      <c r="AD266" s="22"/>
      <c r="AE266" s="22"/>
      <c r="AF266" s="22"/>
      <c r="AG266" s="22"/>
      <c r="AH266" s="22"/>
      <c r="AI266" s="22"/>
      <c r="AJ266" s="22"/>
      <c r="AK266" s="22"/>
      <c r="AL266" s="22"/>
      <c r="AM266" s="22"/>
      <c r="AN266" s="22"/>
    </row>
    <row r="267" spans="1:40" s="23" customFormat="1" x14ac:dyDescent="0.25">
      <c r="A267" s="22"/>
      <c r="B267" s="22"/>
      <c r="C267" s="22"/>
      <c r="D267" s="22"/>
      <c r="E267" s="22"/>
      <c r="F267" s="22"/>
      <c r="G267" s="22"/>
      <c r="H267" s="22"/>
      <c r="I267" s="22"/>
      <c r="J267" s="22"/>
      <c r="K267" s="22"/>
      <c r="L267" s="22"/>
      <c r="M267" s="22"/>
      <c r="N267" s="25"/>
      <c r="T267" s="22"/>
      <c r="U267" s="22"/>
      <c r="V267" s="22"/>
      <c r="W267" s="22"/>
      <c r="X267" s="22"/>
      <c r="Y267" s="22"/>
      <c r="Z267" s="22"/>
      <c r="AA267" s="22"/>
      <c r="AB267" s="22"/>
      <c r="AC267" s="22"/>
      <c r="AD267" s="22"/>
      <c r="AE267" s="22"/>
      <c r="AF267" s="22"/>
      <c r="AG267" s="22"/>
      <c r="AH267" s="22"/>
      <c r="AI267" s="22"/>
      <c r="AJ267" s="22"/>
      <c r="AK267" s="22"/>
      <c r="AL267" s="22"/>
      <c r="AM267" s="22"/>
      <c r="AN267" s="22"/>
    </row>
    <row r="268" spans="1:40" s="23" customFormat="1" x14ac:dyDescent="0.25">
      <c r="A268" s="22"/>
      <c r="B268" s="22"/>
      <c r="C268" s="22"/>
      <c r="D268" s="22"/>
      <c r="E268" s="22"/>
      <c r="F268" s="22"/>
      <c r="G268" s="22"/>
      <c r="H268" s="22"/>
      <c r="I268" s="22"/>
      <c r="J268" s="22"/>
      <c r="K268" s="22"/>
      <c r="L268" s="22"/>
      <c r="M268" s="22"/>
      <c r="N268" s="25"/>
      <c r="T268" s="22"/>
      <c r="U268" s="22"/>
      <c r="V268" s="22"/>
      <c r="W268" s="22"/>
      <c r="X268" s="22"/>
      <c r="Y268" s="22"/>
      <c r="Z268" s="22"/>
      <c r="AA268" s="22"/>
      <c r="AB268" s="22"/>
      <c r="AC268" s="22"/>
      <c r="AD268" s="22"/>
      <c r="AE268" s="22"/>
      <c r="AF268" s="22"/>
      <c r="AG268" s="22"/>
      <c r="AH268" s="22"/>
      <c r="AI268" s="22"/>
      <c r="AJ268" s="22"/>
      <c r="AK268" s="22"/>
      <c r="AL268" s="22"/>
      <c r="AM268" s="22"/>
      <c r="AN268" s="22"/>
    </row>
    <row r="269" spans="1:40" s="23" customFormat="1" x14ac:dyDescent="0.25">
      <c r="A269" s="22"/>
      <c r="B269" s="22"/>
      <c r="C269" s="22"/>
      <c r="D269" s="22"/>
      <c r="E269" s="22"/>
      <c r="F269" s="22"/>
      <c r="G269" s="22"/>
      <c r="H269" s="22"/>
      <c r="I269" s="22"/>
      <c r="J269" s="22"/>
      <c r="K269" s="22"/>
      <c r="L269" s="22"/>
      <c r="M269" s="22"/>
      <c r="N269" s="25"/>
      <c r="T269" s="22"/>
      <c r="U269" s="22"/>
      <c r="V269" s="22"/>
      <c r="W269" s="22"/>
      <c r="X269" s="22"/>
      <c r="Y269" s="22"/>
      <c r="Z269" s="22"/>
      <c r="AA269" s="22"/>
      <c r="AB269" s="22"/>
      <c r="AC269" s="22"/>
      <c r="AD269" s="22"/>
      <c r="AE269" s="22"/>
      <c r="AF269" s="22"/>
      <c r="AG269" s="22"/>
      <c r="AH269" s="22"/>
      <c r="AI269" s="22"/>
      <c r="AJ269" s="22"/>
      <c r="AK269" s="22"/>
      <c r="AL269" s="22"/>
      <c r="AM269" s="22"/>
      <c r="AN269" s="22"/>
    </row>
    <row r="270" spans="1:40" s="23" customFormat="1" x14ac:dyDescent="0.25">
      <c r="A270" s="22"/>
      <c r="B270" s="22"/>
      <c r="C270" s="22"/>
      <c r="D270" s="22"/>
      <c r="E270" s="22"/>
      <c r="F270" s="22"/>
      <c r="G270" s="22"/>
      <c r="H270" s="22"/>
      <c r="I270" s="22"/>
      <c r="J270" s="22"/>
      <c r="K270" s="22"/>
      <c r="L270" s="22"/>
      <c r="M270" s="22"/>
      <c r="N270" s="25"/>
      <c r="T270" s="22"/>
      <c r="U270" s="22"/>
      <c r="V270" s="22"/>
      <c r="W270" s="22"/>
      <c r="X270" s="22"/>
      <c r="Y270" s="22"/>
      <c r="Z270" s="22"/>
      <c r="AA270" s="22"/>
      <c r="AB270" s="22"/>
      <c r="AC270" s="22"/>
      <c r="AD270" s="22"/>
      <c r="AE270" s="22"/>
      <c r="AF270" s="22"/>
      <c r="AG270" s="22"/>
      <c r="AH270" s="22"/>
      <c r="AI270" s="22"/>
      <c r="AJ270" s="22"/>
      <c r="AK270" s="22"/>
      <c r="AL270" s="22"/>
      <c r="AM270" s="22"/>
      <c r="AN270" s="22"/>
    </row>
    <row r="271" spans="1:40" s="23" customFormat="1" x14ac:dyDescent="0.25">
      <c r="A271" s="22"/>
      <c r="B271" s="22"/>
      <c r="C271" s="22"/>
      <c r="D271" s="22"/>
      <c r="E271" s="22"/>
      <c r="F271" s="22"/>
      <c r="G271" s="22"/>
      <c r="H271" s="22"/>
      <c r="I271" s="22"/>
      <c r="J271" s="22"/>
      <c r="K271" s="22"/>
      <c r="L271" s="22"/>
      <c r="M271" s="22"/>
      <c r="N271" s="25"/>
      <c r="T271" s="22"/>
      <c r="U271" s="22"/>
      <c r="V271" s="22"/>
      <c r="W271" s="22"/>
      <c r="X271" s="22"/>
      <c r="Y271" s="22"/>
      <c r="Z271" s="22"/>
      <c r="AA271" s="22"/>
      <c r="AB271" s="22"/>
      <c r="AC271" s="22"/>
      <c r="AD271" s="22"/>
      <c r="AE271" s="22"/>
      <c r="AF271" s="22"/>
      <c r="AG271" s="22"/>
      <c r="AH271" s="22"/>
      <c r="AI271" s="22"/>
      <c r="AJ271" s="22"/>
      <c r="AK271" s="22"/>
      <c r="AL271" s="22"/>
      <c r="AM271" s="22"/>
      <c r="AN271" s="22"/>
    </row>
    <row r="272" spans="1:40" s="23" customFormat="1" x14ac:dyDescent="0.25">
      <c r="A272" s="22"/>
      <c r="B272" s="22"/>
      <c r="C272" s="22"/>
      <c r="D272" s="22"/>
      <c r="E272" s="22"/>
      <c r="F272" s="22"/>
      <c r="G272" s="22"/>
      <c r="H272" s="22"/>
      <c r="I272" s="22"/>
      <c r="J272" s="22"/>
      <c r="K272" s="22"/>
      <c r="L272" s="22"/>
      <c r="M272" s="22"/>
      <c r="N272" s="25"/>
      <c r="T272" s="22"/>
      <c r="U272" s="22"/>
      <c r="V272" s="22"/>
      <c r="W272" s="22"/>
      <c r="X272" s="22"/>
      <c r="Y272" s="22"/>
      <c r="Z272" s="22"/>
      <c r="AA272" s="22"/>
      <c r="AB272" s="22"/>
      <c r="AC272" s="22"/>
      <c r="AD272" s="22"/>
      <c r="AE272" s="22"/>
      <c r="AF272" s="22"/>
      <c r="AG272" s="22"/>
      <c r="AH272" s="22"/>
      <c r="AI272" s="22"/>
      <c r="AJ272" s="22"/>
      <c r="AK272" s="22"/>
      <c r="AL272" s="22"/>
      <c r="AM272" s="22"/>
      <c r="AN272" s="22"/>
    </row>
    <row r="273" spans="1:40" s="23" customFormat="1" x14ac:dyDescent="0.25">
      <c r="A273" s="22"/>
      <c r="B273" s="22"/>
      <c r="C273" s="22"/>
      <c r="D273" s="22"/>
      <c r="E273" s="22"/>
      <c r="F273" s="22"/>
      <c r="G273" s="22"/>
      <c r="H273" s="22"/>
      <c r="I273" s="22"/>
      <c r="J273" s="22"/>
      <c r="K273" s="22"/>
      <c r="L273" s="22"/>
      <c r="M273" s="22"/>
      <c r="N273" s="25"/>
      <c r="T273" s="22"/>
      <c r="U273" s="22"/>
      <c r="V273" s="22"/>
      <c r="W273" s="22"/>
      <c r="X273" s="22"/>
      <c r="Y273" s="22"/>
      <c r="Z273" s="22"/>
      <c r="AA273" s="22"/>
      <c r="AB273" s="22"/>
      <c r="AC273" s="22"/>
      <c r="AD273" s="22"/>
      <c r="AE273" s="22"/>
      <c r="AF273" s="22"/>
      <c r="AG273" s="22"/>
      <c r="AH273" s="22"/>
      <c r="AI273" s="22"/>
      <c r="AJ273" s="22"/>
      <c r="AK273" s="22"/>
      <c r="AL273" s="22"/>
      <c r="AM273" s="22"/>
      <c r="AN273" s="22"/>
    </row>
    <row r="274" spans="1:40" s="23" customFormat="1" x14ac:dyDescent="0.25">
      <c r="A274" s="22"/>
      <c r="B274" s="22"/>
      <c r="C274" s="22"/>
      <c r="D274" s="22"/>
      <c r="E274" s="22"/>
      <c r="F274" s="22"/>
      <c r="G274" s="22"/>
      <c r="H274" s="22"/>
      <c r="I274" s="22"/>
      <c r="J274" s="22"/>
      <c r="K274" s="22"/>
      <c r="L274" s="22"/>
      <c r="M274" s="22"/>
      <c r="N274" s="25"/>
      <c r="T274" s="22"/>
      <c r="U274" s="22"/>
      <c r="V274" s="22"/>
      <c r="W274" s="22"/>
      <c r="X274" s="22"/>
      <c r="Y274" s="22"/>
      <c r="Z274" s="22"/>
      <c r="AA274" s="22"/>
      <c r="AB274" s="22"/>
      <c r="AC274" s="22"/>
      <c r="AD274" s="22"/>
      <c r="AE274" s="22"/>
      <c r="AF274" s="22"/>
      <c r="AG274" s="22"/>
      <c r="AH274" s="22"/>
      <c r="AI274" s="22"/>
      <c r="AJ274" s="22"/>
      <c r="AK274" s="22"/>
      <c r="AL274" s="22"/>
      <c r="AM274" s="22"/>
      <c r="AN274" s="22"/>
    </row>
    <row r="275" spans="1:40" s="23" customFormat="1" x14ac:dyDescent="0.25">
      <c r="A275" s="22"/>
      <c r="B275" s="22"/>
      <c r="C275" s="22"/>
      <c r="D275" s="22"/>
      <c r="E275" s="22"/>
      <c r="F275" s="22"/>
      <c r="G275" s="22"/>
      <c r="H275" s="22"/>
      <c r="I275" s="22"/>
      <c r="J275" s="22"/>
      <c r="K275" s="22"/>
      <c r="L275" s="22"/>
      <c r="M275" s="22"/>
      <c r="N275" s="25"/>
      <c r="T275" s="22"/>
      <c r="U275" s="22"/>
      <c r="V275" s="22"/>
      <c r="W275" s="22"/>
      <c r="X275" s="22"/>
      <c r="Y275" s="22"/>
      <c r="Z275" s="22"/>
      <c r="AA275" s="22"/>
      <c r="AB275" s="22"/>
      <c r="AC275" s="22"/>
      <c r="AD275" s="22"/>
      <c r="AE275" s="22"/>
      <c r="AF275" s="22"/>
      <c r="AG275" s="22"/>
      <c r="AH275" s="22"/>
      <c r="AI275" s="22"/>
      <c r="AJ275" s="22"/>
      <c r="AK275" s="22"/>
      <c r="AL275" s="22"/>
      <c r="AM275" s="22"/>
      <c r="AN275" s="22"/>
    </row>
    <row r="276" spans="1:40" s="23" customFormat="1" x14ac:dyDescent="0.25">
      <c r="A276" s="22"/>
      <c r="B276" s="22"/>
      <c r="C276" s="22"/>
      <c r="D276" s="22"/>
      <c r="E276" s="22"/>
      <c r="F276" s="22"/>
      <c r="G276" s="22"/>
      <c r="H276" s="22"/>
      <c r="I276" s="22"/>
      <c r="J276" s="22"/>
      <c r="K276" s="22"/>
      <c r="L276" s="22"/>
      <c r="M276" s="22"/>
      <c r="N276" s="25"/>
      <c r="T276" s="22"/>
      <c r="U276" s="22"/>
      <c r="V276" s="22"/>
      <c r="W276" s="22"/>
      <c r="X276" s="22"/>
      <c r="Y276" s="22"/>
      <c r="Z276" s="22"/>
      <c r="AA276" s="22"/>
      <c r="AB276" s="22"/>
      <c r="AC276" s="22"/>
      <c r="AD276" s="22"/>
      <c r="AE276" s="22"/>
      <c r="AF276" s="22"/>
      <c r="AG276" s="22"/>
      <c r="AH276" s="22"/>
      <c r="AI276" s="22"/>
      <c r="AJ276" s="22"/>
      <c r="AK276" s="22"/>
      <c r="AL276" s="22"/>
      <c r="AM276" s="22"/>
      <c r="AN276" s="22"/>
    </row>
    <row r="277" spans="1:40" s="23" customFormat="1" x14ac:dyDescent="0.25">
      <c r="A277" s="22"/>
      <c r="B277" s="22"/>
      <c r="C277" s="22"/>
      <c r="D277" s="22"/>
      <c r="E277" s="22"/>
      <c r="F277" s="22"/>
      <c r="G277" s="22"/>
      <c r="H277" s="22"/>
      <c r="I277" s="22"/>
      <c r="J277" s="22"/>
      <c r="K277" s="22"/>
      <c r="L277" s="22"/>
      <c r="M277" s="22"/>
      <c r="N277" s="25"/>
      <c r="T277" s="22"/>
      <c r="U277" s="22"/>
      <c r="V277" s="22"/>
      <c r="W277" s="22"/>
      <c r="X277" s="22"/>
      <c r="Y277" s="22"/>
      <c r="Z277" s="22"/>
      <c r="AA277" s="22"/>
      <c r="AB277" s="22"/>
      <c r="AC277" s="22"/>
      <c r="AD277" s="22"/>
      <c r="AE277" s="22"/>
      <c r="AF277" s="22"/>
      <c r="AG277" s="22"/>
      <c r="AH277" s="22"/>
      <c r="AI277" s="22"/>
      <c r="AJ277" s="22"/>
      <c r="AK277" s="22"/>
      <c r="AL277" s="22"/>
      <c r="AM277" s="22"/>
      <c r="AN277" s="22"/>
    </row>
    <row r="278" spans="1:40" s="23" customFormat="1" x14ac:dyDescent="0.25">
      <c r="A278" s="22"/>
      <c r="B278" s="22"/>
      <c r="C278" s="22"/>
      <c r="D278" s="22"/>
      <c r="E278" s="22"/>
      <c r="F278" s="22"/>
      <c r="G278" s="22"/>
      <c r="H278" s="22"/>
      <c r="I278" s="22"/>
      <c r="J278" s="22"/>
      <c r="K278" s="22"/>
      <c r="L278" s="22"/>
      <c r="M278" s="22"/>
      <c r="N278" s="25"/>
      <c r="T278" s="22"/>
      <c r="U278" s="22"/>
      <c r="V278" s="22"/>
      <c r="W278" s="22"/>
      <c r="X278" s="22"/>
      <c r="Y278" s="22"/>
      <c r="Z278" s="22"/>
      <c r="AA278" s="22"/>
      <c r="AB278" s="22"/>
      <c r="AC278" s="22"/>
      <c r="AD278" s="22"/>
      <c r="AE278" s="22"/>
      <c r="AF278" s="22"/>
      <c r="AG278" s="22"/>
      <c r="AH278" s="22"/>
      <c r="AI278" s="22"/>
      <c r="AJ278" s="22"/>
      <c r="AK278" s="22"/>
      <c r="AL278" s="22"/>
      <c r="AM278" s="22"/>
      <c r="AN278" s="22"/>
    </row>
    <row r="279" spans="1:40" s="23" customFormat="1" x14ac:dyDescent="0.25">
      <c r="A279" s="22"/>
      <c r="B279" s="22"/>
      <c r="C279" s="22"/>
      <c r="D279" s="22"/>
      <c r="E279" s="22"/>
      <c r="F279" s="22"/>
      <c r="G279" s="22"/>
      <c r="H279" s="22"/>
      <c r="I279" s="22"/>
      <c r="J279" s="22"/>
      <c r="K279" s="22"/>
      <c r="L279" s="22"/>
      <c r="M279" s="22"/>
      <c r="N279" s="25"/>
      <c r="T279" s="22"/>
      <c r="U279" s="22"/>
      <c r="V279" s="22"/>
      <c r="W279" s="22"/>
      <c r="X279" s="22"/>
      <c r="Y279" s="22"/>
      <c r="Z279" s="22"/>
      <c r="AA279" s="22"/>
      <c r="AB279" s="22"/>
      <c r="AC279" s="22"/>
      <c r="AD279" s="22"/>
      <c r="AE279" s="22"/>
      <c r="AF279" s="22"/>
      <c r="AG279" s="22"/>
      <c r="AH279" s="22"/>
      <c r="AI279" s="22"/>
      <c r="AJ279" s="22"/>
      <c r="AK279" s="22"/>
      <c r="AL279" s="22"/>
      <c r="AM279" s="22"/>
      <c r="AN279" s="22"/>
    </row>
    <row r="280" spans="1:40" s="23" customFormat="1" x14ac:dyDescent="0.25">
      <c r="A280" s="22"/>
      <c r="B280" s="22"/>
      <c r="C280" s="22"/>
      <c r="D280" s="22"/>
      <c r="E280" s="22"/>
      <c r="F280" s="22"/>
      <c r="G280" s="22"/>
      <c r="H280" s="22"/>
      <c r="I280" s="22"/>
      <c r="J280" s="22"/>
      <c r="K280" s="22"/>
      <c r="L280" s="22"/>
      <c r="M280" s="22"/>
      <c r="N280" s="25"/>
      <c r="T280" s="22"/>
      <c r="U280" s="22"/>
      <c r="V280" s="22"/>
      <c r="W280" s="22"/>
      <c r="X280" s="22"/>
      <c r="Y280" s="22"/>
      <c r="Z280" s="22"/>
      <c r="AA280" s="22"/>
      <c r="AB280" s="22"/>
      <c r="AC280" s="22"/>
      <c r="AD280" s="22"/>
      <c r="AE280" s="22"/>
      <c r="AF280" s="22"/>
      <c r="AG280" s="22"/>
      <c r="AH280" s="22"/>
      <c r="AI280" s="22"/>
      <c r="AJ280" s="22"/>
      <c r="AK280" s="22"/>
      <c r="AL280" s="22"/>
      <c r="AM280" s="22"/>
      <c r="AN280" s="22"/>
    </row>
    <row r="281" spans="1:40" s="23" customFormat="1" x14ac:dyDescent="0.25">
      <c r="A281" s="22"/>
      <c r="B281" s="22"/>
      <c r="C281" s="22"/>
      <c r="D281" s="22"/>
      <c r="E281" s="22"/>
      <c r="F281" s="22"/>
      <c r="G281" s="22"/>
      <c r="H281" s="22"/>
      <c r="I281" s="22"/>
      <c r="J281" s="22"/>
      <c r="K281" s="22"/>
      <c r="L281" s="22"/>
      <c r="M281" s="22"/>
      <c r="N281" s="25"/>
      <c r="T281" s="22"/>
      <c r="U281" s="22"/>
      <c r="V281" s="22"/>
      <c r="W281" s="22"/>
      <c r="X281" s="22"/>
      <c r="Y281" s="22"/>
      <c r="Z281" s="22"/>
      <c r="AA281" s="22"/>
      <c r="AB281" s="22"/>
      <c r="AC281" s="22"/>
      <c r="AD281" s="22"/>
      <c r="AE281" s="22"/>
      <c r="AF281" s="22"/>
      <c r="AG281" s="22"/>
      <c r="AH281" s="22"/>
      <c r="AI281" s="22"/>
      <c r="AJ281" s="22"/>
      <c r="AK281" s="22"/>
      <c r="AL281" s="22"/>
      <c r="AM281" s="22"/>
      <c r="AN281" s="22"/>
    </row>
    <row r="282" spans="1:40" s="23" customFormat="1" x14ac:dyDescent="0.25">
      <c r="A282" s="22"/>
      <c r="B282" s="22"/>
      <c r="C282" s="22"/>
      <c r="D282" s="22"/>
      <c r="E282" s="22"/>
      <c r="F282" s="22"/>
      <c r="G282" s="22"/>
      <c r="H282" s="22"/>
      <c r="I282" s="22"/>
      <c r="J282" s="22"/>
      <c r="K282" s="22"/>
      <c r="L282" s="22"/>
      <c r="M282" s="22"/>
      <c r="N282" s="25"/>
      <c r="T282" s="22"/>
      <c r="U282" s="22"/>
      <c r="V282" s="22"/>
      <c r="W282" s="22"/>
      <c r="X282" s="22"/>
      <c r="Y282" s="22"/>
      <c r="Z282" s="22"/>
      <c r="AA282" s="22"/>
      <c r="AB282" s="22"/>
      <c r="AC282" s="22"/>
      <c r="AD282" s="22"/>
      <c r="AE282" s="22"/>
      <c r="AF282" s="22"/>
      <c r="AG282" s="22"/>
      <c r="AH282" s="22"/>
      <c r="AI282" s="22"/>
      <c r="AJ282" s="22"/>
      <c r="AK282" s="22"/>
      <c r="AL282" s="22"/>
      <c r="AM282" s="22"/>
      <c r="AN282" s="22"/>
    </row>
    <row r="283" spans="1:40" s="23" customFormat="1" x14ac:dyDescent="0.25">
      <c r="A283" s="22"/>
      <c r="B283" s="22"/>
      <c r="C283" s="22"/>
      <c r="D283" s="22"/>
      <c r="E283" s="22"/>
      <c r="F283" s="22"/>
      <c r="G283" s="22"/>
      <c r="H283" s="22"/>
      <c r="I283" s="22"/>
      <c r="J283" s="22"/>
      <c r="K283" s="22"/>
      <c r="L283" s="22"/>
      <c r="M283" s="22"/>
      <c r="N283" s="25"/>
      <c r="T283" s="22"/>
      <c r="U283" s="22"/>
      <c r="V283" s="22"/>
      <c r="W283" s="22"/>
      <c r="X283" s="22"/>
      <c r="Y283" s="22"/>
      <c r="Z283" s="22"/>
      <c r="AA283" s="22"/>
      <c r="AB283" s="22"/>
      <c r="AC283" s="22"/>
      <c r="AD283" s="22"/>
      <c r="AE283" s="22"/>
      <c r="AF283" s="22"/>
      <c r="AG283" s="22"/>
      <c r="AH283" s="22"/>
      <c r="AI283" s="22"/>
      <c r="AJ283" s="22"/>
      <c r="AK283" s="22"/>
      <c r="AL283" s="22"/>
      <c r="AM283" s="22"/>
      <c r="AN283" s="22"/>
    </row>
    <row r="284" spans="1:40" s="23" customFormat="1" x14ac:dyDescent="0.25">
      <c r="A284" s="22"/>
      <c r="B284" s="22"/>
      <c r="C284" s="22"/>
      <c r="D284" s="22"/>
      <c r="E284" s="22"/>
      <c r="F284" s="22"/>
      <c r="G284" s="22"/>
      <c r="H284" s="22"/>
      <c r="I284" s="22"/>
      <c r="J284" s="22"/>
      <c r="K284" s="22"/>
      <c r="L284" s="22"/>
      <c r="M284" s="22"/>
      <c r="N284" s="25"/>
      <c r="T284" s="22"/>
      <c r="U284" s="22"/>
      <c r="V284" s="22"/>
      <c r="W284" s="22"/>
      <c r="X284" s="22"/>
      <c r="Y284" s="22"/>
      <c r="Z284" s="22"/>
      <c r="AA284" s="22"/>
      <c r="AB284" s="22"/>
      <c r="AC284" s="22"/>
      <c r="AD284" s="22"/>
      <c r="AE284" s="22"/>
      <c r="AF284" s="22"/>
      <c r="AG284" s="22"/>
      <c r="AH284" s="22"/>
      <c r="AI284" s="22"/>
      <c r="AJ284" s="22"/>
      <c r="AK284" s="22"/>
      <c r="AL284" s="22"/>
      <c r="AM284" s="22"/>
      <c r="AN284" s="22"/>
    </row>
    <row r="285" spans="1:40" s="23" customFormat="1" x14ac:dyDescent="0.25">
      <c r="A285" s="22"/>
      <c r="B285" s="22"/>
      <c r="C285" s="22"/>
      <c r="D285" s="22"/>
      <c r="E285" s="22"/>
      <c r="F285" s="22"/>
      <c r="G285" s="22"/>
      <c r="H285" s="22"/>
      <c r="I285" s="22"/>
      <c r="J285" s="22"/>
      <c r="K285" s="22"/>
      <c r="L285" s="22"/>
      <c r="M285" s="22"/>
      <c r="N285" s="25"/>
      <c r="T285" s="22"/>
      <c r="U285" s="22"/>
      <c r="V285" s="22"/>
      <c r="W285" s="22"/>
      <c r="X285" s="22"/>
      <c r="Y285" s="22"/>
      <c r="Z285" s="22"/>
      <c r="AA285" s="22"/>
      <c r="AB285" s="22"/>
      <c r="AC285" s="22"/>
      <c r="AD285" s="22"/>
      <c r="AE285" s="22"/>
      <c r="AF285" s="22"/>
      <c r="AG285" s="22"/>
      <c r="AH285" s="22"/>
      <c r="AI285" s="22"/>
      <c r="AJ285" s="22"/>
      <c r="AK285" s="22"/>
      <c r="AL285" s="22"/>
      <c r="AM285" s="22"/>
      <c r="AN285" s="22"/>
    </row>
    <row r="286" spans="1:40" s="23" customFormat="1" x14ac:dyDescent="0.25">
      <c r="A286" s="22"/>
      <c r="B286" s="22"/>
      <c r="C286" s="22"/>
      <c r="D286" s="22"/>
      <c r="E286" s="22"/>
      <c r="F286" s="22"/>
      <c r="G286" s="22"/>
      <c r="H286" s="22"/>
      <c r="I286" s="22"/>
      <c r="J286" s="22"/>
      <c r="K286" s="22"/>
      <c r="L286" s="22"/>
      <c r="M286" s="22"/>
      <c r="N286" s="25"/>
      <c r="T286" s="22"/>
      <c r="U286" s="22"/>
      <c r="V286" s="22"/>
      <c r="W286" s="22"/>
      <c r="X286" s="22"/>
      <c r="Y286" s="22"/>
      <c r="Z286" s="22"/>
      <c r="AA286" s="22"/>
      <c r="AB286" s="22"/>
      <c r="AC286" s="22"/>
      <c r="AD286" s="22"/>
      <c r="AE286" s="22"/>
      <c r="AF286" s="22"/>
      <c r="AG286" s="22"/>
      <c r="AH286" s="22"/>
      <c r="AI286" s="22"/>
      <c r="AJ286" s="22"/>
      <c r="AK286" s="22"/>
      <c r="AL286" s="22"/>
      <c r="AM286" s="22"/>
      <c r="AN286" s="22"/>
    </row>
    <row r="287" spans="1:40" s="23" customFormat="1" x14ac:dyDescent="0.25">
      <c r="A287" s="22"/>
      <c r="B287" s="22"/>
      <c r="C287" s="22"/>
      <c r="D287" s="22"/>
      <c r="E287" s="22"/>
      <c r="F287" s="22"/>
      <c r="G287" s="22"/>
      <c r="H287" s="22"/>
      <c r="I287" s="22"/>
      <c r="J287" s="22"/>
      <c r="K287" s="22"/>
      <c r="L287" s="22"/>
      <c r="M287" s="22"/>
      <c r="N287" s="25"/>
      <c r="T287" s="22"/>
      <c r="U287" s="22"/>
      <c r="V287" s="22"/>
      <c r="W287" s="22"/>
      <c r="X287" s="22"/>
      <c r="Y287" s="22"/>
      <c r="Z287" s="22"/>
      <c r="AA287" s="22"/>
      <c r="AB287" s="22"/>
      <c r="AC287" s="22"/>
      <c r="AD287" s="22"/>
      <c r="AE287" s="22"/>
      <c r="AF287" s="22"/>
      <c r="AG287" s="22"/>
      <c r="AH287" s="22"/>
      <c r="AI287" s="22"/>
      <c r="AJ287" s="22"/>
      <c r="AK287" s="22"/>
      <c r="AL287" s="22"/>
      <c r="AM287" s="22"/>
      <c r="AN287" s="22"/>
    </row>
    <row r="288" spans="1:40" s="23" customFormat="1" x14ac:dyDescent="0.25">
      <c r="A288" s="22"/>
      <c r="B288" s="22"/>
      <c r="C288" s="22"/>
      <c r="D288" s="22"/>
      <c r="E288" s="22"/>
      <c r="F288" s="22"/>
      <c r="G288" s="22"/>
      <c r="H288" s="22"/>
      <c r="I288" s="22"/>
      <c r="J288" s="22"/>
      <c r="K288" s="22"/>
      <c r="L288" s="22"/>
      <c r="M288" s="22"/>
      <c r="N288" s="25"/>
      <c r="T288" s="22"/>
      <c r="U288" s="22"/>
      <c r="V288" s="22"/>
      <c r="W288" s="22"/>
      <c r="X288" s="22"/>
      <c r="Y288" s="22"/>
      <c r="Z288" s="22"/>
      <c r="AA288" s="22"/>
      <c r="AB288" s="22"/>
      <c r="AC288" s="22"/>
      <c r="AD288" s="22"/>
      <c r="AE288" s="22"/>
      <c r="AF288" s="22"/>
      <c r="AG288" s="22"/>
      <c r="AH288" s="22"/>
      <c r="AI288" s="22"/>
      <c r="AJ288" s="22"/>
      <c r="AK288" s="22"/>
      <c r="AL288" s="22"/>
      <c r="AM288" s="22"/>
      <c r="AN288" s="22"/>
    </row>
    <row r="289" spans="1:40" s="23" customFormat="1" x14ac:dyDescent="0.25">
      <c r="A289" s="22"/>
      <c r="B289" s="22"/>
      <c r="C289" s="22"/>
      <c r="D289" s="22"/>
      <c r="E289" s="22"/>
      <c r="F289" s="22"/>
      <c r="G289" s="22"/>
      <c r="H289" s="22"/>
      <c r="I289" s="22"/>
      <c r="J289" s="22"/>
      <c r="K289" s="22"/>
      <c r="L289" s="22"/>
      <c r="M289" s="22"/>
      <c r="N289" s="25"/>
      <c r="T289" s="22"/>
      <c r="U289" s="22"/>
      <c r="V289" s="22"/>
      <c r="W289" s="22"/>
      <c r="X289" s="22"/>
      <c r="Y289" s="22"/>
      <c r="Z289" s="22"/>
      <c r="AA289" s="22"/>
      <c r="AB289" s="22"/>
      <c r="AC289" s="22"/>
      <c r="AD289" s="22"/>
      <c r="AE289" s="22"/>
      <c r="AF289" s="22"/>
      <c r="AG289" s="22"/>
      <c r="AH289" s="22"/>
      <c r="AI289" s="22"/>
      <c r="AJ289" s="22"/>
      <c r="AK289" s="22"/>
      <c r="AL289" s="22"/>
      <c r="AM289" s="22"/>
      <c r="AN289" s="22"/>
    </row>
    <row r="290" spans="1:40" s="23" customFormat="1" x14ac:dyDescent="0.25">
      <c r="A290" s="22"/>
      <c r="B290" s="22"/>
      <c r="C290" s="22"/>
      <c r="D290" s="22"/>
      <c r="E290" s="22"/>
      <c r="F290" s="22"/>
      <c r="G290" s="22"/>
      <c r="H290" s="22"/>
      <c r="I290" s="22"/>
      <c r="J290" s="22"/>
      <c r="K290" s="22"/>
      <c r="L290" s="22"/>
      <c r="M290" s="22"/>
      <c r="N290" s="25"/>
      <c r="T290" s="22"/>
      <c r="U290" s="22"/>
      <c r="V290" s="22"/>
      <c r="W290" s="22"/>
      <c r="X290" s="22"/>
      <c r="Y290" s="22"/>
      <c r="Z290" s="22"/>
      <c r="AA290" s="22"/>
      <c r="AB290" s="22"/>
      <c r="AC290" s="22"/>
      <c r="AD290" s="22"/>
      <c r="AE290" s="22"/>
      <c r="AF290" s="22"/>
      <c r="AG290" s="22"/>
      <c r="AH290" s="22"/>
      <c r="AI290" s="22"/>
      <c r="AJ290" s="22"/>
      <c r="AK290" s="22"/>
      <c r="AL290" s="22"/>
      <c r="AM290" s="22"/>
      <c r="AN290" s="22"/>
    </row>
    <row r="291" spans="1:40" s="23" customFormat="1" x14ac:dyDescent="0.25">
      <c r="A291" s="22"/>
      <c r="B291" s="22"/>
      <c r="C291" s="22"/>
      <c r="D291" s="22"/>
      <c r="E291" s="22"/>
      <c r="F291" s="22"/>
      <c r="G291" s="22"/>
      <c r="H291" s="22"/>
      <c r="I291" s="22"/>
      <c r="J291" s="22"/>
      <c r="K291" s="22"/>
      <c r="L291" s="22"/>
      <c r="M291" s="22"/>
      <c r="N291" s="25"/>
      <c r="T291" s="22"/>
      <c r="U291" s="22"/>
      <c r="V291" s="22"/>
      <c r="W291" s="22"/>
      <c r="X291" s="22"/>
      <c r="Y291" s="22"/>
      <c r="Z291" s="22"/>
      <c r="AA291" s="22"/>
      <c r="AB291" s="22"/>
      <c r="AC291" s="22"/>
      <c r="AD291" s="22"/>
      <c r="AE291" s="22"/>
      <c r="AF291" s="22"/>
      <c r="AG291" s="22"/>
      <c r="AH291" s="22"/>
      <c r="AI291" s="22"/>
      <c r="AJ291" s="22"/>
      <c r="AK291" s="22"/>
      <c r="AL291" s="22"/>
      <c r="AM291" s="22"/>
      <c r="AN291" s="22"/>
    </row>
  </sheetData>
  <mergeCells count="93">
    <mergeCell ref="A152:A153"/>
    <mergeCell ref="K162:L162"/>
    <mergeCell ref="M162:M163"/>
    <mergeCell ref="A54:A70"/>
    <mergeCell ref="A162:A163"/>
    <mergeCell ref="B162:B163"/>
    <mergeCell ref="C162:C163"/>
    <mergeCell ref="D162:D163"/>
    <mergeCell ref="E162:E163"/>
    <mergeCell ref="F162:G162"/>
    <mergeCell ref="F150:G150"/>
    <mergeCell ref="H150:H151"/>
    <mergeCell ref="I150:I151"/>
    <mergeCell ref="J150:J151"/>
    <mergeCell ref="H162:H163"/>
    <mergeCell ref="I162:I163"/>
    <mergeCell ref="J162:J163"/>
    <mergeCell ref="K150:L150"/>
    <mergeCell ref="M150:M151"/>
    <mergeCell ref="H138:H139"/>
    <mergeCell ref="I138:I139"/>
    <mergeCell ref="J138:J139"/>
    <mergeCell ref="K138:L138"/>
    <mergeCell ref="M138:M139"/>
    <mergeCell ref="A150:A151"/>
    <mergeCell ref="B150:B151"/>
    <mergeCell ref="C150:C151"/>
    <mergeCell ref="D150:D151"/>
    <mergeCell ref="E150:E151"/>
    <mergeCell ref="A138:A139"/>
    <mergeCell ref="B138:B139"/>
    <mergeCell ref="C138:C139"/>
    <mergeCell ref="D138:D139"/>
    <mergeCell ref="E138:E139"/>
    <mergeCell ref="F138:G138"/>
    <mergeCell ref="F126:G126"/>
    <mergeCell ref="H126:H127"/>
    <mergeCell ref="I126:I127"/>
    <mergeCell ref="J126:J127"/>
    <mergeCell ref="A71:A74"/>
    <mergeCell ref="A75:A85"/>
    <mergeCell ref="K126:L126"/>
    <mergeCell ref="A86:A118"/>
    <mergeCell ref="M126:M127"/>
    <mergeCell ref="A126:A127"/>
    <mergeCell ref="B126:B127"/>
    <mergeCell ref="C126:C127"/>
    <mergeCell ref="D126:D127"/>
    <mergeCell ref="E126:E127"/>
    <mergeCell ref="AG8:AG9"/>
    <mergeCell ref="AH8:AH9"/>
    <mergeCell ref="AI8:AI9"/>
    <mergeCell ref="A10:A11"/>
    <mergeCell ref="A12:A18"/>
    <mergeCell ref="AA8:AA9"/>
    <mergeCell ref="AB8:AB9"/>
    <mergeCell ref="AC8:AC9"/>
    <mergeCell ref="AD8:AD9"/>
    <mergeCell ref="AE8:AE9"/>
    <mergeCell ref="AF8:AF9"/>
    <mergeCell ref="U8:U9"/>
    <mergeCell ref="V8:V9"/>
    <mergeCell ref="W8:W9"/>
    <mergeCell ref="A8:A9"/>
    <mergeCell ref="B8:B9"/>
    <mergeCell ref="A52:A53"/>
    <mergeCell ref="Y8:Y9"/>
    <mergeCell ref="Z8:Z9"/>
    <mergeCell ref="O8:O9"/>
    <mergeCell ref="P8:P9"/>
    <mergeCell ref="Q8:Q9"/>
    <mergeCell ref="R8:R9"/>
    <mergeCell ref="S8:S9"/>
    <mergeCell ref="T8:T9"/>
    <mergeCell ref="I8:I9"/>
    <mergeCell ref="J8:J9"/>
    <mergeCell ref="K8:L8"/>
    <mergeCell ref="M8:M9"/>
    <mergeCell ref="X8:X9"/>
    <mergeCell ref="A19:A51"/>
    <mergeCell ref="N8:N9"/>
    <mergeCell ref="A1:AI1"/>
    <mergeCell ref="A2:AI2"/>
    <mergeCell ref="B4:G4"/>
    <mergeCell ref="B5:C5"/>
    <mergeCell ref="A7:M7"/>
    <mergeCell ref="N7:X7"/>
    <mergeCell ref="Y7:AI7"/>
    <mergeCell ref="C8:C9"/>
    <mergeCell ref="D8:D9"/>
    <mergeCell ref="E8:E9"/>
    <mergeCell ref="F8:G8"/>
    <mergeCell ref="H8:H9"/>
  </mergeCells>
  <conditionalFormatting sqref="AN5:AN6">
    <cfRule type="cellIs" dxfId="24" priority="10" stopIfTrue="1" operator="equal">
      <formula>$AN$5</formula>
    </cfRule>
  </conditionalFormatting>
  <conditionalFormatting sqref="N10:N118">
    <cfRule type="cellIs" dxfId="23" priority="9" stopIfTrue="1" operator="equal">
      <formula>"x"</formula>
    </cfRule>
  </conditionalFormatting>
  <conditionalFormatting sqref="O10:O118">
    <cfRule type="cellIs" dxfId="22" priority="8" operator="equal">
      <formula>"x"</formula>
    </cfRule>
  </conditionalFormatting>
  <conditionalFormatting sqref="P10:P118">
    <cfRule type="cellIs" dxfId="21" priority="7" operator="equal">
      <formula>"x"</formula>
    </cfRule>
  </conditionalFormatting>
  <conditionalFormatting sqref="Q10:Q118">
    <cfRule type="cellIs" dxfId="20" priority="6" stopIfTrue="1" operator="equal">
      <formula>"x"</formula>
    </cfRule>
  </conditionalFormatting>
  <conditionalFormatting sqref="R10:R118">
    <cfRule type="cellIs" dxfId="19" priority="5" operator="equal">
      <formula>"x"</formula>
    </cfRule>
  </conditionalFormatting>
  <conditionalFormatting sqref="S10:S118">
    <cfRule type="cellIs" dxfId="18" priority="2" stopIfTrue="1" operator="equal">
      <formula>$AN$6</formula>
    </cfRule>
    <cfRule type="cellIs" dxfId="17" priority="3" stopIfTrue="1" operator="equal">
      <formula>$AN$5</formula>
    </cfRule>
  </conditionalFormatting>
  <conditionalFormatting sqref="AE35">
    <cfRule type="cellIs" dxfId="16" priority="1" stopIfTrue="1" operator="equal">
      <formula>"x"</formula>
    </cfRule>
  </conditionalFormatting>
  <dataValidations count="1">
    <dataValidation type="list" allowBlank="1" showInputMessage="1" showErrorMessage="1" sqref="S10:S118">
      <formula1>$AN$5:$AN$6</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0"/>
  <sheetViews>
    <sheetView showGridLines="0" topLeftCell="B1" zoomScale="80" zoomScaleNormal="80" zoomScalePageLayoutView="70" workbookViewId="0">
      <selection activeCell="F14" sqref="F14"/>
    </sheetView>
  </sheetViews>
  <sheetFormatPr defaultRowHeight="15" x14ac:dyDescent="0.25"/>
  <cols>
    <col min="1" max="1" width="2.85546875" customWidth="1"/>
    <col min="2" max="2" width="3.85546875" customWidth="1"/>
    <col min="3" max="3" width="45.28515625"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57"/>
      <c r="B1" s="383" t="s">
        <v>2191</v>
      </c>
      <c r="C1" s="383"/>
      <c r="D1" s="383"/>
      <c r="E1" s="383"/>
      <c r="F1" s="383"/>
      <c r="G1" s="383"/>
      <c r="H1" s="383"/>
      <c r="I1" s="383"/>
      <c r="J1" s="383"/>
      <c r="K1" s="383"/>
      <c r="L1" s="383"/>
      <c r="M1" s="383"/>
      <c r="N1" s="383"/>
      <c r="O1" s="383"/>
      <c r="P1" s="383"/>
      <c r="Q1" s="383"/>
      <c r="R1" s="383"/>
      <c r="S1" s="383"/>
      <c r="T1" s="383"/>
      <c r="U1" s="383"/>
      <c r="V1" s="383"/>
      <c r="W1" s="383"/>
      <c r="X1" s="57"/>
    </row>
    <row r="2" spans="1:28" s="59" customFormat="1" ht="21" customHeight="1" x14ac:dyDescent="0.25">
      <c r="A2" s="58"/>
      <c r="B2" s="383"/>
      <c r="C2" s="383"/>
      <c r="D2" s="383"/>
      <c r="E2" s="383"/>
      <c r="F2" s="383"/>
      <c r="G2" s="383"/>
      <c r="H2" s="383"/>
      <c r="I2" s="383"/>
      <c r="J2" s="383"/>
      <c r="K2" s="383"/>
      <c r="L2" s="383"/>
      <c r="M2" s="383"/>
      <c r="N2" s="383"/>
      <c r="O2" s="383"/>
      <c r="P2" s="383"/>
      <c r="Q2" s="383"/>
      <c r="R2" s="383"/>
      <c r="S2" s="383"/>
      <c r="T2" s="383"/>
      <c r="U2" s="383"/>
      <c r="V2" s="383"/>
      <c r="W2" s="383"/>
      <c r="X2" s="58"/>
    </row>
    <row r="3" spans="1:28" s="61" customFormat="1" ht="33.75" customHeight="1" x14ac:dyDescent="0.25">
      <c r="A3" s="60"/>
      <c r="B3" s="384" t="str">
        <f>'Monitoria Anual - 3'!A2</f>
        <v xml:space="preserve">Plano de Ação Nacional para a Conservação dos Anfíbios e Répteis Ameaçados de Extinção da Região Sul do Brasil (PAN Sul) </v>
      </c>
      <c r="C3" s="384"/>
      <c r="D3" s="384"/>
      <c r="E3" s="384"/>
      <c r="F3" s="384"/>
      <c r="G3" s="384"/>
      <c r="H3" s="384"/>
      <c r="I3" s="384"/>
      <c r="J3" s="384"/>
      <c r="K3" s="384"/>
      <c r="L3" s="384"/>
      <c r="M3" s="384"/>
      <c r="N3" s="384"/>
      <c r="O3" s="384"/>
      <c r="P3" s="384"/>
      <c r="Q3" s="384"/>
      <c r="R3" s="384"/>
      <c r="S3" s="384"/>
      <c r="T3" s="384"/>
      <c r="U3" s="384"/>
      <c r="V3" s="384"/>
      <c r="W3" s="384"/>
      <c r="X3" s="60"/>
    </row>
    <row r="4" spans="1:28" s="7" customFormat="1" ht="10.5" customHeight="1" x14ac:dyDescent="0.25">
      <c r="A4" s="57"/>
      <c r="J4" s="21"/>
      <c r="K4" s="21"/>
      <c r="L4" s="21"/>
      <c r="M4" s="21"/>
      <c r="N4" s="21"/>
      <c r="O4" s="21"/>
      <c r="X4" s="57"/>
    </row>
    <row r="5" spans="1:28" s="22" customFormat="1" ht="31.5" customHeight="1" x14ac:dyDescent="0.25">
      <c r="A5" s="26"/>
      <c r="B5" s="385" t="s">
        <v>0</v>
      </c>
      <c r="C5" s="385"/>
      <c r="D5" s="410" t="str">
        <f>'Monitoria Anual - 3'!B4</f>
        <v>Manutenção da diversidade da fauna de anfíbios e répteis da região sul do Brasil, em cinco anos</v>
      </c>
      <c r="E5" s="410"/>
      <c r="F5" s="410"/>
      <c r="G5" s="410"/>
      <c r="H5" s="410"/>
      <c r="I5" s="410"/>
      <c r="J5" s="410"/>
      <c r="K5" s="410"/>
      <c r="L5" s="410"/>
      <c r="M5" s="410"/>
      <c r="N5" s="411"/>
      <c r="O5" s="53"/>
      <c r="P5" s="53"/>
      <c r="Q5" s="53"/>
      <c r="R5" s="53"/>
      <c r="X5" s="26"/>
    </row>
    <row r="6" spans="1:28" s="7" customFormat="1" ht="26.25" customHeight="1" x14ac:dyDescent="0.25">
      <c r="A6" s="57"/>
      <c r="B6" s="385" t="s">
        <v>2189</v>
      </c>
      <c r="C6" s="385"/>
      <c r="D6" s="408" t="str">
        <f>'Monitoria Anual - 3'!B5</f>
        <v>25 e 29 de maio de 2015</v>
      </c>
      <c r="E6" s="408"/>
      <c r="F6" s="408"/>
      <c r="G6" s="409"/>
      <c r="H6" s="24"/>
      <c r="I6" s="133"/>
      <c r="J6" s="21"/>
      <c r="K6" s="21"/>
      <c r="L6" s="21"/>
      <c r="M6" s="21"/>
      <c r="N6" s="21"/>
      <c r="O6" s="21"/>
      <c r="X6" s="57"/>
    </row>
    <row r="7" spans="1:28" ht="6.75" customHeight="1" x14ac:dyDescent="0.25">
      <c r="A7" s="57"/>
      <c r="X7" s="57"/>
    </row>
    <row r="8" spans="1:28" ht="24.75" customHeight="1" x14ac:dyDescent="0.25">
      <c r="A8" s="57"/>
      <c r="B8" s="392" t="s">
        <v>22</v>
      </c>
      <c r="C8" s="392"/>
      <c r="D8" s="392"/>
      <c r="E8" s="392"/>
      <c r="F8" s="392"/>
      <c r="G8" s="392"/>
      <c r="H8" s="392"/>
      <c r="I8" s="392"/>
      <c r="J8" s="392"/>
      <c r="K8" s="392"/>
      <c r="L8" s="392"/>
      <c r="M8" s="392"/>
      <c r="N8" s="392"/>
      <c r="O8" s="392"/>
      <c r="P8" s="392"/>
      <c r="Q8" s="392"/>
      <c r="R8" s="392"/>
      <c r="S8" s="392"/>
      <c r="T8" s="392"/>
      <c r="U8" s="392"/>
      <c r="V8" s="392"/>
      <c r="W8" s="392"/>
      <c r="X8" s="57"/>
    </row>
    <row r="9" spans="1:28" ht="9" customHeight="1" x14ac:dyDescent="0.25">
      <c r="A9" s="57"/>
      <c r="G9" s="63"/>
      <c r="H9" s="63"/>
      <c r="I9" s="63"/>
      <c r="X9" s="57"/>
    </row>
    <row r="10" spans="1:28" ht="15.75" x14ac:dyDescent="0.25">
      <c r="A10" s="57"/>
      <c r="B10" s="390" t="s">
        <v>2192</v>
      </c>
      <c r="C10" s="391"/>
      <c r="D10" s="62"/>
      <c r="E10" s="62"/>
      <c r="F10" s="62"/>
      <c r="G10" s="62"/>
      <c r="H10" s="62"/>
      <c r="I10" s="62"/>
      <c r="J10" s="62"/>
      <c r="K10" s="62"/>
      <c r="L10" s="62"/>
      <c r="M10" s="62"/>
      <c r="N10" s="62"/>
      <c r="O10" s="62"/>
      <c r="P10" s="62"/>
      <c r="Q10" s="62"/>
      <c r="R10" s="62"/>
      <c r="S10" s="62"/>
      <c r="T10" s="62"/>
      <c r="U10" s="62"/>
      <c r="V10" s="62"/>
      <c r="W10" s="62"/>
      <c r="X10" s="57"/>
    </row>
    <row r="11" spans="1:28" ht="8.25" customHeight="1" thickBot="1" x14ac:dyDescent="0.3">
      <c r="A11" s="57"/>
      <c r="E11" s="64"/>
      <c r="F11" s="393"/>
      <c r="G11" s="393"/>
      <c r="H11" s="65"/>
      <c r="X11" s="57"/>
    </row>
    <row r="12" spans="1:28" ht="33.75" customHeight="1" thickBot="1" x14ac:dyDescent="0.3">
      <c r="A12" s="57"/>
      <c r="C12" s="394" t="s">
        <v>2292</v>
      </c>
      <c r="D12" s="395"/>
      <c r="E12" s="395"/>
      <c r="F12" s="395"/>
      <c r="G12" s="396"/>
      <c r="H12" s="66"/>
      <c r="X12" s="57"/>
    </row>
    <row r="13" spans="1:28" s="2" customFormat="1" ht="34.5" customHeight="1" thickBot="1" x14ac:dyDescent="0.3">
      <c r="A13" s="26"/>
      <c r="C13" s="67" t="s">
        <v>2194</v>
      </c>
      <c r="D13" s="68" t="s">
        <v>44</v>
      </c>
      <c r="E13" s="134" t="s">
        <v>25</v>
      </c>
      <c r="F13" s="68" t="s">
        <v>42</v>
      </c>
      <c r="G13" s="69" t="s">
        <v>25</v>
      </c>
      <c r="H13" s="70"/>
      <c r="X13" s="26"/>
    </row>
    <row r="14" spans="1:28" ht="15.75" x14ac:dyDescent="0.25">
      <c r="A14" s="57"/>
      <c r="C14" s="165" t="s">
        <v>2209</v>
      </c>
      <c r="D14" s="135"/>
      <c r="E14" s="136"/>
      <c r="F14" s="137">
        <f>COUNTA('Monitoria Anual - 3'!S10:S957)</f>
        <v>2</v>
      </c>
      <c r="G14" s="138">
        <f t="shared" ref="G14:G20" si="0">F14/$F$21</f>
        <v>1.8018018018018018E-2</v>
      </c>
      <c r="H14" s="73"/>
      <c r="X14" s="57"/>
    </row>
    <row r="15" spans="1:28" ht="15.75" x14ac:dyDescent="0.25">
      <c r="A15" s="57"/>
      <c r="C15" s="166" t="s">
        <v>2210</v>
      </c>
      <c r="D15" s="139">
        <f>COUNTA('Monitoria Anual - 3'!N10:N957)</f>
        <v>0</v>
      </c>
      <c r="E15" s="72">
        <f>D15/$D$21</f>
        <v>0</v>
      </c>
      <c r="F15" s="140">
        <f>D15-AB15</f>
        <v>0</v>
      </c>
      <c r="G15" s="72">
        <f t="shared" si="0"/>
        <v>0</v>
      </c>
      <c r="H15" s="73"/>
      <c r="X15" s="57"/>
      <c r="Z15">
        <f>COUNTIFS('Monitoria Anual - 3'!N:N,"x",'Monitoria Anual - 3'!S:S,"Excluída")</f>
        <v>0</v>
      </c>
      <c r="AA15">
        <f>COUNTIFS('Monitoria Anual - 3'!N:N,"x",'Monitoria Anual - 3'!S:S,"Agrupada")</f>
        <v>0</v>
      </c>
      <c r="AB15">
        <f>Z15+AA15</f>
        <v>0</v>
      </c>
    </row>
    <row r="16" spans="1:28" ht="15.75" x14ac:dyDescent="0.25">
      <c r="A16" s="57"/>
      <c r="C16" s="167" t="s">
        <v>2211</v>
      </c>
      <c r="D16" s="139">
        <f>COUNTA('Monitoria Anual - 3'!O10:O957)</f>
        <v>44</v>
      </c>
      <c r="E16" s="72">
        <f>D16/$D$21</f>
        <v>0.40366972477064222</v>
      </c>
      <c r="F16" s="140">
        <f>D16-AB16</f>
        <v>42</v>
      </c>
      <c r="G16" s="72">
        <f t="shared" si="0"/>
        <v>0.3783783783783784</v>
      </c>
      <c r="H16" s="73"/>
      <c r="X16" s="57"/>
      <c r="Z16">
        <f t="array" ref="Z16">COUNTIFS('Monitoria Anual - 3'!O:O,"x",'Monitoria Anual - 3'!S:S,"Excluída")</f>
        <v>1</v>
      </c>
      <c r="AA16">
        <f t="array" ref="AA16">COUNTIFS('Monitoria Anual - 3'!O:O,"x",'Monitoria Anual - 3'!S:S,"Agrupada")</f>
        <v>1</v>
      </c>
      <c r="AB16">
        <f>Z16+AA16</f>
        <v>2</v>
      </c>
    </row>
    <row r="17" spans="1:28" ht="15.75" x14ac:dyDescent="0.25">
      <c r="A17" s="57"/>
      <c r="C17" s="168" t="s">
        <v>2212</v>
      </c>
      <c r="D17" s="139">
        <f>COUNTA('Monitoria Anual - 3'!P10:P957)</f>
        <v>17</v>
      </c>
      <c r="E17" s="72">
        <f>D17/$D$21</f>
        <v>0.15596330275229359</v>
      </c>
      <c r="F17" s="140">
        <f>D17-AB17</f>
        <v>17</v>
      </c>
      <c r="G17" s="72">
        <f t="shared" si="0"/>
        <v>0.15315315315315314</v>
      </c>
      <c r="H17" s="73"/>
      <c r="X17" s="57"/>
      <c r="Z17">
        <f t="array" ref="Z17">COUNTIFS('Monitoria Anual - 3'!P:P,"x",'Monitoria Anual - 3'!S:S,"Excluída")</f>
        <v>0</v>
      </c>
      <c r="AA17">
        <f t="array" ref="AA17">COUNTIFS('Monitoria Anual - 3'!P:P,"x",'Monitoria Anual - 3'!S:S,"Agrupada")</f>
        <v>0</v>
      </c>
      <c r="AB17">
        <f>Z17+AA17</f>
        <v>0</v>
      </c>
    </row>
    <row r="18" spans="1:28" ht="15.75" x14ac:dyDescent="0.25">
      <c r="A18" s="57"/>
      <c r="C18" s="169" t="s">
        <v>2213</v>
      </c>
      <c r="D18" s="139">
        <f>COUNTA('Monitoria Anual - 3'!Q10:Q957)</f>
        <v>32</v>
      </c>
      <c r="E18" s="72">
        <f>D18/$D$21</f>
        <v>0.29357798165137616</v>
      </c>
      <c r="F18" s="140">
        <f t="shared" ref="F18:F19" si="1">D18-AB18</f>
        <v>32</v>
      </c>
      <c r="G18" s="72">
        <f t="shared" si="0"/>
        <v>0.28828828828828829</v>
      </c>
      <c r="H18" s="73"/>
      <c r="X18" s="57"/>
      <c r="Z18">
        <f t="array" ref="Z18">COUNTIFS('Monitoria Anual - 3'!Q:Q,"x",'Monitoria Anual - 3'!S:S,"Excluída")</f>
        <v>0</v>
      </c>
      <c r="AA18">
        <f t="array" ref="AA18">COUNTIFS('Monitoria Anual - 3'!Q:Q,"x",'Monitoria Anual - 3'!S:S,"Agrupada")</f>
        <v>0</v>
      </c>
      <c r="AB18">
        <f>Z18+AA18</f>
        <v>0</v>
      </c>
    </row>
    <row r="19" spans="1:28" ht="15.75" x14ac:dyDescent="0.25">
      <c r="A19" s="57"/>
      <c r="C19" s="170" t="s">
        <v>2214</v>
      </c>
      <c r="D19" s="139">
        <f>COUNTA('Monitoria Anual - 3'!R10:R957)</f>
        <v>16</v>
      </c>
      <c r="E19" s="72">
        <f>D19/$D$21</f>
        <v>0.14678899082568808</v>
      </c>
      <c r="F19" s="140">
        <f t="shared" si="1"/>
        <v>16</v>
      </c>
      <c r="G19" s="72">
        <f t="shared" si="0"/>
        <v>0.14414414414414414</v>
      </c>
      <c r="H19" s="73"/>
      <c r="X19" s="57"/>
      <c r="Z19">
        <f t="array" ref="Z19">COUNTIFS('Monitoria Anual - 3'!R:R,"x",'Monitoria Anual - 3'!S:S,"Excluída")</f>
        <v>0</v>
      </c>
      <c r="AA19">
        <f t="array" ref="AA19">COUNTIFS('Monitoria Anual - 3'!R:R,"x",'Monitoria Anual - 3'!S:S,"Agrupada")</f>
        <v>0</v>
      </c>
      <c r="AB19">
        <f>Z19+AA19</f>
        <v>0</v>
      </c>
    </row>
    <row r="20" spans="1:28" ht="16.5" thickBot="1" x14ac:dyDescent="0.3">
      <c r="A20" s="57"/>
      <c r="C20" s="171" t="s">
        <v>2215</v>
      </c>
      <c r="D20" s="141"/>
      <c r="E20" s="142"/>
      <c r="F20" s="143">
        <f>'Monitoria Anual - 3'!C124</f>
        <v>4</v>
      </c>
      <c r="G20" s="144">
        <f t="shared" si="0"/>
        <v>3.6036036036036036E-2</v>
      </c>
      <c r="H20" s="73"/>
      <c r="X20" s="57"/>
    </row>
    <row r="21" spans="1:28" ht="16.5" thickBot="1" x14ac:dyDescent="0.3">
      <c r="A21" s="57"/>
      <c r="C21" s="145" t="s">
        <v>2216</v>
      </c>
      <c r="D21" s="146">
        <f>SUM(D15:D19)</f>
        <v>109</v>
      </c>
      <c r="E21" s="76">
        <f>SUM(E14:E20)</f>
        <v>1</v>
      </c>
      <c r="F21" s="147">
        <f>SUM(F15:F20)</f>
        <v>111</v>
      </c>
      <c r="G21" s="76">
        <f>SUM(G15:G20)</f>
        <v>1</v>
      </c>
      <c r="H21" s="73"/>
      <c r="X21" s="57"/>
    </row>
    <row r="22" spans="1:28" ht="15.75" thickBot="1" x14ac:dyDescent="0.3">
      <c r="A22" s="57"/>
      <c r="C22" s="172" t="s">
        <v>2217</v>
      </c>
      <c r="D22" s="397">
        <f>COUNTIF('Monitoria Anual - 3'!S10:S957,"Agrupada")</f>
        <v>1</v>
      </c>
      <c r="E22" s="398"/>
      <c r="F22" s="398"/>
      <c r="G22" s="399"/>
      <c r="H22" s="77"/>
      <c r="X22" s="57"/>
    </row>
    <row r="23" spans="1:28" ht="15.75" thickBot="1" x14ac:dyDescent="0.3">
      <c r="A23" s="57"/>
      <c r="C23" s="173" t="s">
        <v>2218</v>
      </c>
      <c r="D23" s="397">
        <f>COUNTIF('Monitoria Anual - 3'!S10:S119,"Excluída")</f>
        <v>1</v>
      </c>
      <c r="E23" s="398"/>
      <c r="F23" s="398"/>
      <c r="G23" s="399"/>
      <c r="H23" s="64"/>
      <c r="X23" s="57"/>
    </row>
    <row r="24" spans="1:28" ht="7.5" customHeight="1" x14ac:dyDescent="0.25">
      <c r="A24" s="57"/>
      <c r="H24" s="64"/>
      <c r="X24" s="57"/>
    </row>
    <row r="25" spans="1:28" ht="8.25" customHeight="1" x14ac:dyDescent="0.25">
      <c r="A25" s="57"/>
      <c r="H25" s="64"/>
      <c r="X25" s="57"/>
    </row>
    <row r="26" spans="1:28" ht="15.75" x14ac:dyDescent="0.25">
      <c r="A26" s="57"/>
      <c r="B26" s="390" t="s">
        <v>27</v>
      </c>
      <c r="C26" s="391"/>
      <c r="D26" s="80"/>
      <c r="E26" s="80"/>
      <c r="F26" s="80"/>
      <c r="G26" s="80"/>
      <c r="X26" s="57"/>
    </row>
    <row r="27" spans="1:28" ht="16.5" thickBot="1" x14ac:dyDescent="0.3">
      <c r="A27" s="57"/>
      <c r="B27" s="62"/>
      <c r="C27" s="81"/>
      <c r="D27" s="81"/>
      <c r="E27" s="81"/>
      <c r="F27" s="81"/>
      <c r="G27" s="81"/>
      <c r="H27" s="80"/>
      <c r="I27" s="80"/>
      <c r="J27" s="80"/>
      <c r="K27" s="80"/>
      <c r="L27" s="80"/>
      <c r="M27" s="80"/>
      <c r="N27" s="80"/>
      <c r="O27" s="80"/>
      <c r="P27" s="80"/>
      <c r="Q27" s="80"/>
      <c r="R27" s="80"/>
      <c r="S27" s="80"/>
      <c r="T27" s="80"/>
      <c r="U27" s="80"/>
      <c r="V27" s="80"/>
      <c r="W27" s="80"/>
      <c r="X27" s="57"/>
    </row>
    <row r="28" spans="1:28" s="7" customFormat="1" ht="16.5" thickBot="1" x14ac:dyDescent="0.3">
      <c r="A28" s="57"/>
      <c r="B28" s="81"/>
      <c r="C28" s="82" t="s">
        <v>23</v>
      </c>
      <c r="D28" s="83">
        <f>COUNTA('Monitoria Anual - 3'!A10:A118)</f>
        <v>8</v>
      </c>
      <c r="E28"/>
      <c r="F28"/>
      <c r="G28"/>
      <c r="H28" s="81"/>
      <c r="I28" s="81"/>
      <c r="J28" s="81"/>
      <c r="K28" s="81"/>
      <c r="L28" s="81"/>
      <c r="M28" s="81"/>
      <c r="N28" s="81"/>
      <c r="O28" s="81"/>
      <c r="P28" s="81"/>
      <c r="Q28" s="81"/>
      <c r="R28" s="81"/>
      <c r="S28" s="81"/>
      <c r="T28" s="81"/>
      <c r="U28" s="81"/>
      <c r="V28" s="81"/>
      <c r="W28" s="81"/>
      <c r="X28" s="57"/>
    </row>
    <row r="29" spans="1:28" ht="10.5" customHeight="1" thickBot="1" x14ac:dyDescent="0.3">
      <c r="A29" s="57"/>
      <c r="X29" s="57"/>
    </row>
    <row r="30" spans="1:28" ht="15.75" thickBot="1" x14ac:dyDescent="0.3">
      <c r="A30" s="57"/>
      <c r="C30" s="84" t="s">
        <v>28</v>
      </c>
      <c r="D30" s="84" t="s">
        <v>29</v>
      </c>
      <c r="E30" s="148"/>
      <c r="F30" s="149"/>
      <c r="G30" s="85"/>
      <c r="H30" s="150"/>
      <c r="I30" s="151"/>
      <c r="J30" s="87"/>
      <c r="W30" s="1"/>
      <c r="X30" s="57"/>
    </row>
    <row r="31" spans="1:28" x14ac:dyDescent="0.25">
      <c r="A31" s="57"/>
      <c r="C31" s="88" t="s">
        <v>30</v>
      </c>
      <c r="D31" s="89">
        <f>SUM(F31:J31)</f>
        <v>2</v>
      </c>
      <c r="E31" s="90">
        <f>COUNTA('Monitoria Anual - 3'!S10:S11)</f>
        <v>0</v>
      </c>
      <c r="F31" s="91">
        <f>COUNTA('Monitoria Anual - 3'!N10:N11)</f>
        <v>0</v>
      </c>
      <c r="G31" s="91">
        <f>COUNTA('Monitoria Anual - 3'!O10:O11)</f>
        <v>2</v>
      </c>
      <c r="H31" s="91">
        <f>COUNTA('Monitoria Anual - 3'!P10:P11)</f>
        <v>0</v>
      </c>
      <c r="I31" s="91">
        <f>COUNTA('Monitoria Anual - 3'!Q10:Q11)</f>
        <v>0</v>
      </c>
      <c r="J31" s="92">
        <f>COUNTA('Monitoria Anual - 3'!R10:R11)</f>
        <v>0</v>
      </c>
      <c r="W31" s="1"/>
      <c r="X31" s="57"/>
    </row>
    <row r="32" spans="1:28" x14ac:dyDescent="0.25">
      <c r="A32" s="57"/>
      <c r="C32" s="93" t="s">
        <v>31</v>
      </c>
      <c r="D32" s="88">
        <f>SUM(F32:J32)</f>
        <v>7</v>
      </c>
      <c r="E32" s="94">
        <f>COUNTA('Monitoria Anual - 3'!S12:S18)</f>
        <v>0</v>
      </c>
      <c r="F32" s="95">
        <f>COUNTA('Monitoria Anual - 3'!N12:N18)</f>
        <v>0</v>
      </c>
      <c r="G32" s="95">
        <f>COUNTA('Monitoria Anual - 3'!O12:O18)</f>
        <v>4</v>
      </c>
      <c r="H32" s="95">
        <f>COUNTA('Monitoria Anual - 3'!P12:P18)</f>
        <v>1</v>
      </c>
      <c r="I32" s="95">
        <f>COUNTA('Monitoria Anual - 3'!Q12:Q18)</f>
        <v>2</v>
      </c>
      <c r="J32" s="96">
        <f>COUNTA('Monitoria Anual - 3'!R12:R18)</f>
        <v>0</v>
      </c>
      <c r="W32" s="1"/>
      <c r="X32" s="57"/>
    </row>
    <row r="33" spans="1:24" x14ac:dyDescent="0.25">
      <c r="A33" s="57"/>
      <c r="C33" s="93" t="s">
        <v>32</v>
      </c>
      <c r="D33" s="88">
        <f t="shared" ref="D33:D38" si="2">SUM(F33:J33)</f>
        <v>33</v>
      </c>
      <c r="E33" s="94">
        <f>COUNTA('Monitoria Anual - 3'!S19:S51)</f>
        <v>1</v>
      </c>
      <c r="F33" s="95">
        <f>COUNTA('Monitoria Anual - 3'!N19:N51)</f>
        <v>0</v>
      </c>
      <c r="G33" s="95">
        <f>COUNTA('Monitoria Anual - 3'!O19:O51)</f>
        <v>4</v>
      </c>
      <c r="H33" s="95">
        <f>COUNTA('Monitoria Anual - 3'!P19:P51)</f>
        <v>5</v>
      </c>
      <c r="I33" s="95">
        <f>COUNTA('Monitoria Anual - 3'!Q19:Q51)</f>
        <v>19</v>
      </c>
      <c r="J33" s="96">
        <f>COUNTA('Monitoria Anual - 3'!R19:R51)</f>
        <v>5</v>
      </c>
      <c r="W33" s="1"/>
      <c r="X33" s="57"/>
    </row>
    <row r="34" spans="1:24" x14ac:dyDescent="0.25">
      <c r="A34" s="57"/>
      <c r="C34" s="93" t="s">
        <v>33</v>
      </c>
      <c r="D34" s="88">
        <f t="shared" si="2"/>
        <v>2</v>
      </c>
      <c r="E34" s="94">
        <f>COUNTA('Monitoria Anual - 3'!S52:S53)</f>
        <v>0</v>
      </c>
      <c r="F34" s="95">
        <f>COUNTA('Monitoria Anual - 3'!N52:N53)</f>
        <v>0</v>
      </c>
      <c r="G34" s="95">
        <f>COUNTA('Monitoria Anual - 3'!O52:O53)</f>
        <v>1</v>
      </c>
      <c r="H34" s="95">
        <f>COUNTA('Monitoria Anual - 3'!P52:P53)</f>
        <v>0</v>
      </c>
      <c r="I34" s="95">
        <f>COUNTA('Monitoria Anual - 3'!Q52:Q53)</f>
        <v>1</v>
      </c>
      <c r="J34" s="96">
        <f>COUNTA('Monitoria Anual - 3'!R52:R53)</f>
        <v>0</v>
      </c>
      <c r="W34" s="1"/>
      <c r="X34" s="57"/>
    </row>
    <row r="35" spans="1:24" x14ac:dyDescent="0.25">
      <c r="A35" s="57"/>
      <c r="C35" s="93" t="s">
        <v>34</v>
      </c>
      <c r="D35" s="88">
        <f t="shared" si="2"/>
        <v>17</v>
      </c>
      <c r="E35" s="94">
        <f>COUNTA('Monitoria Anual - 3'!S54:S70)</f>
        <v>1</v>
      </c>
      <c r="F35" s="95">
        <f>COUNTA('Monitoria Anual - 3'!N54:N70)</f>
        <v>0</v>
      </c>
      <c r="G35" s="95">
        <f>COUNTA('Monitoria Anual - 3'!O54:O70)</f>
        <v>7</v>
      </c>
      <c r="H35" s="95">
        <f>COUNTA('Monitoria Anual - 3'!P54:P70)</f>
        <v>2</v>
      </c>
      <c r="I35" s="95">
        <f>COUNTA('Monitoria Anual - 3'!Q54:Q70)</f>
        <v>5</v>
      </c>
      <c r="J35" s="96">
        <f>COUNTA('Monitoria Anual - 3'!R54:R70)</f>
        <v>3</v>
      </c>
      <c r="W35" s="1"/>
      <c r="X35" s="57"/>
    </row>
    <row r="36" spans="1:24" x14ac:dyDescent="0.25">
      <c r="A36" s="57"/>
      <c r="C36" s="93" t="s">
        <v>35</v>
      </c>
      <c r="D36" s="88">
        <f t="shared" si="2"/>
        <v>4</v>
      </c>
      <c r="E36" s="94">
        <f>COUNTA('Monitoria Anual - 3'!S71:S74)</f>
        <v>0</v>
      </c>
      <c r="F36" s="95">
        <f>COUNTA('Monitoria Anual - 3'!N71:N74)</f>
        <v>0</v>
      </c>
      <c r="G36" s="95">
        <f>COUNTA('Monitoria Anual - 3'!O71:O74)</f>
        <v>3</v>
      </c>
      <c r="H36" s="95">
        <f>COUNTA('Monitoria Anual - 3'!P71:P74)</f>
        <v>0</v>
      </c>
      <c r="I36" s="95">
        <f>COUNTA('Monitoria Anual - 3'!Q71:Q74)</f>
        <v>0</v>
      </c>
      <c r="J36" s="96">
        <f>COUNTA('Monitoria Anual - 3'!R71:R74)</f>
        <v>1</v>
      </c>
      <c r="W36" s="1"/>
      <c r="X36" s="57"/>
    </row>
    <row r="37" spans="1:24" x14ac:dyDescent="0.25">
      <c r="A37" s="57"/>
      <c r="C37" s="93" t="s">
        <v>36</v>
      </c>
      <c r="D37" s="88">
        <f t="shared" si="2"/>
        <v>11</v>
      </c>
      <c r="E37" s="94">
        <f>COUNTA('Monitoria Anual - 3'!S75:S85)</f>
        <v>0</v>
      </c>
      <c r="F37" s="95">
        <f>COUNTA('Monitoria Anual - 3'!N75:N85)</f>
        <v>0</v>
      </c>
      <c r="G37" s="95">
        <f>COUNTA('Monitoria Anual - 3'!O75:O85)</f>
        <v>7</v>
      </c>
      <c r="H37" s="95">
        <f>COUNTA('Monitoria Anual - 3'!P75:P85)</f>
        <v>3</v>
      </c>
      <c r="I37" s="95">
        <f>COUNTA('Monitoria Anual - 3'!Q75:Q85)</f>
        <v>1</v>
      </c>
      <c r="J37" s="96">
        <f>COUNTA('Monitoria Anual - 3'!R75:R85)</f>
        <v>0</v>
      </c>
      <c r="W37" s="1"/>
      <c r="X37" s="57"/>
    </row>
    <row r="38" spans="1:24" x14ac:dyDescent="0.25">
      <c r="A38" s="57"/>
      <c r="C38" s="93" t="s">
        <v>37</v>
      </c>
      <c r="D38" s="88">
        <f t="shared" si="2"/>
        <v>33</v>
      </c>
      <c r="E38" s="94">
        <f>COUNTA('Monitoria Anual - 3'!S86:S118)</f>
        <v>0</v>
      </c>
      <c r="F38" s="95">
        <f>COUNTA('Monitoria Anual - 3'!N86:N118)</f>
        <v>0</v>
      </c>
      <c r="G38" s="95">
        <f>COUNTA('Monitoria Anual - 3'!O86:O118)</f>
        <v>16</v>
      </c>
      <c r="H38" s="95">
        <f>COUNTA('Monitoria Anual - 3'!P86:P118)</f>
        <v>6</v>
      </c>
      <c r="I38" s="95">
        <f>COUNTA('Monitoria Anual - 3'!Q86:Q118)</f>
        <v>4</v>
      </c>
      <c r="J38" s="96">
        <f>COUNTA('Monitoria Anual - 3'!R86:R118)</f>
        <v>7</v>
      </c>
      <c r="W38" s="1"/>
      <c r="X38" s="57"/>
    </row>
    <row r="39" spans="1:24" ht="10.5" customHeight="1" x14ac:dyDescent="0.25">
      <c r="A39" s="57"/>
      <c r="X39" s="57"/>
    </row>
    <row r="40" spans="1:24" x14ac:dyDescent="0.25">
      <c r="A40" s="57"/>
      <c r="B40" s="57"/>
      <c r="C40" s="57"/>
      <c r="D40" s="57"/>
      <c r="E40" s="57"/>
      <c r="F40" s="57"/>
      <c r="G40" s="57"/>
      <c r="H40" s="57"/>
      <c r="I40" s="57"/>
      <c r="J40" s="57"/>
      <c r="K40" s="57"/>
      <c r="L40" s="57"/>
      <c r="M40" s="57"/>
      <c r="N40" s="57"/>
      <c r="O40" s="57"/>
      <c r="P40" s="57"/>
      <c r="Q40" s="57"/>
      <c r="R40" s="57"/>
      <c r="S40" s="57"/>
      <c r="T40" s="57"/>
      <c r="U40" s="57"/>
      <c r="V40" s="57"/>
      <c r="W40" s="57"/>
      <c r="X40" s="57"/>
    </row>
  </sheetData>
  <sheetProtection algorithmName="SHA-512" hashValue="uZbSpVU5L91xuyOwUAxEh5Ci5Y1nWXpuhYUh48b0BJGVj2KgQV5HHbU2DCyc+tFcPSNsFV6S23xAn7cYRkY3DQ==" saltValue="2ZsdJOMXQWB5g6T5UQx+tA==" spinCount="100000" sheet="1" objects="1" scenarios="1"/>
  <mergeCells count="13">
    <mergeCell ref="B26:C26"/>
    <mergeCell ref="B8:W8"/>
    <mergeCell ref="B10:C10"/>
    <mergeCell ref="F11:G11"/>
    <mergeCell ref="C12:G12"/>
    <mergeCell ref="D22:G22"/>
    <mergeCell ref="D23:G23"/>
    <mergeCell ref="B1:W2"/>
    <mergeCell ref="B3:W3"/>
    <mergeCell ref="B5:C5"/>
    <mergeCell ref="B6:C6"/>
    <mergeCell ref="D6:G6"/>
    <mergeCell ref="D5:N5"/>
  </mergeCells>
  <conditionalFormatting sqref="E31:F31 F32:F38 G31:J38">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95"/>
  <sheetViews>
    <sheetView showGridLines="0" zoomScale="60" zoomScaleNormal="60" workbookViewId="0">
      <selection activeCell="C107" sqref="C107"/>
    </sheetView>
  </sheetViews>
  <sheetFormatPr defaultColWidth="8.85546875" defaultRowHeight="15" x14ac:dyDescent="0.25"/>
  <cols>
    <col min="1" max="1" width="40.7109375" style="22" customWidth="1"/>
    <col min="2" max="2" width="7.28515625" style="22" customWidth="1"/>
    <col min="3" max="3" width="53.7109375" style="22" customWidth="1"/>
    <col min="4" max="4" width="26.42578125" style="22" customWidth="1"/>
    <col min="5" max="5" width="15.5703125" style="22" customWidth="1"/>
    <col min="6" max="7" width="15" style="22" customWidth="1"/>
    <col min="8" max="8" width="25.140625" style="22" customWidth="1"/>
    <col min="9" max="9" width="21.28515625" style="22" customWidth="1"/>
    <col min="10" max="10" width="47.85546875" style="22" customWidth="1"/>
    <col min="11" max="12" width="16.85546875" style="22" customWidth="1"/>
    <col min="13" max="13" width="21" style="22" customWidth="1"/>
    <col min="14" max="19" width="21.7109375" style="23" customWidth="1"/>
    <col min="20" max="20" width="77.7109375" style="22" customWidth="1"/>
    <col min="21" max="21" width="56.85546875" style="22" customWidth="1"/>
    <col min="22" max="22" width="40" style="22" customWidth="1"/>
    <col min="23" max="23" width="22.140625" style="22" customWidth="1"/>
    <col min="24" max="24" width="38.7109375" style="22" customWidth="1"/>
    <col min="25" max="25" width="44.5703125" style="22" customWidth="1"/>
    <col min="26" max="26" width="28.85546875" style="22" customWidth="1"/>
    <col min="27" max="27" width="17.140625" style="22" customWidth="1"/>
    <col min="28" max="31" width="18.7109375" style="22" customWidth="1"/>
    <col min="32" max="32" width="46.5703125" style="22" customWidth="1"/>
    <col min="33" max="34" width="15.5703125" style="22" customWidth="1"/>
    <col min="35" max="35" width="44.42578125" style="22" customWidth="1"/>
    <col min="36" max="36" width="7" style="22" customWidth="1"/>
    <col min="37" max="39" width="8.85546875" style="22"/>
    <col min="40" max="40" width="8.85546875" style="22" hidden="1" customWidth="1"/>
    <col min="41" max="16384" width="8.85546875" style="22"/>
  </cols>
  <sheetData>
    <row r="1" spans="1:40" ht="33.75" customHeight="1" x14ac:dyDescent="0.25">
      <c r="A1" s="308" t="s">
        <v>2191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26"/>
    </row>
    <row r="2" spans="1:40" s="24" customFormat="1" ht="33.75" customHeight="1" thickBot="1" x14ac:dyDescent="0.3">
      <c r="A2" s="309" t="s">
        <v>1584</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54"/>
    </row>
    <row r="3" spans="1:40" ht="15.75" thickTop="1" x14ac:dyDescent="0.25">
      <c r="AJ3" s="26"/>
    </row>
    <row r="4" spans="1:40" ht="45" customHeight="1" x14ac:dyDescent="0.25">
      <c r="A4" s="52" t="s">
        <v>2190</v>
      </c>
      <c r="B4" s="310" t="s">
        <v>2197</v>
      </c>
      <c r="C4" s="310"/>
      <c r="D4" s="310"/>
      <c r="E4" s="310"/>
      <c r="F4" s="310"/>
      <c r="G4" s="311"/>
      <c r="H4" s="53"/>
      <c r="I4" s="53"/>
      <c r="J4" s="53"/>
      <c r="K4" s="53"/>
      <c r="L4" s="53"/>
      <c r="M4" s="53"/>
      <c r="N4" s="53"/>
      <c r="O4" s="53"/>
      <c r="P4" s="53"/>
      <c r="Q4" s="53"/>
      <c r="R4" s="53"/>
      <c r="S4" s="24"/>
      <c r="AJ4" s="26"/>
    </row>
    <row r="5" spans="1:40" ht="7.5" customHeight="1" x14ac:dyDescent="0.25">
      <c r="A5" s="24"/>
      <c r="B5" s="24"/>
      <c r="C5" s="24"/>
      <c r="D5" s="24"/>
      <c r="E5" s="24"/>
      <c r="F5" s="24"/>
      <c r="G5" s="24"/>
      <c r="H5" s="24"/>
      <c r="I5" s="24"/>
      <c r="AJ5" s="26"/>
    </row>
    <row r="6" spans="1:40" ht="27" customHeight="1" x14ac:dyDescent="0.25">
      <c r="A6" s="52" t="s">
        <v>2189</v>
      </c>
      <c r="B6" s="312" t="s">
        <v>2289</v>
      </c>
      <c r="C6" s="313"/>
      <c r="D6" s="24"/>
      <c r="E6" s="24"/>
      <c r="F6" s="24"/>
      <c r="G6" s="24"/>
      <c r="H6" s="24"/>
      <c r="I6" s="24"/>
      <c r="J6" s="24"/>
      <c r="K6" s="24"/>
      <c r="L6" s="24"/>
      <c r="M6" s="23"/>
      <c r="AJ6" s="26"/>
      <c r="AN6" s="22" t="s">
        <v>2188</v>
      </c>
    </row>
    <row r="7" spans="1:40" ht="15.75" thickBot="1" x14ac:dyDescent="0.3">
      <c r="AJ7" s="26"/>
      <c r="AN7" s="51" t="s">
        <v>43</v>
      </c>
    </row>
    <row r="8" spans="1:40" ht="27" customHeight="1" thickBot="1" x14ac:dyDescent="0.3">
      <c r="A8" s="314" t="s">
        <v>2</v>
      </c>
      <c r="B8" s="315"/>
      <c r="C8" s="315"/>
      <c r="D8" s="315"/>
      <c r="E8" s="315"/>
      <c r="F8" s="315"/>
      <c r="G8" s="315"/>
      <c r="H8" s="315"/>
      <c r="I8" s="315"/>
      <c r="J8" s="315"/>
      <c r="K8" s="315"/>
      <c r="L8" s="315"/>
      <c r="M8" s="316"/>
      <c r="N8" s="317" t="s">
        <v>39</v>
      </c>
      <c r="O8" s="318"/>
      <c r="P8" s="318"/>
      <c r="Q8" s="318"/>
      <c r="R8" s="318"/>
      <c r="S8" s="318"/>
      <c r="T8" s="318"/>
      <c r="U8" s="318"/>
      <c r="V8" s="318"/>
      <c r="W8" s="318"/>
      <c r="X8" s="319"/>
      <c r="Y8" s="320" t="s">
        <v>20</v>
      </c>
      <c r="Z8" s="321"/>
      <c r="AA8" s="321"/>
      <c r="AB8" s="321"/>
      <c r="AC8" s="321"/>
      <c r="AD8" s="321"/>
      <c r="AE8" s="321"/>
      <c r="AF8" s="321"/>
      <c r="AG8" s="321"/>
      <c r="AH8" s="321"/>
      <c r="AI8" s="322"/>
      <c r="AJ8" s="26"/>
    </row>
    <row r="9" spans="1:40" ht="64.5" customHeight="1" x14ac:dyDescent="0.25">
      <c r="A9" s="323" t="s">
        <v>1</v>
      </c>
      <c r="B9" s="307" t="s">
        <v>2187</v>
      </c>
      <c r="C9" s="307" t="s">
        <v>2186</v>
      </c>
      <c r="D9" s="307" t="s">
        <v>2185</v>
      </c>
      <c r="E9" s="326" t="s">
        <v>2184</v>
      </c>
      <c r="F9" s="307" t="s">
        <v>2183</v>
      </c>
      <c r="G9" s="307"/>
      <c r="H9" s="307" t="s">
        <v>2182</v>
      </c>
      <c r="I9" s="326" t="s">
        <v>2181</v>
      </c>
      <c r="J9" s="307" t="s">
        <v>2180</v>
      </c>
      <c r="K9" s="356" t="s">
        <v>2179</v>
      </c>
      <c r="L9" s="357"/>
      <c r="M9" s="307" t="s">
        <v>2178</v>
      </c>
      <c r="N9" s="358" t="s">
        <v>3</v>
      </c>
      <c r="O9" s="345" t="s">
        <v>2177</v>
      </c>
      <c r="P9" s="348" t="s">
        <v>4</v>
      </c>
      <c r="Q9" s="350" t="s">
        <v>5</v>
      </c>
      <c r="R9" s="352" t="s">
        <v>6</v>
      </c>
      <c r="S9" s="354" t="s">
        <v>7</v>
      </c>
      <c r="T9" s="339" t="s">
        <v>8</v>
      </c>
      <c r="U9" s="339" t="s">
        <v>9</v>
      </c>
      <c r="V9" s="339" t="s">
        <v>10</v>
      </c>
      <c r="W9" s="339" t="s">
        <v>11</v>
      </c>
      <c r="X9" s="341" t="s">
        <v>40</v>
      </c>
      <c r="Y9" s="343" t="s">
        <v>12</v>
      </c>
      <c r="Z9" s="335" t="s">
        <v>13</v>
      </c>
      <c r="AA9" s="333" t="s">
        <v>2203</v>
      </c>
      <c r="AB9" s="335" t="s">
        <v>14</v>
      </c>
      <c r="AC9" s="335" t="s">
        <v>15</v>
      </c>
      <c r="AD9" s="335" t="s">
        <v>16</v>
      </c>
      <c r="AE9" s="335" t="s">
        <v>17</v>
      </c>
      <c r="AF9" s="337" t="s">
        <v>18</v>
      </c>
      <c r="AG9" s="335" t="s">
        <v>2204</v>
      </c>
      <c r="AH9" s="335" t="s">
        <v>2205</v>
      </c>
      <c r="AI9" s="328" t="s">
        <v>19</v>
      </c>
      <c r="AJ9" s="26"/>
    </row>
    <row r="10" spans="1:40" ht="45.75" customHeight="1" thickBot="1" x14ac:dyDescent="0.3">
      <c r="A10" s="324"/>
      <c r="B10" s="325"/>
      <c r="C10" s="325"/>
      <c r="D10" s="325"/>
      <c r="E10" s="327"/>
      <c r="F10" s="114" t="s">
        <v>2175</v>
      </c>
      <c r="G10" s="114" t="s">
        <v>2174</v>
      </c>
      <c r="H10" s="325"/>
      <c r="I10" s="327"/>
      <c r="J10" s="325"/>
      <c r="K10" s="115" t="s">
        <v>2173</v>
      </c>
      <c r="L10" s="115" t="s">
        <v>2172</v>
      </c>
      <c r="M10" s="325"/>
      <c r="N10" s="359"/>
      <c r="O10" s="346"/>
      <c r="P10" s="349"/>
      <c r="Q10" s="351"/>
      <c r="R10" s="353"/>
      <c r="S10" s="355"/>
      <c r="T10" s="340"/>
      <c r="U10" s="340"/>
      <c r="V10" s="340"/>
      <c r="W10" s="340"/>
      <c r="X10" s="342"/>
      <c r="Y10" s="344"/>
      <c r="Z10" s="336"/>
      <c r="AA10" s="334"/>
      <c r="AB10" s="336"/>
      <c r="AC10" s="336"/>
      <c r="AD10" s="336"/>
      <c r="AE10" s="336"/>
      <c r="AF10" s="338"/>
      <c r="AG10" s="336"/>
      <c r="AH10" s="336"/>
      <c r="AI10" s="329"/>
      <c r="AJ10" s="26"/>
    </row>
    <row r="11" spans="1:40" ht="92.25" customHeight="1" x14ac:dyDescent="0.25">
      <c r="A11" s="330" t="s">
        <v>62</v>
      </c>
      <c r="B11" s="41" t="s">
        <v>2167</v>
      </c>
      <c r="C11" s="38" t="s">
        <v>1052</v>
      </c>
      <c r="D11" s="38" t="s">
        <v>1515</v>
      </c>
      <c r="E11" s="29"/>
      <c r="F11" s="153" t="s">
        <v>2219</v>
      </c>
      <c r="G11" s="153" t="s">
        <v>730</v>
      </c>
      <c r="H11" s="101" t="s">
        <v>1516</v>
      </c>
      <c r="I11" s="155">
        <v>0</v>
      </c>
      <c r="J11" s="101" t="s">
        <v>1517</v>
      </c>
      <c r="K11" s="29"/>
      <c r="L11" s="29"/>
      <c r="M11" s="29"/>
      <c r="N11" s="29"/>
      <c r="O11" s="47"/>
      <c r="P11" s="29" t="s">
        <v>41</v>
      </c>
      <c r="Q11" s="29"/>
      <c r="R11" s="29"/>
      <c r="S11" s="116"/>
      <c r="T11" s="101" t="s">
        <v>1669</v>
      </c>
      <c r="U11" s="101" t="s">
        <v>1670</v>
      </c>
      <c r="V11" s="101" t="s">
        <v>1671</v>
      </c>
      <c r="W11" s="101" t="s">
        <v>1672</v>
      </c>
      <c r="X11" s="101"/>
      <c r="Y11" s="101"/>
      <c r="Z11" s="101"/>
      <c r="AA11" s="29"/>
      <c r="AB11" s="29"/>
      <c r="AC11" s="153" t="s">
        <v>2198</v>
      </c>
      <c r="AD11" s="29"/>
      <c r="AE11" s="37">
        <v>4000</v>
      </c>
      <c r="AF11" s="29"/>
      <c r="AG11" s="29"/>
      <c r="AH11" s="29"/>
      <c r="AI11" s="29"/>
      <c r="AJ11" s="26"/>
    </row>
    <row r="12" spans="1:40" ht="180.75" customHeight="1" x14ac:dyDescent="0.25">
      <c r="A12" s="331"/>
      <c r="B12" s="19" t="s">
        <v>2166</v>
      </c>
      <c r="C12" s="31" t="s">
        <v>1219</v>
      </c>
      <c r="D12" s="31" t="s">
        <v>60</v>
      </c>
      <c r="E12" s="28"/>
      <c r="F12" s="154" t="s">
        <v>2220</v>
      </c>
      <c r="G12" s="154" t="s">
        <v>1055</v>
      </c>
      <c r="H12" s="105" t="s">
        <v>1056</v>
      </c>
      <c r="I12" s="156">
        <v>90000</v>
      </c>
      <c r="J12" s="105" t="s">
        <v>1518</v>
      </c>
      <c r="K12" s="28"/>
      <c r="L12" s="28"/>
      <c r="M12" s="28"/>
      <c r="N12" s="29"/>
      <c r="O12" s="29" t="s">
        <v>41</v>
      </c>
      <c r="P12" s="29"/>
      <c r="Q12" s="29"/>
      <c r="R12" s="29"/>
      <c r="S12" s="116"/>
      <c r="T12" s="105" t="s">
        <v>1722</v>
      </c>
      <c r="U12" s="105"/>
      <c r="V12" s="105" t="s">
        <v>1218</v>
      </c>
      <c r="W12" s="105"/>
      <c r="X12" s="105"/>
      <c r="Y12" s="105" t="s">
        <v>1935</v>
      </c>
      <c r="Z12" s="105"/>
      <c r="AA12" s="28"/>
      <c r="AB12" s="28"/>
      <c r="AC12" s="153" t="s">
        <v>2198</v>
      </c>
      <c r="AD12" s="28"/>
      <c r="AE12" s="28"/>
      <c r="AF12" s="28"/>
      <c r="AG12" s="28"/>
      <c r="AH12" s="28"/>
      <c r="AI12" s="105" t="s">
        <v>1936</v>
      </c>
      <c r="AJ12" s="26"/>
    </row>
    <row r="13" spans="1:40" ht="92.25" customHeight="1" x14ac:dyDescent="0.25">
      <c r="A13" s="331"/>
      <c r="B13" s="19" t="s">
        <v>2165</v>
      </c>
      <c r="C13" s="31" t="s">
        <v>1668</v>
      </c>
      <c r="D13" s="31" t="s">
        <v>1214</v>
      </c>
      <c r="E13" s="28"/>
      <c r="F13" s="154" t="s">
        <v>2221</v>
      </c>
      <c r="G13" s="154" t="s">
        <v>2198</v>
      </c>
      <c r="H13" s="105" t="s">
        <v>1056</v>
      </c>
      <c r="I13" s="156">
        <v>500000</v>
      </c>
      <c r="J13" s="105" t="s">
        <v>1133</v>
      </c>
      <c r="K13" s="28"/>
      <c r="L13" s="28"/>
      <c r="M13" s="28"/>
      <c r="N13" s="29"/>
      <c r="O13" s="29" t="s">
        <v>41</v>
      </c>
      <c r="P13" s="29"/>
      <c r="Q13" s="29"/>
      <c r="R13" s="29"/>
      <c r="S13" s="116" t="s">
        <v>43</v>
      </c>
      <c r="T13" s="105" t="s">
        <v>2008</v>
      </c>
      <c r="U13" s="105"/>
      <c r="V13" s="105" t="s">
        <v>1773</v>
      </c>
      <c r="W13" s="105"/>
      <c r="X13" s="105" t="s">
        <v>1774</v>
      </c>
      <c r="Y13" s="105"/>
      <c r="Z13" s="105"/>
      <c r="AA13" s="28"/>
      <c r="AB13" s="28"/>
      <c r="AC13" s="152"/>
      <c r="AD13" s="28"/>
      <c r="AE13" s="28"/>
      <c r="AF13" s="28"/>
      <c r="AG13" s="28"/>
      <c r="AH13" s="28"/>
      <c r="AI13" s="28"/>
      <c r="AJ13" s="26"/>
    </row>
    <row r="14" spans="1:40" ht="187.5" customHeight="1" x14ac:dyDescent="0.25">
      <c r="A14" s="332" t="s">
        <v>2164</v>
      </c>
      <c r="B14" s="19" t="s">
        <v>2163</v>
      </c>
      <c r="C14" s="31" t="s">
        <v>2223</v>
      </c>
      <c r="D14" s="31" t="s">
        <v>113</v>
      </c>
      <c r="E14" s="28"/>
      <c r="F14" s="8" t="s">
        <v>77</v>
      </c>
      <c r="G14" s="8" t="s">
        <v>78</v>
      </c>
      <c r="H14" s="104" t="s">
        <v>114</v>
      </c>
      <c r="I14" s="32">
        <v>0</v>
      </c>
      <c r="J14" s="105" t="s">
        <v>1673</v>
      </c>
      <c r="K14" s="28"/>
      <c r="L14" s="28"/>
      <c r="M14" s="28"/>
      <c r="N14" s="29"/>
      <c r="O14" s="29"/>
      <c r="P14" s="29"/>
      <c r="Q14" s="29" t="s">
        <v>41</v>
      </c>
      <c r="R14" s="29"/>
      <c r="S14" s="116"/>
      <c r="T14" s="105" t="s">
        <v>1921</v>
      </c>
      <c r="U14" s="105" t="s">
        <v>1922</v>
      </c>
      <c r="V14" s="105"/>
      <c r="W14" s="105" t="s">
        <v>1674</v>
      </c>
      <c r="X14" s="105"/>
      <c r="Y14" s="105" t="s">
        <v>1675</v>
      </c>
      <c r="Z14" s="105"/>
      <c r="AA14" s="28"/>
      <c r="AB14" s="109"/>
      <c r="AC14" s="9">
        <v>42767</v>
      </c>
      <c r="AD14" s="109"/>
      <c r="AE14" s="105"/>
      <c r="AF14" s="105" t="s">
        <v>1676</v>
      </c>
      <c r="AG14" s="28"/>
      <c r="AH14" s="28"/>
      <c r="AI14" s="105"/>
      <c r="AJ14" s="26"/>
    </row>
    <row r="15" spans="1:40" ht="138" customHeight="1" x14ac:dyDescent="0.25">
      <c r="A15" s="331"/>
      <c r="B15" s="19" t="s">
        <v>2162</v>
      </c>
      <c r="C15" s="31" t="s">
        <v>1227</v>
      </c>
      <c r="D15" s="31" t="s">
        <v>1228</v>
      </c>
      <c r="E15" s="28"/>
      <c r="F15" s="8" t="s">
        <v>1059</v>
      </c>
      <c r="G15" s="9">
        <v>42644</v>
      </c>
      <c r="H15" s="10" t="s">
        <v>119</v>
      </c>
      <c r="I15" s="32">
        <v>20000</v>
      </c>
      <c r="J15" s="105" t="s">
        <v>1060</v>
      </c>
      <c r="K15" s="28"/>
      <c r="L15" s="28"/>
      <c r="M15" s="28"/>
      <c r="N15" s="29"/>
      <c r="O15" s="29"/>
      <c r="P15" s="29"/>
      <c r="Q15" s="29" t="s">
        <v>41</v>
      </c>
      <c r="R15" s="29"/>
      <c r="S15" s="116"/>
      <c r="T15" s="105" t="s">
        <v>1677</v>
      </c>
      <c r="U15" s="105" t="s">
        <v>1918</v>
      </c>
      <c r="V15" s="105"/>
      <c r="W15" s="105"/>
      <c r="X15" s="105"/>
      <c r="Y15" s="105"/>
      <c r="Z15" s="105" t="s">
        <v>1678</v>
      </c>
      <c r="AA15" s="28"/>
      <c r="AB15" s="109"/>
      <c r="AC15" s="9">
        <v>42767</v>
      </c>
      <c r="AD15" s="109"/>
      <c r="AE15" s="105"/>
      <c r="AF15" s="105"/>
      <c r="AG15" s="28"/>
      <c r="AH15" s="28"/>
      <c r="AI15" s="105"/>
      <c r="AJ15" s="26"/>
    </row>
    <row r="16" spans="1:40" ht="267" customHeight="1" x14ac:dyDescent="0.25">
      <c r="A16" s="331"/>
      <c r="B16" s="19" t="s">
        <v>2161</v>
      </c>
      <c r="C16" s="38" t="s">
        <v>1391</v>
      </c>
      <c r="D16" s="38" t="s">
        <v>87</v>
      </c>
      <c r="E16" s="29"/>
      <c r="F16" s="8" t="s">
        <v>77</v>
      </c>
      <c r="G16" s="8" t="s">
        <v>741</v>
      </c>
      <c r="H16" s="10" t="s">
        <v>1062</v>
      </c>
      <c r="I16" s="37">
        <v>0</v>
      </c>
      <c r="J16" s="101" t="s">
        <v>1519</v>
      </c>
      <c r="K16" s="29"/>
      <c r="L16" s="29"/>
      <c r="M16" s="29"/>
      <c r="N16" s="29"/>
      <c r="O16" s="29"/>
      <c r="P16" s="29"/>
      <c r="Q16" s="29" t="s">
        <v>41</v>
      </c>
      <c r="R16" s="29"/>
      <c r="S16" s="116"/>
      <c r="T16" s="101" t="s">
        <v>1618</v>
      </c>
      <c r="U16" s="101" t="s">
        <v>1919</v>
      </c>
      <c r="V16" s="101" t="s">
        <v>1619</v>
      </c>
      <c r="W16" s="101" t="s">
        <v>1620</v>
      </c>
      <c r="X16" s="101"/>
      <c r="Y16" s="101" t="s">
        <v>1679</v>
      </c>
      <c r="Z16" s="101"/>
      <c r="AA16" s="29"/>
      <c r="AB16" s="109"/>
      <c r="AC16" s="9">
        <v>42767</v>
      </c>
      <c r="AD16" s="109"/>
      <c r="AE16" s="101"/>
      <c r="AF16" s="101" t="s">
        <v>1895</v>
      </c>
      <c r="AG16" s="29"/>
      <c r="AH16" s="29"/>
      <c r="AI16" s="101"/>
      <c r="AJ16" s="26"/>
    </row>
    <row r="17" spans="1:36" ht="204" customHeight="1" x14ac:dyDescent="0.25">
      <c r="A17" s="331"/>
      <c r="B17" s="19" t="s">
        <v>2160</v>
      </c>
      <c r="C17" s="38" t="s">
        <v>91</v>
      </c>
      <c r="D17" s="38" t="s">
        <v>123</v>
      </c>
      <c r="E17" s="29"/>
      <c r="F17" s="8" t="s">
        <v>742</v>
      </c>
      <c r="G17" s="104" t="s">
        <v>743</v>
      </c>
      <c r="H17" s="104" t="s">
        <v>114</v>
      </c>
      <c r="I17" s="37">
        <v>200000</v>
      </c>
      <c r="J17" s="101" t="s">
        <v>1520</v>
      </c>
      <c r="K17" s="29"/>
      <c r="L17" s="29"/>
      <c r="M17" s="29"/>
      <c r="N17" s="29"/>
      <c r="O17" s="29"/>
      <c r="P17" s="29"/>
      <c r="Q17" s="29" t="s">
        <v>41</v>
      </c>
      <c r="R17" s="29"/>
      <c r="S17" s="116"/>
      <c r="T17" s="101" t="s">
        <v>1680</v>
      </c>
      <c r="U17" s="101" t="s">
        <v>1681</v>
      </c>
      <c r="V17" s="101" t="s">
        <v>1682</v>
      </c>
      <c r="W17" s="101"/>
      <c r="X17" s="101"/>
      <c r="Y17" s="101"/>
      <c r="Z17" s="101" t="s">
        <v>1683</v>
      </c>
      <c r="AA17" s="29"/>
      <c r="AB17" s="109"/>
      <c r="AC17" s="9">
        <v>42767</v>
      </c>
      <c r="AD17" s="104"/>
      <c r="AE17" s="101"/>
      <c r="AF17" s="101" t="s">
        <v>1684</v>
      </c>
      <c r="AG17" s="29"/>
      <c r="AH17" s="29"/>
      <c r="AI17" s="101"/>
      <c r="AJ17" s="26"/>
    </row>
    <row r="18" spans="1:36" ht="87.75" customHeight="1" x14ac:dyDescent="0.25">
      <c r="A18" s="331"/>
      <c r="B18" s="19" t="s">
        <v>2159</v>
      </c>
      <c r="C18" s="38" t="s">
        <v>1521</v>
      </c>
      <c r="D18" s="38" t="s">
        <v>98</v>
      </c>
      <c r="E18" s="29"/>
      <c r="F18" s="8" t="s">
        <v>99</v>
      </c>
      <c r="G18" s="9">
        <v>42339</v>
      </c>
      <c r="H18" s="10" t="s">
        <v>1064</v>
      </c>
      <c r="I18" s="37">
        <v>106000</v>
      </c>
      <c r="J18" s="101" t="s">
        <v>1522</v>
      </c>
      <c r="K18" s="29"/>
      <c r="L18" s="29"/>
      <c r="M18" s="29"/>
      <c r="N18" s="29"/>
      <c r="O18" s="29"/>
      <c r="P18" s="29"/>
      <c r="Q18" s="29" t="s">
        <v>41</v>
      </c>
      <c r="R18" s="29"/>
      <c r="S18" s="116"/>
      <c r="T18" s="101" t="s">
        <v>1685</v>
      </c>
      <c r="U18" s="101"/>
      <c r="V18" s="101"/>
      <c r="W18" s="101"/>
      <c r="X18" s="101"/>
      <c r="Y18" s="101"/>
      <c r="Z18" s="101"/>
      <c r="AA18" s="29"/>
      <c r="AB18" s="109"/>
      <c r="AC18" s="9">
        <v>42767</v>
      </c>
      <c r="AD18" s="104" t="s">
        <v>1686</v>
      </c>
      <c r="AE18" s="101"/>
      <c r="AF18" s="101" t="s">
        <v>1687</v>
      </c>
      <c r="AG18" s="29"/>
      <c r="AH18" s="29"/>
      <c r="AI18" s="101" t="s">
        <v>1688</v>
      </c>
      <c r="AJ18" s="26"/>
    </row>
    <row r="19" spans="1:36" ht="129.75" customHeight="1" x14ac:dyDescent="0.25">
      <c r="A19" s="331"/>
      <c r="B19" s="19" t="s">
        <v>2158</v>
      </c>
      <c r="C19" s="38" t="s">
        <v>1066</v>
      </c>
      <c r="D19" s="38" t="s">
        <v>745</v>
      </c>
      <c r="E19" s="29"/>
      <c r="F19" s="8" t="s">
        <v>105</v>
      </c>
      <c r="G19" s="8" t="s">
        <v>747</v>
      </c>
      <c r="H19" s="104" t="s">
        <v>114</v>
      </c>
      <c r="I19" s="37">
        <v>20000</v>
      </c>
      <c r="J19" s="101" t="s">
        <v>1689</v>
      </c>
      <c r="K19" s="29"/>
      <c r="L19" s="29"/>
      <c r="M19" s="29"/>
      <c r="N19" s="29"/>
      <c r="O19" s="29"/>
      <c r="P19" s="29"/>
      <c r="Q19" s="29" t="s">
        <v>41</v>
      </c>
      <c r="R19" s="29"/>
      <c r="S19" s="116"/>
      <c r="T19" s="101" t="s">
        <v>1690</v>
      </c>
      <c r="U19" s="101"/>
      <c r="V19" s="101"/>
      <c r="W19" s="101"/>
      <c r="X19" s="101"/>
      <c r="Y19" s="101"/>
      <c r="Z19" s="101"/>
      <c r="AA19" s="29"/>
      <c r="AB19" s="109"/>
      <c r="AC19" s="109"/>
      <c r="AD19" s="109"/>
      <c r="AE19" s="101"/>
      <c r="AF19" s="101" t="s">
        <v>1691</v>
      </c>
      <c r="AG19" s="29"/>
      <c r="AH19" s="29"/>
      <c r="AI19" s="101" t="s">
        <v>1692</v>
      </c>
      <c r="AJ19" s="26"/>
    </row>
    <row r="20" spans="1:36" ht="186" customHeight="1" x14ac:dyDescent="0.25">
      <c r="A20" s="331"/>
      <c r="B20" s="19" t="s">
        <v>2157</v>
      </c>
      <c r="C20" s="38" t="s">
        <v>2224</v>
      </c>
      <c r="D20" s="38" t="s">
        <v>1523</v>
      </c>
      <c r="E20" s="29"/>
      <c r="F20" s="43" t="s">
        <v>46</v>
      </c>
      <c r="G20" s="43" t="s">
        <v>730</v>
      </c>
      <c r="H20" s="10" t="s">
        <v>1056</v>
      </c>
      <c r="I20" s="37">
        <v>1000000</v>
      </c>
      <c r="J20" s="101" t="s">
        <v>1524</v>
      </c>
      <c r="K20" s="29"/>
      <c r="L20" s="29"/>
      <c r="M20" s="29"/>
      <c r="N20" s="29"/>
      <c r="O20" s="29"/>
      <c r="P20" s="29"/>
      <c r="Q20" s="29"/>
      <c r="R20" s="29" t="s">
        <v>41</v>
      </c>
      <c r="S20" s="116"/>
      <c r="T20" s="101" t="s">
        <v>2225</v>
      </c>
      <c r="U20" s="101"/>
      <c r="V20" s="101"/>
      <c r="W20" s="101"/>
      <c r="X20" s="101"/>
      <c r="Y20" s="101"/>
      <c r="Z20" s="101"/>
      <c r="AA20" s="29"/>
      <c r="AB20" s="109"/>
      <c r="AC20" s="109"/>
      <c r="AD20" s="109"/>
      <c r="AE20" s="101"/>
      <c r="AF20" s="101" t="s">
        <v>1723</v>
      </c>
      <c r="AG20" s="29"/>
      <c r="AH20" s="29"/>
      <c r="AI20" s="101"/>
      <c r="AJ20" s="26"/>
    </row>
    <row r="21" spans="1:36" ht="136.5" customHeight="1" x14ac:dyDescent="0.25">
      <c r="A21" s="331"/>
      <c r="B21" s="19" t="s">
        <v>2156</v>
      </c>
      <c r="C21" s="38" t="s">
        <v>2155</v>
      </c>
      <c r="D21" s="38" t="s">
        <v>1204</v>
      </c>
      <c r="E21" s="29"/>
      <c r="F21" s="42">
        <v>42125</v>
      </c>
      <c r="G21" s="42">
        <v>42767</v>
      </c>
      <c r="H21" s="10" t="s">
        <v>1056</v>
      </c>
      <c r="I21" s="37">
        <v>20000</v>
      </c>
      <c r="J21" s="101" t="s">
        <v>1205</v>
      </c>
      <c r="K21" s="29"/>
      <c r="L21" s="29"/>
      <c r="M21" s="29"/>
      <c r="N21" s="29"/>
      <c r="O21" s="29"/>
      <c r="P21" s="29"/>
      <c r="Q21" s="29" t="s">
        <v>41</v>
      </c>
      <c r="R21" s="29"/>
      <c r="S21" s="116"/>
      <c r="T21" s="101" t="s">
        <v>1726</v>
      </c>
      <c r="U21" s="101" t="s">
        <v>1724</v>
      </c>
      <c r="V21" s="101"/>
      <c r="W21" s="101"/>
      <c r="X21" s="101"/>
      <c r="Y21" s="101"/>
      <c r="Z21" s="101"/>
      <c r="AA21" s="29"/>
      <c r="AB21" s="109"/>
      <c r="AC21" s="109"/>
      <c r="AD21" s="109"/>
      <c r="AE21" s="101"/>
      <c r="AF21" s="101" t="s">
        <v>1725</v>
      </c>
      <c r="AG21" s="29"/>
      <c r="AH21" s="29"/>
      <c r="AI21" s="101"/>
      <c r="AJ21" s="26"/>
    </row>
    <row r="22" spans="1:36" ht="157.5" customHeight="1" x14ac:dyDescent="0.25">
      <c r="A22" s="331"/>
      <c r="B22" s="19" t="s">
        <v>2154</v>
      </c>
      <c r="C22" s="38" t="s">
        <v>1530</v>
      </c>
      <c r="D22" s="38" t="s">
        <v>202</v>
      </c>
      <c r="E22" s="29"/>
      <c r="F22" s="9">
        <v>41883</v>
      </c>
      <c r="G22" s="9">
        <v>42705</v>
      </c>
      <c r="H22" s="10" t="s">
        <v>1271</v>
      </c>
      <c r="I22" s="37">
        <v>40000</v>
      </c>
      <c r="J22" s="101" t="s">
        <v>1693</v>
      </c>
      <c r="K22" s="29"/>
      <c r="L22" s="29"/>
      <c r="M22" s="29"/>
      <c r="N22" s="29"/>
      <c r="O22" s="29" t="s">
        <v>41</v>
      </c>
      <c r="P22" s="29"/>
      <c r="Q22" s="29"/>
      <c r="R22" s="29"/>
      <c r="S22" s="116" t="s">
        <v>43</v>
      </c>
      <c r="T22" s="101" t="s">
        <v>1634</v>
      </c>
      <c r="U22" s="101" t="s">
        <v>1635</v>
      </c>
      <c r="V22" s="101" t="s">
        <v>2226</v>
      </c>
      <c r="W22" s="101" t="s">
        <v>1637</v>
      </c>
      <c r="X22" s="101" t="s">
        <v>1638</v>
      </c>
      <c r="Y22" s="101" t="s">
        <v>1639</v>
      </c>
      <c r="Z22" s="101" t="s">
        <v>1640</v>
      </c>
      <c r="AA22" s="29"/>
      <c r="AB22" s="109"/>
      <c r="AC22" s="9">
        <v>42767</v>
      </c>
      <c r="AD22" s="157" t="s">
        <v>1641</v>
      </c>
      <c r="AE22" s="101"/>
      <c r="AF22" s="101" t="s">
        <v>1694</v>
      </c>
      <c r="AG22" s="29"/>
      <c r="AH22" s="29"/>
      <c r="AI22" s="101" t="s">
        <v>1695</v>
      </c>
      <c r="AJ22" s="26"/>
    </row>
    <row r="23" spans="1:36" ht="153.75" customHeight="1" x14ac:dyDescent="0.25">
      <c r="A23" s="332" t="s">
        <v>139</v>
      </c>
      <c r="B23" s="19" t="s">
        <v>2153</v>
      </c>
      <c r="C23" s="17" t="s">
        <v>1715</v>
      </c>
      <c r="D23" s="10" t="s">
        <v>756</v>
      </c>
      <c r="E23" s="28"/>
      <c r="F23" s="8" t="s">
        <v>757</v>
      </c>
      <c r="G23" s="9">
        <v>42767</v>
      </c>
      <c r="H23" s="10" t="s">
        <v>1069</v>
      </c>
      <c r="I23" s="32">
        <v>300000</v>
      </c>
      <c r="J23" s="105" t="s">
        <v>1696</v>
      </c>
      <c r="K23" s="28"/>
      <c r="L23" s="28"/>
      <c r="M23" s="28"/>
      <c r="N23" s="29"/>
      <c r="O23" s="29"/>
      <c r="P23" s="29" t="s">
        <v>41</v>
      </c>
      <c r="Q23" s="29"/>
      <c r="R23" s="29"/>
      <c r="S23" s="116" t="s">
        <v>2188</v>
      </c>
      <c r="T23" s="105" t="s">
        <v>2227</v>
      </c>
      <c r="U23" s="105"/>
      <c r="V23" s="105" t="s">
        <v>1636</v>
      </c>
      <c r="W23" s="105" t="s">
        <v>771</v>
      </c>
      <c r="X23" s="105" t="s">
        <v>1616</v>
      </c>
      <c r="Y23" s="105"/>
      <c r="Z23" s="105"/>
      <c r="AA23" s="28"/>
      <c r="AB23" s="104"/>
      <c r="AC23" s="104"/>
      <c r="AD23" s="104"/>
      <c r="AE23" s="105"/>
      <c r="AF23" s="105"/>
      <c r="AG23" s="28"/>
      <c r="AH23" s="28"/>
      <c r="AI23" s="104" t="s">
        <v>1717</v>
      </c>
      <c r="AJ23" s="26"/>
    </row>
    <row r="24" spans="1:36" ht="137.25" customHeight="1" x14ac:dyDescent="0.25">
      <c r="A24" s="331"/>
      <c r="B24" s="19" t="s">
        <v>2152</v>
      </c>
      <c r="C24" s="17" t="s">
        <v>1071</v>
      </c>
      <c r="D24" s="10" t="s">
        <v>145</v>
      </c>
      <c r="E24" s="28"/>
      <c r="F24" s="8" t="s">
        <v>57</v>
      </c>
      <c r="G24" s="8" t="s">
        <v>1072</v>
      </c>
      <c r="H24" s="10" t="s">
        <v>148</v>
      </c>
      <c r="I24" s="32">
        <v>100000</v>
      </c>
      <c r="J24" s="105" t="s">
        <v>1073</v>
      </c>
      <c r="K24" s="28"/>
      <c r="L24" s="28"/>
      <c r="M24" s="28"/>
      <c r="N24" s="29"/>
      <c r="O24" s="29"/>
      <c r="P24" s="29"/>
      <c r="Q24" s="29" t="s">
        <v>41</v>
      </c>
      <c r="R24" s="29"/>
      <c r="S24" s="116"/>
      <c r="T24" s="105" t="s">
        <v>1705</v>
      </c>
      <c r="U24" s="105" t="s">
        <v>1706</v>
      </c>
      <c r="V24" s="105" t="s">
        <v>1707</v>
      </c>
      <c r="W24" s="105" t="s">
        <v>1708</v>
      </c>
      <c r="X24" s="105"/>
      <c r="Y24" s="105"/>
      <c r="Z24" s="105" t="s">
        <v>1698</v>
      </c>
      <c r="AA24" s="28"/>
      <c r="AB24" s="104"/>
      <c r="AC24" s="9">
        <v>42767</v>
      </c>
      <c r="AD24" s="104"/>
      <c r="AE24" s="105"/>
      <c r="AF24" s="105" t="s">
        <v>1699</v>
      </c>
      <c r="AG24" s="28"/>
      <c r="AH24" s="28"/>
      <c r="AI24" s="104"/>
      <c r="AJ24" s="26"/>
    </row>
    <row r="25" spans="1:36" ht="88.5" customHeight="1" x14ac:dyDescent="0.25">
      <c r="A25" s="331"/>
      <c r="B25" s="19" t="s">
        <v>2150</v>
      </c>
      <c r="C25" s="17" t="s">
        <v>1525</v>
      </c>
      <c r="D25" s="10" t="s">
        <v>150</v>
      </c>
      <c r="E25" s="28"/>
      <c r="F25" s="8" t="s">
        <v>960</v>
      </c>
      <c r="G25" s="8" t="s">
        <v>336</v>
      </c>
      <c r="H25" s="10" t="s">
        <v>148</v>
      </c>
      <c r="I25" s="32">
        <v>25000</v>
      </c>
      <c r="J25" s="105" t="s">
        <v>1245</v>
      </c>
      <c r="K25" s="28"/>
      <c r="L25" s="28"/>
      <c r="M25" s="28"/>
      <c r="N25" s="29"/>
      <c r="O25" s="29"/>
      <c r="P25" s="29"/>
      <c r="Q25" s="29"/>
      <c r="R25" s="29" t="s">
        <v>41</v>
      </c>
      <c r="S25" s="116"/>
      <c r="T25" s="105" t="s">
        <v>1700</v>
      </c>
      <c r="U25" s="105"/>
      <c r="V25" s="105"/>
      <c r="W25" s="105"/>
      <c r="X25" s="105"/>
      <c r="Y25" s="105"/>
      <c r="Z25" s="105"/>
      <c r="AA25" s="28"/>
      <c r="AB25" s="104"/>
      <c r="AC25" s="104"/>
      <c r="AD25" s="104"/>
      <c r="AE25" s="105"/>
      <c r="AF25" s="105"/>
      <c r="AG25" s="28"/>
      <c r="AH25" s="28"/>
      <c r="AI25" s="104" t="s">
        <v>2239</v>
      </c>
      <c r="AJ25" s="26"/>
    </row>
    <row r="26" spans="1:36" ht="148.5" customHeight="1" x14ac:dyDescent="0.25">
      <c r="A26" s="331"/>
      <c r="B26" s="19" t="s">
        <v>2149</v>
      </c>
      <c r="C26" s="17" t="s">
        <v>1074</v>
      </c>
      <c r="D26" s="10" t="s">
        <v>152</v>
      </c>
      <c r="E26" s="29"/>
      <c r="F26" s="8" t="s">
        <v>960</v>
      </c>
      <c r="G26" s="8" t="s">
        <v>1072</v>
      </c>
      <c r="H26" s="10" t="s">
        <v>154</v>
      </c>
      <c r="I26" s="37">
        <v>50000</v>
      </c>
      <c r="J26" s="101" t="s">
        <v>1075</v>
      </c>
      <c r="K26" s="29"/>
      <c r="L26" s="29"/>
      <c r="M26" s="29"/>
      <c r="N26" s="29"/>
      <c r="O26" s="29"/>
      <c r="P26" s="29"/>
      <c r="Q26" s="29"/>
      <c r="R26" s="29" t="s">
        <v>41</v>
      </c>
      <c r="S26" s="116"/>
      <c r="T26" s="101" t="s">
        <v>1662</v>
      </c>
      <c r="U26" s="101"/>
      <c r="V26" s="101"/>
      <c r="W26" s="101"/>
      <c r="X26" s="101"/>
      <c r="Y26" s="101"/>
      <c r="Z26" s="101"/>
      <c r="AA26" s="29"/>
      <c r="AB26" s="104"/>
      <c r="AC26" s="104"/>
      <c r="AD26" s="104"/>
      <c r="AE26" s="101"/>
      <c r="AF26" s="101"/>
      <c r="AG26" s="29"/>
      <c r="AH26" s="29"/>
      <c r="AI26" s="104"/>
      <c r="AJ26" s="26"/>
    </row>
    <row r="27" spans="1:36" ht="183" customHeight="1" x14ac:dyDescent="0.25">
      <c r="A27" s="331"/>
      <c r="B27" s="19" t="s">
        <v>2148</v>
      </c>
      <c r="C27" s="17" t="s">
        <v>1716</v>
      </c>
      <c r="D27" s="104" t="s">
        <v>1250</v>
      </c>
      <c r="E27" s="29"/>
      <c r="F27" s="8" t="s">
        <v>960</v>
      </c>
      <c r="G27" s="8" t="s">
        <v>2198</v>
      </c>
      <c r="H27" s="8" t="s">
        <v>1069</v>
      </c>
      <c r="I27" s="37">
        <v>50000</v>
      </c>
      <c r="J27" s="101" t="s">
        <v>1526</v>
      </c>
      <c r="K27" s="29"/>
      <c r="L27" s="29"/>
      <c r="M27" s="29"/>
      <c r="N27" s="29"/>
      <c r="O27" s="29"/>
      <c r="P27" s="29"/>
      <c r="Q27" s="29" t="s">
        <v>41</v>
      </c>
      <c r="R27" s="29"/>
      <c r="S27" s="116" t="s">
        <v>2188</v>
      </c>
      <c r="T27" s="101" t="s">
        <v>2228</v>
      </c>
      <c r="U27" s="101"/>
      <c r="V27" s="101"/>
      <c r="W27" s="101" t="s">
        <v>771</v>
      </c>
      <c r="X27" s="101" t="s">
        <v>1617</v>
      </c>
      <c r="Y27" s="101"/>
      <c r="Z27" s="101"/>
      <c r="AA27" s="29"/>
      <c r="AB27" s="104"/>
      <c r="AC27" s="104"/>
      <c r="AD27" s="104"/>
      <c r="AE27" s="101"/>
      <c r="AF27" s="101"/>
      <c r="AG27" s="29"/>
      <c r="AH27" s="29"/>
      <c r="AI27" s="104" t="s">
        <v>1717</v>
      </c>
      <c r="AJ27" s="26"/>
    </row>
    <row r="28" spans="1:36" ht="30" customHeight="1" x14ac:dyDescent="0.25">
      <c r="A28" s="331"/>
      <c r="B28" s="19" t="s">
        <v>2147</v>
      </c>
      <c r="C28" s="102" t="s">
        <v>1561</v>
      </c>
      <c r="D28" s="10"/>
      <c r="E28" s="29"/>
      <c r="F28" s="8"/>
      <c r="G28" s="8"/>
      <c r="H28" s="10"/>
      <c r="I28" s="37"/>
      <c r="J28" s="101"/>
      <c r="K28" s="29"/>
      <c r="L28" s="29"/>
      <c r="M28" s="29"/>
      <c r="N28" s="29"/>
      <c r="O28" s="29"/>
      <c r="P28" s="29"/>
      <c r="Q28" s="29"/>
      <c r="R28" s="29" t="s">
        <v>41</v>
      </c>
      <c r="S28" s="116"/>
      <c r="T28" s="101"/>
      <c r="U28" s="101"/>
      <c r="V28" s="101"/>
      <c r="W28" s="101"/>
      <c r="X28" s="101"/>
      <c r="Y28" s="101"/>
      <c r="Z28" s="101"/>
      <c r="AA28" s="29"/>
      <c r="AB28" s="104"/>
      <c r="AC28" s="104"/>
      <c r="AD28" s="104"/>
      <c r="AE28" s="101"/>
      <c r="AF28" s="101"/>
      <c r="AG28" s="29"/>
      <c r="AH28" s="29"/>
      <c r="AI28" s="104"/>
      <c r="AJ28" s="26"/>
    </row>
    <row r="29" spans="1:36" ht="409.5" customHeight="1" x14ac:dyDescent="0.25">
      <c r="A29" s="331"/>
      <c r="B29" s="19" t="s">
        <v>2146</v>
      </c>
      <c r="C29" s="17" t="s">
        <v>1254</v>
      </c>
      <c r="D29" s="10" t="s">
        <v>161</v>
      </c>
      <c r="E29" s="29"/>
      <c r="F29" s="8" t="s">
        <v>759</v>
      </c>
      <c r="G29" s="9">
        <v>42767</v>
      </c>
      <c r="H29" s="10" t="s">
        <v>1079</v>
      </c>
      <c r="I29" s="37">
        <v>92000</v>
      </c>
      <c r="J29" s="101" t="s">
        <v>1701</v>
      </c>
      <c r="K29" s="29"/>
      <c r="L29" s="29"/>
      <c r="M29" s="29"/>
      <c r="N29" s="29"/>
      <c r="O29" s="29"/>
      <c r="P29" s="29"/>
      <c r="Q29" s="29" t="s">
        <v>41</v>
      </c>
      <c r="R29" s="29"/>
      <c r="S29" s="116"/>
      <c r="T29" s="101" t="s">
        <v>2229</v>
      </c>
      <c r="U29" s="161" t="s">
        <v>2230</v>
      </c>
      <c r="V29" s="101" t="s">
        <v>1585</v>
      </c>
      <c r="W29" s="101" t="s">
        <v>1586</v>
      </c>
      <c r="X29" s="101" t="s">
        <v>1587</v>
      </c>
      <c r="Y29" s="101"/>
      <c r="Z29" s="101"/>
      <c r="AA29" s="29"/>
      <c r="AB29" s="104"/>
      <c r="AC29" s="104" t="s">
        <v>1588</v>
      </c>
      <c r="AD29" s="104"/>
      <c r="AE29" s="101"/>
      <c r="AF29" s="101" t="s">
        <v>1702</v>
      </c>
      <c r="AG29" s="29"/>
      <c r="AH29" s="29"/>
      <c r="AI29" s="104"/>
      <c r="AJ29" s="26"/>
    </row>
    <row r="30" spans="1:36" ht="130.5" customHeight="1" x14ac:dyDescent="0.25">
      <c r="A30" s="331"/>
      <c r="B30" s="19" t="s">
        <v>2144</v>
      </c>
      <c r="C30" s="17" t="s">
        <v>1704</v>
      </c>
      <c r="D30" s="10" t="s">
        <v>165</v>
      </c>
      <c r="E30" s="29"/>
      <c r="F30" s="8" t="s">
        <v>759</v>
      </c>
      <c r="G30" s="9">
        <v>42153</v>
      </c>
      <c r="H30" s="10" t="s">
        <v>1079</v>
      </c>
      <c r="I30" s="37">
        <v>60000</v>
      </c>
      <c r="J30" s="101" t="s">
        <v>1081</v>
      </c>
      <c r="K30" s="29"/>
      <c r="L30" s="29"/>
      <c r="M30" s="29"/>
      <c r="N30" s="29"/>
      <c r="O30" s="29" t="s">
        <v>41</v>
      </c>
      <c r="P30" s="29"/>
      <c r="Q30" s="29"/>
      <c r="R30" s="29"/>
      <c r="S30" s="116" t="s">
        <v>43</v>
      </c>
      <c r="T30" s="101" t="s">
        <v>1589</v>
      </c>
      <c r="U30" s="101" t="s">
        <v>1590</v>
      </c>
      <c r="V30" s="101" t="s">
        <v>1591</v>
      </c>
      <c r="W30" s="101" t="s">
        <v>1592</v>
      </c>
      <c r="X30" s="101" t="s">
        <v>1703</v>
      </c>
      <c r="Y30" s="101"/>
      <c r="Z30" s="101"/>
      <c r="AA30" s="29"/>
      <c r="AB30" s="104"/>
      <c r="AC30" s="104" t="s">
        <v>1588</v>
      </c>
      <c r="AD30" s="158"/>
      <c r="AE30" s="101"/>
      <c r="AF30" s="101"/>
      <c r="AG30" s="29"/>
      <c r="AH30" s="29"/>
      <c r="AI30" s="104" t="s">
        <v>2240</v>
      </c>
      <c r="AJ30" s="26"/>
    </row>
    <row r="31" spans="1:36" ht="190.5" customHeight="1" x14ac:dyDescent="0.25">
      <c r="A31" s="331"/>
      <c r="B31" s="19" t="s">
        <v>2143</v>
      </c>
      <c r="C31" s="17" t="s">
        <v>1721</v>
      </c>
      <c r="D31" s="10" t="s">
        <v>165</v>
      </c>
      <c r="E31" s="29"/>
      <c r="F31" s="8" t="s">
        <v>77</v>
      </c>
      <c r="G31" s="8" t="s">
        <v>730</v>
      </c>
      <c r="H31" s="10" t="s">
        <v>1079</v>
      </c>
      <c r="I31" s="37">
        <v>170000</v>
      </c>
      <c r="J31" s="101" t="s">
        <v>1082</v>
      </c>
      <c r="K31" s="29"/>
      <c r="L31" s="29"/>
      <c r="M31" s="29"/>
      <c r="N31" s="29"/>
      <c r="O31" s="29"/>
      <c r="P31" s="29"/>
      <c r="Q31" s="29"/>
      <c r="R31" s="29" t="s">
        <v>41</v>
      </c>
      <c r="S31" s="116"/>
      <c r="T31" s="101" t="s">
        <v>1727</v>
      </c>
      <c r="U31" s="101" t="s">
        <v>1593</v>
      </c>
      <c r="V31" s="101" t="s">
        <v>1585</v>
      </c>
      <c r="W31" s="101" t="s">
        <v>1592</v>
      </c>
      <c r="X31" s="101"/>
      <c r="Y31" s="101"/>
      <c r="Z31" s="101"/>
      <c r="AA31" s="29"/>
      <c r="AB31" s="104"/>
      <c r="AC31" s="104"/>
      <c r="AD31" s="104"/>
      <c r="AE31" s="101"/>
      <c r="AF31" s="101"/>
      <c r="AG31" s="29"/>
      <c r="AH31" s="29"/>
      <c r="AI31" s="104" t="s">
        <v>1728</v>
      </c>
      <c r="AJ31" s="26"/>
    </row>
    <row r="32" spans="1:36" ht="30" customHeight="1" x14ac:dyDescent="0.25">
      <c r="A32" s="331"/>
      <c r="B32" s="19" t="s">
        <v>2142</v>
      </c>
      <c r="C32" s="17" t="s">
        <v>1562</v>
      </c>
      <c r="D32" s="10"/>
      <c r="E32" s="29"/>
      <c r="F32" s="8"/>
      <c r="G32" s="8"/>
      <c r="H32" s="10"/>
      <c r="I32" s="37"/>
      <c r="J32" s="101"/>
      <c r="K32" s="29"/>
      <c r="L32" s="29"/>
      <c r="M32" s="29"/>
      <c r="N32" s="29"/>
      <c r="O32" s="29"/>
      <c r="P32" s="29"/>
      <c r="Q32" s="29"/>
      <c r="R32" s="29" t="s">
        <v>41</v>
      </c>
      <c r="S32" s="116"/>
      <c r="T32" s="101"/>
      <c r="U32" s="101"/>
      <c r="V32" s="101"/>
      <c r="W32" s="101"/>
      <c r="X32" s="101"/>
      <c r="Y32" s="101"/>
      <c r="Z32" s="101"/>
      <c r="AA32" s="29"/>
      <c r="AB32" s="104"/>
      <c r="AC32" s="104"/>
      <c r="AD32" s="104"/>
      <c r="AE32" s="101"/>
      <c r="AF32" s="101"/>
      <c r="AG32" s="29"/>
      <c r="AH32" s="29"/>
      <c r="AI32" s="104"/>
      <c r="AJ32" s="26"/>
    </row>
    <row r="33" spans="1:36" ht="333.75" customHeight="1" x14ac:dyDescent="0.25">
      <c r="A33" s="331"/>
      <c r="B33" s="19" t="s">
        <v>2141</v>
      </c>
      <c r="C33" s="102" t="s">
        <v>795</v>
      </c>
      <c r="D33" s="10" t="s">
        <v>174</v>
      </c>
      <c r="E33" s="29"/>
      <c r="F33" s="8" t="s">
        <v>82</v>
      </c>
      <c r="G33" s="14">
        <v>42767</v>
      </c>
      <c r="H33" s="10" t="s">
        <v>1018</v>
      </c>
      <c r="I33" s="37">
        <v>30000</v>
      </c>
      <c r="J33" s="101" t="s">
        <v>1083</v>
      </c>
      <c r="K33" s="29"/>
      <c r="L33" s="29"/>
      <c r="M33" s="29"/>
      <c r="N33" s="29"/>
      <c r="O33" s="29"/>
      <c r="P33" s="29"/>
      <c r="Q33" s="29" t="s">
        <v>41</v>
      </c>
      <c r="R33" s="29"/>
      <c r="S33" s="116"/>
      <c r="T33" s="101" t="s">
        <v>2231</v>
      </c>
      <c r="U33" s="101"/>
      <c r="V33" s="101"/>
      <c r="W33" s="101"/>
      <c r="X33" s="101"/>
      <c r="Y33" s="101"/>
      <c r="Z33" s="101" t="s">
        <v>1792</v>
      </c>
      <c r="AA33" s="29"/>
      <c r="AB33" s="104"/>
      <c r="AC33" s="104"/>
      <c r="AD33" s="104"/>
      <c r="AE33" s="101"/>
      <c r="AF33" s="101" t="s">
        <v>1793</v>
      </c>
      <c r="AG33" s="29"/>
      <c r="AH33" s="29"/>
      <c r="AI33" s="160" t="s">
        <v>1794</v>
      </c>
      <c r="AJ33" s="26"/>
    </row>
    <row r="34" spans="1:36" ht="97.5" customHeight="1" x14ac:dyDescent="0.25">
      <c r="A34" s="331"/>
      <c r="B34" s="19" t="s">
        <v>2139</v>
      </c>
      <c r="C34" s="17" t="s">
        <v>1084</v>
      </c>
      <c r="D34" s="10" t="s">
        <v>182</v>
      </c>
      <c r="E34" s="29"/>
      <c r="F34" s="8" t="s">
        <v>77</v>
      </c>
      <c r="G34" s="9">
        <v>42767</v>
      </c>
      <c r="H34" s="8" t="s">
        <v>1018</v>
      </c>
      <c r="I34" s="37">
        <v>25000</v>
      </c>
      <c r="J34" s="101" t="s">
        <v>1085</v>
      </c>
      <c r="K34" s="29"/>
      <c r="L34" s="29"/>
      <c r="M34" s="29"/>
      <c r="N34" s="29"/>
      <c r="O34" s="29"/>
      <c r="P34" s="29"/>
      <c r="Q34" s="29" t="s">
        <v>41</v>
      </c>
      <c r="R34" s="29"/>
      <c r="S34" s="116"/>
      <c r="T34" s="101" t="s">
        <v>1920</v>
      </c>
      <c r="U34" s="101"/>
      <c r="V34" s="101"/>
      <c r="W34" s="101"/>
      <c r="X34" s="101"/>
      <c r="Y34" s="101"/>
      <c r="Z34" s="101"/>
      <c r="AA34" s="29"/>
      <c r="AB34" s="104"/>
      <c r="AC34" s="104"/>
      <c r="AD34" s="104"/>
      <c r="AE34" s="101"/>
      <c r="AF34" s="101"/>
      <c r="AG34" s="29"/>
      <c r="AH34" s="29"/>
      <c r="AI34" s="160" t="s">
        <v>2201</v>
      </c>
      <c r="AJ34" s="26"/>
    </row>
    <row r="35" spans="1:36" ht="30" customHeight="1" x14ac:dyDescent="0.25">
      <c r="A35" s="331"/>
      <c r="B35" s="19" t="s">
        <v>2137</v>
      </c>
      <c r="C35" s="17" t="s">
        <v>1565</v>
      </c>
      <c r="D35" s="10"/>
      <c r="E35" s="29"/>
      <c r="F35" s="8"/>
      <c r="G35" s="9"/>
      <c r="H35" s="8"/>
      <c r="I35" s="37"/>
      <c r="J35" s="101"/>
      <c r="K35" s="29"/>
      <c r="L35" s="29"/>
      <c r="M35" s="29"/>
      <c r="N35" s="29"/>
      <c r="O35" s="29"/>
      <c r="P35" s="29"/>
      <c r="Q35" s="29"/>
      <c r="R35" s="29" t="s">
        <v>41</v>
      </c>
      <c r="S35" s="116"/>
      <c r="T35" s="101"/>
      <c r="U35" s="101"/>
      <c r="V35" s="101"/>
      <c r="W35" s="101"/>
      <c r="X35" s="101"/>
      <c r="Y35" s="101"/>
      <c r="Z35" s="101"/>
      <c r="AA35" s="29"/>
      <c r="AB35" s="104"/>
      <c r="AC35" s="104"/>
      <c r="AD35" s="104"/>
      <c r="AE35" s="101"/>
      <c r="AF35" s="101"/>
      <c r="AG35" s="29"/>
      <c r="AH35" s="29"/>
      <c r="AI35" s="104"/>
      <c r="AJ35" s="26"/>
    </row>
    <row r="36" spans="1:36" ht="90" x14ac:dyDescent="0.25">
      <c r="A36" s="331"/>
      <c r="B36" s="19" t="s">
        <v>2136</v>
      </c>
      <c r="C36" s="102" t="s">
        <v>1642</v>
      </c>
      <c r="D36" s="104" t="s">
        <v>263</v>
      </c>
      <c r="E36" s="29"/>
      <c r="F36" s="16">
        <v>40969</v>
      </c>
      <c r="G36" s="9">
        <v>42767</v>
      </c>
      <c r="H36" s="104" t="s">
        <v>1086</v>
      </c>
      <c r="I36" s="37">
        <v>25000</v>
      </c>
      <c r="J36" s="101" t="s">
        <v>1087</v>
      </c>
      <c r="K36" s="29"/>
      <c r="L36" s="29"/>
      <c r="M36" s="29"/>
      <c r="N36" s="29"/>
      <c r="O36" s="29"/>
      <c r="P36" s="29" t="s">
        <v>41</v>
      </c>
      <c r="Q36" s="29"/>
      <c r="R36" s="29"/>
      <c r="S36" s="116"/>
      <c r="T36" s="101" t="s">
        <v>1709</v>
      </c>
      <c r="U36" s="101"/>
      <c r="V36" s="101" t="s">
        <v>1710</v>
      </c>
      <c r="W36" s="101" t="s">
        <v>1708</v>
      </c>
      <c r="X36" s="101" t="s">
        <v>1711</v>
      </c>
      <c r="Y36" s="101"/>
      <c r="Z36" s="101"/>
      <c r="AA36" s="29"/>
      <c r="AB36" s="104"/>
      <c r="AC36" s="104"/>
      <c r="AD36" s="104"/>
      <c r="AE36" s="101"/>
      <c r="AF36" s="101" t="s">
        <v>1730</v>
      </c>
      <c r="AG36" s="29"/>
      <c r="AH36" s="29"/>
      <c r="AI36" s="104" t="s">
        <v>1729</v>
      </c>
      <c r="AJ36" s="26"/>
    </row>
    <row r="37" spans="1:36" ht="118.5" customHeight="1" x14ac:dyDescent="0.25">
      <c r="A37" s="331"/>
      <c r="B37" s="19" t="s">
        <v>2135</v>
      </c>
      <c r="C37" s="17" t="s">
        <v>1267</v>
      </c>
      <c r="D37" s="10" t="s">
        <v>1527</v>
      </c>
      <c r="E37" s="29"/>
      <c r="F37" s="16">
        <v>40969</v>
      </c>
      <c r="G37" s="8" t="s">
        <v>764</v>
      </c>
      <c r="H37" s="8" t="s">
        <v>1088</v>
      </c>
      <c r="I37" s="37">
        <v>60000</v>
      </c>
      <c r="J37" s="101" t="s">
        <v>1089</v>
      </c>
      <c r="K37" s="29"/>
      <c r="L37" s="29"/>
      <c r="M37" s="29"/>
      <c r="N37" s="29"/>
      <c r="O37" s="29"/>
      <c r="P37" s="29"/>
      <c r="Q37" s="29" t="s">
        <v>41</v>
      </c>
      <c r="R37" s="29"/>
      <c r="S37" s="116"/>
      <c r="T37" s="101" t="s">
        <v>1839</v>
      </c>
      <c r="U37" s="101"/>
      <c r="V37" s="101"/>
      <c r="W37" s="101"/>
      <c r="X37" s="101"/>
      <c r="Y37" s="101"/>
      <c r="Z37" s="101" t="s">
        <v>1795</v>
      </c>
      <c r="AA37" s="29"/>
      <c r="AB37" s="104"/>
      <c r="AC37" s="9">
        <v>42767</v>
      </c>
      <c r="AD37" s="104"/>
      <c r="AE37" s="101"/>
      <c r="AF37" s="101" t="s">
        <v>1796</v>
      </c>
      <c r="AG37" s="29"/>
      <c r="AH37" s="29"/>
      <c r="AI37" s="104"/>
      <c r="AJ37" s="26"/>
    </row>
    <row r="38" spans="1:36" ht="322.5" customHeight="1" x14ac:dyDescent="0.25">
      <c r="A38" s="331"/>
      <c r="B38" s="19" t="s">
        <v>2133</v>
      </c>
      <c r="C38" s="17" t="s">
        <v>1667</v>
      </c>
      <c r="D38" s="104" t="s">
        <v>1528</v>
      </c>
      <c r="E38" s="29"/>
      <c r="F38" s="8" t="s">
        <v>77</v>
      </c>
      <c r="G38" s="9">
        <v>42767</v>
      </c>
      <c r="H38" s="8" t="s">
        <v>1090</v>
      </c>
      <c r="I38" s="37">
        <v>25000</v>
      </c>
      <c r="J38" s="101" t="s">
        <v>1731</v>
      </c>
      <c r="K38" s="29"/>
      <c r="L38" s="29"/>
      <c r="M38" s="29"/>
      <c r="N38" s="29"/>
      <c r="O38" s="29"/>
      <c r="P38" s="29"/>
      <c r="Q38" s="29" t="s">
        <v>41</v>
      </c>
      <c r="R38" s="29"/>
      <c r="S38" s="116"/>
      <c r="T38" s="101" t="s">
        <v>2232</v>
      </c>
      <c r="U38" s="101" t="s">
        <v>1648</v>
      </c>
      <c r="V38" s="101" t="s">
        <v>1649</v>
      </c>
      <c r="W38" s="101" t="s">
        <v>1650</v>
      </c>
      <c r="X38" s="101" t="s">
        <v>1651</v>
      </c>
      <c r="Y38" s="101" t="s">
        <v>1733</v>
      </c>
      <c r="Z38" s="101" t="s">
        <v>548</v>
      </c>
      <c r="AA38" s="29"/>
      <c r="AB38" s="104"/>
      <c r="AC38" s="104"/>
      <c r="AD38" s="104"/>
      <c r="AE38" s="101"/>
      <c r="AF38" s="101" t="s">
        <v>1732</v>
      </c>
      <c r="AG38" s="29"/>
      <c r="AH38" s="29"/>
      <c r="AI38" s="104" t="s">
        <v>2241</v>
      </c>
      <c r="AJ38" s="26"/>
    </row>
    <row r="39" spans="1:36" ht="60" x14ac:dyDescent="0.25">
      <c r="A39" s="331"/>
      <c r="B39" s="19" t="s">
        <v>2130</v>
      </c>
      <c r="C39" s="17" t="s">
        <v>1534</v>
      </c>
      <c r="D39" s="10" t="s">
        <v>195</v>
      </c>
      <c r="E39" s="29"/>
      <c r="F39" s="9">
        <v>42248</v>
      </c>
      <c r="G39" s="9">
        <v>42767</v>
      </c>
      <c r="H39" s="8" t="s">
        <v>1018</v>
      </c>
      <c r="I39" s="37">
        <v>50000</v>
      </c>
      <c r="J39" s="101" t="s">
        <v>1529</v>
      </c>
      <c r="K39" s="29"/>
      <c r="L39" s="29"/>
      <c r="M39" s="29"/>
      <c r="N39" s="29"/>
      <c r="O39" s="29"/>
      <c r="P39" s="29"/>
      <c r="Q39" s="29" t="s">
        <v>41</v>
      </c>
      <c r="R39" s="29"/>
      <c r="S39" s="116"/>
      <c r="T39" s="101" t="s">
        <v>1797</v>
      </c>
      <c r="U39" s="101"/>
      <c r="V39" s="101"/>
      <c r="W39" s="101"/>
      <c r="X39" s="101"/>
      <c r="Y39" s="101"/>
      <c r="Z39" s="101"/>
      <c r="AA39" s="29"/>
      <c r="AB39" s="104"/>
      <c r="AC39" s="104"/>
      <c r="AD39" s="104"/>
      <c r="AE39" s="101"/>
      <c r="AF39" s="101" t="s">
        <v>1798</v>
      </c>
      <c r="AG39" s="29"/>
      <c r="AH39" s="29"/>
      <c r="AI39" s="104"/>
      <c r="AJ39" s="26"/>
    </row>
    <row r="40" spans="1:36" ht="201" customHeight="1" x14ac:dyDescent="0.25">
      <c r="A40" s="331"/>
      <c r="B40" s="19" t="s">
        <v>2128</v>
      </c>
      <c r="C40" s="17" t="s">
        <v>1697</v>
      </c>
      <c r="D40" s="10" t="s">
        <v>199</v>
      </c>
      <c r="E40" s="29"/>
      <c r="F40" s="8" t="s">
        <v>77</v>
      </c>
      <c r="G40" s="9">
        <v>42767</v>
      </c>
      <c r="H40" s="104" t="s">
        <v>1093</v>
      </c>
      <c r="I40" s="37">
        <v>40000</v>
      </c>
      <c r="J40" s="101" t="s">
        <v>1718</v>
      </c>
      <c r="K40" s="29"/>
      <c r="L40" s="29"/>
      <c r="M40" s="29"/>
      <c r="N40" s="29"/>
      <c r="O40" s="29"/>
      <c r="P40" s="29"/>
      <c r="Q40" s="29" t="s">
        <v>41</v>
      </c>
      <c r="R40" s="29"/>
      <c r="S40" s="116"/>
      <c r="T40" s="101" t="s">
        <v>2233</v>
      </c>
      <c r="U40" s="101"/>
      <c r="V40" s="101"/>
      <c r="W40" s="101" t="s">
        <v>771</v>
      </c>
      <c r="X40" s="101"/>
      <c r="Y40" s="101" t="s">
        <v>2127</v>
      </c>
      <c r="Z40" s="101" t="s">
        <v>1719</v>
      </c>
      <c r="AA40" s="29"/>
      <c r="AB40" s="104"/>
      <c r="AC40" s="104"/>
      <c r="AD40" s="104"/>
      <c r="AE40" s="101"/>
      <c r="AF40" s="101" t="s">
        <v>1720</v>
      </c>
      <c r="AG40" s="29"/>
      <c r="AH40" s="29"/>
      <c r="AI40" s="104"/>
      <c r="AJ40" s="26"/>
    </row>
    <row r="41" spans="1:36" ht="105" x14ac:dyDescent="0.25">
      <c r="A41" s="331"/>
      <c r="B41" s="19" t="s">
        <v>2124</v>
      </c>
      <c r="C41" s="17" t="s">
        <v>1097</v>
      </c>
      <c r="D41" s="10" t="s">
        <v>206</v>
      </c>
      <c r="E41" s="29"/>
      <c r="F41" s="8" t="s">
        <v>77</v>
      </c>
      <c r="G41" s="8" t="s">
        <v>730</v>
      </c>
      <c r="H41" s="104" t="s">
        <v>1023</v>
      </c>
      <c r="I41" s="37">
        <v>85000</v>
      </c>
      <c r="J41" s="101" t="s">
        <v>1274</v>
      </c>
      <c r="K41" s="29"/>
      <c r="L41" s="29"/>
      <c r="M41" s="29"/>
      <c r="N41" s="29"/>
      <c r="O41" s="29"/>
      <c r="P41" s="29" t="s">
        <v>41</v>
      </c>
      <c r="Q41" s="29"/>
      <c r="R41" s="29"/>
      <c r="S41" s="116"/>
      <c r="T41" s="101" t="s">
        <v>1738</v>
      </c>
      <c r="U41" s="101"/>
      <c r="V41" s="101"/>
      <c r="W41" s="101"/>
      <c r="X41" s="101"/>
      <c r="Y41" s="101"/>
      <c r="Z41" s="101" t="s">
        <v>1739</v>
      </c>
      <c r="AA41" s="29"/>
      <c r="AB41" s="104"/>
      <c r="AC41" s="104"/>
      <c r="AD41" s="104"/>
      <c r="AE41" s="101"/>
      <c r="AF41" s="101" t="s">
        <v>1740</v>
      </c>
      <c r="AG41" s="29"/>
      <c r="AH41" s="29"/>
      <c r="AI41" s="104" t="s">
        <v>2242</v>
      </c>
      <c r="AJ41" s="26"/>
    </row>
    <row r="42" spans="1:36" ht="146.25" customHeight="1" x14ac:dyDescent="0.25">
      <c r="A42" s="331"/>
      <c r="B42" s="19" t="s">
        <v>2121</v>
      </c>
      <c r="C42" s="17" t="s">
        <v>1099</v>
      </c>
      <c r="D42" s="10" t="s">
        <v>210</v>
      </c>
      <c r="E42" s="29"/>
      <c r="F42" s="8" t="s">
        <v>77</v>
      </c>
      <c r="G42" s="9">
        <v>42767</v>
      </c>
      <c r="H42" s="10" t="s">
        <v>154</v>
      </c>
      <c r="I42" s="37">
        <v>100000</v>
      </c>
      <c r="J42" s="101" t="s">
        <v>1100</v>
      </c>
      <c r="K42" s="29"/>
      <c r="L42" s="29"/>
      <c r="M42" s="29"/>
      <c r="N42" s="29"/>
      <c r="O42" s="29"/>
      <c r="P42" s="29"/>
      <c r="Q42" s="29" t="s">
        <v>41</v>
      </c>
      <c r="R42" s="29"/>
      <c r="S42" s="116"/>
      <c r="T42" s="101" t="s">
        <v>1734</v>
      </c>
      <c r="U42" s="101"/>
      <c r="V42" s="101"/>
      <c r="W42" s="101"/>
      <c r="X42" s="101"/>
      <c r="Y42" s="101"/>
      <c r="Z42" s="101"/>
      <c r="AA42" s="29"/>
      <c r="AB42" s="104"/>
      <c r="AC42" s="104"/>
      <c r="AD42" s="104" t="s">
        <v>1736</v>
      </c>
      <c r="AE42" s="101"/>
      <c r="AF42" s="101" t="s">
        <v>1737</v>
      </c>
      <c r="AG42" s="29"/>
      <c r="AH42" s="29"/>
      <c r="AI42" s="104" t="s">
        <v>1735</v>
      </c>
      <c r="AJ42" s="26"/>
    </row>
    <row r="43" spans="1:36" ht="162" customHeight="1" x14ac:dyDescent="0.25">
      <c r="A43" s="331"/>
      <c r="B43" s="19" t="s">
        <v>2119</v>
      </c>
      <c r="C43" s="17" t="s">
        <v>1101</v>
      </c>
      <c r="D43" s="104" t="s">
        <v>290</v>
      </c>
      <c r="E43" s="29"/>
      <c r="F43" s="16">
        <v>40969</v>
      </c>
      <c r="G43" s="16">
        <v>42705</v>
      </c>
      <c r="H43" s="10" t="s">
        <v>1102</v>
      </c>
      <c r="I43" s="37">
        <v>150000</v>
      </c>
      <c r="J43" s="101" t="s">
        <v>1277</v>
      </c>
      <c r="K43" s="29"/>
      <c r="L43" s="29"/>
      <c r="M43" s="29"/>
      <c r="N43" s="29"/>
      <c r="O43" s="29"/>
      <c r="P43" s="29"/>
      <c r="Q43" s="29" t="s">
        <v>41</v>
      </c>
      <c r="R43" s="29"/>
      <c r="S43" s="116"/>
      <c r="T43" s="101" t="s">
        <v>1741</v>
      </c>
      <c r="U43" s="101"/>
      <c r="V43" s="101"/>
      <c r="W43" s="101"/>
      <c r="X43" s="101"/>
      <c r="Y43" s="101"/>
      <c r="Z43" s="101" t="s">
        <v>1742</v>
      </c>
      <c r="AA43" s="29"/>
      <c r="AB43" s="104"/>
      <c r="AC43" s="9">
        <v>42767</v>
      </c>
      <c r="AD43" s="104"/>
      <c r="AE43" s="101"/>
      <c r="AF43" s="101"/>
      <c r="AG43" s="29"/>
      <c r="AH43" s="29"/>
      <c r="AI43" s="104"/>
      <c r="AJ43" s="26"/>
    </row>
    <row r="44" spans="1:36" ht="101.25" customHeight="1" x14ac:dyDescent="0.25">
      <c r="A44" s="331"/>
      <c r="B44" s="19" t="s">
        <v>2117</v>
      </c>
      <c r="C44" s="17" t="s">
        <v>1104</v>
      </c>
      <c r="D44" s="10" t="s">
        <v>1406</v>
      </c>
      <c r="E44" s="29"/>
      <c r="F44" s="16">
        <v>40969</v>
      </c>
      <c r="G44" s="16">
        <v>42705</v>
      </c>
      <c r="H44" s="10" t="s">
        <v>1030</v>
      </c>
      <c r="I44" s="37">
        <v>60000</v>
      </c>
      <c r="J44" s="101" t="s">
        <v>1531</v>
      </c>
      <c r="K44" s="29"/>
      <c r="L44" s="29"/>
      <c r="M44" s="29"/>
      <c r="N44" s="29"/>
      <c r="O44" s="29"/>
      <c r="P44" s="29"/>
      <c r="Q44" s="29"/>
      <c r="R44" s="29" t="s">
        <v>41</v>
      </c>
      <c r="S44" s="116"/>
      <c r="T44" s="101" t="s">
        <v>1744</v>
      </c>
      <c r="U44" s="101" t="s">
        <v>1743</v>
      </c>
      <c r="V44" s="101" t="s">
        <v>1654</v>
      </c>
      <c r="W44" s="101" t="s">
        <v>294</v>
      </c>
      <c r="X44" s="101" t="s">
        <v>1655</v>
      </c>
      <c r="Y44" s="101" t="s">
        <v>1655</v>
      </c>
      <c r="Z44" s="101" t="s">
        <v>1655</v>
      </c>
      <c r="AA44" s="29"/>
      <c r="AB44" s="104" t="s">
        <v>1656</v>
      </c>
      <c r="AC44" s="104" t="s">
        <v>1656</v>
      </c>
      <c r="AD44" s="104" t="s">
        <v>1654</v>
      </c>
      <c r="AE44" s="101" t="s">
        <v>1654</v>
      </c>
      <c r="AF44" s="101" t="s">
        <v>1654</v>
      </c>
      <c r="AG44" s="29"/>
      <c r="AH44" s="29"/>
      <c r="AI44" s="104" t="s">
        <v>1590</v>
      </c>
      <c r="AJ44" s="26"/>
    </row>
    <row r="45" spans="1:36" ht="125.25" customHeight="1" x14ac:dyDescent="0.25">
      <c r="A45" s="331"/>
      <c r="B45" s="19" t="s">
        <v>2115</v>
      </c>
      <c r="C45" s="17" t="s">
        <v>768</v>
      </c>
      <c r="D45" s="10" t="s">
        <v>214</v>
      </c>
      <c r="E45" s="29"/>
      <c r="F45" s="16">
        <v>40969</v>
      </c>
      <c r="G45" s="16">
        <v>42767</v>
      </c>
      <c r="H45" s="10" t="s">
        <v>1030</v>
      </c>
      <c r="I45" s="37">
        <v>70000</v>
      </c>
      <c r="J45" s="101" t="s">
        <v>1107</v>
      </c>
      <c r="K45" s="29"/>
      <c r="L45" s="29"/>
      <c r="M45" s="29"/>
      <c r="N45" s="29"/>
      <c r="O45" s="29"/>
      <c r="P45" s="29"/>
      <c r="Q45" s="29"/>
      <c r="R45" s="29" t="s">
        <v>41</v>
      </c>
      <c r="S45" s="116"/>
      <c r="T45" s="101" t="s">
        <v>1746</v>
      </c>
      <c r="U45" s="101" t="s">
        <v>1745</v>
      </c>
      <c r="V45" s="101"/>
      <c r="W45" s="101"/>
      <c r="X45" s="101"/>
      <c r="Y45" s="101" t="s">
        <v>2234</v>
      </c>
      <c r="Z45" s="101"/>
      <c r="AA45" s="29"/>
      <c r="AB45" s="104"/>
      <c r="AC45" s="104"/>
      <c r="AD45" s="104"/>
      <c r="AE45" s="101"/>
      <c r="AF45" s="101" t="s">
        <v>2238</v>
      </c>
      <c r="AG45" s="29"/>
      <c r="AH45" s="29"/>
      <c r="AI45" s="104" t="s">
        <v>2243</v>
      </c>
      <c r="AJ45" s="26"/>
    </row>
    <row r="46" spans="1:36" ht="77.25" customHeight="1" x14ac:dyDescent="0.25">
      <c r="A46" s="331"/>
      <c r="B46" s="19" t="s">
        <v>2114</v>
      </c>
      <c r="C46" s="102" t="s">
        <v>1748</v>
      </c>
      <c r="D46" s="10" t="s">
        <v>832</v>
      </c>
      <c r="E46" s="29"/>
      <c r="F46" s="9">
        <v>42217</v>
      </c>
      <c r="G46" s="9">
        <v>42767</v>
      </c>
      <c r="H46" s="10" t="s">
        <v>1108</v>
      </c>
      <c r="I46" s="37">
        <v>8000</v>
      </c>
      <c r="J46" s="101" t="s">
        <v>1747</v>
      </c>
      <c r="K46" s="29"/>
      <c r="L46" s="29"/>
      <c r="M46" s="29"/>
      <c r="N46" s="29"/>
      <c r="O46" s="29" t="s">
        <v>41</v>
      </c>
      <c r="P46" s="29"/>
      <c r="Q46" s="29"/>
      <c r="R46" s="29"/>
      <c r="S46" s="116" t="s">
        <v>2188</v>
      </c>
      <c r="T46" s="101" t="s">
        <v>1657</v>
      </c>
      <c r="U46" s="101" t="s">
        <v>1658</v>
      </c>
      <c r="V46" s="101" t="s">
        <v>1659</v>
      </c>
      <c r="W46" s="101" t="s">
        <v>294</v>
      </c>
      <c r="X46" s="101"/>
      <c r="Y46" s="101"/>
      <c r="Z46" s="101"/>
      <c r="AA46" s="29"/>
      <c r="AB46" s="104"/>
      <c r="AC46" s="159" t="s">
        <v>1660</v>
      </c>
      <c r="AD46" s="104"/>
      <c r="AE46" s="101"/>
      <c r="AF46" s="101"/>
      <c r="AG46" s="29"/>
      <c r="AH46" s="29"/>
      <c r="AI46" s="104" t="s">
        <v>1749</v>
      </c>
      <c r="AJ46" s="26"/>
    </row>
    <row r="47" spans="1:36" ht="174.75" customHeight="1" x14ac:dyDescent="0.25">
      <c r="A47" s="331"/>
      <c r="B47" s="19" t="s">
        <v>2110</v>
      </c>
      <c r="C47" s="102" t="s">
        <v>1111</v>
      </c>
      <c r="D47" s="104" t="s">
        <v>713</v>
      </c>
      <c r="E47" s="29"/>
      <c r="F47" s="18">
        <v>42005</v>
      </c>
      <c r="G47" s="9">
        <v>42767</v>
      </c>
      <c r="H47" s="104" t="s">
        <v>1112</v>
      </c>
      <c r="I47" s="37">
        <v>70000</v>
      </c>
      <c r="J47" s="101" t="s">
        <v>1421</v>
      </c>
      <c r="K47" s="29"/>
      <c r="L47" s="29"/>
      <c r="M47" s="29"/>
      <c r="N47" s="29"/>
      <c r="O47" s="29" t="s">
        <v>41</v>
      </c>
      <c r="P47" s="29"/>
      <c r="Q47" s="29"/>
      <c r="R47" s="29"/>
      <c r="S47" s="116"/>
      <c r="T47" s="101" t="s">
        <v>1751</v>
      </c>
      <c r="U47" s="101"/>
      <c r="V47" s="101"/>
      <c r="W47" s="101"/>
      <c r="X47" s="101"/>
      <c r="Y47" s="101"/>
      <c r="Z47" s="101"/>
      <c r="AA47" s="29"/>
      <c r="AB47" s="104"/>
      <c r="AC47" s="104"/>
      <c r="AD47" s="104" t="s">
        <v>1686</v>
      </c>
      <c r="AE47" s="101"/>
      <c r="AF47" s="101" t="s">
        <v>1813</v>
      </c>
      <c r="AG47" s="29"/>
      <c r="AH47" s="29"/>
      <c r="AI47" s="104" t="s">
        <v>2244</v>
      </c>
      <c r="AJ47" s="26"/>
    </row>
    <row r="48" spans="1:36" ht="67.5" customHeight="1" x14ac:dyDescent="0.25">
      <c r="A48" s="331"/>
      <c r="B48" s="19" t="s">
        <v>2108</v>
      </c>
      <c r="C48" s="102" t="s">
        <v>1017</v>
      </c>
      <c r="D48" s="104" t="s">
        <v>713</v>
      </c>
      <c r="E48" s="29"/>
      <c r="F48" s="9">
        <v>42064</v>
      </c>
      <c r="G48" s="9">
        <v>42767</v>
      </c>
      <c r="H48" s="104" t="s">
        <v>1018</v>
      </c>
      <c r="I48" s="37" t="s">
        <v>1020</v>
      </c>
      <c r="J48" s="101" t="s">
        <v>1019</v>
      </c>
      <c r="K48" s="29"/>
      <c r="L48" s="29"/>
      <c r="M48" s="29"/>
      <c r="N48" s="29"/>
      <c r="O48" s="29" t="s">
        <v>41</v>
      </c>
      <c r="P48" s="29"/>
      <c r="Q48" s="29"/>
      <c r="R48" s="29"/>
      <c r="S48" s="116" t="s">
        <v>43</v>
      </c>
      <c r="T48" s="101" t="s">
        <v>1799</v>
      </c>
      <c r="U48" s="101"/>
      <c r="V48" s="101"/>
      <c r="W48" s="101"/>
      <c r="X48" s="101"/>
      <c r="Y48" s="101"/>
      <c r="Z48" s="101"/>
      <c r="AA48" s="29"/>
      <c r="AB48" s="104"/>
      <c r="AC48" s="104"/>
      <c r="AD48" s="104"/>
      <c r="AE48" s="101"/>
      <c r="AF48" s="101"/>
      <c r="AG48" s="29"/>
      <c r="AH48" s="29"/>
      <c r="AI48" s="160" t="s">
        <v>1800</v>
      </c>
      <c r="AJ48" s="26"/>
    </row>
    <row r="49" spans="1:36" ht="195" customHeight="1" x14ac:dyDescent="0.25">
      <c r="A49" s="331"/>
      <c r="B49" s="19" t="s">
        <v>2107</v>
      </c>
      <c r="C49" s="102" t="s">
        <v>1021</v>
      </c>
      <c r="D49" s="104" t="s">
        <v>1113</v>
      </c>
      <c r="E49" s="29"/>
      <c r="F49" s="9">
        <v>42005</v>
      </c>
      <c r="G49" s="9">
        <v>42767</v>
      </c>
      <c r="H49" s="104" t="s">
        <v>1023</v>
      </c>
      <c r="I49" s="37">
        <v>70000</v>
      </c>
      <c r="J49" s="101" t="s">
        <v>1422</v>
      </c>
      <c r="K49" s="29"/>
      <c r="L49" s="29"/>
      <c r="M49" s="29"/>
      <c r="N49" s="29"/>
      <c r="O49" s="29"/>
      <c r="P49" s="29"/>
      <c r="Q49" s="29" t="s">
        <v>41</v>
      </c>
      <c r="R49" s="29"/>
      <c r="S49" s="116"/>
      <c r="T49" s="101" t="s">
        <v>1752</v>
      </c>
      <c r="U49" s="101"/>
      <c r="V49" s="101"/>
      <c r="W49" s="101"/>
      <c r="X49" s="101"/>
      <c r="Y49" s="101" t="s">
        <v>2106</v>
      </c>
      <c r="Z49" s="101" t="s">
        <v>1755</v>
      </c>
      <c r="AA49" s="29"/>
      <c r="AB49" s="104"/>
      <c r="AC49" s="104"/>
      <c r="AD49" s="104"/>
      <c r="AE49" s="101"/>
      <c r="AF49" s="101" t="s">
        <v>1753</v>
      </c>
      <c r="AG49" s="29"/>
      <c r="AH49" s="29"/>
      <c r="AI49" s="104" t="s">
        <v>1754</v>
      </c>
      <c r="AJ49" s="26"/>
    </row>
    <row r="50" spans="1:36" ht="101.25" customHeight="1" x14ac:dyDescent="0.25">
      <c r="A50" s="331"/>
      <c r="B50" s="19" t="s">
        <v>2105</v>
      </c>
      <c r="C50" s="103" t="s">
        <v>1416</v>
      </c>
      <c r="D50" s="104" t="s">
        <v>1022</v>
      </c>
      <c r="E50" s="29"/>
      <c r="F50" s="9">
        <v>42064</v>
      </c>
      <c r="G50" s="9">
        <v>42767</v>
      </c>
      <c r="H50" s="104" t="s">
        <v>1023</v>
      </c>
      <c r="I50" s="37" t="s">
        <v>1025</v>
      </c>
      <c r="J50" s="101" t="s">
        <v>1417</v>
      </c>
      <c r="K50" s="29"/>
      <c r="L50" s="29"/>
      <c r="M50" s="29"/>
      <c r="N50" s="29"/>
      <c r="O50" s="29"/>
      <c r="P50" s="29"/>
      <c r="Q50" s="29" t="s">
        <v>41</v>
      </c>
      <c r="R50" s="29"/>
      <c r="S50" s="116"/>
      <c r="T50" s="101" t="s">
        <v>2235</v>
      </c>
      <c r="U50" s="101"/>
      <c r="V50" s="101"/>
      <c r="W50" s="101"/>
      <c r="X50" s="101"/>
      <c r="Y50" s="101"/>
      <c r="Z50" s="101" t="s">
        <v>1755</v>
      </c>
      <c r="AA50" s="29"/>
      <c r="AB50" s="104"/>
      <c r="AC50" s="104"/>
      <c r="AD50" s="104"/>
      <c r="AE50" s="101"/>
      <c r="AF50" s="101" t="s">
        <v>1756</v>
      </c>
      <c r="AG50" s="29"/>
      <c r="AH50" s="29"/>
      <c r="AI50" s="104"/>
      <c r="AJ50" s="26"/>
    </row>
    <row r="51" spans="1:36" ht="95.25" customHeight="1" x14ac:dyDescent="0.25">
      <c r="A51" s="331"/>
      <c r="B51" s="19" t="s">
        <v>2103</v>
      </c>
      <c r="C51" s="102" t="s">
        <v>1026</v>
      </c>
      <c r="D51" s="104" t="s">
        <v>1027</v>
      </c>
      <c r="E51" s="29"/>
      <c r="F51" s="9">
        <v>42036</v>
      </c>
      <c r="G51" s="9">
        <v>42767</v>
      </c>
      <c r="H51" s="104" t="s">
        <v>1028</v>
      </c>
      <c r="I51" s="37" t="s">
        <v>1025</v>
      </c>
      <c r="J51" s="101" t="s">
        <v>1424</v>
      </c>
      <c r="K51" s="29"/>
      <c r="L51" s="29"/>
      <c r="M51" s="29"/>
      <c r="N51" s="29"/>
      <c r="O51" s="29"/>
      <c r="P51" s="29" t="s">
        <v>41</v>
      </c>
      <c r="Q51" s="29"/>
      <c r="R51" s="29"/>
      <c r="S51" s="116"/>
      <c r="T51" s="101" t="s">
        <v>1961</v>
      </c>
      <c r="U51" s="101"/>
      <c r="V51" s="101"/>
      <c r="W51" s="101"/>
      <c r="X51" s="101"/>
      <c r="Y51" s="101"/>
      <c r="Z51" s="101"/>
      <c r="AA51" s="29"/>
      <c r="AB51" s="104"/>
      <c r="AC51" s="104"/>
      <c r="AD51" s="104" t="s">
        <v>1958</v>
      </c>
      <c r="AE51" s="101"/>
      <c r="AF51" s="101"/>
      <c r="AG51" s="29"/>
      <c r="AH51" s="29"/>
      <c r="AI51" s="104"/>
      <c r="AJ51" s="26"/>
    </row>
    <row r="52" spans="1:36" ht="144.75" customHeight="1" x14ac:dyDescent="0.25">
      <c r="A52" s="331"/>
      <c r="B52" s="19" t="s">
        <v>2101</v>
      </c>
      <c r="C52" s="102" t="s">
        <v>1303</v>
      </c>
      <c r="D52" s="104" t="s">
        <v>1029</v>
      </c>
      <c r="E52" s="29"/>
      <c r="F52" s="9">
        <v>41944</v>
      </c>
      <c r="G52" s="9">
        <v>42767</v>
      </c>
      <c r="H52" s="10" t="s">
        <v>1030</v>
      </c>
      <c r="I52" s="37">
        <v>50000</v>
      </c>
      <c r="J52" s="101" t="s">
        <v>1031</v>
      </c>
      <c r="K52" s="29"/>
      <c r="L52" s="29"/>
      <c r="M52" s="29"/>
      <c r="N52" s="29"/>
      <c r="O52" s="29"/>
      <c r="P52" s="29"/>
      <c r="Q52" s="29" t="s">
        <v>41</v>
      </c>
      <c r="R52" s="29"/>
      <c r="S52" s="116"/>
      <c r="T52" s="101" t="s">
        <v>1759</v>
      </c>
      <c r="U52" s="101" t="s">
        <v>2236</v>
      </c>
      <c r="V52" s="101" t="s">
        <v>1654</v>
      </c>
      <c r="W52" s="101" t="s">
        <v>294</v>
      </c>
      <c r="X52" s="101" t="s">
        <v>1590</v>
      </c>
      <c r="Y52" s="101" t="s">
        <v>1661</v>
      </c>
      <c r="Z52" s="101" t="s">
        <v>1757</v>
      </c>
      <c r="AA52" s="29"/>
      <c r="AB52" s="104"/>
      <c r="AC52" s="104"/>
      <c r="AD52" s="104"/>
      <c r="AE52" s="101"/>
      <c r="AF52" s="101" t="s">
        <v>1758</v>
      </c>
      <c r="AG52" s="29"/>
      <c r="AH52" s="29"/>
      <c r="AI52" s="104"/>
      <c r="AJ52" s="26"/>
    </row>
    <row r="53" spans="1:36" ht="131.25" customHeight="1" x14ac:dyDescent="0.25">
      <c r="A53" s="331"/>
      <c r="B53" s="19" t="s">
        <v>2099</v>
      </c>
      <c r="C53" s="102" t="s">
        <v>1431</v>
      </c>
      <c r="D53" s="104" t="s">
        <v>1033</v>
      </c>
      <c r="E53" s="29"/>
      <c r="F53" s="9">
        <v>41913</v>
      </c>
      <c r="G53" s="104" t="s">
        <v>1034</v>
      </c>
      <c r="H53" s="104" t="s">
        <v>853</v>
      </c>
      <c r="I53" s="37">
        <v>30000</v>
      </c>
      <c r="J53" s="101" t="s">
        <v>1035</v>
      </c>
      <c r="K53" s="29"/>
      <c r="L53" s="29"/>
      <c r="M53" s="29"/>
      <c r="N53" s="29"/>
      <c r="O53" s="29"/>
      <c r="P53" s="29" t="s">
        <v>41</v>
      </c>
      <c r="Q53" s="29"/>
      <c r="R53" s="29"/>
      <c r="S53" s="116"/>
      <c r="T53" s="101" t="s">
        <v>2237</v>
      </c>
      <c r="U53" s="101"/>
      <c r="V53" s="101"/>
      <c r="W53" s="101"/>
      <c r="X53" s="101"/>
      <c r="Y53" s="101"/>
      <c r="Z53" s="101"/>
      <c r="AA53" s="29"/>
      <c r="AB53" s="104"/>
      <c r="AC53" s="9">
        <v>42767</v>
      </c>
      <c r="AD53" s="104"/>
      <c r="AE53" s="101"/>
      <c r="AF53" s="101" t="s">
        <v>1760</v>
      </c>
      <c r="AG53" s="29"/>
      <c r="AH53" s="29"/>
      <c r="AI53" s="104"/>
      <c r="AJ53" s="26"/>
    </row>
    <row r="54" spans="1:36" ht="78.75" customHeight="1" x14ac:dyDescent="0.25">
      <c r="A54" s="332" t="s">
        <v>2245</v>
      </c>
      <c r="B54" s="19" t="s">
        <v>2098</v>
      </c>
      <c r="C54" s="31" t="s">
        <v>1308</v>
      </c>
      <c r="D54" s="31" t="s">
        <v>1432</v>
      </c>
      <c r="E54" s="28"/>
      <c r="F54" s="8" t="s">
        <v>77</v>
      </c>
      <c r="G54" s="8" t="s">
        <v>730</v>
      </c>
      <c r="H54" s="104" t="s">
        <v>1064</v>
      </c>
      <c r="I54" s="32">
        <v>500000</v>
      </c>
      <c r="J54" s="105" t="s">
        <v>1309</v>
      </c>
      <c r="K54" s="28"/>
      <c r="L54" s="28"/>
      <c r="M54" s="28"/>
      <c r="N54" s="29"/>
      <c r="O54" s="29"/>
      <c r="P54" s="29"/>
      <c r="Q54" s="29" t="s">
        <v>41</v>
      </c>
      <c r="R54" s="29"/>
      <c r="S54" s="116"/>
      <c r="T54" s="160" t="s">
        <v>1761</v>
      </c>
      <c r="U54" s="104"/>
      <c r="V54" s="104"/>
      <c r="W54" s="104"/>
      <c r="X54" s="104"/>
      <c r="Y54" s="104"/>
      <c r="Z54" s="104"/>
      <c r="AA54" s="28"/>
      <c r="AB54" s="28"/>
      <c r="AC54" s="104"/>
      <c r="AD54" s="35" t="s">
        <v>1309</v>
      </c>
      <c r="AE54" s="28"/>
      <c r="AF54" s="28"/>
      <c r="AG54" s="28"/>
      <c r="AH54" s="28"/>
      <c r="AI54" s="28"/>
      <c r="AJ54" s="26"/>
    </row>
    <row r="55" spans="1:36" ht="190.5" customHeight="1" x14ac:dyDescent="0.25">
      <c r="A55" s="331"/>
      <c r="B55" s="19" t="s">
        <v>2096</v>
      </c>
      <c r="C55" s="31" t="s">
        <v>1117</v>
      </c>
      <c r="D55" s="31" t="s">
        <v>715</v>
      </c>
      <c r="E55" s="28"/>
      <c r="F55" s="9">
        <v>41579</v>
      </c>
      <c r="G55" s="9" t="s">
        <v>845</v>
      </c>
      <c r="H55" s="104" t="s">
        <v>1064</v>
      </c>
      <c r="I55" s="32">
        <v>0</v>
      </c>
      <c r="J55" s="105" t="s">
        <v>2246</v>
      </c>
      <c r="K55" s="28"/>
      <c r="L55" s="28"/>
      <c r="M55" s="28"/>
      <c r="N55" s="29"/>
      <c r="O55" s="29" t="s">
        <v>41</v>
      </c>
      <c r="P55" s="29"/>
      <c r="Q55" s="29"/>
      <c r="R55" s="29"/>
      <c r="S55" s="116"/>
      <c r="T55" s="104"/>
      <c r="U55" s="104"/>
      <c r="V55" s="104"/>
      <c r="W55" s="104"/>
      <c r="X55" s="104"/>
      <c r="Y55" s="104"/>
      <c r="Z55" s="104"/>
      <c r="AA55" s="28"/>
      <c r="AB55" s="28"/>
      <c r="AC55" s="9">
        <v>42767</v>
      </c>
      <c r="AD55" s="35" t="s">
        <v>1309</v>
      </c>
      <c r="AE55" s="28"/>
      <c r="AF55" s="104" t="s">
        <v>2247</v>
      </c>
      <c r="AG55" s="28"/>
      <c r="AH55" s="28"/>
      <c r="AI55" s="160" t="s">
        <v>1762</v>
      </c>
      <c r="AJ55" s="26"/>
    </row>
    <row r="56" spans="1:36" ht="105" x14ac:dyDescent="0.25">
      <c r="A56" s="332" t="s">
        <v>1118</v>
      </c>
      <c r="B56" s="19" t="s">
        <v>2094</v>
      </c>
      <c r="C56" s="31" t="s">
        <v>1437</v>
      </c>
      <c r="D56" s="31" t="s">
        <v>1436</v>
      </c>
      <c r="E56" s="28"/>
      <c r="F56" s="9">
        <v>42064</v>
      </c>
      <c r="G56" s="9">
        <v>42430</v>
      </c>
      <c r="H56" s="10" t="s">
        <v>1112</v>
      </c>
      <c r="I56" s="32">
        <v>0</v>
      </c>
      <c r="J56" s="105" t="s">
        <v>1310</v>
      </c>
      <c r="K56" s="28"/>
      <c r="L56" s="28"/>
      <c r="M56" s="28"/>
      <c r="N56" s="29"/>
      <c r="O56" s="29" t="s">
        <v>41</v>
      </c>
      <c r="P56" s="29"/>
      <c r="Q56" s="29"/>
      <c r="R56" s="29"/>
      <c r="S56" s="116"/>
      <c r="T56" s="105" t="s">
        <v>1653</v>
      </c>
      <c r="U56" s="105"/>
      <c r="V56" s="105"/>
      <c r="W56" s="105"/>
      <c r="X56" s="105"/>
      <c r="Y56" s="105"/>
      <c r="Z56" s="105"/>
      <c r="AA56" s="28"/>
      <c r="AB56" s="104"/>
      <c r="AC56" s="9">
        <v>42767</v>
      </c>
      <c r="AD56" s="104" t="s">
        <v>294</v>
      </c>
      <c r="AE56" s="104"/>
      <c r="AF56" s="13" t="s">
        <v>1763</v>
      </c>
      <c r="AG56" s="28"/>
      <c r="AH56" s="28"/>
      <c r="AI56" s="160" t="s">
        <v>2254</v>
      </c>
      <c r="AJ56" s="26"/>
    </row>
    <row r="57" spans="1:36" ht="180" x14ac:dyDescent="0.25">
      <c r="A57" s="331"/>
      <c r="B57" s="19" t="s">
        <v>2093</v>
      </c>
      <c r="C57" s="31" t="s">
        <v>2092</v>
      </c>
      <c r="D57" s="31" t="s">
        <v>324</v>
      </c>
      <c r="E57" s="28"/>
      <c r="F57" s="8" t="s">
        <v>77</v>
      </c>
      <c r="G57" s="9">
        <v>42185</v>
      </c>
      <c r="H57" s="10" t="s">
        <v>1076</v>
      </c>
      <c r="I57" s="32">
        <v>0</v>
      </c>
      <c r="J57" s="105" t="s">
        <v>1426</v>
      </c>
      <c r="K57" s="28"/>
      <c r="L57" s="28"/>
      <c r="M57" s="28"/>
      <c r="N57" s="29"/>
      <c r="O57" s="29" t="s">
        <v>41</v>
      </c>
      <c r="P57" s="29"/>
      <c r="Q57" s="29"/>
      <c r="R57" s="29"/>
      <c r="S57" s="116"/>
      <c r="T57" s="105" t="s">
        <v>1764</v>
      </c>
      <c r="U57" s="105"/>
      <c r="V57" s="105" t="s">
        <v>1600</v>
      </c>
      <c r="W57" s="105" t="s">
        <v>1601</v>
      </c>
      <c r="X57" s="105"/>
      <c r="Y57" s="105"/>
      <c r="Z57" s="105"/>
      <c r="AA57" s="28"/>
      <c r="AB57" s="104"/>
      <c r="AC57" s="9">
        <v>42767</v>
      </c>
      <c r="AD57" s="104"/>
      <c r="AE57" s="104"/>
      <c r="AF57" s="13" t="s">
        <v>1765</v>
      </c>
      <c r="AG57" s="28"/>
      <c r="AH57" s="28"/>
      <c r="AI57" s="160" t="s">
        <v>1766</v>
      </c>
      <c r="AJ57" s="26"/>
    </row>
    <row r="58" spans="1:36" ht="120" x14ac:dyDescent="0.25">
      <c r="A58" s="331"/>
      <c r="B58" s="19" t="s">
        <v>2091</v>
      </c>
      <c r="C58" s="31" t="s">
        <v>1120</v>
      </c>
      <c r="D58" s="31" t="s">
        <v>327</v>
      </c>
      <c r="E58" s="28"/>
      <c r="F58" s="8" t="s">
        <v>77</v>
      </c>
      <c r="G58" s="18">
        <v>41944</v>
      </c>
      <c r="H58" s="10" t="s">
        <v>1056</v>
      </c>
      <c r="I58" s="32">
        <v>0</v>
      </c>
      <c r="J58" s="105" t="s">
        <v>329</v>
      </c>
      <c r="K58" s="28"/>
      <c r="L58" s="28"/>
      <c r="M58" s="28"/>
      <c r="N58" s="29"/>
      <c r="O58" s="29"/>
      <c r="P58" s="29"/>
      <c r="Q58" s="29"/>
      <c r="R58" s="29" t="s">
        <v>41</v>
      </c>
      <c r="S58" s="116"/>
      <c r="T58" s="105" t="s">
        <v>1775</v>
      </c>
      <c r="U58" s="105"/>
      <c r="V58" s="105" t="s">
        <v>1776</v>
      </c>
      <c r="W58" s="105"/>
      <c r="X58" s="105"/>
      <c r="Y58" s="105"/>
      <c r="Z58" s="105"/>
      <c r="AA58" s="28"/>
      <c r="AB58" s="104"/>
      <c r="AC58" s="104"/>
      <c r="AD58" s="104"/>
      <c r="AE58" s="104"/>
      <c r="AF58" s="104"/>
      <c r="AG58" s="28"/>
      <c r="AH58" s="28"/>
      <c r="AI58" s="104"/>
      <c r="AJ58" s="26"/>
    </row>
    <row r="59" spans="1:36" ht="30" customHeight="1" x14ac:dyDescent="0.25">
      <c r="A59" s="331"/>
      <c r="B59" s="19" t="s">
        <v>2090</v>
      </c>
      <c r="C59" s="31" t="s">
        <v>2252</v>
      </c>
      <c r="D59" s="31"/>
      <c r="E59" s="28"/>
      <c r="F59" s="8"/>
      <c r="G59" s="8"/>
      <c r="H59" s="10"/>
      <c r="I59" s="32"/>
      <c r="J59" s="105"/>
      <c r="K59" s="28"/>
      <c r="L59" s="28"/>
      <c r="M59" s="28"/>
      <c r="N59" s="29"/>
      <c r="O59" s="29"/>
      <c r="P59" s="29"/>
      <c r="Q59" s="29"/>
      <c r="R59" s="29" t="s">
        <v>41</v>
      </c>
      <c r="S59" s="116"/>
      <c r="T59" s="105"/>
      <c r="U59" s="105"/>
      <c r="V59" s="105"/>
      <c r="W59" s="105"/>
      <c r="X59" s="105"/>
      <c r="Y59" s="105"/>
      <c r="Z59" s="105"/>
      <c r="AA59" s="28"/>
      <c r="AB59" s="104"/>
      <c r="AC59" s="104"/>
      <c r="AD59" s="104"/>
      <c r="AE59" s="104"/>
      <c r="AF59" s="104"/>
      <c r="AG59" s="28"/>
      <c r="AH59" s="28"/>
      <c r="AI59" s="104"/>
      <c r="AJ59" s="26"/>
    </row>
    <row r="60" spans="1:36" ht="137.25" customHeight="1" x14ac:dyDescent="0.25">
      <c r="A60" s="331"/>
      <c r="B60" s="19" t="s">
        <v>2088</v>
      </c>
      <c r="C60" s="31" t="s">
        <v>1532</v>
      </c>
      <c r="D60" s="31" t="s">
        <v>1440</v>
      </c>
      <c r="E60" s="28"/>
      <c r="F60" s="8" t="s">
        <v>77</v>
      </c>
      <c r="G60" s="18">
        <v>42767</v>
      </c>
      <c r="H60" s="13" t="s">
        <v>1121</v>
      </c>
      <c r="I60" s="32">
        <v>50000</v>
      </c>
      <c r="J60" s="105" t="s">
        <v>2253</v>
      </c>
      <c r="K60" s="28"/>
      <c r="L60" s="28"/>
      <c r="M60" s="28"/>
      <c r="N60" s="29"/>
      <c r="O60" s="29" t="s">
        <v>41</v>
      </c>
      <c r="P60" s="29"/>
      <c r="Q60" s="29"/>
      <c r="R60" s="29"/>
      <c r="S60" s="116" t="s">
        <v>43</v>
      </c>
      <c r="T60" s="105" t="s">
        <v>1791</v>
      </c>
      <c r="U60" s="105"/>
      <c r="V60" s="105"/>
      <c r="W60" s="105"/>
      <c r="X60" s="105"/>
      <c r="Y60" s="105"/>
      <c r="Z60" s="105"/>
      <c r="AA60" s="28"/>
      <c r="AB60" s="104"/>
      <c r="AC60" s="104"/>
      <c r="AD60" s="104"/>
      <c r="AE60" s="104"/>
      <c r="AF60" s="104"/>
      <c r="AG60" s="28"/>
      <c r="AH60" s="28"/>
      <c r="AI60" s="104" t="s">
        <v>2255</v>
      </c>
      <c r="AJ60" s="26"/>
    </row>
    <row r="61" spans="1:36" ht="165" x14ac:dyDescent="0.25">
      <c r="A61" s="331"/>
      <c r="B61" s="19" t="s">
        <v>2087</v>
      </c>
      <c r="C61" s="31" t="s">
        <v>1893</v>
      </c>
      <c r="D61" s="31" t="s">
        <v>340</v>
      </c>
      <c r="E61" s="28"/>
      <c r="F61" s="8" t="s">
        <v>77</v>
      </c>
      <c r="G61" s="9">
        <v>42370</v>
      </c>
      <c r="H61" s="8" t="s">
        <v>1076</v>
      </c>
      <c r="I61" s="32">
        <v>50000</v>
      </c>
      <c r="J61" s="105" t="s">
        <v>1124</v>
      </c>
      <c r="K61" s="28"/>
      <c r="L61" s="28"/>
      <c r="M61" s="28"/>
      <c r="N61" s="29"/>
      <c r="O61" s="29" t="s">
        <v>41</v>
      </c>
      <c r="P61" s="29"/>
      <c r="Q61" s="29"/>
      <c r="R61" s="29"/>
      <c r="S61" s="116"/>
      <c r="T61" s="105" t="s">
        <v>1767</v>
      </c>
      <c r="U61" s="105"/>
      <c r="V61" s="105" t="s">
        <v>1602</v>
      </c>
      <c r="W61" s="105" t="s">
        <v>1601</v>
      </c>
      <c r="X61" s="105"/>
      <c r="Y61" s="105" t="s">
        <v>1768</v>
      </c>
      <c r="Z61" s="105"/>
      <c r="AA61" s="28"/>
      <c r="AB61" s="104"/>
      <c r="AC61" s="9">
        <v>42767</v>
      </c>
      <c r="AD61" s="104"/>
      <c r="AE61" s="104"/>
      <c r="AF61" s="10" t="s">
        <v>1769</v>
      </c>
      <c r="AG61" s="28"/>
      <c r="AH61" s="28"/>
      <c r="AI61" s="160" t="s">
        <v>2256</v>
      </c>
      <c r="AJ61" s="26"/>
    </row>
    <row r="62" spans="1:36" ht="228.75" customHeight="1" x14ac:dyDescent="0.25">
      <c r="A62" s="331"/>
      <c r="B62" s="19" t="s">
        <v>2086</v>
      </c>
      <c r="C62" s="31" t="s">
        <v>2248</v>
      </c>
      <c r="D62" s="31" t="s">
        <v>346</v>
      </c>
      <c r="E62" s="28"/>
      <c r="F62" s="18">
        <v>41760</v>
      </c>
      <c r="G62" s="18">
        <v>42339</v>
      </c>
      <c r="H62" s="10" t="s">
        <v>893</v>
      </c>
      <c r="I62" s="32">
        <v>0</v>
      </c>
      <c r="J62" s="105" t="s">
        <v>1443</v>
      </c>
      <c r="K62" s="28"/>
      <c r="L62" s="28"/>
      <c r="M62" s="28"/>
      <c r="N62" s="29"/>
      <c r="O62" s="29" t="s">
        <v>41</v>
      </c>
      <c r="P62" s="29"/>
      <c r="Q62" s="29"/>
      <c r="R62" s="29"/>
      <c r="S62" s="116" t="s">
        <v>43</v>
      </c>
      <c r="T62" s="105" t="s">
        <v>1894</v>
      </c>
      <c r="U62" s="105"/>
      <c r="V62" s="105" t="s">
        <v>1615</v>
      </c>
      <c r="W62" s="105" t="s">
        <v>445</v>
      </c>
      <c r="X62" s="105" t="s">
        <v>1609</v>
      </c>
      <c r="Y62" s="105" t="s">
        <v>1606</v>
      </c>
      <c r="Z62" s="105" t="s">
        <v>1607</v>
      </c>
      <c r="AA62" s="28"/>
      <c r="AB62" s="13"/>
      <c r="AC62" s="13"/>
      <c r="AD62" s="13"/>
      <c r="AE62" s="13"/>
      <c r="AF62" s="10"/>
      <c r="AG62" s="28"/>
      <c r="AH62" s="28"/>
      <c r="AI62" s="160" t="s">
        <v>2257</v>
      </c>
      <c r="AJ62" s="26"/>
    </row>
    <row r="63" spans="1:36" ht="137.25" customHeight="1" x14ac:dyDescent="0.25">
      <c r="A63" s="331"/>
      <c r="B63" s="19" t="s">
        <v>2085</v>
      </c>
      <c r="C63" s="31" t="s">
        <v>1535</v>
      </c>
      <c r="D63" s="31" t="s">
        <v>1323</v>
      </c>
      <c r="E63" s="28"/>
      <c r="F63" s="9">
        <v>40969</v>
      </c>
      <c r="G63" s="9">
        <v>42156</v>
      </c>
      <c r="H63" s="10" t="s">
        <v>1062</v>
      </c>
      <c r="I63" s="32">
        <v>7500</v>
      </c>
      <c r="J63" s="105" t="s">
        <v>1127</v>
      </c>
      <c r="K63" s="28"/>
      <c r="L63" s="28"/>
      <c r="M63" s="28"/>
      <c r="N63" s="29"/>
      <c r="O63" s="29" t="s">
        <v>41</v>
      </c>
      <c r="P63" s="29"/>
      <c r="Q63" s="29"/>
      <c r="R63" s="29"/>
      <c r="S63" s="116"/>
      <c r="T63" s="105" t="s">
        <v>1621</v>
      </c>
      <c r="U63" s="105" t="s">
        <v>1622</v>
      </c>
      <c r="V63" s="105" t="s">
        <v>1623</v>
      </c>
      <c r="W63" s="105" t="s">
        <v>1620</v>
      </c>
      <c r="X63" s="105"/>
      <c r="Y63" s="105"/>
      <c r="Z63" s="105"/>
      <c r="AA63" s="28"/>
      <c r="AB63" s="104"/>
      <c r="AC63" s="9">
        <v>42767</v>
      </c>
      <c r="AD63" s="104"/>
      <c r="AE63" s="104"/>
      <c r="AF63" s="104"/>
      <c r="AG63" s="28"/>
      <c r="AH63" s="28"/>
      <c r="AI63" s="104"/>
      <c r="AJ63" s="26"/>
    </row>
    <row r="64" spans="1:36" ht="90" x14ac:dyDescent="0.25">
      <c r="A64" s="331"/>
      <c r="B64" s="19" t="s">
        <v>2084</v>
      </c>
      <c r="C64" s="31" t="s">
        <v>1450</v>
      </c>
      <c r="D64" s="31" t="s">
        <v>1445</v>
      </c>
      <c r="E64" s="28"/>
      <c r="F64" s="9">
        <v>42005</v>
      </c>
      <c r="G64" s="9">
        <v>42552</v>
      </c>
      <c r="H64" s="104" t="s">
        <v>893</v>
      </c>
      <c r="I64" s="32">
        <v>3000</v>
      </c>
      <c r="J64" s="105" t="s">
        <v>1446</v>
      </c>
      <c r="K64" s="28"/>
      <c r="L64" s="28"/>
      <c r="M64" s="28"/>
      <c r="N64" s="29"/>
      <c r="O64" s="29" t="s">
        <v>41</v>
      </c>
      <c r="P64" s="29"/>
      <c r="Q64" s="29"/>
      <c r="R64" s="29"/>
      <c r="S64" s="116"/>
      <c r="T64" s="105" t="s">
        <v>1786</v>
      </c>
      <c r="U64" s="105"/>
      <c r="V64" s="105"/>
      <c r="W64" s="105" t="s">
        <v>445</v>
      </c>
      <c r="X64" s="105" t="s">
        <v>1611</v>
      </c>
      <c r="Y64" s="105" t="s">
        <v>1770</v>
      </c>
      <c r="Z64" s="105"/>
      <c r="AA64" s="28"/>
      <c r="AB64" s="13"/>
      <c r="AC64" s="18">
        <v>42767</v>
      </c>
      <c r="AD64" s="13" t="s">
        <v>337</v>
      </c>
      <c r="AE64" s="13"/>
      <c r="AF64" s="10" t="s">
        <v>1771</v>
      </c>
      <c r="AG64" s="28"/>
      <c r="AH64" s="28"/>
      <c r="AI64" s="160" t="s">
        <v>1772</v>
      </c>
      <c r="AJ64" s="26"/>
    </row>
    <row r="65" spans="1:36" ht="138.75" customHeight="1" x14ac:dyDescent="0.25">
      <c r="A65" s="331"/>
      <c r="B65" s="19" t="s">
        <v>2082</v>
      </c>
      <c r="C65" s="31" t="s">
        <v>2249</v>
      </c>
      <c r="D65" s="31"/>
      <c r="E65" s="28"/>
      <c r="F65" s="8"/>
      <c r="G65" s="18"/>
      <c r="H65" s="10"/>
      <c r="I65" s="32"/>
      <c r="J65" s="105"/>
      <c r="K65" s="28"/>
      <c r="L65" s="28"/>
      <c r="M65" s="28"/>
      <c r="N65" s="29"/>
      <c r="O65" s="29" t="s">
        <v>41</v>
      </c>
      <c r="P65" s="29"/>
      <c r="Q65" s="29"/>
      <c r="R65" s="29"/>
      <c r="S65" s="116" t="s">
        <v>43</v>
      </c>
      <c r="T65" s="105"/>
      <c r="U65" s="105"/>
      <c r="V65" s="105"/>
      <c r="W65" s="105"/>
      <c r="X65" s="105"/>
      <c r="Y65" s="105"/>
      <c r="Z65" s="105"/>
      <c r="AA65" s="28"/>
      <c r="AB65" s="104"/>
      <c r="AC65" s="104"/>
      <c r="AD65" s="104"/>
      <c r="AE65" s="104"/>
      <c r="AF65" s="104"/>
      <c r="AG65" s="28"/>
      <c r="AH65" s="28"/>
      <c r="AI65" s="160" t="s">
        <v>1787</v>
      </c>
      <c r="AJ65" s="26"/>
    </row>
    <row r="66" spans="1:36" ht="200.25" customHeight="1" x14ac:dyDescent="0.25">
      <c r="A66" s="331"/>
      <c r="B66" s="19" t="s">
        <v>2081</v>
      </c>
      <c r="C66" s="31" t="s">
        <v>2250</v>
      </c>
      <c r="D66" s="31" t="s">
        <v>361</v>
      </c>
      <c r="E66" s="28"/>
      <c r="F66" s="8" t="s">
        <v>77</v>
      </c>
      <c r="G66" s="9">
        <v>41944</v>
      </c>
      <c r="H66" s="10" t="s">
        <v>101</v>
      </c>
      <c r="I66" s="32">
        <v>0</v>
      </c>
      <c r="J66" s="105" t="s">
        <v>362</v>
      </c>
      <c r="K66" s="28"/>
      <c r="L66" s="28"/>
      <c r="M66" s="28"/>
      <c r="N66" s="29"/>
      <c r="O66" s="29" t="s">
        <v>41</v>
      </c>
      <c r="P66" s="29"/>
      <c r="Q66" s="29"/>
      <c r="R66" s="29"/>
      <c r="S66" s="116" t="s">
        <v>43</v>
      </c>
      <c r="T66" s="105"/>
      <c r="U66" s="105"/>
      <c r="V66" s="105"/>
      <c r="W66" s="105"/>
      <c r="X66" s="105"/>
      <c r="Y66" s="105"/>
      <c r="Z66" s="105"/>
      <c r="AA66" s="28"/>
      <c r="AB66" s="104"/>
      <c r="AC66" s="104"/>
      <c r="AD66" s="104"/>
      <c r="AE66" s="104"/>
      <c r="AF66" s="104"/>
      <c r="AG66" s="28"/>
      <c r="AH66" s="28"/>
      <c r="AI66" s="160" t="s">
        <v>2258</v>
      </c>
      <c r="AJ66" s="26"/>
    </row>
    <row r="67" spans="1:36" ht="187.5" customHeight="1" x14ac:dyDescent="0.25">
      <c r="A67" s="331"/>
      <c r="B67" s="19" t="s">
        <v>2080</v>
      </c>
      <c r="C67" s="31" t="s">
        <v>1536</v>
      </c>
      <c r="D67" s="31" t="s">
        <v>361</v>
      </c>
      <c r="E67" s="28"/>
      <c r="F67" s="8" t="s">
        <v>82</v>
      </c>
      <c r="G67" s="9">
        <v>42339</v>
      </c>
      <c r="H67" s="10" t="s">
        <v>1062</v>
      </c>
      <c r="I67" s="32">
        <v>0</v>
      </c>
      <c r="J67" s="105" t="s">
        <v>1325</v>
      </c>
      <c r="K67" s="28"/>
      <c r="L67" s="28"/>
      <c r="M67" s="28"/>
      <c r="N67" s="29"/>
      <c r="O67" s="29"/>
      <c r="P67" s="29"/>
      <c r="Q67" s="29" t="s">
        <v>41</v>
      </c>
      <c r="R67" s="29"/>
      <c r="S67" s="116"/>
      <c r="T67" s="105" t="s">
        <v>1624</v>
      </c>
      <c r="U67" s="105" t="s">
        <v>1625</v>
      </c>
      <c r="V67" s="105" t="s">
        <v>1626</v>
      </c>
      <c r="W67" s="105" t="s">
        <v>1620</v>
      </c>
      <c r="X67" s="105"/>
      <c r="Y67" s="105" t="s">
        <v>1789</v>
      </c>
      <c r="Z67" s="105" t="s">
        <v>170</v>
      </c>
      <c r="AA67" s="28"/>
      <c r="AB67" s="104"/>
      <c r="AC67" s="9">
        <v>42767</v>
      </c>
      <c r="AD67" s="104"/>
      <c r="AE67" s="104"/>
      <c r="AF67" s="104"/>
      <c r="AG67" s="28"/>
      <c r="AH67" s="28"/>
      <c r="AI67" s="160" t="s">
        <v>2259</v>
      </c>
      <c r="AJ67" s="26"/>
    </row>
    <row r="68" spans="1:36" ht="135" x14ac:dyDescent="0.25">
      <c r="A68" s="331"/>
      <c r="B68" s="19" t="s">
        <v>2079</v>
      </c>
      <c r="C68" s="31" t="s">
        <v>365</v>
      </c>
      <c r="D68" s="31" t="s">
        <v>366</v>
      </c>
      <c r="E68" s="28"/>
      <c r="F68" s="8" t="s">
        <v>77</v>
      </c>
      <c r="G68" s="9">
        <v>42156</v>
      </c>
      <c r="H68" s="10" t="s">
        <v>1090</v>
      </c>
      <c r="I68" s="32">
        <v>0</v>
      </c>
      <c r="J68" s="105" t="s">
        <v>1131</v>
      </c>
      <c r="K68" s="28"/>
      <c r="L68" s="28"/>
      <c r="M68" s="28"/>
      <c r="N68" s="29"/>
      <c r="O68" s="29"/>
      <c r="P68" s="29" t="s">
        <v>41</v>
      </c>
      <c r="Q68" s="29"/>
      <c r="R68" s="29"/>
      <c r="S68" s="116"/>
      <c r="T68" s="105"/>
      <c r="U68" s="105"/>
      <c r="V68" s="105"/>
      <c r="W68" s="105"/>
      <c r="X68" s="105"/>
      <c r="Y68" s="105" t="s">
        <v>2078</v>
      </c>
      <c r="Z68" s="105"/>
      <c r="AA68" s="28"/>
      <c r="AB68" s="104"/>
      <c r="AC68" s="9">
        <v>42767</v>
      </c>
      <c r="AD68" s="104"/>
      <c r="AE68" s="104"/>
      <c r="AF68" s="10" t="s">
        <v>1790</v>
      </c>
      <c r="AG68" s="28"/>
      <c r="AH68" s="28"/>
      <c r="AI68" s="160" t="s">
        <v>2260</v>
      </c>
      <c r="AJ68" s="26"/>
    </row>
    <row r="69" spans="1:36" ht="238.5" customHeight="1" x14ac:dyDescent="0.25">
      <c r="A69" s="331"/>
      <c r="B69" s="19" t="s">
        <v>2076</v>
      </c>
      <c r="C69" s="31" t="s">
        <v>902</v>
      </c>
      <c r="D69" s="31" t="s">
        <v>361</v>
      </c>
      <c r="E69" s="28"/>
      <c r="F69" s="9">
        <v>41913</v>
      </c>
      <c r="G69" s="9">
        <v>42278</v>
      </c>
      <c r="H69" s="10" t="s">
        <v>1056</v>
      </c>
      <c r="I69" s="32">
        <v>0</v>
      </c>
      <c r="J69" s="105" t="s">
        <v>1132</v>
      </c>
      <c r="K69" s="28"/>
      <c r="L69" s="28"/>
      <c r="M69" s="28"/>
      <c r="N69" s="29"/>
      <c r="O69" s="29"/>
      <c r="P69" s="29"/>
      <c r="Q69" s="29"/>
      <c r="R69" s="29" t="s">
        <v>41</v>
      </c>
      <c r="S69" s="116"/>
      <c r="T69" s="105" t="s">
        <v>1330</v>
      </c>
      <c r="U69" s="105" t="s">
        <v>1331</v>
      </c>
      <c r="V69" s="105"/>
      <c r="W69" s="105"/>
      <c r="X69" s="105"/>
      <c r="Y69" s="105"/>
      <c r="Z69" s="105"/>
      <c r="AA69" s="28"/>
      <c r="AB69" s="104"/>
      <c r="AC69" s="104"/>
      <c r="AD69" s="104"/>
      <c r="AE69" s="104"/>
      <c r="AF69" s="104"/>
      <c r="AG69" s="28"/>
      <c r="AH69" s="28"/>
      <c r="AI69" s="104"/>
      <c r="AJ69" s="26"/>
    </row>
    <row r="70" spans="1:36" ht="159.75" customHeight="1" x14ac:dyDescent="0.25">
      <c r="A70" s="331"/>
      <c r="B70" s="19" t="s">
        <v>2075</v>
      </c>
      <c r="C70" s="31" t="s">
        <v>906</v>
      </c>
      <c r="D70" s="31" t="s">
        <v>373</v>
      </c>
      <c r="E70" s="28"/>
      <c r="F70" s="9">
        <v>41579</v>
      </c>
      <c r="G70" s="9">
        <v>42767</v>
      </c>
      <c r="H70" s="104" t="s">
        <v>1133</v>
      </c>
      <c r="I70" s="32">
        <v>0</v>
      </c>
      <c r="J70" s="105" t="s">
        <v>1603</v>
      </c>
      <c r="K70" s="28"/>
      <c r="L70" s="28"/>
      <c r="M70" s="28"/>
      <c r="N70" s="29"/>
      <c r="O70" s="29"/>
      <c r="P70" s="29"/>
      <c r="Q70" s="29" t="s">
        <v>41</v>
      </c>
      <c r="R70" s="29"/>
      <c r="S70" s="116"/>
      <c r="T70" s="105" t="s">
        <v>1604</v>
      </c>
      <c r="U70" s="105"/>
      <c r="V70" s="105"/>
      <c r="W70" s="105" t="s">
        <v>1605</v>
      </c>
      <c r="X70" s="105"/>
      <c r="Y70" s="105"/>
      <c r="Z70" s="105"/>
      <c r="AA70" s="28"/>
      <c r="AB70" s="104"/>
      <c r="AC70" s="104"/>
      <c r="AD70" s="104"/>
      <c r="AE70" s="104"/>
      <c r="AF70" s="104"/>
      <c r="AG70" s="28"/>
      <c r="AH70" s="28"/>
      <c r="AI70" s="104"/>
      <c r="AJ70" s="26"/>
    </row>
    <row r="71" spans="1:36" ht="127.5" customHeight="1" x14ac:dyDescent="0.25">
      <c r="A71" s="331"/>
      <c r="B71" s="19" t="s">
        <v>2074</v>
      </c>
      <c r="C71" s="31" t="s">
        <v>1451</v>
      </c>
      <c r="D71" s="31" t="s">
        <v>239</v>
      </c>
      <c r="E71" s="28"/>
      <c r="F71" s="9">
        <v>41913</v>
      </c>
      <c r="G71" s="9">
        <v>42278</v>
      </c>
      <c r="H71" s="104" t="s">
        <v>377</v>
      </c>
      <c r="I71" s="32">
        <v>0</v>
      </c>
      <c r="J71" s="105" t="s">
        <v>1599</v>
      </c>
      <c r="K71" s="28"/>
      <c r="L71" s="28"/>
      <c r="M71" s="28"/>
      <c r="N71" s="29"/>
      <c r="O71" s="29"/>
      <c r="P71" s="29"/>
      <c r="Q71" s="29" t="s">
        <v>41</v>
      </c>
      <c r="R71" s="29"/>
      <c r="S71" s="116"/>
      <c r="T71" s="105" t="s">
        <v>1598</v>
      </c>
      <c r="U71" s="105"/>
      <c r="V71" s="105"/>
      <c r="W71" s="105"/>
      <c r="X71" s="105"/>
      <c r="Y71" s="105"/>
      <c r="Z71" s="105"/>
      <c r="AA71" s="28"/>
      <c r="AB71" s="158"/>
      <c r="AC71" s="162">
        <v>42767</v>
      </c>
      <c r="AD71" s="158"/>
      <c r="AE71" s="158"/>
      <c r="AF71" s="158"/>
      <c r="AG71" s="28"/>
      <c r="AH71" s="28"/>
      <c r="AI71" s="158"/>
      <c r="AJ71" s="26"/>
    </row>
    <row r="72" spans="1:36" ht="120" x14ac:dyDescent="0.25">
      <c r="A72" s="347"/>
      <c r="B72" s="19" t="s">
        <v>2073</v>
      </c>
      <c r="C72" s="31" t="s">
        <v>2251</v>
      </c>
      <c r="D72" s="31" t="s">
        <v>467</v>
      </c>
      <c r="E72" s="28"/>
      <c r="F72" s="8" t="s">
        <v>77</v>
      </c>
      <c r="G72" s="9">
        <v>42522</v>
      </c>
      <c r="H72" s="104" t="s">
        <v>1457</v>
      </c>
      <c r="I72" s="32"/>
      <c r="J72" s="105" t="s">
        <v>1455</v>
      </c>
      <c r="K72" s="28"/>
      <c r="L72" s="28"/>
      <c r="M72" s="28"/>
      <c r="N72" s="29"/>
      <c r="O72" s="29" t="s">
        <v>41</v>
      </c>
      <c r="P72" s="29"/>
      <c r="Q72" s="29"/>
      <c r="R72" s="29"/>
      <c r="S72" s="116" t="s">
        <v>43</v>
      </c>
      <c r="T72" s="105" t="s">
        <v>1610</v>
      </c>
      <c r="U72" s="105"/>
      <c r="V72" s="105" t="s">
        <v>1612</v>
      </c>
      <c r="W72" s="105" t="s">
        <v>445</v>
      </c>
      <c r="X72" s="105" t="s">
        <v>1613</v>
      </c>
      <c r="Y72" s="105"/>
      <c r="Z72" s="105"/>
      <c r="AA72" s="28"/>
      <c r="AB72" s="13"/>
      <c r="AC72" s="13"/>
      <c r="AD72" s="13" t="s">
        <v>1614</v>
      </c>
      <c r="AE72" s="13"/>
      <c r="AF72" s="13" t="s">
        <v>1608</v>
      </c>
      <c r="AG72" s="28"/>
      <c r="AH72" s="28"/>
      <c r="AI72" s="13" t="s">
        <v>2261</v>
      </c>
      <c r="AJ72" s="26"/>
    </row>
    <row r="73" spans="1:36" ht="95.25" customHeight="1" x14ac:dyDescent="0.25">
      <c r="A73" s="331" t="s">
        <v>1137</v>
      </c>
      <c r="B73" s="19" t="s">
        <v>2071</v>
      </c>
      <c r="C73" s="31" t="s">
        <v>2262</v>
      </c>
      <c r="D73" s="31" t="s">
        <v>1462</v>
      </c>
      <c r="E73" s="28"/>
      <c r="F73" s="9">
        <v>42125</v>
      </c>
      <c r="G73" s="9">
        <v>42491</v>
      </c>
      <c r="H73" s="16" t="s">
        <v>1138</v>
      </c>
      <c r="I73" s="32">
        <v>6600</v>
      </c>
      <c r="J73" s="105" t="s">
        <v>1461</v>
      </c>
      <c r="K73" s="28"/>
      <c r="L73" s="28"/>
      <c r="M73" s="28"/>
      <c r="N73" s="29"/>
      <c r="O73" s="29" t="s">
        <v>41</v>
      </c>
      <c r="P73" s="29"/>
      <c r="Q73" s="29"/>
      <c r="R73" s="29"/>
      <c r="S73" s="116" t="s">
        <v>43</v>
      </c>
      <c r="T73" s="105"/>
      <c r="U73" s="105"/>
      <c r="V73" s="105"/>
      <c r="W73" s="105"/>
      <c r="X73" s="105"/>
      <c r="Y73" s="105"/>
      <c r="Z73" s="105"/>
      <c r="AA73" s="28"/>
      <c r="AB73" s="28"/>
      <c r="AC73" s="28"/>
      <c r="AD73" s="28"/>
      <c r="AE73" s="28"/>
      <c r="AF73" s="28"/>
      <c r="AG73" s="28"/>
      <c r="AH73" s="28"/>
      <c r="AI73" s="160" t="s">
        <v>1812</v>
      </c>
      <c r="AJ73" s="26"/>
    </row>
    <row r="74" spans="1:36" ht="228.75" customHeight="1" x14ac:dyDescent="0.25">
      <c r="A74" s="331"/>
      <c r="B74" s="19" t="s">
        <v>2070</v>
      </c>
      <c r="C74" s="31" t="s">
        <v>1801</v>
      </c>
      <c r="D74" s="31" t="s">
        <v>1466</v>
      </c>
      <c r="E74" s="28"/>
      <c r="F74" s="9">
        <v>42125</v>
      </c>
      <c r="G74" s="9">
        <v>42248</v>
      </c>
      <c r="H74" s="104" t="s">
        <v>1064</v>
      </c>
      <c r="I74" s="32">
        <v>300000</v>
      </c>
      <c r="J74" s="105" t="s">
        <v>1464</v>
      </c>
      <c r="K74" s="28"/>
      <c r="L74" s="28"/>
      <c r="M74" s="28"/>
      <c r="N74" s="29"/>
      <c r="O74" s="29" t="s">
        <v>41</v>
      </c>
      <c r="P74" s="29"/>
      <c r="Q74" s="29"/>
      <c r="R74" s="29"/>
      <c r="S74" s="116"/>
      <c r="T74" s="105" t="s">
        <v>1802</v>
      </c>
      <c r="U74" s="105"/>
      <c r="V74" s="105"/>
      <c r="W74" s="105"/>
      <c r="X74" s="105"/>
      <c r="Y74" s="105"/>
      <c r="Z74" s="105"/>
      <c r="AA74" s="28"/>
      <c r="AB74" s="28"/>
      <c r="AC74" s="9">
        <v>42767</v>
      </c>
      <c r="AD74" s="104" t="s">
        <v>1309</v>
      </c>
      <c r="AE74" s="28"/>
      <c r="AF74" s="105" t="s">
        <v>1804</v>
      </c>
      <c r="AG74" s="28"/>
      <c r="AH74" s="28"/>
      <c r="AI74" s="160" t="s">
        <v>1803</v>
      </c>
      <c r="AJ74" s="26"/>
    </row>
    <row r="75" spans="1:36" ht="30" customHeight="1" x14ac:dyDescent="0.25">
      <c r="A75" s="331"/>
      <c r="B75" s="19" t="s">
        <v>2068</v>
      </c>
      <c r="C75" s="31" t="s">
        <v>1633</v>
      </c>
      <c r="D75" s="28"/>
      <c r="E75" s="28"/>
      <c r="F75" s="28"/>
      <c r="G75" s="28"/>
      <c r="H75" s="28"/>
      <c r="I75" s="28"/>
      <c r="J75" s="28"/>
      <c r="K75" s="28"/>
      <c r="L75" s="28"/>
      <c r="M75" s="28"/>
      <c r="N75" s="29"/>
      <c r="O75" s="29"/>
      <c r="P75" s="29"/>
      <c r="Q75" s="29"/>
      <c r="R75" s="29" t="s">
        <v>41</v>
      </c>
      <c r="S75" s="116"/>
      <c r="T75" s="105"/>
      <c r="U75" s="105"/>
      <c r="V75" s="105"/>
      <c r="W75" s="105"/>
      <c r="X75" s="105"/>
      <c r="Y75" s="105"/>
      <c r="Z75" s="105"/>
      <c r="AA75" s="28"/>
      <c r="AB75" s="28"/>
      <c r="AC75" s="28"/>
      <c r="AD75" s="28"/>
      <c r="AE75" s="28"/>
      <c r="AF75" s="28"/>
      <c r="AG75" s="28"/>
      <c r="AH75" s="28"/>
      <c r="AI75" s="28"/>
      <c r="AJ75" s="26"/>
    </row>
    <row r="76" spans="1:36" ht="103.5" customHeight="1" x14ac:dyDescent="0.25">
      <c r="A76" s="332" t="s">
        <v>2263</v>
      </c>
      <c r="B76" s="19" t="s">
        <v>2067</v>
      </c>
      <c r="C76" s="31" t="s">
        <v>1470</v>
      </c>
      <c r="D76" s="31" t="s">
        <v>547</v>
      </c>
      <c r="E76" s="28"/>
      <c r="F76" s="8" t="s">
        <v>77</v>
      </c>
      <c r="G76" s="9">
        <v>42064</v>
      </c>
      <c r="H76" s="13" t="s">
        <v>1142</v>
      </c>
      <c r="I76" s="32">
        <v>150000</v>
      </c>
      <c r="J76" s="105" t="s">
        <v>1143</v>
      </c>
      <c r="K76" s="28"/>
      <c r="L76" s="28"/>
      <c r="M76" s="28"/>
      <c r="N76" s="29"/>
      <c r="O76" s="29" t="s">
        <v>41</v>
      </c>
      <c r="P76" s="29"/>
      <c r="Q76" s="29"/>
      <c r="R76" s="29"/>
      <c r="S76" s="116"/>
      <c r="T76" s="105" t="s">
        <v>1805</v>
      </c>
      <c r="U76" s="105"/>
      <c r="V76" s="105"/>
      <c r="W76" s="105"/>
      <c r="X76" s="105"/>
      <c r="Y76" s="105"/>
      <c r="Z76" s="105"/>
      <c r="AA76" s="28"/>
      <c r="AB76" s="104"/>
      <c r="AC76" s="9">
        <v>42767</v>
      </c>
      <c r="AD76" s="13" t="s">
        <v>1806</v>
      </c>
      <c r="AE76" s="104"/>
      <c r="AF76" s="13" t="s">
        <v>1807</v>
      </c>
      <c r="AG76" s="28"/>
      <c r="AH76" s="28"/>
      <c r="AI76" s="104"/>
      <c r="AJ76" s="26"/>
    </row>
    <row r="77" spans="1:36" ht="138.75" customHeight="1" x14ac:dyDescent="0.25">
      <c r="A77" s="331"/>
      <c r="B77" s="19" t="s">
        <v>2066</v>
      </c>
      <c r="C77" s="31" t="s">
        <v>1472</v>
      </c>
      <c r="D77" s="31" t="s">
        <v>1340</v>
      </c>
      <c r="E77" s="28"/>
      <c r="F77" s="8" t="s">
        <v>77</v>
      </c>
      <c r="G77" s="9">
        <v>42522</v>
      </c>
      <c r="H77" s="104" t="s">
        <v>1474</v>
      </c>
      <c r="I77" s="32">
        <v>10000</v>
      </c>
      <c r="J77" s="105" t="s">
        <v>1476</v>
      </c>
      <c r="K77" s="28"/>
      <c r="L77" s="28"/>
      <c r="M77" s="28"/>
      <c r="N77" s="29"/>
      <c r="O77" s="29"/>
      <c r="P77" s="29"/>
      <c r="Q77" s="29" t="s">
        <v>41</v>
      </c>
      <c r="R77" s="29"/>
      <c r="S77" s="116"/>
      <c r="T77" s="105" t="s">
        <v>1808</v>
      </c>
      <c r="U77" s="105"/>
      <c r="V77" s="105"/>
      <c r="W77" s="105"/>
      <c r="X77" s="105"/>
      <c r="Y77" s="105"/>
      <c r="Z77" s="105"/>
      <c r="AA77" s="28"/>
      <c r="AB77" s="104"/>
      <c r="AC77" s="104"/>
      <c r="AD77" s="104"/>
      <c r="AE77" s="104"/>
      <c r="AF77" s="10" t="s">
        <v>2268</v>
      </c>
      <c r="AG77" s="28"/>
      <c r="AH77" s="28"/>
      <c r="AI77" s="160" t="s">
        <v>1809</v>
      </c>
      <c r="AJ77" s="26"/>
    </row>
    <row r="78" spans="1:36" ht="115.5" customHeight="1" x14ac:dyDescent="0.25">
      <c r="A78" s="331"/>
      <c r="B78" s="19" t="s">
        <v>2065</v>
      </c>
      <c r="C78" s="31" t="s">
        <v>559</v>
      </c>
      <c r="D78" s="31" t="s">
        <v>560</v>
      </c>
      <c r="E78" s="28"/>
      <c r="F78" s="8" t="s">
        <v>77</v>
      </c>
      <c r="G78" s="8" t="s">
        <v>730</v>
      </c>
      <c r="H78" s="10" t="s">
        <v>1144</v>
      </c>
      <c r="I78" s="32">
        <v>6000</v>
      </c>
      <c r="J78" s="105" t="s">
        <v>1145</v>
      </c>
      <c r="K78" s="28"/>
      <c r="L78" s="28"/>
      <c r="M78" s="28"/>
      <c r="N78" s="29"/>
      <c r="O78" s="29" t="s">
        <v>41</v>
      </c>
      <c r="P78" s="29"/>
      <c r="Q78" s="29"/>
      <c r="R78" s="29"/>
      <c r="S78" s="116" t="s">
        <v>43</v>
      </c>
      <c r="T78" s="105" t="s">
        <v>1952</v>
      </c>
      <c r="U78" s="105"/>
      <c r="V78" s="105"/>
      <c r="W78" s="105"/>
      <c r="X78" s="105"/>
      <c r="Y78" s="105"/>
      <c r="Z78" s="105"/>
      <c r="AA78" s="28"/>
      <c r="AB78" s="104"/>
      <c r="AC78" s="104"/>
      <c r="AD78" s="104"/>
      <c r="AE78" s="104"/>
      <c r="AF78" s="104"/>
      <c r="AG78" s="28"/>
      <c r="AH78" s="28"/>
      <c r="AI78" s="160"/>
      <c r="AJ78" s="26"/>
    </row>
    <row r="79" spans="1:36" ht="133.5" customHeight="1" x14ac:dyDescent="0.25">
      <c r="A79" s="331"/>
      <c r="B79" s="19" t="s">
        <v>2064</v>
      </c>
      <c r="C79" s="31" t="s">
        <v>2264</v>
      </c>
      <c r="D79" s="31" t="s">
        <v>497</v>
      </c>
      <c r="E79" s="28"/>
      <c r="F79" s="9">
        <v>42156</v>
      </c>
      <c r="G79" s="104" t="s">
        <v>951</v>
      </c>
      <c r="H79" s="104" t="s">
        <v>1344</v>
      </c>
      <c r="I79" s="32">
        <v>30000</v>
      </c>
      <c r="J79" s="105" t="s">
        <v>1810</v>
      </c>
      <c r="K79" s="28"/>
      <c r="L79" s="28"/>
      <c r="M79" s="28"/>
      <c r="N79" s="29"/>
      <c r="O79" s="29"/>
      <c r="P79" s="29" t="s">
        <v>41</v>
      </c>
      <c r="Q79" s="29"/>
      <c r="R79" s="29"/>
      <c r="S79" s="116"/>
      <c r="T79" s="105" t="s">
        <v>1663</v>
      </c>
      <c r="U79" s="105" t="s">
        <v>1664</v>
      </c>
      <c r="V79" s="105" t="s">
        <v>1665</v>
      </c>
      <c r="W79" s="105" t="s">
        <v>1003</v>
      </c>
      <c r="X79" s="105" t="s">
        <v>2266</v>
      </c>
      <c r="Y79" s="105"/>
      <c r="Z79" s="105"/>
      <c r="AA79" s="28"/>
      <c r="AB79" s="104"/>
      <c r="AC79" s="9">
        <v>42767</v>
      </c>
      <c r="AD79" s="104"/>
      <c r="AE79" s="104"/>
      <c r="AF79" s="13" t="s">
        <v>2269</v>
      </c>
      <c r="AG79" s="28"/>
      <c r="AH79" s="28"/>
      <c r="AI79" s="160" t="s">
        <v>1811</v>
      </c>
      <c r="AJ79" s="26"/>
    </row>
    <row r="80" spans="1:36" ht="107.25" customHeight="1" x14ac:dyDescent="0.25">
      <c r="A80" s="331"/>
      <c r="B80" s="19" t="s">
        <v>2061</v>
      </c>
      <c r="C80" s="31" t="s">
        <v>1478</v>
      </c>
      <c r="D80" s="31" t="s">
        <v>1479</v>
      </c>
      <c r="E80" s="28"/>
      <c r="F80" s="18">
        <v>41760</v>
      </c>
      <c r="G80" s="18">
        <v>42309</v>
      </c>
      <c r="H80" s="10" t="s">
        <v>1064</v>
      </c>
      <c r="I80" s="32">
        <v>8000</v>
      </c>
      <c r="J80" s="105" t="s">
        <v>1147</v>
      </c>
      <c r="K80" s="28"/>
      <c r="L80" s="28"/>
      <c r="M80" s="28"/>
      <c r="N80" s="29"/>
      <c r="O80" s="29" t="s">
        <v>41</v>
      </c>
      <c r="P80" s="29"/>
      <c r="Q80" s="29"/>
      <c r="R80" s="29"/>
      <c r="S80" s="116" t="s">
        <v>43</v>
      </c>
      <c r="T80" s="105" t="s">
        <v>2267</v>
      </c>
      <c r="U80" s="105"/>
      <c r="V80" s="105"/>
      <c r="W80" s="105"/>
      <c r="X80" s="105"/>
      <c r="Y80" s="105"/>
      <c r="Z80" s="105"/>
      <c r="AA80" s="28"/>
      <c r="AB80" s="104"/>
      <c r="AC80" s="104"/>
      <c r="AD80" s="104"/>
      <c r="AE80" s="104"/>
      <c r="AF80" s="104"/>
      <c r="AG80" s="28"/>
      <c r="AH80" s="28"/>
      <c r="AI80" s="160" t="s">
        <v>2270</v>
      </c>
      <c r="AJ80" s="26"/>
    </row>
    <row r="81" spans="1:36" ht="120" x14ac:dyDescent="0.25">
      <c r="A81" s="331"/>
      <c r="B81" s="19" t="s">
        <v>2060</v>
      </c>
      <c r="C81" s="31" t="s">
        <v>1148</v>
      </c>
      <c r="D81" s="31" t="s">
        <v>1480</v>
      </c>
      <c r="E81" s="28"/>
      <c r="F81" s="9">
        <v>42248</v>
      </c>
      <c r="G81" s="9">
        <v>42278</v>
      </c>
      <c r="H81" s="104" t="s">
        <v>1076</v>
      </c>
      <c r="I81" s="32">
        <v>8000</v>
      </c>
      <c r="J81" s="105" t="s">
        <v>1481</v>
      </c>
      <c r="K81" s="28"/>
      <c r="L81" s="28"/>
      <c r="M81" s="28"/>
      <c r="N81" s="29"/>
      <c r="O81" s="29" t="s">
        <v>41</v>
      </c>
      <c r="P81" s="29"/>
      <c r="Q81" s="29"/>
      <c r="R81" s="29"/>
      <c r="S81" s="116"/>
      <c r="T81" s="105" t="s">
        <v>1602</v>
      </c>
      <c r="U81" s="105"/>
      <c r="V81" s="105"/>
      <c r="W81" s="105" t="s">
        <v>1601</v>
      </c>
      <c r="X81" s="105"/>
      <c r="Y81" s="105"/>
      <c r="Z81" s="105"/>
      <c r="AA81" s="28"/>
      <c r="AB81" s="104"/>
      <c r="AC81" s="9">
        <v>42767</v>
      </c>
      <c r="AD81" s="104"/>
      <c r="AE81" s="104"/>
      <c r="AF81" s="104"/>
      <c r="AG81" s="28"/>
      <c r="AH81" s="28"/>
      <c r="AI81" s="160" t="s">
        <v>2271</v>
      </c>
      <c r="AJ81" s="26"/>
    </row>
    <row r="82" spans="1:36" ht="169.5" customHeight="1" x14ac:dyDescent="0.25">
      <c r="A82" s="331"/>
      <c r="B82" s="19" t="s">
        <v>2058</v>
      </c>
      <c r="C82" s="31" t="s">
        <v>2057</v>
      </c>
      <c r="D82" s="31" t="s">
        <v>525</v>
      </c>
      <c r="E82" s="28"/>
      <c r="F82" s="8" t="s">
        <v>77</v>
      </c>
      <c r="G82" s="104" t="s">
        <v>1533</v>
      </c>
      <c r="H82" s="8" t="s">
        <v>154</v>
      </c>
      <c r="I82" s="32">
        <v>50000</v>
      </c>
      <c r="J82" s="105" t="s">
        <v>1150</v>
      </c>
      <c r="K82" s="28"/>
      <c r="L82" s="28"/>
      <c r="M82" s="28"/>
      <c r="N82" s="29"/>
      <c r="O82" s="29" t="s">
        <v>41</v>
      </c>
      <c r="P82" s="29"/>
      <c r="Q82" s="29"/>
      <c r="R82" s="29"/>
      <c r="S82" s="116"/>
      <c r="T82" s="105" t="s">
        <v>1815</v>
      </c>
      <c r="U82" s="105"/>
      <c r="V82" s="105"/>
      <c r="W82" s="105"/>
      <c r="X82" s="105"/>
      <c r="Y82" s="105"/>
      <c r="Z82" s="105"/>
      <c r="AA82" s="28"/>
      <c r="AB82" s="104"/>
      <c r="AC82" s="104"/>
      <c r="AD82" s="104"/>
      <c r="AE82" s="104"/>
      <c r="AF82" s="10" t="s">
        <v>1816</v>
      </c>
      <c r="AG82" s="28"/>
      <c r="AH82" s="28"/>
      <c r="AI82" s="160" t="s">
        <v>1817</v>
      </c>
      <c r="AJ82" s="26"/>
    </row>
    <row r="83" spans="1:36" ht="75" x14ac:dyDescent="0.25">
      <c r="A83" s="331"/>
      <c r="B83" s="19" t="s">
        <v>2055</v>
      </c>
      <c r="C83" s="31" t="s">
        <v>528</v>
      </c>
      <c r="D83" s="31" t="s">
        <v>529</v>
      </c>
      <c r="E83" s="28"/>
      <c r="F83" s="8" t="s">
        <v>766</v>
      </c>
      <c r="G83" s="104" t="s">
        <v>934</v>
      </c>
      <c r="H83" s="8" t="s">
        <v>154</v>
      </c>
      <c r="I83" s="32">
        <v>50000</v>
      </c>
      <c r="J83" s="105" t="s">
        <v>1151</v>
      </c>
      <c r="K83" s="28"/>
      <c r="L83" s="28"/>
      <c r="M83" s="28"/>
      <c r="N83" s="29"/>
      <c r="O83" s="29" t="s">
        <v>41</v>
      </c>
      <c r="P83" s="29"/>
      <c r="Q83" s="29"/>
      <c r="R83" s="29"/>
      <c r="S83" s="116" t="s">
        <v>43</v>
      </c>
      <c r="T83" s="105" t="s">
        <v>1662</v>
      </c>
      <c r="U83" s="105"/>
      <c r="V83" s="105"/>
      <c r="W83" s="105"/>
      <c r="X83" s="105"/>
      <c r="Y83" s="105"/>
      <c r="Z83" s="105"/>
      <c r="AA83" s="28"/>
      <c r="AB83" s="104"/>
      <c r="AC83" s="104"/>
      <c r="AD83" s="104"/>
      <c r="AE83" s="104"/>
      <c r="AF83" s="104"/>
      <c r="AG83" s="28"/>
      <c r="AH83" s="28"/>
      <c r="AI83" s="160" t="s">
        <v>1818</v>
      </c>
      <c r="AJ83" s="26"/>
    </row>
    <row r="84" spans="1:36" ht="83.25" customHeight="1" x14ac:dyDescent="0.25">
      <c r="A84" s="331"/>
      <c r="B84" s="19" t="s">
        <v>2054</v>
      </c>
      <c r="C84" s="31" t="s">
        <v>533</v>
      </c>
      <c r="D84" s="31" t="s">
        <v>534</v>
      </c>
      <c r="E84" s="28"/>
      <c r="F84" s="8" t="s">
        <v>77</v>
      </c>
      <c r="G84" s="104" t="s">
        <v>934</v>
      </c>
      <c r="H84" s="8" t="s">
        <v>154</v>
      </c>
      <c r="I84" s="32">
        <v>150000</v>
      </c>
      <c r="J84" s="105" t="s">
        <v>1152</v>
      </c>
      <c r="K84" s="28"/>
      <c r="L84" s="28"/>
      <c r="M84" s="28"/>
      <c r="N84" s="29"/>
      <c r="O84" s="29" t="s">
        <v>41</v>
      </c>
      <c r="P84" s="29"/>
      <c r="Q84" s="29"/>
      <c r="R84" s="29"/>
      <c r="S84" s="116" t="s">
        <v>43</v>
      </c>
      <c r="T84" s="105" t="s">
        <v>1662</v>
      </c>
      <c r="U84" s="105"/>
      <c r="V84" s="105"/>
      <c r="W84" s="105"/>
      <c r="X84" s="105"/>
      <c r="Y84" s="105"/>
      <c r="Z84" s="105"/>
      <c r="AA84" s="28"/>
      <c r="AB84" s="104"/>
      <c r="AC84" s="104"/>
      <c r="AD84" s="104"/>
      <c r="AE84" s="104"/>
      <c r="AF84" s="104"/>
      <c r="AG84" s="28"/>
      <c r="AH84" s="28"/>
      <c r="AI84" s="160" t="s">
        <v>1818</v>
      </c>
      <c r="AJ84" s="26"/>
    </row>
    <row r="85" spans="1:36" ht="105" customHeight="1" x14ac:dyDescent="0.25">
      <c r="A85" s="331"/>
      <c r="B85" s="19" t="s">
        <v>2053</v>
      </c>
      <c r="C85" s="31" t="s">
        <v>2265</v>
      </c>
      <c r="D85" s="31" t="s">
        <v>536</v>
      </c>
      <c r="E85" s="28"/>
      <c r="F85" s="8" t="s">
        <v>77</v>
      </c>
      <c r="G85" s="104" t="s">
        <v>934</v>
      </c>
      <c r="H85" s="8" t="s">
        <v>154</v>
      </c>
      <c r="I85" s="32">
        <v>70000</v>
      </c>
      <c r="J85" s="105" t="s">
        <v>1153</v>
      </c>
      <c r="K85" s="28"/>
      <c r="L85" s="28"/>
      <c r="M85" s="28"/>
      <c r="N85" s="29"/>
      <c r="O85" s="29" t="s">
        <v>41</v>
      </c>
      <c r="P85" s="29"/>
      <c r="Q85" s="29"/>
      <c r="R85" s="29"/>
      <c r="S85" s="116" t="s">
        <v>43</v>
      </c>
      <c r="T85" s="105" t="s">
        <v>1662</v>
      </c>
      <c r="U85" s="105"/>
      <c r="V85" s="105"/>
      <c r="W85" s="105"/>
      <c r="X85" s="105"/>
      <c r="Y85" s="105"/>
      <c r="Z85" s="105"/>
      <c r="AA85" s="28"/>
      <c r="AB85" s="104"/>
      <c r="AC85" s="104"/>
      <c r="AD85" s="104"/>
      <c r="AE85" s="104"/>
      <c r="AF85" s="104"/>
      <c r="AG85" s="28"/>
      <c r="AH85" s="28"/>
      <c r="AI85" s="160" t="s">
        <v>1818</v>
      </c>
      <c r="AJ85" s="26"/>
    </row>
    <row r="86" spans="1:36" ht="77.25" customHeight="1" x14ac:dyDescent="0.25">
      <c r="A86" s="331"/>
      <c r="B86" s="19" t="s">
        <v>2052</v>
      </c>
      <c r="C86" s="31" t="s">
        <v>538</v>
      </c>
      <c r="D86" s="31" t="s">
        <v>539</v>
      </c>
      <c r="E86" s="28"/>
      <c r="F86" s="16">
        <v>40969</v>
      </c>
      <c r="G86" s="9">
        <v>42309</v>
      </c>
      <c r="H86" s="106" t="s">
        <v>1064</v>
      </c>
      <c r="I86" s="32">
        <v>0</v>
      </c>
      <c r="J86" s="105" t="s">
        <v>1427</v>
      </c>
      <c r="K86" s="28"/>
      <c r="L86" s="28"/>
      <c r="M86" s="28"/>
      <c r="N86" s="29"/>
      <c r="O86" s="29" t="s">
        <v>41</v>
      </c>
      <c r="P86" s="29"/>
      <c r="Q86" s="29"/>
      <c r="R86" s="29"/>
      <c r="S86" s="116"/>
      <c r="T86" s="105" t="s">
        <v>1821</v>
      </c>
      <c r="U86" s="105"/>
      <c r="V86" s="105"/>
      <c r="W86" s="105"/>
      <c r="X86" s="105"/>
      <c r="Y86" s="105"/>
      <c r="Z86" s="105"/>
      <c r="AA86" s="28"/>
      <c r="AB86" s="104"/>
      <c r="AC86" s="104"/>
      <c r="AD86" s="104" t="s">
        <v>1309</v>
      </c>
      <c r="AE86" s="104"/>
      <c r="AF86" s="104"/>
      <c r="AG86" s="28"/>
      <c r="AH86" s="28"/>
      <c r="AI86" s="160" t="s">
        <v>1820</v>
      </c>
      <c r="AJ86" s="26"/>
    </row>
    <row r="87" spans="1:36" ht="197.25" customHeight="1" x14ac:dyDescent="0.25">
      <c r="A87" s="332" t="s">
        <v>1154</v>
      </c>
      <c r="B87" s="19" t="s">
        <v>2051</v>
      </c>
      <c r="C87" s="31" t="s">
        <v>662</v>
      </c>
      <c r="D87" s="31" t="s">
        <v>588</v>
      </c>
      <c r="E87" s="28"/>
      <c r="F87" s="8" t="s">
        <v>1155</v>
      </c>
      <c r="G87" s="9">
        <v>42675</v>
      </c>
      <c r="H87" s="10" t="s">
        <v>1133</v>
      </c>
      <c r="I87" s="32">
        <v>30000</v>
      </c>
      <c r="J87" s="105" t="s">
        <v>1156</v>
      </c>
      <c r="K87" s="28"/>
      <c r="L87" s="28"/>
      <c r="M87" s="28"/>
      <c r="N87" s="29"/>
      <c r="O87" s="29"/>
      <c r="P87" s="29"/>
      <c r="Q87" s="29" t="s">
        <v>41</v>
      </c>
      <c r="R87" s="29"/>
      <c r="S87" s="116"/>
      <c r="T87" s="105" t="s">
        <v>1822</v>
      </c>
      <c r="U87" s="105"/>
      <c r="V87" s="105" t="s">
        <v>2278</v>
      </c>
      <c r="W87" s="105" t="s">
        <v>1605</v>
      </c>
      <c r="X87" s="105" t="s">
        <v>1823</v>
      </c>
      <c r="Y87" s="105"/>
      <c r="Z87" s="105"/>
      <c r="AA87" s="28"/>
      <c r="AB87" s="104"/>
      <c r="AC87" s="9">
        <v>42767</v>
      </c>
      <c r="AD87" s="104"/>
      <c r="AE87" s="104"/>
      <c r="AF87" s="104"/>
      <c r="AG87" s="28"/>
      <c r="AH87" s="28"/>
      <c r="AI87" s="104"/>
      <c r="AJ87" s="26"/>
    </row>
    <row r="88" spans="1:36" ht="178.5" customHeight="1" x14ac:dyDescent="0.25">
      <c r="A88" s="331"/>
      <c r="B88" s="19" t="s">
        <v>2050</v>
      </c>
      <c r="C88" s="31" t="s">
        <v>665</v>
      </c>
      <c r="D88" s="31" t="s">
        <v>592</v>
      </c>
      <c r="E88" s="28"/>
      <c r="F88" s="13" t="s">
        <v>958</v>
      </c>
      <c r="G88" s="9">
        <v>42401</v>
      </c>
      <c r="H88" s="10" t="s">
        <v>148</v>
      </c>
      <c r="I88" s="32">
        <v>30000</v>
      </c>
      <c r="J88" s="105" t="s">
        <v>1157</v>
      </c>
      <c r="K88" s="28"/>
      <c r="L88" s="28"/>
      <c r="M88" s="28"/>
      <c r="N88" s="29"/>
      <c r="O88" s="29"/>
      <c r="P88" s="29" t="s">
        <v>41</v>
      </c>
      <c r="Q88" s="29"/>
      <c r="R88" s="29"/>
      <c r="S88" s="116"/>
      <c r="T88" s="105" t="s">
        <v>1824</v>
      </c>
      <c r="U88" s="105"/>
      <c r="V88" s="105" t="s">
        <v>1712</v>
      </c>
      <c r="W88" s="105" t="s">
        <v>1713</v>
      </c>
      <c r="X88" s="105" t="s">
        <v>1714</v>
      </c>
      <c r="Y88" s="105" t="s">
        <v>1825</v>
      </c>
      <c r="Z88" s="105" t="s">
        <v>1826</v>
      </c>
      <c r="AA88" s="28"/>
      <c r="AB88" s="163"/>
      <c r="AC88" s="9">
        <v>42767</v>
      </c>
      <c r="AD88" s="104"/>
      <c r="AE88" s="104"/>
      <c r="AF88" s="104"/>
      <c r="AG88" s="28"/>
      <c r="AH88" s="28"/>
      <c r="AI88" s="160" t="s">
        <v>2283</v>
      </c>
      <c r="AJ88" s="26"/>
    </row>
    <row r="89" spans="1:36" ht="91.5" customHeight="1" x14ac:dyDescent="0.25">
      <c r="A89" s="331"/>
      <c r="B89" s="19" t="s">
        <v>2049</v>
      </c>
      <c r="C89" s="31" t="s">
        <v>2272</v>
      </c>
      <c r="D89" s="31" t="s">
        <v>592</v>
      </c>
      <c r="E89" s="28"/>
      <c r="F89" s="8" t="s">
        <v>82</v>
      </c>
      <c r="G89" s="8" t="s">
        <v>730</v>
      </c>
      <c r="H89" s="10" t="s">
        <v>1018</v>
      </c>
      <c r="I89" s="32">
        <v>10000</v>
      </c>
      <c r="J89" s="105" t="s">
        <v>1158</v>
      </c>
      <c r="K89" s="28"/>
      <c r="L89" s="28"/>
      <c r="M89" s="28"/>
      <c r="N89" s="29"/>
      <c r="O89" s="29" t="s">
        <v>41</v>
      </c>
      <c r="P89" s="29"/>
      <c r="Q89" s="29"/>
      <c r="R89" s="29"/>
      <c r="S89" s="116" t="s">
        <v>43</v>
      </c>
      <c r="T89" s="105" t="s">
        <v>1833</v>
      </c>
      <c r="U89" s="105"/>
      <c r="V89" s="105"/>
      <c r="W89" s="105"/>
      <c r="X89" s="105"/>
      <c r="Y89" s="105"/>
      <c r="Z89" s="105"/>
      <c r="AA89" s="28"/>
      <c r="AB89" s="104"/>
      <c r="AC89" s="104"/>
      <c r="AD89" s="104"/>
      <c r="AE89" s="104"/>
      <c r="AF89" s="104"/>
      <c r="AG89" s="28"/>
      <c r="AH89" s="28"/>
      <c r="AI89" s="160" t="s">
        <v>1834</v>
      </c>
      <c r="AJ89" s="26"/>
    </row>
    <row r="90" spans="1:36" ht="90" customHeight="1" x14ac:dyDescent="0.25">
      <c r="A90" s="331"/>
      <c r="B90" s="19" t="s">
        <v>2048</v>
      </c>
      <c r="C90" s="31" t="s">
        <v>1483</v>
      </c>
      <c r="D90" s="31" t="s">
        <v>597</v>
      </c>
      <c r="E90" s="28"/>
      <c r="F90" s="8" t="s">
        <v>77</v>
      </c>
      <c r="G90" s="9">
        <v>42767</v>
      </c>
      <c r="H90" s="10" t="s">
        <v>1159</v>
      </c>
      <c r="I90" s="32">
        <v>0</v>
      </c>
      <c r="J90" s="105" t="s">
        <v>1160</v>
      </c>
      <c r="K90" s="28"/>
      <c r="L90" s="28"/>
      <c r="M90" s="28"/>
      <c r="N90" s="29"/>
      <c r="O90" s="29" t="s">
        <v>41</v>
      </c>
      <c r="P90" s="29"/>
      <c r="Q90" s="29"/>
      <c r="R90" s="29"/>
      <c r="S90" s="116" t="s">
        <v>43</v>
      </c>
      <c r="T90" s="105" t="s">
        <v>1652</v>
      </c>
      <c r="U90" s="105"/>
      <c r="V90" s="105"/>
      <c r="W90" s="105"/>
      <c r="X90" s="105"/>
      <c r="Y90" s="105"/>
      <c r="Z90" s="105"/>
      <c r="AA90" s="28"/>
      <c r="AB90" s="104"/>
      <c r="AC90" s="104"/>
      <c r="AD90" s="104"/>
      <c r="AE90" s="104"/>
      <c r="AF90" s="104"/>
      <c r="AG90" s="28"/>
      <c r="AH90" s="28"/>
      <c r="AI90" s="104" t="s">
        <v>1827</v>
      </c>
      <c r="AJ90" s="26"/>
    </row>
    <row r="91" spans="1:36" ht="121.5" customHeight="1" x14ac:dyDescent="0.25">
      <c r="A91" s="331"/>
      <c r="B91" s="19" t="s">
        <v>2047</v>
      </c>
      <c r="C91" s="31" t="s">
        <v>1161</v>
      </c>
      <c r="D91" s="31" t="s">
        <v>601</v>
      </c>
      <c r="E91" s="28"/>
      <c r="F91" s="8" t="s">
        <v>77</v>
      </c>
      <c r="G91" s="9">
        <v>42767</v>
      </c>
      <c r="H91" s="10" t="s">
        <v>1159</v>
      </c>
      <c r="I91" s="32">
        <v>15000</v>
      </c>
      <c r="J91" s="105" t="s">
        <v>1162</v>
      </c>
      <c r="K91" s="28"/>
      <c r="L91" s="28"/>
      <c r="M91" s="28"/>
      <c r="N91" s="29"/>
      <c r="O91" s="29" t="s">
        <v>41</v>
      </c>
      <c r="P91" s="29"/>
      <c r="Q91" s="29"/>
      <c r="R91" s="29"/>
      <c r="S91" s="116" t="s">
        <v>43</v>
      </c>
      <c r="T91" s="105" t="s">
        <v>1652</v>
      </c>
      <c r="U91" s="105"/>
      <c r="V91" s="105"/>
      <c r="W91" s="105"/>
      <c r="X91" s="105"/>
      <c r="Y91" s="105"/>
      <c r="Z91" s="105"/>
      <c r="AA91" s="28"/>
      <c r="AB91" s="104"/>
      <c r="AC91" s="104"/>
      <c r="AD91" s="104"/>
      <c r="AE91" s="104"/>
      <c r="AF91" s="104"/>
      <c r="AG91" s="28"/>
      <c r="AH91" s="28"/>
      <c r="AI91" s="104" t="s">
        <v>1828</v>
      </c>
      <c r="AJ91" s="26"/>
    </row>
    <row r="92" spans="1:36" ht="112.5" customHeight="1" x14ac:dyDescent="0.25">
      <c r="A92" s="331"/>
      <c r="B92" s="19" t="s">
        <v>2045</v>
      </c>
      <c r="C92" s="31" t="s">
        <v>1352</v>
      </c>
      <c r="D92" s="31" t="s">
        <v>608</v>
      </c>
      <c r="E92" s="28"/>
      <c r="F92" s="9">
        <v>41944</v>
      </c>
      <c r="G92" s="9">
        <v>42430</v>
      </c>
      <c r="H92" s="10" t="s">
        <v>1830</v>
      </c>
      <c r="I92" s="32">
        <v>0</v>
      </c>
      <c r="J92" s="105" t="s">
        <v>1353</v>
      </c>
      <c r="K92" s="28"/>
      <c r="L92" s="28"/>
      <c r="M92" s="28"/>
      <c r="N92" s="29"/>
      <c r="O92" s="29"/>
      <c r="P92" s="29" t="s">
        <v>41</v>
      </c>
      <c r="Q92" s="29"/>
      <c r="R92" s="29"/>
      <c r="S92" s="116"/>
      <c r="T92" s="105" t="s">
        <v>1831</v>
      </c>
      <c r="U92" s="105"/>
      <c r="V92" s="105"/>
      <c r="W92" s="105"/>
      <c r="X92" s="105"/>
      <c r="Y92" s="105"/>
      <c r="Z92" s="105"/>
      <c r="AA92" s="28"/>
      <c r="AB92" s="104"/>
      <c r="AC92" s="9">
        <v>42767</v>
      </c>
      <c r="AD92" s="104"/>
      <c r="AE92" s="104"/>
      <c r="AF92" s="10" t="s">
        <v>1832</v>
      </c>
      <c r="AG92" s="28"/>
      <c r="AH92" s="28"/>
      <c r="AI92" s="104"/>
      <c r="AJ92" s="26"/>
    </row>
    <row r="93" spans="1:36" ht="15.75" x14ac:dyDescent="0.25">
      <c r="A93" s="331"/>
      <c r="B93" s="19" t="s">
        <v>2044</v>
      </c>
      <c r="C93" s="31" t="s">
        <v>1570</v>
      </c>
      <c r="D93" s="31"/>
      <c r="E93" s="28"/>
      <c r="F93" s="34"/>
      <c r="G93" s="34"/>
      <c r="H93" s="33"/>
      <c r="I93" s="32"/>
      <c r="J93" s="105"/>
      <c r="K93" s="28"/>
      <c r="L93" s="28"/>
      <c r="M93" s="28"/>
      <c r="N93" s="29"/>
      <c r="O93" s="29"/>
      <c r="P93" s="29"/>
      <c r="Q93" s="29"/>
      <c r="R93" s="29" t="s">
        <v>41</v>
      </c>
      <c r="S93" s="116"/>
      <c r="T93" s="105"/>
      <c r="U93" s="105"/>
      <c r="V93" s="105"/>
      <c r="W93" s="105"/>
      <c r="X93" s="105"/>
      <c r="Y93" s="105"/>
      <c r="Z93" s="105"/>
      <c r="AA93" s="28"/>
      <c r="AB93" s="104"/>
      <c r="AC93" s="104"/>
      <c r="AD93" s="104"/>
      <c r="AE93" s="104"/>
      <c r="AF93" s="104"/>
      <c r="AG93" s="28"/>
      <c r="AH93" s="28"/>
      <c r="AI93" s="104"/>
      <c r="AJ93" s="26"/>
    </row>
    <row r="94" spans="1:36" ht="264.75" customHeight="1" x14ac:dyDescent="0.25">
      <c r="A94" s="331"/>
      <c r="B94" s="19" t="s">
        <v>2043</v>
      </c>
      <c r="C94" s="31" t="s">
        <v>1167</v>
      </c>
      <c r="D94" s="31" t="s">
        <v>170</v>
      </c>
      <c r="E94" s="28"/>
      <c r="F94" s="8" t="s">
        <v>77</v>
      </c>
      <c r="G94" s="9">
        <v>42339</v>
      </c>
      <c r="H94" s="10" t="s">
        <v>1062</v>
      </c>
      <c r="I94" s="32">
        <v>0</v>
      </c>
      <c r="J94" s="105" t="s">
        <v>1169</v>
      </c>
      <c r="K94" s="28"/>
      <c r="L94" s="28"/>
      <c r="M94" s="28"/>
      <c r="N94" s="29"/>
      <c r="O94" s="29" t="s">
        <v>41</v>
      </c>
      <c r="P94" s="29"/>
      <c r="Q94" s="29"/>
      <c r="R94" s="29"/>
      <c r="S94" s="116"/>
      <c r="T94" s="105" t="s">
        <v>1627</v>
      </c>
      <c r="U94" s="105" t="s">
        <v>1628</v>
      </c>
      <c r="V94" s="105" t="s">
        <v>1629</v>
      </c>
      <c r="W94" s="105" t="s">
        <v>1620</v>
      </c>
      <c r="X94" s="105"/>
      <c r="Y94" s="105"/>
      <c r="Z94" s="105"/>
      <c r="AA94" s="28"/>
      <c r="AB94" s="104"/>
      <c r="AC94" s="9">
        <v>42767</v>
      </c>
      <c r="AD94" s="104"/>
      <c r="AE94" s="104"/>
      <c r="AF94" s="104"/>
      <c r="AG94" s="28"/>
      <c r="AH94" s="28"/>
      <c r="AI94" s="104"/>
      <c r="AJ94" s="26"/>
    </row>
    <row r="95" spans="1:36" ht="91.5" customHeight="1" x14ac:dyDescent="0.25">
      <c r="A95" s="331"/>
      <c r="B95" s="19" t="s">
        <v>2042</v>
      </c>
      <c r="C95" s="31" t="s">
        <v>1835</v>
      </c>
      <c r="D95" s="31" t="s">
        <v>620</v>
      </c>
      <c r="E95" s="28"/>
      <c r="F95" s="8" t="s">
        <v>759</v>
      </c>
      <c r="G95" s="9">
        <v>42339</v>
      </c>
      <c r="H95" s="10" t="s">
        <v>1062</v>
      </c>
      <c r="I95" s="32">
        <v>0</v>
      </c>
      <c r="J95" s="105" t="s">
        <v>1171</v>
      </c>
      <c r="K95" s="28"/>
      <c r="L95" s="28"/>
      <c r="M95" s="28"/>
      <c r="N95" s="29"/>
      <c r="O95" s="29" t="s">
        <v>41</v>
      </c>
      <c r="P95" s="29"/>
      <c r="Q95" s="29"/>
      <c r="R95" s="29"/>
      <c r="S95" s="116"/>
      <c r="T95" s="105" t="s">
        <v>1630</v>
      </c>
      <c r="U95" s="105"/>
      <c r="V95" s="105"/>
      <c r="W95" s="105" t="s">
        <v>1620</v>
      </c>
      <c r="X95" s="105"/>
      <c r="Y95" s="105"/>
      <c r="Z95" s="105"/>
      <c r="AA95" s="28"/>
      <c r="AB95" s="104"/>
      <c r="AC95" s="9">
        <v>42767</v>
      </c>
      <c r="AD95" s="104"/>
      <c r="AE95" s="104"/>
      <c r="AF95" s="104"/>
      <c r="AG95" s="28"/>
      <c r="AH95" s="28"/>
      <c r="AI95" s="104"/>
      <c r="AJ95" s="26"/>
    </row>
    <row r="96" spans="1:36" ht="99.75" customHeight="1" x14ac:dyDescent="0.25">
      <c r="A96" s="331"/>
      <c r="B96" s="19" t="s">
        <v>2041</v>
      </c>
      <c r="C96" s="31" t="s">
        <v>1487</v>
      </c>
      <c r="D96" s="31" t="s">
        <v>361</v>
      </c>
      <c r="E96" s="28"/>
      <c r="F96" s="8" t="s">
        <v>766</v>
      </c>
      <c r="G96" s="9">
        <v>42767</v>
      </c>
      <c r="H96" s="10" t="s">
        <v>1159</v>
      </c>
      <c r="I96" s="32">
        <v>0</v>
      </c>
      <c r="J96" s="105" t="s">
        <v>1173</v>
      </c>
      <c r="K96" s="28"/>
      <c r="L96" s="28"/>
      <c r="M96" s="28"/>
      <c r="N96" s="29"/>
      <c r="O96" s="29" t="s">
        <v>41</v>
      </c>
      <c r="P96" s="29"/>
      <c r="Q96" s="29"/>
      <c r="R96" s="29"/>
      <c r="S96" s="116" t="s">
        <v>43</v>
      </c>
      <c r="T96" s="105" t="s">
        <v>1652</v>
      </c>
      <c r="U96" s="105"/>
      <c r="V96" s="105"/>
      <c r="W96" s="105"/>
      <c r="X96" s="105"/>
      <c r="Y96" s="105"/>
      <c r="Z96" s="105"/>
      <c r="AA96" s="28"/>
      <c r="AB96" s="104"/>
      <c r="AC96" s="104"/>
      <c r="AD96" s="104"/>
      <c r="AE96" s="104"/>
      <c r="AF96" s="104"/>
      <c r="AG96" s="28"/>
      <c r="AH96" s="28"/>
      <c r="AI96" s="13" t="s">
        <v>1836</v>
      </c>
      <c r="AJ96" s="26"/>
    </row>
    <row r="97" spans="1:36" ht="95.25" customHeight="1" x14ac:dyDescent="0.25">
      <c r="A97" s="331"/>
      <c r="B97" s="19" t="s">
        <v>2040</v>
      </c>
      <c r="C97" s="31" t="s">
        <v>2273</v>
      </c>
      <c r="D97" s="31" t="s">
        <v>625</v>
      </c>
      <c r="E97" s="28"/>
      <c r="F97" s="8" t="s">
        <v>77</v>
      </c>
      <c r="G97" s="18">
        <v>41944</v>
      </c>
      <c r="H97" s="10" t="s">
        <v>1159</v>
      </c>
      <c r="I97" s="32">
        <v>0</v>
      </c>
      <c r="J97" s="105" t="s">
        <v>1174</v>
      </c>
      <c r="K97" s="28"/>
      <c r="L97" s="28"/>
      <c r="M97" s="28"/>
      <c r="N97" s="29"/>
      <c r="O97" s="29" t="s">
        <v>41</v>
      </c>
      <c r="P97" s="29"/>
      <c r="Q97" s="29"/>
      <c r="R97" s="29"/>
      <c r="S97" s="116" t="s">
        <v>43</v>
      </c>
      <c r="T97" s="105" t="s">
        <v>1652</v>
      </c>
      <c r="U97" s="105"/>
      <c r="V97" s="105"/>
      <c r="W97" s="105"/>
      <c r="X97" s="105"/>
      <c r="Y97" s="105"/>
      <c r="Z97" s="105"/>
      <c r="AA97" s="28"/>
      <c r="AB97" s="104"/>
      <c r="AC97" s="104"/>
      <c r="AD97" s="104"/>
      <c r="AE97" s="104"/>
      <c r="AF97" s="104"/>
      <c r="AG97" s="28"/>
      <c r="AH97" s="28"/>
      <c r="AI97" s="104" t="s">
        <v>1837</v>
      </c>
      <c r="AJ97" s="26"/>
    </row>
    <row r="98" spans="1:36" ht="135" customHeight="1" x14ac:dyDescent="0.25">
      <c r="A98" s="331"/>
      <c r="B98" s="19" t="s">
        <v>2039</v>
      </c>
      <c r="C98" s="31" t="s">
        <v>1355</v>
      </c>
      <c r="D98" s="31" t="s">
        <v>629</v>
      </c>
      <c r="E98" s="28"/>
      <c r="F98" s="8" t="s">
        <v>77</v>
      </c>
      <c r="G98" s="9">
        <v>42248</v>
      </c>
      <c r="H98" s="10" t="s">
        <v>1062</v>
      </c>
      <c r="I98" s="32">
        <v>0</v>
      </c>
      <c r="J98" s="105" t="s">
        <v>1492</v>
      </c>
      <c r="K98" s="28"/>
      <c r="L98" s="28"/>
      <c r="M98" s="28"/>
      <c r="N98" s="29"/>
      <c r="O98" s="29"/>
      <c r="P98" s="29" t="s">
        <v>41</v>
      </c>
      <c r="Q98" s="29"/>
      <c r="R98" s="29"/>
      <c r="S98" s="116"/>
      <c r="T98" s="105" t="s">
        <v>1838</v>
      </c>
      <c r="U98" s="105"/>
      <c r="V98" s="105"/>
      <c r="W98" s="105" t="s">
        <v>1620</v>
      </c>
      <c r="X98" s="105"/>
      <c r="Y98" s="105"/>
      <c r="Z98" s="105"/>
      <c r="AA98" s="28"/>
      <c r="AB98" s="104"/>
      <c r="AC98" s="9">
        <v>42767</v>
      </c>
      <c r="AD98" s="104"/>
      <c r="AE98" s="104"/>
      <c r="AF98" s="104"/>
      <c r="AG98" s="28"/>
      <c r="AH98" s="28"/>
      <c r="AI98" s="104"/>
      <c r="AJ98" s="26"/>
    </row>
    <row r="99" spans="1:36" ht="176.25" customHeight="1" x14ac:dyDescent="0.25">
      <c r="A99" s="331"/>
      <c r="B99" s="19" t="s">
        <v>2038</v>
      </c>
      <c r="C99" s="31" t="s">
        <v>632</v>
      </c>
      <c r="D99" s="31" t="s">
        <v>633</v>
      </c>
      <c r="E99" s="28"/>
      <c r="F99" s="9">
        <v>41791</v>
      </c>
      <c r="G99" s="9">
        <v>42278</v>
      </c>
      <c r="H99" s="104" t="s">
        <v>1064</v>
      </c>
      <c r="I99" s="32">
        <v>0</v>
      </c>
      <c r="J99" s="105" t="s">
        <v>1176</v>
      </c>
      <c r="K99" s="28"/>
      <c r="L99" s="28"/>
      <c r="M99" s="28"/>
      <c r="N99" s="29"/>
      <c r="O99" s="29" t="s">
        <v>41</v>
      </c>
      <c r="P99" s="29"/>
      <c r="Q99" s="29"/>
      <c r="R99" s="29"/>
      <c r="S99" s="116" t="s">
        <v>43</v>
      </c>
      <c r="T99" s="105" t="s">
        <v>1386</v>
      </c>
      <c r="U99" s="105"/>
      <c r="V99" s="105"/>
      <c r="W99" s="105"/>
      <c r="X99" s="105"/>
      <c r="Y99" s="105"/>
      <c r="Z99" s="105"/>
      <c r="AA99" s="28"/>
      <c r="AB99" s="104"/>
      <c r="AC99" s="104"/>
      <c r="AD99" s="104"/>
      <c r="AE99" s="104"/>
      <c r="AF99" s="104"/>
      <c r="AG99" s="28"/>
      <c r="AH99" s="28"/>
      <c r="AI99" s="104" t="s">
        <v>2284</v>
      </c>
      <c r="AJ99" s="26"/>
    </row>
    <row r="100" spans="1:36" ht="219.75" customHeight="1" x14ac:dyDescent="0.25">
      <c r="A100" s="331"/>
      <c r="B100" s="19" t="s">
        <v>2037</v>
      </c>
      <c r="C100" s="31" t="s">
        <v>687</v>
      </c>
      <c r="D100" s="31" t="s">
        <v>633</v>
      </c>
      <c r="E100" s="28"/>
      <c r="F100" s="9">
        <v>41944</v>
      </c>
      <c r="G100" s="9">
        <v>42278</v>
      </c>
      <c r="H100" s="10" t="s">
        <v>1056</v>
      </c>
      <c r="I100" s="32">
        <v>0</v>
      </c>
      <c r="J100" s="105" t="s">
        <v>1178</v>
      </c>
      <c r="K100" s="28"/>
      <c r="L100" s="28"/>
      <c r="M100" s="28"/>
      <c r="N100" s="29"/>
      <c r="O100" s="29"/>
      <c r="P100" s="29" t="s">
        <v>41</v>
      </c>
      <c r="Q100" s="29"/>
      <c r="R100" s="29"/>
      <c r="S100" s="116" t="s">
        <v>43</v>
      </c>
      <c r="T100" s="105" t="s">
        <v>1777</v>
      </c>
      <c r="U100" s="105"/>
      <c r="V100" s="105"/>
      <c r="W100" s="105"/>
      <c r="X100" s="105"/>
      <c r="Y100" s="105"/>
      <c r="Z100" s="105"/>
      <c r="AA100" s="28"/>
      <c r="AB100" s="104"/>
      <c r="AC100" s="104"/>
      <c r="AD100" s="104"/>
      <c r="AE100" s="104"/>
      <c r="AF100" s="10" t="s">
        <v>2287</v>
      </c>
      <c r="AG100" s="28"/>
      <c r="AH100" s="28"/>
      <c r="AI100" s="164" t="s">
        <v>2288</v>
      </c>
      <c r="AJ100" s="26"/>
    </row>
    <row r="101" spans="1:36" ht="15.75" x14ac:dyDescent="0.25">
      <c r="A101" s="331"/>
      <c r="B101" s="19" t="s">
        <v>2036</v>
      </c>
      <c r="C101" s="31" t="s">
        <v>1571</v>
      </c>
      <c r="D101" s="31"/>
      <c r="E101" s="28"/>
      <c r="F101" s="8"/>
      <c r="G101" s="9"/>
      <c r="H101" s="104"/>
      <c r="I101" s="32"/>
      <c r="J101" s="105"/>
      <c r="K101" s="28"/>
      <c r="L101" s="28"/>
      <c r="M101" s="28"/>
      <c r="N101" s="29"/>
      <c r="O101" s="29"/>
      <c r="P101" s="29"/>
      <c r="Q101" s="29"/>
      <c r="R101" s="29" t="s">
        <v>41</v>
      </c>
      <c r="S101" s="116"/>
      <c r="T101" s="105"/>
      <c r="U101" s="105"/>
      <c r="V101" s="105"/>
      <c r="W101" s="105"/>
      <c r="X101" s="105"/>
      <c r="Y101" s="105"/>
      <c r="Z101" s="105"/>
      <c r="AA101" s="28"/>
      <c r="AB101" s="104"/>
      <c r="AC101" s="104"/>
      <c r="AD101" s="104"/>
      <c r="AE101" s="104"/>
      <c r="AF101" s="104"/>
      <c r="AG101" s="28"/>
      <c r="AH101" s="28"/>
      <c r="AI101" s="104"/>
      <c r="AJ101" s="26"/>
    </row>
    <row r="102" spans="1:36" ht="106.5" customHeight="1" x14ac:dyDescent="0.25">
      <c r="A102" s="331"/>
      <c r="B102" s="19" t="s">
        <v>2035</v>
      </c>
      <c r="C102" s="31" t="s">
        <v>2034</v>
      </c>
      <c r="D102" s="31" t="s">
        <v>361</v>
      </c>
      <c r="E102" s="28"/>
      <c r="F102" s="8" t="s">
        <v>46</v>
      </c>
      <c r="G102" s="8" t="s">
        <v>1123</v>
      </c>
      <c r="H102" s="10" t="s">
        <v>1181</v>
      </c>
      <c r="I102" s="32">
        <v>0</v>
      </c>
      <c r="J102" s="105" t="s">
        <v>1182</v>
      </c>
      <c r="K102" s="28"/>
      <c r="L102" s="28"/>
      <c r="M102" s="28"/>
      <c r="N102" s="29"/>
      <c r="O102" s="29" t="s">
        <v>41</v>
      </c>
      <c r="P102" s="29"/>
      <c r="Q102" s="29"/>
      <c r="R102" s="29"/>
      <c r="S102" s="116"/>
      <c r="T102" s="105" t="s">
        <v>2279</v>
      </c>
      <c r="U102" s="105"/>
      <c r="V102" s="105"/>
      <c r="W102" s="105"/>
      <c r="X102" s="105"/>
      <c r="Y102" s="105"/>
      <c r="Z102" s="105"/>
      <c r="AA102" s="28"/>
      <c r="AB102" s="104"/>
      <c r="AC102" s="104"/>
      <c r="AD102" s="104"/>
      <c r="AE102" s="104"/>
      <c r="AF102" s="104"/>
      <c r="AG102" s="28"/>
      <c r="AH102" s="28"/>
      <c r="AI102" s="104"/>
      <c r="AJ102" s="26"/>
    </row>
    <row r="103" spans="1:36" ht="210" customHeight="1" x14ac:dyDescent="0.25">
      <c r="A103" s="331"/>
      <c r="B103" s="19" t="s">
        <v>2033</v>
      </c>
      <c r="C103" s="31" t="s">
        <v>2274</v>
      </c>
      <c r="D103" s="31" t="s">
        <v>361</v>
      </c>
      <c r="E103" s="28"/>
      <c r="F103" s="8" t="s">
        <v>77</v>
      </c>
      <c r="G103" s="9">
        <v>42430</v>
      </c>
      <c r="H103" s="10" t="s">
        <v>1102</v>
      </c>
      <c r="I103" s="32">
        <v>0</v>
      </c>
      <c r="J103" s="105" t="s">
        <v>1359</v>
      </c>
      <c r="K103" s="28"/>
      <c r="L103" s="28"/>
      <c r="M103" s="28"/>
      <c r="N103" s="29"/>
      <c r="O103" s="29" t="s">
        <v>41</v>
      </c>
      <c r="P103" s="29"/>
      <c r="Q103" s="29"/>
      <c r="R103" s="29"/>
      <c r="S103" s="116"/>
      <c r="T103" s="105" t="s">
        <v>1814</v>
      </c>
      <c r="U103" s="105"/>
      <c r="V103" s="105"/>
      <c r="W103" s="105"/>
      <c r="X103" s="105" t="s">
        <v>1840</v>
      </c>
      <c r="Y103" s="105" t="s">
        <v>1841</v>
      </c>
      <c r="Z103" s="105"/>
      <c r="AA103" s="28"/>
      <c r="AB103" s="104"/>
      <c r="AC103" s="9">
        <v>42767</v>
      </c>
      <c r="AD103" s="104"/>
      <c r="AE103" s="104"/>
      <c r="AF103" s="10" t="s">
        <v>1842</v>
      </c>
      <c r="AG103" s="28"/>
      <c r="AH103" s="28"/>
      <c r="AI103" s="104"/>
      <c r="AJ103" s="26"/>
    </row>
    <row r="104" spans="1:36" ht="111" customHeight="1" x14ac:dyDescent="0.25">
      <c r="A104" s="331"/>
      <c r="B104" s="19" t="s">
        <v>2032</v>
      </c>
      <c r="C104" s="31" t="s">
        <v>1185</v>
      </c>
      <c r="D104" s="31" t="s">
        <v>646</v>
      </c>
      <c r="E104" s="28"/>
      <c r="F104" s="8" t="s">
        <v>77</v>
      </c>
      <c r="G104" s="9">
        <v>42767</v>
      </c>
      <c r="H104" s="10" t="s">
        <v>1062</v>
      </c>
      <c r="I104" s="32">
        <v>0</v>
      </c>
      <c r="J104" s="105" t="s">
        <v>1493</v>
      </c>
      <c r="K104" s="28"/>
      <c r="L104" s="28"/>
      <c r="M104" s="28"/>
      <c r="N104" s="29"/>
      <c r="O104" s="29" t="s">
        <v>41</v>
      </c>
      <c r="P104" s="29"/>
      <c r="Q104" s="29"/>
      <c r="R104" s="29"/>
      <c r="S104" s="116"/>
      <c r="T104" s="105" t="s">
        <v>1631</v>
      </c>
      <c r="U104" s="105"/>
      <c r="V104" s="105"/>
      <c r="W104" s="105" t="s">
        <v>1620</v>
      </c>
      <c r="X104" s="105"/>
      <c r="Y104" s="105"/>
      <c r="Z104" s="105"/>
      <c r="AA104" s="28"/>
      <c r="AB104" s="104"/>
      <c r="AC104" s="104"/>
      <c r="AD104" s="104"/>
      <c r="AE104" s="104"/>
      <c r="AF104" s="10" t="s">
        <v>1843</v>
      </c>
      <c r="AG104" s="28"/>
      <c r="AH104" s="28"/>
      <c r="AI104" s="104"/>
      <c r="AJ104" s="26"/>
    </row>
    <row r="105" spans="1:36" ht="150" x14ac:dyDescent="0.25">
      <c r="A105" s="331"/>
      <c r="B105" s="19" t="s">
        <v>2031</v>
      </c>
      <c r="C105" s="31" t="s">
        <v>2030</v>
      </c>
      <c r="D105" s="31" t="s">
        <v>648</v>
      </c>
      <c r="E105" s="28"/>
      <c r="F105" s="9">
        <v>42278</v>
      </c>
      <c r="G105" s="9">
        <v>42339</v>
      </c>
      <c r="H105" s="10" t="s">
        <v>1062</v>
      </c>
      <c r="I105" s="32">
        <v>20000</v>
      </c>
      <c r="J105" s="105" t="s">
        <v>1509</v>
      </c>
      <c r="K105" s="28"/>
      <c r="L105" s="28"/>
      <c r="M105" s="28"/>
      <c r="N105" s="29"/>
      <c r="O105" s="29" t="s">
        <v>41</v>
      </c>
      <c r="P105" s="29"/>
      <c r="Q105" s="29"/>
      <c r="R105" s="29"/>
      <c r="S105" s="116"/>
      <c r="T105" s="105" t="s">
        <v>1632</v>
      </c>
      <c r="U105" s="105"/>
      <c r="V105" s="105"/>
      <c r="W105" s="105" t="s">
        <v>1620</v>
      </c>
      <c r="X105" s="105"/>
      <c r="Y105" s="105"/>
      <c r="Z105" s="105"/>
      <c r="AA105" s="28"/>
      <c r="AB105" s="104"/>
      <c r="AC105" s="9">
        <v>42767</v>
      </c>
      <c r="AD105" s="104"/>
      <c r="AE105" s="104"/>
      <c r="AF105" s="104"/>
      <c r="AG105" s="28"/>
      <c r="AH105" s="28"/>
      <c r="AI105" s="104" t="s">
        <v>2285</v>
      </c>
      <c r="AJ105" s="26"/>
    </row>
    <row r="106" spans="1:36" ht="146.25" customHeight="1" x14ac:dyDescent="0.25">
      <c r="A106" s="331"/>
      <c r="B106" s="19" t="s">
        <v>2029</v>
      </c>
      <c r="C106" s="31" t="s">
        <v>1363</v>
      </c>
      <c r="D106" s="31" t="s">
        <v>652</v>
      </c>
      <c r="E106" s="28"/>
      <c r="F106" s="8" t="s">
        <v>77</v>
      </c>
      <c r="G106" s="9">
        <v>42767</v>
      </c>
      <c r="H106" s="10" t="s">
        <v>1056</v>
      </c>
      <c r="I106" s="32">
        <v>120000</v>
      </c>
      <c r="J106" s="105" t="s">
        <v>1496</v>
      </c>
      <c r="K106" s="28"/>
      <c r="L106" s="28"/>
      <c r="M106" s="28"/>
      <c r="N106" s="29"/>
      <c r="O106" s="29" t="s">
        <v>41</v>
      </c>
      <c r="P106" s="29"/>
      <c r="Q106" s="29"/>
      <c r="R106" s="29"/>
      <c r="S106" s="116"/>
      <c r="T106" s="105" t="s">
        <v>1778</v>
      </c>
      <c r="U106" s="105"/>
      <c r="V106" s="105" t="s">
        <v>1779</v>
      </c>
      <c r="W106" s="105"/>
      <c r="X106" s="105"/>
      <c r="Y106" s="105"/>
      <c r="Z106" s="105"/>
      <c r="AA106" s="28"/>
      <c r="AB106" s="104"/>
      <c r="AC106" s="104"/>
      <c r="AD106" s="104"/>
      <c r="AE106" s="104"/>
      <c r="AF106" s="104"/>
      <c r="AG106" s="28"/>
      <c r="AH106" s="28"/>
      <c r="AI106" s="160" t="s">
        <v>1788</v>
      </c>
      <c r="AJ106" s="26"/>
    </row>
    <row r="107" spans="1:36" ht="15.75" x14ac:dyDescent="0.25">
      <c r="A107" s="331"/>
      <c r="B107" s="19" t="s">
        <v>2028</v>
      </c>
      <c r="C107" s="31" t="s">
        <v>1647</v>
      </c>
      <c r="D107" s="31"/>
      <c r="E107" s="28"/>
      <c r="F107" s="8"/>
      <c r="G107" s="8"/>
      <c r="H107" s="10"/>
      <c r="I107" s="32"/>
      <c r="J107" s="105"/>
      <c r="K107" s="28"/>
      <c r="L107" s="28"/>
      <c r="M107" s="28"/>
      <c r="N107" s="29"/>
      <c r="O107" s="29"/>
      <c r="P107" s="29"/>
      <c r="Q107" s="29"/>
      <c r="R107" s="29" t="s">
        <v>41</v>
      </c>
      <c r="S107" s="116"/>
      <c r="T107" s="105"/>
      <c r="U107" s="105"/>
      <c r="V107" s="105"/>
      <c r="W107" s="105"/>
      <c r="X107" s="105"/>
      <c r="Y107" s="105"/>
      <c r="Z107" s="105"/>
      <c r="AA107" s="28"/>
      <c r="AB107" s="104"/>
      <c r="AC107" s="104"/>
      <c r="AD107" s="104"/>
      <c r="AE107" s="104"/>
      <c r="AF107" s="104"/>
      <c r="AG107" s="28"/>
      <c r="AH107" s="28"/>
      <c r="AI107" s="104"/>
      <c r="AJ107" s="26"/>
    </row>
    <row r="108" spans="1:36" ht="15.75" x14ac:dyDescent="0.25">
      <c r="A108" s="331"/>
      <c r="B108" s="19" t="s">
        <v>2027</v>
      </c>
      <c r="C108" s="31" t="s">
        <v>2277</v>
      </c>
      <c r="D108" s="31"/>
      <c r="E108" s="28"/>
      <c r="F108" s="8"/>
      <c r="G108" s="8"/>
      <c r="H108" s="10"/>
      <c r="I108" s="32"/>
      <c r="J108" s="105"/>
      <c r="K108" s="28"/>
      <c r="L108" s="28"/>
      <c r="M108" s="28"/>
      <c r="N108" s="29"/>
      <c r="O108" s="29"/>
      <c r="P108" s="29"/>
      <c r="Q108" s="29"/>
      <c r="R108" s="29" t="s">
        <v>41</v>
      </c>
      <c r="S108" s="116"/>
      <c r="T108" s="105"/>
      <c r="U108" s="105"/>
      <c r="V108" s="105"/>
      <c r="W108" s="105"/>
      <c r="X108" s="105"/>
      <c r="Y108" s="105"/>
      <c r="Z108" s="105"/>
      <c r="AA108" s="28"/>
      <c r="AB108" s="104"/>
      <c r="AC108" s="104"/>
      <c r="AD108" s="104"/>
      <c r="AE108" s="104"/>
      <c r="AF108" s="104"/>
      <c r="AG108" s="28"/>
      <c r="AH108" s="28"/>
      <c r="AI108" s="104"/>
      <c r="AJ108" s="26"/>
    </row>
    <row r="109" spans="1:36" ht="75.75" customHeight="1" x14ac:dyDescent="0.25">
      <c r="A109" s="331"/>
      <c r="B109" s="19" t="s">
        <v>2026</v>
      </c>
      <c r="C109" s="31" t="s">
        <v>1859</v>
      </c>
      <c r="D109" s="31"/>
      <c r="E109" s="28"/>
      <c r="F109" s="8"/>
      <c r="G109" s="8"/>
      <c r="H109" s="10"/>
      <c r="I109" s="32"/>
      <c r="J109" s="105"/>
      <c r="K109" s="28"/>
      <c r="L109" s="28"/>
      <c r="M109" s="28"/>
      <c r="N109" s="29"/>
      <c r="O109" s="29"/>
      <c r="P109" s="29"/>
      <c r="Q109" s="29"/>
      <c r="R109" s="29" t="s">
        <v>41</v>
      </c>
      <c r="S109" s="116"/>
      <c r="T109" s="105"/>
      <c r="U109" s="105"/>
      <c r="V109" s="105"/>
      <c r="W109" s="105"/>
      <c r="X109" s="105"/>
      <c r="Y109" s="105"/>
      <c r="Z109" s="105"/>
      <c r="AA109" s="28"/>
      <c r="AB109" s="104"/>
      <c r="AC109" s="104"/>
      <c r="AD109" s="104"/>
      <c r="AE109" s="104"/>
      <c r="AF109" s="104"/>
      <c r="AG109" s="28"/>
      <c r="AH109" s="28"/>
      <c r="AI109" s="160" t="s">
        <v>1845</v>
      </c>
      <c r="AJ109" s="26"/>
    </row>
    <row r="110" spans="1:36" ht="82.5" customHeight="1" x14ac:dyDescent="0.25">
      <c r="A110" s="331"/>
      <c r="B110" s="19" t="s">
        <v>2025</v>
      </c>
      <c r="C110" s="31" t="s">
        <v>1193</v>
      </c>
      <c r="D110" s="31" t="s">
        <v>703</v>
      </c>
      <c r="E110" s="28"/>
      <c r="F110" s="9">
        <v>41699</v>
      </c>
      <c r="G110" s="9">
        <v>42767</v>
      </c>
      <c r="H110" s="104" t="s">
        <v>1194</v>
      </c>
      <c r="I110" s="32">
        <v>0</v>
      </c>
      <c r="J110" s="105" t="s">
        <v>1195</v>
      </c>
      <c r="K110" s="28"/>
      <c r="L110" s="28"/>
      <c r="M110" s="28"/>
      <c r="N110" s="29"/>
      <c r="O110" s="29"/>
      <c r="P110" s="29"/>
      <c r="Q110" s="29"/>
      <c r="R110" s="29" t="s">
        <v>41</v>
      </c>
      <c r="S110" s="116"/>
      <c r="T110" s="105" t="s">
        <v>1846</v>
      </c>
      <c r="U110" s="105"/>
      <c r="V110" s="105"/>
      <c r="W110" s="105" t="s">
        <v>294</v>
      </c>
      <c r="X110" s="105"/>
      <c r="Y110" s="105"/>
      <c r="Z110" s="105"/>
      <c r="AA110" s="28"/>
      <c r="AB110" s="104"/>
      <c r="AC110" s="104"/>
      <c r="AD110" s="104"/>
      <c r="AE110" s="104"/>
      <c r="AF110" s="104"/>
      <c r="AG110" s="28"/>
      <c r="AH110" s="28"/>
      <c r="AI110" s="160" t="s">
        <v>1847</v>
      </c>
      <c r="AJ110" s="26"/>
    </row>
    <row r="111" spans="1:36" ht="88.5" customHeight="1" x14ac:dyDescent="0.25">
      <c r="A111" s="331"/>
      <c r="B111" s="19" t="s">
        <v>2024</v>
      </c>
      <c r="C111" s="31" t="s">
        <v>1196</v>
      </c>
      <c r="D111" s="31" t="s">
        <v>703</v>
      </c>
      <c r="E111" s="28"/>
      <c r="F111" s="9">
        <v>41699</v>
      </c>
      <c r="G111" s="9">
        <v>42767</v>
      </c>
      <c r="H111" s="13" t="s">
        <v>837</v>
      </c>
      <c r="I111" s="32">
        <v>0</v>
      </c>
      <c r="J111" s="105" t="s">
        <v>1195</v>
      </c>
      <c r="K111" s="28"/>
      <c r="L111" s="28"/>
      <c r="M111" s="28"/>
      <c r="N111" s="29"/>
      <c r="O111" s="29"/>
      <c r="P111" s="29" t="s">
        <v>41</v>
      </c>
      <c r="Q111" s="29"/>
      <c r="R111" s="29"/>
      <c r="S111" s="116"/>
      <c r="T111" s="105" t="s">
        <v>1961</v>
      </c>
      <c r="U111" s="105"/>
      <c r="V111" s="105"/>
      <c r="W111" s="105"/>
      <c r="X111" s="105"/>
      <c r="Y111" s="105"/>
      <c r="Z111" s="105"/>
      <c r="AA111" s="28"/>
      <c r="AB111" s="104"/>
      <c r="AC111" s="104"/>
      <c r="AD111" s="104" t="s">
        <v>1958</v>
      </c>
      <c r="AE111" s="104"/>
      <c r="AF111" s="104"/>
      <c r="AG111" s="28"/>
      <c r="AH111" s="28"/>
      <c r="AI111" s="160" t="s">
        <v>1967</v>
      </c>
      <c r="AJ111" s="26"/>
    </row>
    <row r="112" spans="1:36" ht="157.5" customHeight="1" x14ac:dyDescent="0.25">
      <c r="A112" s="331"/>
      <c r="B112" s="19" t="s">
        <v>2023</v>
      </c>
      <c r="C112" s="31" t="s">
        <v>1372</v>
      </c>
      <c r="D112" s="31" t="s">
        <v>721</v>
      </c>
      <c r="E112" s="28"/>
      <c r="F112" s="9">
        <v>41579</v>
      </c>
      <c r="G112" s="9">
        <v>42767</v>
      </c>
      <c r="H112" s="10" t="s">
        <v>1056</v>
      </c>
      <c r="I112" s="32">
        <v>0</v>
      </c>
      <c r="J112" s="105" t="s">
        <v>1374</v>
      </c>
      <c r="K112" s="28"/>
      <c r="L112" s="28"/>
      <c r="M112" s="28"/>
      <c r="N112" s="29"/>
      <c r="O112" s="29" t="s">
        <v>41</v>
      </c>
      <c r="P112" s="29"/>
      <c r="Q112" s="29"/>
      <c r="R112" s="29"/>
      <c r="S112" s="116"/>
      <c r="T112" s="105" t="s">
        <v>1780</v>
      </c>
      <c r="U112" s="105"/>
      <c r="V112" s="105" t="s">
        <v>1781</v>
      </c>
      <c r="W112" s="105"/>
      <c r="X112" s="105" t="s">
        <v>1782</v>
      </c>
      <c r="Y112" s="105"/>
      <c r="Z112" s="105"/>
      <c r="AA112" s="28"/>
      <c r="AB112" s="104"/>
      <c r="AC112" s="104"/>
      <c r="AD112" s="104"/>
      <c r="AE112" s="104"/>
      <c r="AF112" s="104"/>
      <c r="AG112" s="28"/>
      <c r="AH112" s="28"/>
      <c r="AI112" s="104"/>
      <c r="AJ112" s="26"/>
    </row>
    <row r="113" spans="1:36" ht="121.5" customHeight="1" x14ac:dyDescent="0.25">
      <c r="A113" s="331"/>
      <c r="B113" s="19" t="s">
        <v>2022</v>
      </c>
      <c r="C113" s="31" t="s">
        <v>2021</v>
      </c>
      <c r="D113" s="31" t="s">
        <v>1500</v>
      </c>
      <c r="E113" s="28"/>
      <c r="F113" s="9">
        <v>41944</v>
      </c>
      <c r="G113" s="9">
        <v>42309</v>
      </c>
      <c r="H113" s="13" t="s">
        <v>1198</v>
      </c>
      <c r="I113" s="32">
        <v>20000</v>
      </c>
      <c r="J113" s="105" t="s">
        <v>1199</v>
      </c>
      <c r="K113" s="28"/>
      <c r="L113" s="28"/>
      <c r="M113" s="28"/>
      <c r="N113" s="29"/>
      <c r="O113" s="29" t="s">
        <v>41</v>
      </c>
      <c r="P113" s="29"/>
      <c r="Q113" s="29"/>
      <c r="R113" s="29"/>
      <c r="S113" s="116"/>
      <c r="T113" s="105"/>
      <c r="U113" s="105"/>
      <c r="V113" s="105"/>
      <c r="W113" s="105"/>
      <c r="X113" s="105"/>
      <c r="Y113" s="105"/>
      <c r="Z113" s="105"/>
      <c r="AA113" s="28"/>
      <c r="AB113" s="104"/>
      <c r="AC113" s="104"/>
      <c r="AD113" s="104"/>
      <c r="AE113" s="104"/>
      <c r="AF113" s="104"/>
      <c r="AG113" s="28"/>
      <c r="AH113" s="28"/>
      <c r="AI113" s="160" t="s">
        <v>1848</v>
      </c>
      <c r="AJ113" s="26"/>
    </row>
    <row r="114" spans="1:36" ht="86.25" customHeight="1" x14ac:dyDescent="0.25">
      <c r="A114" s="331"/>
      <c r="B114" s="19" t="s">
        <v>2020</v>
      </c>
      <c r="C114" s="31" t="s">
        <v>1200</v>
      </c>
      <c r="D114" s="31" t="s">
        <v>726</v>
      </c>
      <c r="E114" s="28"/>
      <c r="F114" s="9">
        <v>41579</v>
      </c>
      <c r="G114" s="9">
        <v>42767</v>
      </c>
      <c r="H114" s="10" t="s">
        <v>1056</v>
      </c>
      <c r="I114" s="32">
        <v>0</v>
      </c>
      <c r="J114" s="105" t="s">
        <v>1201</v>
      </c>
      <c r="K114" s="28"/>
      <c r="L114" s="28"/>
      <c r="M114" s="28"/>
      <c r="N114" s="29"/>
      <c r="O114" s="29"/>
      <c r="P114" s="29"/>
      <c r="Q114" s="29"/>
      <c r="R114" s="29" t="s">
        <v>41</v>
      </c>
      <c r="S114" s="116"/>
      <c r="T114" s="105" t="s">
        <v>1783</v>
      </c>
      <c r="U114" s="105" t="s">
        <v>1784</v>
      </c>
      <c r="V114" s="105"/>
      <c r="W114" s="105"/>
      <c r="X114" s="105"/>
      <c r="Y114" s="105"/>
      <c r="Z114" s="105"/>
      <c r="AA114" s="28"/>
      <c r="AB114" s="104"/>
      <c r="AC114" s="104"/>
      <c r="AD114" s="104"/>
      <c r="AE114" s="104"/>
      <c r="AF114" s="104"/>
      <c r="AG114" s="28"/>
      <c r="AH114" s="28"/>
      <c r="AI114" s="104"/>
      <c r="AJ114" s="26"/>
    </row>
    <row r="115" spans="1:36" ht="86.25" customHeight="1" x14ac:dyDescent="0.25">
      <c r="A115" s="331"/>
      <c r="B115" s="19" t="s">
        <v>2019</v>
      </c>
      <c r="C115" s="31" t="s">
        <v>1202</v>
      </c>
      <c r="D115" s="31" t="s">
        <v>728</v>
      </c>
      <c r="E115" s="28"/>
      <c r="F115" s="9">
        <v>41579</v>
      </c>
      <c r="G115" s="9">
        <v>42675</v>
      </c>
      <c r="H115" s="10" t="s">
        <v>1056</v>
      </c>
      <c r="I115" s="32">
        <v>0</v>
      </c>
      <c r="J115" s="105" t="s">
        <v>1203</v>
      </c>
      <c r="K115" s="28"/>
      <c r="L115" s="28"/>
      <c r="M115" s="28"/>
      <c r="N115" s="29"/>
      <c r="O115" s="29"/>
      <c r="P115" s="29"/>
      <c r="Q115" s="29" t="s">
        <v>41</v>
      </c>
      <c r="R115" s="29"/>
      <c r="S115" s="116"/>
      <c r="T115" s="105" t="s">
        <v>1379</v>
      </c>
      <c r="U115" s="105"/>
      <c r="V115" s="105"/>
      <c r="W115" s="105"/>
      <c r="X115" s="105"/>
      <c r="Y115" s="105"/>
      <c r="Z115" s="105"/>
      <c r="AA115" s="28"/>
      <c r="AB115" s="104"/>
      <c r="AC115" s="104"/>
      <c r="AD115" s="104"/>
      <c r="AE115" s="104"/>
      <c r="AF115" s="104"/>
      <c r="AG115" s="28"/>
      <c r="AH115" s="28"/>
      <c r="AI115" s="160" t="s">
        <v>1849</v>
      </c>
      <c r="AJ115" s="26"/>
    </row>
    <row r="116" spans="1:36" ht="15.75" x14ac:dyDescent="0.25">
      <c r="A116" s="331"/>
      <c r="B116" s="19" t="s">
        <v>2018</v>
      </c>
      <c r="C116" s="31" t="s">
        <v>1645</v>
      </c>
      <c r="D116" s="31"/>
      <c r="E116" s="28"/>
      <c r="F116" s="9"/>
      <c r="G116" s="9"/>
      <c r="H116" s="104"/>
      <c r="I116" s="32"/>
      <c r="J116" s="105"/>
      <c r="K116" s="28"/>
      <c r="L116" s="28"/>
      <c r="M116" s="28"/>
      <c r="N116" s="29"/>
      <c r="O116" s="29"/>
      <c r="P116" s="29"/>
      <c r="Q116" s="29"/>
      <c r="R116" s="29" t="s">
        <v>41</v>
      </c>
      <c r="S116" s="116"/>
      <c r="T116" s="105"/>
      <c r="U116" s="105"/>
      <c r="V116" s="105"/>
      <c r="W116" s="105"/>
      <c r="X116" s="105"/>
      <c r="Y116" s="105"/>
      <c r="Z116" s="105"/>
      <c r="AA116" s="28"/>
      <c r="AB116" s="104"/>
      <c r="AC116" s="104"/>
      <c r="AD116" s="104"/>
      <c r="AE116" s="104"/>
      <c r="AF116" s="104"/>
      <c r="AG116" s="28"/>
      <c r="AH116" s="28"/>
      <c r="AI116" s="104"/>
      <c r="AJ116" s="26"/>
    </row>
    <row r="117" spans="1:36" ht="15.75" x14ac:dyDescent="0.25">
      <c r="A117" s="331"/>
      <c r="B117" s="19" t="s">
        <v>2017</v>
      </c>
      <c r="C117" s="31" t="s">
        <v>2200</v>
      </c>
      <c r="D117" s="31"/>
      <c r="E117" s="28"/>
      <c r="F117" s="9"/>
      <c r="G117" s="9"/>
      <c r="H117" s="104"/>
      <c r="I117" s="32"/>
      <c r="J117" s="105"/>
      <c r="K117" s="28"/>
      <c r="L117" s="28"/>
      <c r="M117" s="28"/>
      <c r="N117" s="29"/>
      <c r="O117" s="29"/>
      <c r="P117" s="29"/>
      <c r="Q117" s="29"/>
      <c r="R117" s="29" t="s">
        <v>41</v>
      </c>
      <c r="S117" s="116"/>
      <c r="T117" s="105"/>
      <c r="U117" s="105"/>
      <c r="V117" s="105"/>
      <c r="W117" s="105"/>
      <c r="X117" s="105"/>
      <c r="Y117" s="105"/>
      <c r="Z117" s="105"/>
      <c r="AA117" s="28"/>
      <c r="AB117" s="104"/>
      <c r="AC117" s="104"/>
      <c r="AD117" s="104"/>
      <c r="AE117" s="104"/>
      <c r="AF117" s="104"/>
      <c r="AG117" s="28"/>
      <c r="AH117" s="28"/>
      <c r="AI117" s="104"/>
      <c r="AJ117" s="26"/>
    </row>
    <row r="118" spans="1:36" ht="153.75" customHeight="1" x14ac:dyDescent="0.25">
      <c r="A118" s="331"/>
      <c r="B118" s="19" t="s">
        <v>2015</v>
      </c>
      <c r="C118" s="31" t="s">
        <v>2014</v>
      </c>
      <c r="D118" s="31" t="s">
        <v>1047</v>
      </c>
      <c r="E118" s="28"/>
      <c r="F118" s="9">
        <v>41913</v>
      </c>
      <c r="G118" s="9">
        <v>42767</v>
      </c>
      <c r="H118" s="104" t="s">
        <v>853</v>
      </c>
      <c r="I118" s="32">
        <v>100000</v>
      </c>
      <c r="J118" s="105" t="s">
        <v>1048</v>
      </c>
      <c r="K118" s="28"/>
      <c r="L118" s="28"/>
      <c r="M118" s="28"/>
      <c r="N118" s="29"/>
      <c r="O118" s="29"/>
      <c r="P118" s="29"/>
      <c r="Q118" s="29" t="s">
        <v>41</v>
      </c>
      <c r="R118" s="29"/>
      <c r="S118" s="116"/>
      <c r="T118" s="105" t="s">
        <v>2280</v>
      </c>
      <c r="U118" s="105"/>
      <c r="V118" s="105"/>
      <c r="W118" s="105"/>
      <c r="X118" s="105"/>
      <c r="Y118" s="105"/>
      <c r="Z118" s="105"/>
      <c r="AA118" s="28"/>
      <c r="AB118" s="104"/>
      <c r="AC118" s="104"/>
      <c r="AD118" s="104"/>
      <c r="AE118" s="104"/>
      <c r="AF118" s="104" t="s">
        <v>1850</v>
      </c>
      <c r="AG118" s="28"/>
      <c r="AH118" s="28"/>
      <c r="AI118" s="104"/>
      <c r="AJ118" s="26"/>
    </row>
    <row r="119" spans="1:36" ht="136.5" customHeight="1" x14ac:dyDescent="0.25">
      <c r="A119" s="331"/>
      <c r="B119" s="19" t="s">
        <v>2013</v>
      </c>
      <c r="C119" s="31" t="s">
        <v>2012</v>
      </c>
      <c r="D119" s="31" t="s">
        <v>366</v>
      </c>
      <c r="E119" s="28"/>
      <c r="F119" s="9">
        <v>42186</v>
      </c>
      <c r="G119" s="9">
        <v>42339</v>
      </c>
      <c r="H119" s="104" t="s">
        <v>1069</v>
      </c>
      <c r="I119" s="32">
        <v>0</v>
      </c>
      <c r="J119" s="105" t="s">
        <v>1051</v>
      </c>
      <c r="K119" s="28"/>
      <c r="L119" s="28"/>
      <c r="M119" s="28"/>
      <c r="N119" s="29"/>
      <c r="O119" s="29" t="s">
        <v>41</v>
      </c>
      <c r="P119" s="29"/>
      <c r="Q119" s="29"/>
      <c r="R119" s="29"/>
      <c r="S119" s="116"/>
      <c r="T119" s="105" t="s">
        <v>2281</v>
      </c>
      <c r="U119" s="105"/>
      <c r="V119" s="105"/>
      <c r="W119" s="105"/>
      <c r="X119" s="105"/>
      <c r="Y119" s="105"/>
      <c r="Z119" s="105"/>
      <c r="AA119" s="28"/>
      <c r="AB119" s="104"/>
      <c r="AC119" s="9">
        <v>42767</v>
      </c>
      <c r="AD119" s="104"/>
      <c r="AE119" s="104"/>
      <c r="AF119" s="11" t="s">
        <v>1851</v>
      </c>
      <c r="AG119" s="28"/>
      <c r="AH119" s="28"/>
      <c r="AI119" s="104"/>
      <c r="AJ119" s="26"/>
    </row>
    <row r="120" spans="1:36" ht="151.5" customHeight="1" x14ac:dyDescent="0.25">
      <c r="A120" s="331"/>
      <c r="B120" s="19" t="s">
        <v>2011</v>
      </c>
      <c r="C120" s="31" t="s">
        <v>1646</v>
      </c>
      <c r="D120" s="31" t="s">
        <v>1206</v>
      </c>
      <c r="E120" s="28"/>
      <c r="F120" s="9">
        <v>42125</v>
      </c>
      <c r="G120" s="9">
        <v>42339</v>
      </c>
      <c r="H120" s="104" t="s">
        <v>1594</v>
      </c>
      <c r="I120" s="32">
        <v>10000</v>
      </c>
      <c r="J120" s="105" t="s">
        <v>1852</v>
      </c>
      <c r="K120" s="28"/>
      <c r="L120" s="28"/>
      <c r="M120" s="28"/>
      <c r="N120" s="29"/>
      <c r="O120" s="29"/>
      <c r="P120" s="29"/>
      <c r="Q120" s="29"/>
      <c r="R120" s="29" t="s">
        <v>41</v>
      </c>
      <c r="S120" s="116"/>
      <c r="T120" s="105" t="s">
        <v>2282</v>
      </c>
      <c r="U120" s="105" t="s">
        <v>1595</v>
      </c>
      <c r="V120" s="105" t="s">
        <v>1596</v>
      </c>
      <c r="W120" s="105" t="s">
        <v>1586</v>
      </c>
      <c r="X120" s="105" t="s">
        <v>1597</v>
      </c>
      <c r="Y120" s="105"/>
      <c r="Z120" s="105"/>
      <c r="AA120" s="28"/>
      <c r="AB120" s="104"/>
      <c r="AC120" s="104"/>
      <c r="AD120" s="104"/>
      <c r="AE120" s="104"/>
      <c r="AF120" s="104"/>
      <c r="AG120" s="28"/>
      <c r="AH120" s="28"/>
      <c r="AI120" s="160" t="s">
        <v>2286</v>
      </c>
      <c r="AJ120" s="26"/>
    </row>
    <row r="121" spans="1:36" ht="139.5" customHeight="1" x14ac:dyDescent="0.25">
      <c r="A121" s="331"/>
      <c r="B121" s="19" t="s">
        <v>2010</v>
      </c>
      <c r="C121" s="31" t="s">
        <v>2275</v>
      </c>
      <c r="D121" s="31" t="s">
        <v>1854</v>
      </c>
      <c r="E121" s="28"/>
      <c r="F121" s="9">
        <v>42125</v>
      </c>
      <c r="G121" s="107" t="s">
        <v>2199</v>
      </c>
      <c r="H121" s="10" t="s">
        <v>1056</v>
      </c>
      <c r="I121" s="32">
        <v>5000</v>
      </c>
      <c r="J121" s="105" t="s">
        <v>1853</v>
      </c>
      <c r="K121" s="28"/>
      <c r="L121" s="28"/>
      <c r="M121" s="28"/>
      <c r="N121" s="29"/>
      <c r="O121" s="29"/>
      <c r="P121" s="29"/>
      <c r="Q121" s="29"/>
      <c r="R121" s="29"/>
      <c r="S121" s="116" t="s">
        <v>2188</v>
      </c>
      <c r="T121" s="105"/>
      <c r="U121" s="105"/>
      <c r="V121" s="105"/>
      <c r="W121" s="105"/>
      <c r="X121" s="105"/>
      <c r="Y121" s="105"/>
      <c r="Z121" s="105"/>
      <c r="AA121" s="28"/>
      <c r="AB121" s="104"/>
      <c r="AC121" s="104"/>
      <c r="AD121" s="104"/>
      <c r="AE121" s="104"/>
      <c r="AF121" s="104"/>
      <c r="AG121" s="28"/>
      <c r="AH121" s="28"/>
      <c r="AI121" s="160" t="s">
        <v>1855</v>
      </c>
      <c r="AJ121" s="26"/>
    </row>
    <row r="122" spans="1:36" ht="138.75" customHeight="1" x14ac:dyDescent="0.25">
      <c r="A122" s="347"/>
      <c r="B122" s="19" t="s">
        <v>2009</v>
      </c>
      <c r="C122" s="31" t="s">
        <v>2276</v>
      </c>
      <c r="D122" s="31" t="s">
        <v>709</v>
      </c>
      <c r="E122" s="28"/>
      <c r="F122" s="9">
        <v>41974</v>
      </c>
      <c r="G122" s="9">
        <v>42401</v>
      </c>
      <c r="H122" s="10" t="s">
        <v>1056</v>
      </c>
      <c r="I122" s="32">
        <v>30000</v>
      </c>
      <c r="J122" s="105" t="s">
        <v>1292</v>
      </c>
      <c r="K122" s="28"/>
      <c r="L122" s="28"/>
      <c r="M122" s="28"/>
      <c r="N122" s="29"/>
      <c r="O122" s="29"/>
      <c r="P122" s="29"/>
      <c r="Q122" s="29"/>
      <c r="R122" s="29" t="s">
        <v>41</v>
      </c>
      <c r="S122" s="116"/>
      <c r="T122" s="105" t="s">
        <v>1857</v>
      </c>
      <c r="U122" s="105" t="s">
        <v>1785</v>
      </c>
      <c r="V122" s="105" t="s">
        <v>1856</v>
      </c>
      <c r="W122" s="105"/>
      <c r="X122" s="105"/>
      <c r="Y122" s="105"/>
      <c r="Z122" s="105"/>
      <c r="AA122" s="28"/>
      <c r="AB122" s="104"/>
      <c r="AC122" s="104"/>
      <c r="AD122" s="104"/>
      <c r="AE122" s="104"/>
      <c r="AF122" s="104"/>
      <c r="AG122" s="28"/>
      <c r="AH122" s="28"/>
      <c r="AI122" s="160" t="s">
        <v>1858</v>
      </c>
      <c r="AJ122" s="26"/>
    </row>
    <row r="123" spans="1:36" x14ac:dyDescent="0.25">
      <c r="AJ123" s="26"/>
    </row>
    <row r="124" spans="1:36" x14ac:dyDescent="0.25">
      <c r="B124" s="117"/>
      <c r="AJ124" s="26"/>
    </row>
    <row r="125" spans="1:36" ht="15.75" thickBot="1" x14ac:dyDescent="0.3">
      <c r="L125" s="118"/>
      <c r="AJ125" s="26"/>
    </row>
    <row r="126" spans="1:36" ht="26.25" customHeight="1" thickBot="1" x14ac:dyDescent="0.3">
      <c r="A126" s="119" t="s">
        <v>2206</v>
      </c>
      <c r="B126" s="120"/>
      <c r="C126" s="120"/>
      <c r="D126" s="120"/>
      <c r="E126" s="120"/>
      <c r="F126" s="120"/>
      <c r="G126" s="120"/>
      <c r="H126" s="120"/>
      <c r="I126" s="120"/>
      <c r="J126" s="120"/>
      <c r="K126" s="120"/>
      <c r="L126" s="121"/>
      <c r="M126" s="122"/>
      <c r="AJ126" s="26"/>
    </row>
    <row r="127" spans="1:36" ht="26.25" customHeight="1" thickBot="1" x14ac:dyDescent="0.3">
      <c r="A127" s="123"/>
      <c r="B127" s="124"/>
      <c r="C127" s="124"/>
      <c r="D127" s="125"/>
      <c r="E127" s="125"/>
      <c r="F127" s="125"/>
      <c r="G127" s="125"/>
      <c r="H127" s="125"/>
      <c r="I127" s="125"/>
      <c r="J127" s="125"/>
      <c r="K127" s="125"/>
      <c r="L127" s="125"/>
      <c r="M127" s="125"/>
      <c r="N127" s="125"/>
      <c r="AJ127" s="26"/>
    </row>
    <row r="128" spans="1:36" ht="43.5" customHeight="1" thickBot="1" x14ac:dyDescent="0.3">
      <c r="A128" s="126" t="s">
        <v>2207</v>
      </c>
      <c r="B128" s="127"/>
      <c r="C128" s="128">
        <f>COUNTA(C132:C140,C144:C152,C156:C164,C168:C176)</f>
        <v>0</v>
      </c>
      <c r="AJ128" s="26"/>
    </row>
    <row r="129" spans="1:36" x14ac:dyDescent="0.25">
      <c r="AJ129" s="26"/>
    </row>
    <row r="130" spans="1:36" ht="15.75" x14ac:dyDescent="0.25">
      <c r="A130" s="361" t="s">
        <v>2208</v>
      </c>
      <c r="B130" s="363" t="s">
        <v>2187</v>
      </c>
      <c r="C130" s="363" t="s">
        <v>2186</v>
      </c>
      <c r="D130" s="363" t="s">
        <v>2185</v>
      </c>
      <c r="E130" s="364" t="s">
        <v>2184</v>
      </c>
      <c r="F130" s="363" t="s">
        <v>2183</v>
      </c>
      <c r="G130" s="363"/>
      <c r="H130" s="363" t="s">
        <v>2182</v>
      </c>
      <c r="I130" s="363" t="s">
        <v>2181</v>
      </c>
      <c r="J130" s="360" t="s">
        <v>2180</v>
      </c>
      <c r="K130" s="360" t="s">
        <v>2179</v>
      </c>
      <c r="L130" s="360"/>
      <c r="M130" s="360" t="s">
        <v>2178</v>
      </c>
      <c r="N130" s="129"/>
      <c r="AJ130" s="26"/>
    </row>
    <row r="131" spans="1:36" ht="31.5" x14ac:dyDescent="0.25">
      <c r="A131" s="362"/>
      <c r="B131" s="363"/>
      <c r="C131" s="363"/>
      <c r="D131" s="363"/>
      <c r="E131" s="364"/>
      <c r="F131" s="130" t="s">
        <v>2175</v>
      </c>
      <c r="G131" s="130" t="s">
        <v>2174</v>
      </c>
      <c r="H131" s="363"/>
      <c r="I131" s="363"/>
      <c r="J131" s="360"/>
      <c r="K131" s="131" t="s">
        <v>2173</v>
      </c>
      <c r="L131" s="131" t="s">
        <v>2172</v>
      </c>
      <c r="M131" s="360"/>
      <c r="N131" s="24"/>
      <c r="AJ131" s="26"/>
    </row>
    <row r="132" spans="1:36" x14ac:dyDescent="0.25">
      <c r="A132" s="19"/>
      <c r="B132" s="19"/>
      <c r="C132" s="28"/>
      <c r="D132" s="28"/>
      <c r="E132" s="28"/>
      <c r="F132" s="28"/>
      <c r="G132" s="28"/>
      <c r="H132" s="28"/>
      <c r="I132" s="28"/>
      <c r="J132" s="29"/>
      <c r="K132" s="29"/>
      <c r="L132" s="29"/>
      <c r="M132" s="29"/>
      <c r="N132" s="24"/>
      <c r="AJ132" s="26"/>
    </row>
    <row r="133" spans="1:36" x14ac:dyDescent="0.25">
      <c r="A133" s="19"/>
      <c r="B133" s="19"/>
      <c r="C133" s="28"/>
      <c r="D133" s="28"/>
      <c r="E133" s="28"/>
      <c r="F133" s="28"/>
      <c r="G133" s="28"/>
      <c r="H133" s="28"/>
      <c r="I133" s="28"/>
      <c r="J133" s="28"/>
      <c r="K133" s="28"/>
      <c r="L133" s="28"/>
      <c r="M133" s="28"/>
      <c r="N133" s="24"/>
      <c r="AJ133" s="26"/>
    </row>
    <row r="134" spans="1:36" x14ac:dyDescent="0.25">
      <c r="A134" s="19"/>
      <c r="B134" s="19"/>
      <c r="C134" s="28"/>
      <c r="D134" s="28"/>
      <c r="E134" s="28"/>
      <c r="F134" s="28"/>
      <c r="G134" s="28"/>
      <c r="H134" s="28"/>
      <c r="I134" s="28"/>
      <c r="J134" s="28"/>
      <c r="K134" s="28"/>
      <c r="L134" s="28"/>
      <c r="M134" s="28"/>
      <c r="N134" s="24"/>
      <c r="AJ134" s="26"/>
    </row>
    <row r="135" spans="1:36" x14ac:dyDescent="0.25">
      <c r="A135" s="19"/>
      <c r="B135" s="19"/>
      <c r="C135" s="28"/>
      <c r="D135" s="28"/>
      <c r="E135" s="28"/>
      <c r="F135" s="28"/>
      <c r="G135" s="28"/>
      <c r="H135" s="28"/>
      <c r="I135" s="28"/>
      <c r="J135" s="28"/>
      <c r="K135" s="28"/>
      <c r="L135" s="28"/>
      <c r="M135" s="28"/>
      <c r="N135" s="24"/>
      <c r="AJ135" s="26"/>
    </row>
    <row r="136" spans="1:36" x14ac:dyDescent="0.25">
      <c r="A136" s="19"/>
      <c r="B136" s="19"/>
      <c r="C136" s="28"/>
      <c r="D136" s="28"/>
      <c r="E136" s="28"/>
      <c r="F136" s="28"/>
      <c r="G136" s="28"/>
      <c r="H136" s="28"/>
      <c r="I136" s="28"/>
      <c r="J136" s="28"/>
      <c r="K136" s="28"/>
      <c r="L136" s="28"/>
      <c r="M136" s="28"/>
      <c r="N136" s="24"/>
      <c r="AJ136" s="26"/>
    </row>
    <row r="137" spans="1:36" x14ac:dyDescent="0.25">
      <c r="A137" s="19"/>
      <c r="B137" s="19"/>
      <c r="C137" s="28"/>
      <c r="D137" s="28"/>
      <c r="E137" s="28"/>
      <c r="F137" s="28"/>
      <c r="G137" s="28"/>
      <c r="H137" s="28"/>
      <c r="I137" s="28"/>
      <c r="J137" s="28"/>
      <c r="K137" s="28"/>
      <c r="L137" s="28"/>
      <c r="M137" s="28"/>
      <c r="N137" s="24"/>
      <c r="AJ137" s="26"/>
    </row>
    <row r="138" spans="1:36" x14ac:dyDescent="0.25">
      <c r="A138" s="19"/>
      <c r="B138" s="19"/>
      <c r="C138" s="28"/>
      <c r="D138" s="28"/>
      <c r="E138" s="28"/>
      <c r="F138" s="28"/>
      <c r="G138" s="28"/>
      <c r="H138" s="28"/>
      <c r="I138" s="28"/>
      <c r="J138" s="28"/>
      <c r="K138" s="28"/>
      <c r="L138" s="28"/>
      <c r="M138" s="28"/>
      <c r="N138" s="24"/>
      <c r="AJ138" s="26"/>
    </row>
    <row r="139" spans="1:36" x14ac:dyDescent="0.25">
      <c r="A139" s="19"/>
      <c r="B139" s="19"/>
      <c r="C139" s="28"/>
      <c r="D139" s="28"/>
      <c r="E139" s="28"/>
      <c r="F139" s="28"/>
      <c r="G139" s="28"/>
      <c r="H139" s="28"/>
      <c r="I139" s="28"/>
      <c r="J139" s="28"/>
      <c r="K139" s="28"/>
      <c r="L139" s="28"/>
      <c r="M139" s="28"/>
      <c r="N139" s="24"/>
      <c r="AJ139" s="26"/>
    </row>
    <row r="140" spans="1:36" x14ac:dyDescent="0.25">
      <c r="A140" s="19"/>
      <c r="B140" s="19"/>
      <c r="C140" s="28"/>
      <c r="D140" s="28"/>
      <c r="E140" s="28"/>
      <c r="F140" s="28"/>
      <c r="G140" s="28"/>
      <c r="H140" s="28"/>
      <c r="I140" s="28"/>
      <c r="J140" s="28"/>
      <c r="K140" s="28"/>
      <c r="L140" s="28"/>
      <c r="M140" s="28"/>
      <c r="N140" s="24"/>
      <c r="AJ140" s="26"/>
    </row>
    <row r="141" spans="1:36" s="24" customFormat="1" x14ac:dyDescent="0.25">
      <c r="N141" s="25"/>
      <c r="O141" s="25"/>
      <c r="P141" s="25"/>
      <c r="Q141" s="25"/>
      <c r="R141" s="25"/>
      <c r="S141" s="25"/>
      <c r="AJ141" s="54"/>
    </row>
    <row r="142" spans="1:36" ht="15.75" x14ac:dyDescent="0.25">
      <c r="A142" s="361" t="s">
        <v>2208</v>
      </c>
      <c r="B142" s="363" t="s">
        <v>2187</v>
      </c>
      <c r="C142" s="363" t="s">
        <v>2186</v>
      </c>
      <c r="D142" s="363" t="s">
        <v>2185</v>
      </c>
      <c r="E142" s="364" t="s">
        <v>2184</v>
      </c>
      <c r="F142" s="363" t="s">
        <v>2183</v>
      </c>
      <c r="G142" s="363"/>
      <c r="H142" s="363" t="s">
        <v>2182</v>
      </c>
      <c r="I142" s="363" t="s">
        <v>2181</v>
      </c>
      <c r="J142" s="363" t="s">
        <v>2180</v>
      </c>
      <c r="K142" s="360" t="s">
        <v>2179</v>
      </c>
      <c r="L142" s="360"/>
      <c r="M142" s="363" t="s">
        <v>2178</v>
      </c>
      <c r="N142" s="129"/>
      <c r="AJ142" s="26"/>
    </row>
    <row r="143" spans="1:36" ht="15" customHeight="1" x14ac:dyDescent="0.25">
      <c r="A143" s="362"/>
      <c r="B143" s="363"/>
      <c r="C143" s="363"/>
      <c r="D143" s="363"/>
      <c r="E143" s="364"/>
      <c r="F143" s="130" t="s">
        <v>2175</v>
      </c>
      <c r="G143" s="130" t="s">
        <v>2174</v>
      </c>
      <c r="H143" s="363"/>
      <c r="I143" s="363"/>
      <c r="J143" s="363"/>
      <c r="K143" s="131" t="s">
        <v>2173</v>
      </c>
      <c r="L143" s="131" t="s">
        <v>2172</v>
      </c>
      <c r="M143" s="363"/>
      <c r="N143" s="24"/>
      <c r="AJ143" s="26"/>
    </row>
    <row r="144" spans="1:36" x14ac:dyDescent="0.25">
      <c r="A144" s="19"/>
      <c r="B144" s="19"/>
      <c r="C144" s="28"/>
      <c r="D144" s="28"/>
      <c r="E144" s="28"/>
      <c r="F144" s="28"/>
      <c r="G144" s="28"/>
      <c r="H144" s="28"/>
      <c r="I144" s="28"/>
      <c r="J144" s="29"/>
      <c r="K144" s="29"/>
      <c r="L144" s="29"/>
      <c r="M144" s="29"/>
      <c r="N144" s="24"/>
      <c r="AJ144" s="26"/>
    </row>
    <row r="145" spans="1:36" x14ac:dyDescent="0.25">
      <c r="A145" s="19"/>
      <c r="B145" s="19"/>
      <c r="C145" s="28"/>
      <c r="D145" s="28"/>
      <c r="E145" s="28"/>
      <c r="F145" s="28"/>
      <c r="G145" s="28"/>
      <c r="H145" s="28"/>
      <c r="I145" s="28"/>
      <c r="J145" s="28"/>
      <c r="K145" s="28"/>
      <c r="L145" s="28"/>
      <c r="M145" s="28"/>
      <c r="N145" s="24"/>
      <c r="AJ145" s="26"/>
    </row>
    <row r="146" spans="1:36" x14ac:dyDescent="0.25">
      <c r="A146" s="19"/>
      <c r="B146" s="19"/>
      <c r="C146" s="28"/>
      <c r="D146" s="28"/>
      <c r="E146" s="28"/>
      <c r="F146" s="28"/>
      <c r="G146" s="28"/>
      <c r="H146" s="28"/>
      <c r="I146" s="28"/>
      <c r="J146" s="28"/>
      <c r="K146" s="28"/>
      <c r="L146" s="28"/>
      <c r="M146" s="28"/>
      <c r="N146" s="24"/>
      <c r="AJ146" s="26"/>
    </row>
    <row r="147" spans="1:36" x14ac:dyDescent="0.25">
      <c r="A147" s="19"/>
      <c r="B147" s="19"/>
      <c r="C147" s="28"/>
      <c r="D147" s="28"/>
      <c r="E147" s="28"/>
      <c r="F147" s="28"/>
      <c r="G147" s="28"/>
      <c r="H147" s="28"/>
      <c r="I147" s="28"/>
      <c r="J147" s="28"/>
      <c r="K147" s="28"/>
      <c r="L147" s="28"/>
      <c r="M147" s="28"/>
      <c r="N147" s="24"/>
      <c r="AJ147" s="26"/>
    </row>
    <row r="148" spans="1:36" x14ac:dyDescent="0.25">
      <c r="A148" s="19"/>
      <c r="B148" s="19"/>
      <c r="C148" s="28"/>
      <c r="D148" s="28"/>
      <c r="E148" s="28"/>
      <c r="F148" s="28"/>
      <c r="G148" s="28"/>
      <c r="H148" s="28"/>
      <c r="I148" s="28"/>
      <c r="J148" s="28"/>
      <c r="K148" s="28"/>
      <c r="L148" s="28"/>
      <c r="M148" s="28"/>
      <c r="N148" s="24"/>
      <c r="AJ148" s="26"/>
    </row>
    <row r="149" spans="1:36" x14ac:dyDescent="0.25">
      <c r="A149" s="19"/>
      <c r="B149" s="19"/>
      <c r="C149" s="28"/>
      <c r="D149" s="28"/>
      <c r="E149" s="28"/>
      <c r="F149" s="28"/>
      <c r="G149" s="28"/>
      <c r="H149" s="28"/>
      <c r="I149" s="28"/>
      <c r="J149" s="28"/>
      <c r="K149" s="28"/>
      <c r="L149" s="28"/>
      <c r="M149" s="28"/>
      <c r="N149" s="24"/>
      <c r="AJ149" s="26"/>
    </row>
    <row r="150" spans="1:36" x14ac:dyDescent="0.25">
      <c r="A150" s="19"/>
      <c r="B150" s="19"/>
      <c r="C150" s="28"/>
      <c r="D150" s="28"/>
      <c r="E150" s="28"/>
      <c r="F150" s="28"/>
      <c r="G150" s="28"/>
      <c r="H150" s="28"/>
      <c r="I150" s="28"/>
      <c r="J150" s="28"/>
      <c r="K150" s="28"/>
      <c r="L150" s="28"/>
      <c r="M150" s="28"/>
      <c r="N150" s="24"/>
      <c r="AJ150" s="26"/>
    </row>
    <row r="151" spans="1:36" x14ac:dyDescent="0.25">
      <c r="A151" s="19"/>
      <c r="B151" s="19"/>
      <c r="C151" s="28"/>
      <c r="D151" s="28"/>
      <c r="E151" s="28"/>
      <c r="F151" s="28"/>
      <c r="G151" s="28"/>
      <c r="H151" s="28"/>
      <c r="I151" s="28"/>
      <c r="J151" s="28"/>
      <c r="K151" s="28"/>
      <c r="L151" s="28"/>
      <c r="M151" s="28"/>
      <c r="N151" s="24"/>
      <c r="AJ151" s="26"/>
    </row>
    <row r="152" spans="1:36" x14ac:dyDescent="0.25">
      <c r="A152" s="19"/>
      <c r="B152" s="19"/>
      <c r="C152" s="28"/>
      <c r="D152" s="28"/>
      <c r="E152" s="28"/>
      <c r="F152" s="28"/>
      <c r="G152" s="28"/>
      <c r="H152" s="28"/>
      <c r="I152" s="28"/>
      <c r="J152" s="28"/>
      <c r="K152" s="28"/>
      <c r="L152" s="28"/>
      <c r="M152" s="28"/>
      <c r="N152" s="24"/>
      <c r="AJ152" s="26"/>
    </row>
    <row r="153" spans="1:36" x14ac:dyDescent="0.25">
      <c r="A153" s="24"/>
      <c r="B153" s="24"/>
      <c r="C153" s="24"/>
      <c r="D153" s="24"/>
      <c r="E153" s="24"/>
      <c r="F153" s="24"/>
      <c r="G153" s="24"/>
      <c r="H153" s="24"/>
      <c r="I153" s="24"/>
      <c r="J153" s="24"/>
      <c r="K153" s="24"/>
      <c r="L153" s="24"/>
      <c r="M153" s="24"/>
      <c r="N153" s="25"/>
      <c r="AJ153" s="26"/>
    </row>
    <row r="154" spans="1:36" ht="15.75" x14ac:dyDescent="0.25">
      <c r="A154" s="361" t="s">
        <v>2208</v>
      </c>
      <c r="B154" s="363" t="s">
        <v>2187</v>
      </c>
      <c r="C154" s="363" t="s">
        <v>2186</v>
      </c>
      <c r="D154" s="363" t="s">
        <v>2185</v>
      </c>
      <c r="E154" s="364" t="s">
        <v>2184</v>
      </c>
      <c r="F154" s="363" t="s">
        <v>2183</v>
      </c>
      <c r="G154" s="363"/>
      <c r="H154" s="363" t="s">
        <v>2182</v>
      </c>
      <c r="I154" s="363" t="s">
        <v>2181</v>
      </c>
      <c r="J154" s="363" t="s">
        <v>2180</v>
      </c>
      <c r="K154" s="360" t="s">
        <v>2179</v>
      </c>
      <c r="L154" s="360"/>
      <c r="M154" s="363" t="s">
        <v>2178</v>
      </c>
      <c r="N154" s="129"/>
      <c r="AJ154" s="26"/>
    </row>
    <row r="155" spans="1:36" ht="15" customHeight="1" x14ac:dyDescent="0.25">
      <c r="A155" s="362"/>
      <c r="B155" s="363"/>
      <c r="C155" s="363"/>
      <c r="D155" s="363"/>
      <c r="E155" s="364"/>
      <c r="F155" s="130" t="s">
        <v>2175</v>
      </c>
      <c r="G155" s="130" t="s">
        <v>2174</v>
      </c>
      <c r="H155" s="363"/>
      <c r="I155" s="363"/>
      <c r="J155" s="363"/>
      <c r="K155" s="131" t="s">
        <v>2173</v>
      </c>
      <c r="L155" s="131" t="s">
        <v>2172</v>
      </c>
      <c r="M155" s="363"/>
      <c r="N155" s="24"/>
      <c r="AJ155" s="26"/>
    </row>
    <row r="156" spans="1:36" x14ac:dyDescent="0.25">
      <c r="A156" s="19"/>
      <c r="B156" s="19"/>
      <c r="C156" s="28"/>
      <c r="D156" s="28"/>
      <c r="E156" s="28"/>
      <c r="F156" s="28"/>
      <c r="G156" s="28"/>
      <c r="H156" s="28"/>
      <c r="I156" s="28"/>
      <c r="J156" s="29"/>
      <c r="K156" s="29"/>
      <c r="L156" s="29"/>
      <c r="M156" s="29"/>
      <c r="N156" s="24"/>
      <c r="AJ156" s="26"/>
    </row>
    <row r="157" spans="1:36" x14ac:dyDescent="0.25">
      <c r="A157" s="19"/>
      <c r="B157" s="19"/>
      <c r="C157" s="28"/>
      <c r="D157" s="28"/>
      <c r="E157" s="28"/>
      <c r="F157" s="28"/>
      <c r="G157" s="28"/>
      <c r="H157" s="28"/>
      <c r="I157" s="28"/>
      <c r="J157" s="28"/>
      <c r="K157" s="28"/>
      <c r="L157" s="28"/>
      <c r="M157" s="28"/>
      <c r="N157" s="24"/>
      <c r="AJ157" s="26"/>
    </row>
    <row r="158" spans="1:36" x14ac:dyDescent="0.25">
      <c r="A158" s="19"/>
      <c r="B158" s="19"/>
      <c r="C158" s="28"/>
      <c r="D158" s="28"/>
      <c r="E158" s="28"/>
      <c r="F158" s="28"/>
      <c r="G158" s="28"/>
      <c r="H158" s="28"/>
      <c r="I158" s="28"/>
      <c r="J158" s="28"/>
      <c r="K158" s="28"/>
      <c r="L158" s="28"/>
      <c r="M158" s="28"/>
      <c r="N158" s="24"/>
      <c r="AJ158" s="26"/>
    </row>
    <row r="159" spans="1:36" x14ac:dyDescent="0.25">
      <c r="A159" s="19"/>
      <c r="B159" s="19"/>
      <c r="C159" s="28"/>
      <c r="D159" s="28"/>
      <c r="E159" s="28"/>
      <c r="F159" s="28"/>
      <c r="G159" s="28"/>
      <c r="H159" s="28"/>
      <c r="I159" s="28"/>
      <c r="J159" s="28"/>
      <c r="K159" s="28"/>
      <c r="L159" s="28"/>
      <c r="M159" s="28"/>
      <c r="N159" s="24"/>
      <c r="AJ159" s="26"/>
    </row>
    <row r="160" spans="1:36" x14ac:dyDescent="0.25">
      <c r="A160" s="19"/>
      <c r="B160" s="19"/>
      <c r="C160" s="28"/>
      <c r="D160" s="28"/>
      <c r="E160" s="28"/>
      <c r="F160" s="28"/>
      <c r="G160" s="28"/>
      <c r="H160" s="28"/>
      <c r="I160" s="28"/>
      <c r="J160" s="28"/>
      <c r="K160" s="28"/>
      <c r="L160" s="28"/>
      <c r="M160" s="28"/>
      <c r="N160" s="24"/>
      <c r="AJ160" s="26"/>
    </row>
    <row r="161" spans="1:36" x14ac:dyDescent="0.25">
      <c r="A161" s="19"/>
      <c r="B161" s="19"/>
      <c r="C161" s="28"/>
      <c r="D161" s="28"/>
      <c r="E161" s="28"/>
      <c r="F161" s="28"/>
      <c r="G161" s="28"/>
      <c r="H161" s="28"/>
      <c r="I161" s="28"/>
      <c r="J161" s="28"/>
      <c r="K161" s="28"/>
      <c r="L161" s="28"/>
      <c r="M161" s="28"/>
      <c r="N161" s="24"/>
      <c r="AJ161" s="26"/>
    </row>
    <row r="162" spans="1:36" x14ac:dyDescent="0.25">
      <c r="A162" s="19"/>
      <c r="B162" s="19"/>
      <c r="C162" s="28"/>
      <c r="D162" s="28"/>
      <c r="E162" s="28"/>
      <c r="F162" s="28"/>
      <c r="G162" s="28"/>
      <c r="H162" s="28"/>
      <c r="I162" s="28"/>
      <c r="J162" s="28"/>
      <c r="K162" s="28"/>
      <c r="L162" s="28"/>
      <c r="M162" s="28"/>
      <c r="N162" s="24"/>
      <c r="AJ162" s="26"/>
    </row>
    <row r="163" spans="1:36" x14ac:dyDescent="0.25">
      <c r="A163" s="19"/>
      <c r="B163" s="19"/>
      <c r="C163" s="28"/>
      <c r="D163" s="28"/>
      <c r="E163" s="28"/>
      <c r="F163" s="28"/>
      <c r="G163" s="28"/>
      <c r="H163" s="28"/>
      <c r="I163" s="28"/>
      <c r="J163" s="28"/>
      <c r="K163" s="28"/>
      <c r="L163" s="28"/>
      <c r="M163" s="28"/>
      <c r="N163" s="24"/>
      <c r="AJ163" s="26"/>
    </row>
    <row r="164" spans="1:36" x14ac:dyDescent="0.25">
      <c r="A164" s="19"/>
      <c r="B164" s="19"/>
      <c r="C164" s="28"/>
      <c r="D164" s="28"/>
      <c r="E164" s="28"/>
      <c r="F164" s="28"/>
      <c r="G164" s="28"/>
      <c r="H164" s="28"/>
      <c r="I164" s="28"/>
      <c r="J164" s="28"/>
      <c r="K164" s="28"/>
      <c r="L164" s="28"/>
      <c r="M164" s="28"/>
      <c r="N164" s="24"/>
      <c r="AJ164" s="26"/>
    </row>
    <row r="165" spans="1:36" s="24" customFormat="1" x14ac:dyDescent="0.25">
      <c r="N165" s="25"/>
      <c r="O165" s="25"/>
      <c r="P165" s="25"/>
      <c r="Q165" s="25"/>
      <c r="R165" s="25"/>
      <c r="S165" s="25"/>
      <c r="AJ165" s="54"/>
    </row>
    <row r="166" spans="1:36" ht="15.75" x14ac:dyDescent="0.25">
      <c r="A166" s="365" t="s">
        <v>38</v>
      </c>
      <c r="B166" s="363" t="s">
        <v>2187</v>
      </c>
      <c r="C166" s="363" t="s">
        <v>2186</v>
      </c>
      <c r="D166" s="363" t="s">
        <v>2185</v>
      </c>
      <c r="E166" s="364" t="s">
        <v>2184</v>
      </c>
      <c r="F166" s="363" t="s">
        <v>2183</v>
      </c>
      <c r="G166" s="363"/>
      <c r="H166" s="363" t="s">
        <v>2182</v>
      </c>
      <c r="I166" s="363" t="s">
        <v>2181</v>
      </c>
      <c r="J166" s="363" t="s">
        <v>2180</v>
      </c>
      <c r="K166" s="360" t="s">
        <v>2179</v>
      </c>
      <c r="L166" s="360"/>
      <c r="M166" s="363" t="s">
        <v>2178</v>
      </c>
      <c r="N166" s="129"/>
      <c r="AJ166" s="26"/>
    </row>
    <row r="167" spans="1:36" ht="31.5" x14ac:dyDescent="0.25">
      <c r="A167" s="365"/>
      <c r="B167" s="363"/>
      <c r="C167" s="363"/>
      <c r="D167" s="363"/>
      <c r="E167" s="364"/>
      <c r="F167" s="130" t="s">
        <v>2175</v>
      </c>
      <c r="G167" s="130" t="s">
        <v>2174</v>
      </c>
      <c r="H167" s="363"/>
      <c r="I167" s="363"/>
      <c r="J167" s="363"/>
      <c r="K167" s="131" t="s">
        <v>2173</v>
      </c>
      <c r="L167" s="131" t="s">
        <v>2172</v>
      </c>
      <c r="M167" s="363"/>
      <c r="N167" s="24"/>
      <c r="AJ167" s="26"/>
    </row>
    <row r="168" spans="1:36" x14ac:dyDescent="0.25">
      <c r="A168" s="19"/>
      <c r="B168" s="19"/>
      <c r="C168" s="28"/>
      <c r="D168" s="28"/>
      <c r="E168" s="28"/>
      <c r="F168" s="28"/>
      <c r="G168" s="28"/>
      <c r="H168" s="28"/>
      <c r="I168" s="28"/>
      <c r="J168" s="29"/>
      <c r="K168" s="29"/>
      <c r="L168" s="29"/>
      <c r="M168" s="29"/>
      <c r="N168" s="24"/>
      <c r="AJ168" s="26"/>
    </row>
    <row r="169" spans="1:36" x14ac:dyDescent="0.25">
      <c r="A169" s="19"/>
      <c r="B169" s="19"/>
      <c r="C169" s="28"/>
      <c r="D169" s="28"/>
      <c r="E169" s="28"/>
      <c r="F169" s="28"/>
      <c r="G169" s="28"/>
      <c r="H169" s="28"/>
      <c r="I169" s="28"/>
      <c r="J169" s="28"/>
      <c r="K169" s="28"/>
      <c r="L169" s="28"/>
      <c r="M169" s="28"/>
      <c r="N169" s="24"/>
      <c r="AJ169" s="26"/>
    </row>
    <row r="170" spans="1:36" x14ac:dyDescent="0.25">
      <c r="A170" s="19"/>
      <c r="B170" s="19"/>
      <c r="C170" s="28"/>
      <c r="D170" s="28"/>
      <c r="E170" s="28"/>
      <c r="F170" s="28"/>
      <c r="G170" s="28"/>
      <c r="H170" s="28"/>
      <c r="I170" s="28"/>
      <c r="J170" s="28"/>
      <c r="K170" s="28"/>
      <c r="L170" s="28"/>
      <c r="M170" s="28"/>
      <c r="N170" s="24"/>
      <c r="AJ170" s="26"/>
    </row>
    <row r="171" spans="1:36" x14ac:dyDescent="0.25">
      <c r="A171" s="19"/>
      <c r="B171" s="19"/>
      <c r="C171" s="28"/>
      <c r="D171" s="28"/>
      <c r="E171" s="28"/>
      <c r="F171" s="28"/>
      <c r="G171" s="28"/>
      <c r="H171" s="28"/>
      <c r="I171" s="28"/>
      <c r="J171" s="28"/>
      <c r="K171" s="28"/>
      <c r="L171" s="28"/>
      <c r="M171" s="28"/>
      <c r="N171" s="24"/>
      <c r="AJ171" s="26"/>
    </row>
    <row r="172" spans="1:36" x14ac:dyDescent="0.25">
      <c r="A172" s="19"/>
      <c r="B172" s="19"/>
      <c r="C172" s="28"/>
      <c r="D172" s="28"/>
      <c r="E172" s="28"/>
      <c r="F172" s="28"/>
      <c r="G172" s="28"/>
      <c r="H172" s="28"/>
      <c r="I172" s="28"/>
      <c r="J172" s="28"/>
      <c r="K172" s="28"/>
      <c r="L172" s="28"/>
      <c r="M172" s="28"/>
      <c r="N172" s="24"/>
      <c r="AJ172" s="26"/>
    </row>
    <row r="173" spans="1:36" x14ac:dyDescent="0.25">
      <c r="A173" s="19"/>
      <c r="B173" s="19"/>
      <c r="C173" s="28"/>
      <c r="D173" s="28"/>
      <c r="E173" s="28"/>
      <c r="F173" s="28"/>
      <c r="G173" s="28"/>
      <c r="H173" s="28"/>
      <c r="I173" s="28"/>
      <c r="J173" s="28"/>
      <c r="K173" s="28"/>
      <c r="L173" s="28"/>
      <c r="M173" s="28"/>
      <c r="N173" s="24"/>
      <c r="AJ173" s="26"/>
    </row>
    <row r="174" spans="1:36" x14ac:dyDescent="0.25">
      <c r="A174" s="19"/>
      <c r="B174" s="19"/>
      <c r="C174" s="28"/>
      <c r="D174" s="28"/>
      <c r="E174" s="28"/>
      <c r="F174" s="28"/>
      <c r="G174" s="28"/>
      <c r="H174" s="28"/>
      <c r="I174" s="28"/>
      <c r="J174" s="28"/>
      <c r="K174" s="28"/>
      <c r="L174" s="28"/>
      <c r="M174" s="28"/>
      <c r="N174" s="24"/>
      <c r="AJ174" s="26"/>
    </row>
    <row r="175" spans="1:36" x14ac:dyDescent="0.25">
      <c r="A175" s="19"/>
      <c r="B175" s="19"/>
      <c r="C175" s="28"/>
      <c r="D175" s="28"/>
      <c r="E175" s="28"/>
      <c r="F175" s="28"/>
      <c r="G175" s="28"/>
      <c r="H175" s="28"/>
      <c r="I175" s="28"/>
      <c r="J175" s="28"/>
      <c r="K175" s="28"/>
      <c r="L175" s="28"/>
      <c r="M175" s="28"/>
      <c r="N175" s="24"/>
      <c r="AJ175" s="26"/>
    </row>
    <row r="176" spans="1:36" x14ac:dyDescent="0.25">
      <c r="A176" s="19"/>
      <c r="B176" s="19"/>
      <c r="C176" s="28"/>
      <c r="D176" s="28"/>
      <c r="E176" s="28"/>
      <c r="F176" s="28"/>
      <c r="G176" s="28"/>
      <c r="H176" s="28"/>
      <c r="I176" s="28"/>
      <c r="J176" s="28"/>
      <c r="K176" s="28"/>
      <c r="L176" s="28"/>
      <c r="M176" s="28"/>
      <c r="N176" s="24"/>
      <c r="AJ176" s="26"/>
    </row>
    <row r="177" spans="1:40" x14ac:dyDescent="0.25">
      <c r="A177" s="26"/>
      <c r="B177" s="26"/>
      <c r="C177" s="26"/>
      <c r="D177" s="26"/>
      <c r="E177" s="26"/>
      <c r="F177" s="26"/>
      <c r="G177" s="26"/>
      <c r="H177" s="26"/>
      <c r="I177" s="26"/>
      <c r="J177" s="26"/>
      <c r="K177" s="26"/>
      <c r="L177" s="26"/>
      <c r="M177" s="26"/>
      <c r="N177" s="132"/>
      <c r="O177" s="27"/>
      <c r="P177" s="27"/>
      <c r="Q177" s="27"/>
      <c r="R177" s="27"/>
      <c r="S177" s="27"/>
      <c r="T177" s="27"/>
      <c r="U177" s="27"/>
      <c r="V177" s="27"/>
      <c r="W177" s="27"/>
      <c r="X177" s="27"/>
      <c r="Y177" s="27"/>
      <c r="Z177" s="27"/>
      <c r="AA177" s="27"/>
      <c r="AB177" s="27"/>
      <c r="AC177" s="27"/>
      <c r="AD177" s="27"/>
      <c r="AE177" s="27"/>
      <c r="AF177" s="27"/>
      <c r="AG177" s="27"/>
      <c r="AH177" s="27"/>
      <c r="AI177" s="27"/>
      <c r="AJ177" s="26"/>
    </row>
    <row r="178" spans="1:40" x14ac:dyDescent="0.25">
      <c r="A178" s="26"/>
      <c r="B178" s="26"/>
      <c r="C178" s="26"/>
      <c r="D178" s="26"/>
      <c r="E178" s="26"/>
      <c r="F178" s="26"/>
      <c r="G178" s="26"/>
      <c r="H178" s="26"/>
      <c r="I178" s="26"/>
      <c r="J178" s="26"/>
      <c r="K178" s="26"/>
      <c r="L178" s="26"/>
      <c r="M178" s="26"/>
      <c r="N178" s="132"/>
      <c r="O178" s="27"/>
      <c r="P178" s="27"/>
      <c r="Q178" s="27"/>
      <c r="R178" s="27"/>
      <c r="S178" s="27"/>
      <c r="T178" s="27"/>
      <c r="U178" s="27"/>
      <c r="V178" s="27"/>
      <c r="W178" s="27"/>
      <c r="X178" s="27"/>
      <c r="Y178" s="27"/>
      <c r="Z178" s="27"/>
      <c r="AA178" s="27"/>
      <c r="AB178" s="27"/>
      <c r="AC178" s="27"/>
      <c r="AD178" s="27"/>
      <c r="AE178" s="27"/>
      <c r="AF178" s="27"/>
      <c r="AG178" s="27"/>
      <c r="AH178" s="27"/>
      <c r="AI178" s="27"/>
      <c r="AJ178" s="26"/>
    </row>
    <row r="179" spans="1:40" x14ac:dyDescent="0.25">
      <c r="N179" s="25"/>
    </row>
    <row r="180" spans="1:40" x14ac:dyDescent="0.25">
      <c r="N180" s="25"/>
    </row>
    <row r="181" spans="1:40" x14ac:dyDescent="0.25">
      <c r="N181" s="25"/>
    </row>
    <row r="182" spans="1:40" x14ac:dyDescent="0.25">
      <c r="N182" s="25"/>
    </row>
    <row r="183" spans="1:40" x14ac:dyDescent="0.25">
      <c r="N183" s="25"/>
    </row>
    <row r="184" spans="1:40" x14ac:dyDescent="0.25">
      <c r="N184" s="25"/>
    </row>
    <row r="185" spans="1:40" x14ac:dyDescent="0.25">
      <c r="N185" s="25"/>
    </row>
    <row r="186" spans="1:40" x14ac:dyDescent="0.25">
      <c r="N186" s="25"/>
    </row>
    <row r="187" spans="1:40" s="23" customFormat="1" x14ac:dyDescent="0.25">
      <c r="A187" s="22"/>
      <c r="B187" s="22"/>
      <c r="C187" s="22"/>
      <c r="D187" s="22"/>
      <c r="E187" s="22"/>
      <c r="F187" s="22"/>
      <c r="G187" s="22"/>
      <c r="H187" s="22"/>
      <c r="I187" s="22"/>
      <c r="J187" s="22"/>
      <c r="K187" s="22"/>
      <c r="L187" s="22"/>
      <c r="M187" s="22"/>
      <c r="N187" s="25"/>
      <c r="T187" s="22"/>
      <c r="U187" s="22"/>
      <c r="V187" s="22"/>
      <c r="W187" s="22"/>
      <c r="X187" s="22"/>
      <c r="Y187" s="22"/>
      <c r="Z187" s="22"/>
      <c r="AA187" s="22"/>
      <c r="AB187" s="22"/>
      <c r="AC187" s="22"/>
      <c r="AD187" s="22"/>
      <c r="AE187" s="22"/>
      <c r="AF187" s="22"/>
      <c r="AG187" s="22"/>
      <c r="AH187" s="22"/>
      <c r="AI187" s="22"/>
      <c r="AJ187" s="22"/>
      <c r="AK187" s="22"/>
      <c r="AL187" s="22"/>
      <c r="AM187" s="22"/>
      <c r="AN187" s="22"/>
    </row>
    <row r="188" spans="1:40" s="23" customFormat="1" x14ac:dyDescent="0.25">
      <c r="A188" s="22"/>
      <c r="B188" s="22"/>
      <c r="C188" s="22"/>
      <c r="D188" s="22"/>
      <c r="E188" s="22"/>
      <c r="F188" s="22"/>
      <c r="G188" s="22"/>
      <c r="H188" s="22"/>
      <c r="I188" s="22"/>
      <c r="J188" s="22"/>
      <c r="K188" s="22"/>
      <c r="L188" s="22"/>
      <c r="M188" s="22"/>
      <c r="N188" s="25"/>
      <c r="T188" s="22"/>
      <c r="U188" s="22"/>
      <c r="V188" s="22"/>
      <c r="W188" s="22"/>
      <c r="X188" s="22"/>
      <c r="Y188" s="22"/>
      <c r="Z188" s="22"/>
      <c r="AA188" s="22"/>
      <c r="AB188" s="22"/>
      <c r="AC188" s="22"/>
      <c r="AD188" s="22"/>
      <c r="AE188" s="22"/>
      <c r="AF188" s="22"/>
      <c r="AG188" s="22"/>
      <c r="AH188" s="22"/>
      <c r="AI188" s="22"/>
      <c r="AJ188" s="22"/>
      <c r="AK188" s="22"/>
      <c r="AL188" s="22"/>
      <c r="AM188" s="22"/>
      <c r="AN188" s="22"/>
    </row>
    <row r="189" spans="1:40" s="23" customFormat="1" x14ac:dyDescent="0.25">
      <c r="A189" s="22"/>
      <c r="B189" s="22"/>
      <c r="C189" s="22"/>
      <c r="D189" s="22"/>
      <c r="E189" s="22"/>
      <c r="F189" s="22"/>
      <c r="G189" s="22"/>
      <c r="H189" s="22"/>
      <c r="I189" s="22"/>
      <c r="J189" s="22"/>
      <c r="K189" s="22"/>
      <c r="L189" s="22"/>
      <c r="M189" s="22"/>
      <c r="N189" s="25"/>
      <c r="T189" s="22"/>
      <c r="U189" s="22"/>
      <c r="V189" s="22"/>
      <c r="W189" s="22"/>
      <c r="X189" s="22"/>
      <c r="Y189" s="22"/>
      <c r="Z189" s="22"/>
      <c r="AA189" s="22"/>
      <c r="AB189" s="22"/>
      <c r="AC189" s="22"/>
      <c r="AD189" s="22"/>
      <c r="AE189" s="22"/>
      <c r="AF189" s="22"/>
      <c r="AG189" s="22"/>
      <c r="AH189" s="22"/>
      <c r="AI189" s="22"/>
      <c r="AJ189" s="22"/>
      <c r="AK189" s="22"/>
      <c r="AL189" s="22"/>
      <c r="AM189" s="22"/>
      <c r="AN189" s="22"/>
    </row>
    <row r="190" spans="1:40" s="23" customFormat="1" x14ac:dyDescent="0.25">
      <c r="A190" s="22"/>
      <c r="B190" s="22"/>
      <c r="C190" s="22"/>
      <c r="D190" s="22"/>
      <c r="E190" s="22"/>
      <c r="F190" s="22"/>
      <c r="G190" s="22"/>
      <c r="H190" s="22"/>
      <c r="I190" s="22"/>
      <c r="J190" s="22"/>
      <c r="K190" s="22"/>
      <c r="L190" s="22"/>
      <c r="M190" s="22"/>
      <c r="N190" s="25"/>
      <c r="T190" s="22"/>
      <c r="U190" s="22"/>
      <c r="V190" s="22"/>
      <c r="W190" s="22"/>
      <c r="X190" s="22"/>
      <c r="Y190" s="22"/>
      <c r="Z190" s="22"/>
      <c r="AA190" s="22"/>
      <c r="AB190" s="22"/>
      <c r="AC190" s="22"/>
      <c r="AD190" s="22"/>
      <c r="AE190" s="22"/>
      <c r="AF190" s="22"/>
      <c r="AG190" s="22"/>
      <c r="AH190" s="22"/>
      <c r="AI190" s="22"/>
      <c r="AJ190" s="22"/>
      <c r="AK190" s="22"/>
      <c r="AL190" s="22"/>
      <c r="AM190" s="22"/>
      <c r="AN190" s="22"/>
    </row>
    <row r="191" spans="1:40" s="23" customFormat="1" x14ac:dyDescent="0.25">
      <c r="A191" s="22"/>
      <c r="B191" s="22"/>
      <c r="C191" s="22"/>
      <c r="D191" s="22"/>
      <c r="E191" s="22"/>
      <c r="F191" s="22"/>
      <c r="G191" s="22"/>
      <c r="H191" s="22"/>
      <c r="I191" s="22"/>
      <c r="J191" s="22"/>
      <c r="K191" s="22"/>
      <c r="L191" s="22"/>
      <c r="M191" s="22"/>
      <c r="N191" s="25"/>
      <c r="T191" s="22"/>
      <c r="U191" s="22"/>
      <c r="V191" s="22"/>
      <c r="W191" s="22"/>
      <c r="X191" s="22"/>
      <c r="Y191" s="22"/>
      <c r="Z191" s="22"/>
      <c r="AA191" s="22"/>
      <c r="AB191" s="22"/>
      <c r="AC191" s="22"/>
      <c r="AD191" s="22"/>
      <c r="AE191" s="22"/>
      <c r="AF191" s="22"/>
      <c r="AG191" s="22"/>
      <c r="AH191" s="22"/>
      <c r="AI191" s="22"/>
      <c r="AJ191" s="22"/>
      <c r="AK191" s="22"/>
      <c r="AL191" s="22"/>
      <c r="AM191" s="22"/>
      <c r="AN191" s="22"/>
    </row>
    <row r="192" spans="1:40" s="23" customFormat="1" x14ac:dyDescent="0.25">
      <c r="A192" s="22"/>
      <c r="B192" s="22"/>
      <c r="C192" s="22"/>
      <c r="D192" s="22"/>
      <c r="E192" s="22"/>
      <c r="F192" s="22"/>
      <c r="G192" s="22"/>
      <c r="H192" s="22"/>
      <c r="I192" s="22"/>
      <c r="J192" s="22"/>
      <c r="K192" s="22"/>
      <c r="L192" s="22"/>
      <c r="M192" s="22"/>
      <c r="N192" s="25"/>
      <c r="T192" s="22"/>
      <c r="U192" s="22"/>
      <c r="V192" s="22"/>
      <c r="W192" s="22"/>
      <c r="X192" s="22"/>
      <c r="Y192" s="22"/>
      <c r="Z192" s="22"/>
      <c r="AA192" s="22"/>
      <c r="AB192" s="22"/>
      <c r="AC192" s="22"/>
      <c r="AD192" s="22"/>
      <c r="AE192" s="22"/>
      <c r="AF192" s="22"/>
      <c r="AG192" s="22"/>
      <c r="AH192" s="22"/>
      <c r="AI192" s="22"/>
      <c r="AJ192" s="22"/>
      <c r="AK192" s="22"/>
      <c r="AL192" s="22"/>
      <c r="AM192" s="22"/>
      <c r="AN192" s="22"/>
    </row>
    <row r="193" spans="1:40" s="23" customFormat="1" x14ac:dyDescent="0.25">
      <c r="A193" s="22"/>
      <c r="B193" s="22"/>
      <c r="C193" s="22"/>
      <c r="D193" s="22"/>
      <c r="E193" s="22"/>
      <c r="F193" s="22"/>
      <c r="G193" s="22"/>
      <c r="H193" s="22"/>
      <c r="I193" s="22"/>
      <c r="J193" s="22"/>
      <c r="K193" s="22"/>
      <c r="L193" s="22"/>
      <c r="M193" s="22"/>
      <c r="N193" s="25"/>
      <c r="T193" s="22"/>
      <c r="U193" s="22"/>
      <c r="V193" s="22"/>
      <c r="W193" s="22"/>
      <c r="X193" s="22"/>
      <c r="Y193" s="22"/>
      <c r="Z193" s="22"/>
      <c r="AA193" s="22"/>
      <c r="AB193" s="22"/>
      <c r="AC193" s="22"/>
      <c r="AD193" s="22"/>
      <c r="AE193" s="22"/>
      <c r="AF193" s="22"/>
      <c r="AG193" s="22"/>
      <c r="AH193" s="22"/>
      <c r="AI193" s="22"/>
      <c r="AJ193" s="22"/>
      <c r="AK193" s="22"/>
      <c r="AL193" s="22"/>
      <c r="AM193" s="22"/>
      <c r="AN193" s="22"/>
    </row>
    <row r="194" spans="1:40" s="23" customFormat="1" x14ac:dyDescent="0.25">
      <c r="A194" s="22"/>
      <c r="B194" s="22"/>
      <c r="C194" s="22"/>
      <c r="D194" s="22"/>
      <c r="E194" s="22"/>
      <c r="F194" s="22"/>
      <c r="G194" s="22"/>
      <c r="H194" s="22"/>
      <c r="I194" s="22"/>
      <c r="J194" s="22"/>
      <c r="K194" s="22"/>
      <c r="L194" s="22"/>
      <c r="M194" s="22"/>
      <c r="N194" s="25"/>
      <c r="T194" s="22"/>
      <c r="U194" s="22"/>
      <c r="V194" s="22"/>
      <c r="W194" s="22"/>
      <c r="X194" s="22"/>
      <c r="Y194" s="22"/>
      <c r="Z194" s="22"/>
      <c r="AA194" s="22"/>
      <c r="AB194" s="22"/>
      <c r="AC194" s="22"/>
      <c r="AD194" s="22"/>
      <c r="AE194" s="22"/>
      <c r="AF194" s="22"/>
      <c r="AG194" s="22"/>
      <c r="AH194" s="22"/>
      <c r="AI194" s="22"/>
      <c r="AJ194" s="22"/>
      <c r="AK194" s="22"/>
      <c r="AL194" s="22"/>
      <c r="AM194" s="22"/>
      <c r="AN194" s="22"/>
    </row>
    <row r="195" spans="1:40" s="23" customFormat="1" x14ac:dyDescent="0.25">
      <c r="A195" s="22"/>
      <c r="B195" s="22"/>
      <c r="C195" s="22"/>
      <c r="D195" s="22"/>
      <c r="E195" s="22"/>
      <c r="F195" s="22"/>
      <c r="G195" s="22"/>
      <c r="H195" s="22"/>
      <c r="I195" s="22"/>
      <c r="J195" s="22"/>
      <c r="K195" s="22"/>
      <c r="L195" s="22"/>
      <c r="M195" s="22"/>
      <c r="N195" s="25"/>
      <c r="T195" s="22"/>
      <c r="U195" s="22"/>
      <c r="V195" s="22"/>
      <c r="W195" s="22"/>
      <c r="X195" s="22"/>
      <c r="Y195" s="22"/>
      <c r="Z195" s="22"/>
      <c r="AA195" s="22"/>
      <c r="AB195" s="22"/>
      <c r="AC195" s="22"/>
      <c r="AD195" s="22"/>
      <c r="AE195" s="22"/>
      <c r="AF195" s="22"/>
      <c r="AG195" s="22"/>
      <c r="AH195" s="22"/>
      <c r="AI195" s="22"/>
      <c r="AJ195" s="22"/>
      <c r="AK195" s="22"/>
      <c r="AL195" s="22"/>
      <c r="AM195" s="22"/>
      <c r="AN195" s="22"/>
    </row>
    <row r="196" spans="1:40" s="23" customFormat="1" x14ac:dyDescent="0.25">
      <c r="A196" s="22"/>
      <c r="B196" s="22"/>
      <c r="C196" s="22"/>
      <c r="D196" s="22"/>
      <c r="E196" s="22"/>
      <c r="F196" s="22"/>
      <c r="G196" s="22"/>
      <c r="H196" s="22"/>
      <c r="I196" s="22"/>
      <c r="J196" s="22"/>
      <c r="K196" s="22"/>
      <c r="L196" s="22"/>
      <c r="M196" s="22"/>
      <c r="N196" s="25"/>
      <c r="T196" s="22"/>
      <c r="U196" s="22"/>
      <c r="V196" s="22"/>
      <c r="W196" s="22"/>
      <c r="X196" s="22"/>
      <c r="Y196" s="22"/>
      <c r="Z196" s="22"/>
      <c r="AA196" s="22"/>
      <c r="AB196" s="22"/>
      <c r="AC196" s="22"/>
      <c r="AD196" s="22"/>
      <c r="AE196" s="22"/>
      <c r="AF196" s="22"/>
      <c r="AG196" s="22"/>
      <c r="AH196" s="22"/>
      <c r="AI196" s="22"/>
      <c r="AJ196" s="22"/>
      <c r="AK196" s="22"/>
      <c r="AL196" s="22"/>
      <c r="AM196" s="22"/>
      <c r="AN196" s="22"/>
    </row>
    <row r="197" spans="1:40" s="23" customFormat="1" x14ac:dyDescent="0.25">
      <c r="A197" s="22"/>
      <c r="B197" s="22"/>
      <c r="C197" s="22"/>
      <c r="D197" s="22"/>
      <c r="E197" s="22"/>
      <c r="F197" s="22"/>
      <c r="G197" s="22"/>
      <c r="H197" s="22"/>
      <c r="I197" s="22"/>
      <c r="J197" s="22"/>
      <c r="K197" s="22"/>
      <c r="L197" s="22"/>
      <c r="M197" s="22"/>
      <c r="N197" s="25"/>
      <c r="T197" s="22"/>
      <c r="U197" s="22"/>
      <c r="V197" s="22"/>
      <c r="W197" s="22"/>
      <c r="X197" s="22"/>
      <c r="Y197" s="22"/>
      <c r="Z197" s="22"/>
      <c r="AA197" s="22"/>
      <c r="AB197" s="22"/>
      <c r="AC197" s="22"/>
      <c r="AD197" s="22"/>
      <c r="AE197" s="22"/>
      <c r="AF197" s="22"/>
      <c r="AG197" s="22"/>
      <c r="AH197" s="22"/>
      <c r="AI197" s="22"/>
      <c r="AJ197" s="22"/>
      <c r="AK197" s="22"/>
      <c r="AL197" s="22"/>
      <c r="AM197" s="22"/>
      <c r="AN197" s="22"/>
    </row>
    <row r="198" spans="1:40" s="23" customFormat="1" x14ac:dyDescent="0.25">
      <c r="A198" s="22"/>
      <c r="B198" s="22"/>
      <c r="C198" s="22"/>
      <c r="D198" s="22"/>
      <c r="E198" s="22"/>
      <c r="F198" s="22"/>
      <c r="G198" s="22"/>
      <c r="H198" s="22"/>
      <c r="I198" s="22"/>
      <c r="J198" s="22"/>
      <c r="K198" s="22"/>
      <c r="L198" s="22"/>
      <c r="M198" s="22"/>
      <c r="N198" s="25"/>
      <c r="T198" s="22"/>
      <c r="U198" s="22"/>
      <c r="V198" s="22"/>
      <c r="W198" s="22"/>
      <c r="X198" s="22"/>
      <c r="Y198" s="22"/>
      <c r="Z198" s="22"/>
      <c r="AA198" s="22"/>
      <c r="AB198" s="22"/>
      <c r="AC198" s="22"/>
      <c r="AD198" s="22"/>
      <c r="AE198" s="22"/>
      <c r="AF198" s="22"/>
      <c r="AG198" s="22"/>
      <c r="AH198" s="22"/>
      <c r="AI198" s="22"/>
      <c r="AJ198" s="22"/>
      <c r="AK198" s="22"/>
      <c r="AL198" s="22"/>
      <c r="AM198" s="22"/>
      <c r="AN198" s="22"/>
    </row>
    <row r="199" spans="1:40" s="23" customFormat="1" x14ac:dyDescent="0.25">
      <c r="A199" s="22"/>
      <c r="B199" s="22"/>
      <c r="C199" s="22"/>
      <c r="D199" s="22"/>
      <c r="E199" s="22"/>
      <c r="F199" s="22"/>
      <c r="G199" s="22"/>
      <c r="H199" s="22"/>
      <c r="I199" s="22"/>
      <c r="J199" s="22"/>
      <c r="K199" s="22"/>
      <c r="L199" s="22"/>
      <c r="M199" s="22"/>
      <c r="N199" s="25"/>
      <c r="T199" s="22"/>
      <c r="U199" s="22"/>
      <c r="V199" s="22"/>
      <c r="W199" s="22"/>
      <c r="X199" s="22"/>
      <c r="Y199" s="22"/>
      <c r="Z199" s="22"/>
      <c r="AA199" s="22"/>
      <c r="AB199" s="22"/>
      <c r="AC199" s="22"/>
      <c r="AD199" s="22"/>
      <c r="AE199" s="22"/>
      <c r="AF199" s="22"/>
      <c r="AG199" s="22"/>
      <c r="AH199" s="22"/>
      <c r="AI199" s="22"/>
      <c r="AJ199" s="22"/>
      <c r="AK199" s="22"/>
      <c r="AL199" s="22"/>
      <c r="AM199" s="22"/>
      <c r="AN199" s="22"/>
    </row>
    <row r="200" spans="1:40" s="23" customFormat="1" x14ac:dyDescent="0.25">
      <c r="A200" s="22"/>
      <c r="B200" s="22"/>
      <c r="C200" s="22"/>
      <c r="D200" s="22"/>
      <c r="E200" s="22"/>
      <c r="F200" s="22"/>
      <c r="G200" s="22"/>
      <c r="H200" s="22"/>
      <c r="I200" s="22"/>
      <c r="J200" s="22"/>
      <c r="K200" s="22"/>
      <c r="L200" s="22"/>
      <c r="M200" s="22"/>
      <c r="N200" s="25"/>
      <c r="T200" s="22"/>
      <c r="U200" s="22"/>
      <c r="V200" s="22"/>
      <c r="W200" s="22"/>
      <c r="X200" s="22"/>
      <c r="Y200" s="22"/>
      <c r="Z200" s="22"/>
      <c r="AA200" s="22"/>
      <c r="AB200" s="22"/>
      <c r="AC200" s="22"/>
      <c r="AD200" s="22"/>
      <c r="AE200" s="22"/>
      <c r="AF200" s="22"/>
      <c r="AG200" s="22"/>
      <c r="AH200" s="22"/>
      <c r="AI200" s="22"/>
      <c r="AJ200" s="22"/>
      <c r="AK200" s="22"/>
      <c r="AL200" s="22"/>
      <c r="AM200" s="22"/>
      <c r="AN200" s="22"/>
    </row>
    <row r="201" spans="1:40" s="23" customFormat="1" x14ac:dyDescent="0.25">
      <c r="A201" s="22"/>
      <c r="B201" s="22"/>
      <c r="C201" s="22"/>
      <c r="D201" s="22"/>
      <c r="E201" s="22"/>
      <c r="F201" s="22"/>
      <c r="G201" s="22"/>
      <c r="H201" s="22"/>
      <c r="I201" s="22"/>
      <c r="J201" s="22"/>
      <c r="K201" s="22"/>
      <c r="L201" s="22"/>
      <c r="M201" s="22"/>
      <c r="N201" s="25"/>
      <c r="T201" s="22"/>
      <c r="U201" s="22"/>
      <c r="V201" s="22"/>
      <c r="W201" s="22"/>
      <c r="X201" s="22"/>
      <c r="Y201" s="22"/>
      <c r="Z201" s="22"/>
      <c r="AA201" s="22"/>
      <c r="AB201" s="22"/>
      <c r="AC201" s="22"/>
      <c r="AD201" s="22"/>
      <c r="AE201" s="22"/>
      <c r="AF201" s="22"/>
      <c r="AG201" s="22"/>
      <c r="AH201" s="22"/>
      <c r="AI201" s="22"/>
      <c r="AJ201" s="22"/>
      <c r="AK201" s="22"/>
      <c r="AL201" s="22"/>
      <c r="AM201" s="22"/>
      <c r="AN201" s="22"/>
    </row>
    <row r="202" spans="1:40" s="23" customFormat="1" x14ac:dyDescent="0.25">
      <c r="A202" s="22"/>
      <c r="B202" s="22"/>
      <c r="C202" s="22"/>
      <c r="D202" s="22"/>
      <c r="E202" s="22"/>
      <c r="F202" s="22"/>
      <c r="G202" s="22"/>
      <c r="H202" s="22"/>
      <c r="I202" s="22"/>
      <c r="J202" s="22"/>
      <c r="K202" s="22"/>
      <c r="L202" s="22"/>
      <c r="M202" s="22"/>
      <c r="N202" s="25"/>
      <c r="T202" s="22"/>
      <c r="U202" s="22"/>
      <c r="V202" s="22"/>
      <c r="W202" s="22"/>
      <c r="X202" s="22"/>
      <c r="Y202" s="22"/>
      <c r="Z202" s="22"/>
      <c r="AA202" s="22"/>
      <c r="AB202" s="22"/>
      <c r="AC202" s="22"/>
      <c r="AD202" s="22"/>
      <c r="AE202" s="22"/>
      <c r="AF202" s="22"/>
      <c r="AG202" s="22"/>
      <c r="AH202" s="22"/>
      <c r="AI202" s="22"/>
      <c r="AJ202" s="22"/>
      <c r="AK202" s="22"/>
      <c r="AL202" s="22"/>
      <c r="AM202" s="22"/>
      <c r="AN202" s="22"/>
    </row>
    <row r="203" spans="1:40" s="23" customFormat="1" x14ac:dyDescent="0.25">
      <c r="A203" s="22"/>
      <c r="B203" s="22"/>
      <c r="C203" s="22"/>
      <c r="D203" s="22"/>
      <c r="E203" s="22"/>
      <c r="F203" s="22"/>
      <c r="G203" s="22"/>
      <c r="H203" s="22"/>
      <c r="I203" s="22"/>
      <c r="J203" s="22"/>
      <c r="K203" s="22"/>
      <c r="L203" s="22"/>
      <c r="M203" s="22"/>
      <c r="N203" s="25"/>
      <c r="T203" s="22"/>
      <c r="U203" s="22"/>
      <c r="V203" s="22"/>
      <c r="W203" s="22"/>
      <c r="X203" s="22"/>
      <c r="Y203" s="22"/>
      <c r="Z203" s="22"/>
      <c r="AA203" s="22"/>
      <c r="AB203" s="22"/>
      <c r="AC203" s="22"/>
      <c r="AD203" s="22"/>
      <c r="AE203" s="22"/>
      <c r="AF203" s="22"/>
      <c r="AG203" s="22"/>
      <c r="AH203" s="22"/>
      <c r="AI203" s="22"/>
      <c r="AJ203" s="22"/>
      <c r="AK203" s="22"/>
      <c r="AL203" s="22"/>
      <c r="AM203" s="22"/>
      <c r="AN203" s="22"/>
    </row>
    <row r="204" spans="1:40" s="23" customFormat="1" x14ac:dyDescent="0.25">
      <c r="A204" s="22"/>
      <c r="B204" s="22"/>
      <c r="C204" s="22"/>
      <c r="D204" s="22"/>
      <c r="E204" s="22"/>
      <c r="F204" s="22"/>
      <c r="G204" s="22"/>
      <c r="H204" s="22"/>
      <c r="I204" s="22"/>
      <c r="J204" s="22"/>
      <c r="K204" s="22"/>
      <c r="L204" s="22"/>
      <c r="M204" s="22"/>
      <c r="N204" s="25"/>
      <c r="T204" s="22"/>
      <c r="U204" s="22"/>
      <c r="V204" s="22"/>
      <c r="W204" s="22"/>
      <c r="X204" s="22"/>
      <c r="Y204" s="22"/>
      <c r="Z204" s="22"/>
      <c r="AA204" s="22"/>
      <c r="AB204" s="22"/>
      <c r="AC204" s="22"/>
      <c r="AD204" s="22"/>
      <c r="AE204" s="22"/>
      <c r="AF204" s="22"/>
      <c r="AG204" s="22"/>
      <c r="AH204" s="22"/>
      <c r="AI204" s="22"/>
      <c r="AJ204" s="22"/>
      <c r="AK204" s="22"/>
      <c r="AL204" s="22"/>
      <c r="AM204" s="22"/>
      <c r="AN204" s="22"/>
    </row>
    <row r="205" spans="1:40" s="23" customFormat="1" x14ac:dyDescent="0.25">
      <c r="A205" s="22"/>
      <c r="B205" s="22"/>
      <c r="C205" s="22"/>
      <c r="D205" s="22"/>
      <c r="E205" s="22"/>
      <c r="F205" s="22"/>
      <c r="G205" s="22"/>
      <c r="H205" s="22"/>
      <c r="I205" s="22"/>
      <c r="J205" s="22"/>
      <c r="K205" s="22"/>
      <c r="L205" s="22"/>
      <c r="M205" s="22"/>
      <c r="N205" s="25"/>
      <c r="T205" s="22"/>
      <c r="U205" s="22"/>
      <c r="V205" s="22"/>
      <c r="W205" s="22"/>
      <c r="X205" s="22"/>
      <c r="Y205" s="22"/>
      <c r="Z205" s="22"/>
      <c r="AA205" s="22"/>
      <c r="AB205" s="22"/>
      <c r="AC205" s="22"/>
      <c r="AD205" s="22"/>
      <c r="AE205" s="22"/>
      <c r="AF205" s="22"/>
      <c r="AG205" s="22"/>
      <c r="AH205" s="22"/>
      <c r="AI205" s="22"/>
      <c r="AJ205" s="22"/>
      <c r="AK205" s="22"/>
      <c r="AL205" s="22"/>
      <c r="AM205" s="22"/>
      <c r="AN205" s="22"/>
    </row>
    <row r="206" spans="1:40" s="23" customFormat="1" x14ac:dyDescent="0.25">
      <c r="A206" s="22"/>
      <c r="B206" s="22"/>
      <c r="C206" s="22"/>
      <c r="D206" s="22"/>
      <c r="E206" s="22"/>
      <c r="F206" s="22"/>
      <c r="G206" s="22"/>
      <c r="H206" s="22"/>
      <c r="I206" s="22"/>
      <c r="J206" s="22"/>
      <c r="K206" s="22"/>
      <c r="L206" s="22"/>
      <c r="M206" s="22"/>
      <c r="N206" s="25"/>
      <c r="T206" s="22"/>
      <c r="U206" s="22"/>
      <c r="V206" s="22"/>
      <c r="W206" s="22"/>
      <c r="X206" s="22"/>
      <c r="Y206" s="22"/>
      <c r="Z206" s="22"/>
      <c r="AA206" s="22"/>
      <c r="AB206" s="22"/>
      <c r="AC206" s="22"/>
      <c r="AD206" s="22"/>
      <c r="AE206" s="22"/>
      <c r="AF206" s="22"/>
      <c r="AG206" s="22"/>
      <c r="AH206" s="22"/>
      <c r="AI206" s="22"/>
      <c r="AJ206" s="22"/>
      <c r="AK206" s="22"/>
      <c r="AL206" s="22"/>
      <c r="AM206" s="22"/>
      <c r="AN206" s="22"/>
    </row>
    <row r="207" spans="1:40" s="23" customFormat="1" x14ac:dyDescent="0.25">
      <c r="A207" s="22"/>
      <c r="B207" s="22"/>
      <c r="C207" s="22"/>
      <c r="D207" s="22"/>
      <c r="E207" s="22"/>
      <c r="F207" s="22"/>
      <c r="G207" s="22"/>
      <c r="H207" s="22"/>
      <c r="I207" s="22"/>
      <c r="J207" s="22"/>
      <c r="K207" s="22"/>
      <c r="L207" s="22"/>
      <c r="M207" s="22"/>
      <c r="N207" s="25"/>
      <c r="T207" s="22"/>
      <c r="U207" s="22"/>
      <c r="V207" s="22"/>
      <c r="W207" s="22"/>
      <c r="X207" s="22"/>
      <c r="Y207" s="22"/>
      <c r="Z207" s="22"/>
      <c r="AA207" s="22"/>
      <c r="AB207" s="22"/>
      <c r="AC207" s="22"/>
      <c r="AD207" s="22"/>
      <c r="AE207" s="22"/>
      <c r="AF207" s="22"/>
      <c r="AG207" s="22"/>
      <c r="AH207" s="22"/>
      <c r="AI207" s="22"/>
      <c r="AJ207" s="22"/>
      <c r="AK207" s="22"/>
      <c r="AL207" s="22"/>
      <c r="AM207" s="22"/>
      <c r="AN207" s="22"/>
    </row>
    <row r="208" spans="1:40" s="23" customFormat="1" x14ac:dyDescent="0.25">
      <c r="A208" s="22"/>
      <c r="B208" s="22"/>
      <c r="C208" s="22"/>
      <c r="D208" s="22"/>
      <c r="E208" s="22"/>
      <c r="F208" s="22"/>
      <c r="G208" s="22"/>
      <c r="H208" s="22"/>
      <c r="I208" s="22"/>
      <c r="J208" s="22"/>
      <c r="K208" s="22"/>
      <c r="L208" s="22"/>
      <c r="M208" s="22"/>
      <c r="N208" s="25"/>
      <c r="T208" s="22"/>
      <c r="U208" s="22"/>
      <c r="V208" s="22"/>
      <c r="W208" s="22"/>
      <c r="X208" s="22"/>
      <c r="Y208" s="22"/>
      <c r="Z208" s="22"/>
      <c r="AA208" s="22"/>
      <c r="AB208" s="22"/>
      <c r="AC208" s="22"/>
      <c r="AD208" s="22"/>
      <c r="AE208" s="22"/>
      <c r="AF208" s="22"/>
      <c r="AG208" s="22"/>
      <c r="AH208" s="22"/>
      <c r="AI208" s="22"/>
      <c r="AJ208" s="22"/>
      <c r="AK208" s="22"/>
      <c r="AL208" s="22"/>
      <c r="AM208" s="22"/>
      <c r="AN208" s="22"/>
    </row>
    <row r="209" spans="1:40" s="23" customFormat="1" x14ac:dyDescent="0.25">
      <c r="A209" s="22"/>
      <c r="B209" s="22"/>
      <c r="C209" s="22"/>
      <c r="D209" s="22"/>
      <c r="E209" s="22"/>
      <c r="F209" s="22"/>
      <c r="G209" s="22"/>
      <c r="H209" s="22"/>
      <c r="I209" s="22"/>
      <c r="J209" s="22"/>
      <c r="K209" s="22"/>
      <c r="L209" s="22"/>
      <c r="M209" s="22"/>
      <c r="N209" s="25"/>
      <c r="T209" s="22"/>
      <c r="U209" s="22"/>
      <c r="V209" s="22"/>
      <c r="W209" s="22"/>
      <c r="X209" s="22"/>
      <c r="Y209" s="22"/>
      <c r="Z209" s="22"/>
      <c r="AA209" s="22"/>
      <c r="AB209" s="22"/>
      <c r="AC209" s="22"/>
      <c r="AD209" s="22"/>
      <c r="AE209" s="22"/>
      <c r="AF209" s="22"/>
      <c r="AG209" s="22"/>
      <c r="AH209" s="22"/>
      <c r="AI209" s="22"/>
      <c r="AJ209" s="22"/>
      <c r="AK209" s="22"/>
      <c r="AL209" s="22"/>
      <c r="AM209" s="22"/>
      <c r="AN209" s="22"/>
    </row>
    <row r="210" spans="1:40" s="23" customFormat="1" x14ac:dyDescent="0.25">
      <c r="A210" s="22"/>
      <c r="B210" s="22"/>
      <c r="C210" s="22"/>
      <c r="D210" s="22"/>
      <c r="E210" s="22"/>
      <c r="F210" s="22"/>
      <c r="G210" s="22"/>
      <c r="H210" s="22"/>
      <c r="I210" s="22"/>
      <c r="J210" s="22"/>
      <c r="K210" s="22"/>
      <c r="L210" s="22"/>
      <c r="M210" s="22"/>
      <c r="N210" s="25"/>
      <c r="T210" s="22"/>
      <c r="U210" s="22"/>
      <c r="V210" s="22"/>
      <c r="W210" s="22"/>
      <c r="X210" s="22"/>
      <c r="Y210" s="22"/>
      <c r="Z210" s="22"/>
      <c r="AA210" s="22"/>
      <c r="AB210" s="22"/>
      <c r="AC210" s="22"/>
      <c r="AD210" s="22"/>
      <c r="AE210" s="22"/>
      <c r="AF210" s="22"/>
      <c r="AG210" s="22"/>
      <c r="AH210" s="22"/>
      <c r="AI210" s="22"/>
      <c r="AJ210" s="22"/>
      <c r="AK210" s="22"/>
      <c r="AL210" s="22"/>
      <c r="AM210" s="22"/>
      <c r="AN210" s="22"/>
    </row>
    <row r="211" spans="1:40" s="23" customFormat="1" x14ac:dyDescent="0.25">
      <c r="A211" s="22"/>
      <c r="B211" s="22"/>
      <c r="C211" s="22"/>
      <c r="D211" s="22"/>
      <c r="E211" s="22"/>
      <c r="F211" s="22"/>
      <c r="G211" s="22"/>
      <c r="H211" s="22"/>
      <c r="I211" s="22"/>
      <c r="J211" s="22"/>
      <c r="K211" s="22"/>
      <c r="L211" s="22"/>
      <c r="M211" s="22"/>
      <c r="N211" s="25"/>
      <c r="T211" s="22"/>
      <c r="U211" s="22"/>
      <c r="V211" s="22"/>
      <c r="W211" s="22"/>
      <c r="X211" s="22"/>
      <c r="Y211" s="22"/>
      <c r="Z211" s="22"/>
      <c r="AA211" s="22"/>
      <c r="AB211" s="22"/>
      <c r="AC211" s="22"/>
      <c r="AD211" s="22"/>
      <c r="AE211" s="22"/>
      <c r="AF211" s="22"/>
      <c r="AG211" s="22"/>
      <c r="AH211" s="22"/>
      <c r="AI211" s="22"/>
      <c r="AJ211" s="22"/>
      <c r="AK211" s="22"/>
      <c r="AL211" s="22"/>
      <c r="AM211" s="22"/>
      <c r="AN211" s="22"/>
    </row>
    <row r="212" spans="1:40" s="23" customFormat="1" x14ac:dyDescent="0.25">
      <c r="A212" s="22"/>
      <c r="B212" s="22"/>
      <c r="C212" s="22"/>
      <c r="D212" s="22"/>
      <c r="E212" s="22"/>
      <c r="F212" s="22"/>
      <c r="G212" s="22"/>
      <c r="H212" s="22"/>
      <c r="I212" s="22"/>
      <c r="J212" s="22"/>
      <c r="K212" s="22"/>
      <c r="L212" s="22"/>
      <c r="M212" s="22"/>
      <c r="N212" s="25"/>
      <c r="T212" s="22"/>
      <c r="U212" s="22"/>
      <c r="V212" s="22"/>
      <c r="W212" s="22"/>
      <c r="X212" s="22"/>
      <c r="Y212" s="22"/>
      <c r="Z212" s="22"/>
      <c r="AA212" s="22"/>
      <c r="AB212" s="22"/>
      <c r="AC212" s="22"/>
      <c r="AD212" s="22"/>
      <c r="AE212" s="22"/>
      <c r="AF212" s="22"/>
      <c r="AG212" s="22"/>
      <c r="AH212" s="22"/>
      <c r="AI212" s="22"/>
      <c r="AJ212" s="22"/>
      <c r="AK212" s="22"/>
      <c r="AL212" s="22"/>
      <c r="AM212" s="22"/>
      <c r="AN212" s="22"/>
    </row>
    <row r="213" spans="1:40" s="23" customFormat="1" x14ac:dyDescent="0.25">
      <c r="A213" s="22"/>
      <c r="B213" s="22"/>
      <c r="C213" s="22"/>
      <c r="D213" s="22"/>
      <c r="E213" s="22"/>
      <c r="F213" s="22"/>
      <c r="G213" s="22"/>
      <c r="H213" s="22"/>
      <c r="I213" s="22"/>
      <c r="J213" s="22"/>
      <c r="K213" s="22"/>
      <c r="L213" s="22"/>
      <c r="M213" s="22"/>
      <c r="N213" s="25"/>
      <c r="T213" s="22"/>
      <c r="U213" s="22"/>
      <c r="V213" s="22"/>
      <c r="W213" s="22"/>
      <c r="X213" s="22"/>
      <c r="Y213" s="22"/>
      <c r="Z213" s="22"/>
      <c r="AA213" s="22"/>
      <c r="AB213" s="22"/>
      <c r="AC213" s="22"/>
      <c r="AD213" s="22"/>
      <c r="AE213" s="22"/>
      <c r="AF213" s="22"/>
      <c r="AG213" s="22"/>
      <c r="AH213" s="22"/>
      <c r="AI213" s="22"/>
      <c r="AJ213" s="22"/>
      <c r="AK213" s="22"/>
      <c r="AL213" s="22"/>
      <c r="AM213" s="22"/>
      <c r="AN213" s="22"/>
    </row>
    <row r="214" spans="1:40" s="23" customFormat="1" x14ac:dyDescent="0.25">
      <c r="A214" s="22"/>
      <c r="B214" s="22"/>
      <c r="C214" s="22"/>
      <c r="D214" s="22"/>
      <c r="E214" s="22"/>
      <c r="F214" s="22"/>
      <c r="G214" s="22"/>
      <c r="H214" s="22"/>
      <c r="I214" s="22"/>
      <c r="J214" s="22"/>
      <c r="K214" s="22"/>
      <c r="L214" s="22"/>
      <c r="M214" s="22"/>
      <c r="N214" s="25"/>
      <c r="T214" s="22"/>
      <c r="U214" s="22"/>
      <c r="V214" s="22"/>
      <c r="W214" s="22"/>
      <c r="X214" s="22"/>
      <c r="Y214" s="22"/>
      <c r="Z214" s="22"/>
      <c r="AA214" s="22"/>
      <c r="AB214" s="22"/>
      <c r="AC214" s="22"/>
      <c r="AD214" s="22"/>
      <c r="AE214" s="22"/>
      <c r="AF214" s="22"/>
      <c r="AG214" s="22"/>
      <c r="AH214" s="22"/>
      <c r="AI214" s="22"/>
      <c r="AJ214" s="22"/>
      <c r="AK214" s="22"/>
      <c r="AL214" s="22"/>
      <c r="AM214" s="22"/>
      <c r="AN214" s="22"/>
    </row>
    <row r="215" spans="1:40" s="23" customFormat="1" x14ac:dyDescent="0.25">
      <c r="A215" s="22"/>
      <c r="B215" s="22"/>
      <c r="C215" s="22"/>
      <c r="D215" s="22"/>
      <c r="E215" s="22"/>
      <c r="F215" s="22"/>
      <c r="G215" s="22"/>
      <c r="H215" s="22"/>
      <c r="I215" s="22"/>
      <c r="J215" s="22"/>
      <c r="K215" s="22"/>
      <c r="L215" s="22"/>
      <c r="M215" s="22"/>
      <c r="N215" s="25"/>
      <c r="T215" s="22"/>
      <c r="U215" s="22"/>
      <c r="V215" s="22"/>
      <c r="W215" s="22"/>
      <c r="X215" s="22"/>
      <c r="Y215" s="22"/>
      <c r="Z215" s="22"/>
      <c r="AA215" s="22"/>
      <c r="AB215" s="22"/>
      <c r="AC215" s="22"/>
      <c r="AD215" s="22"/>
      <c r="AE215" s="22"/>
      <c r="AF215" s="22"/>
      <c r="AG215" s="22"/>
      <c r="AH215" s="22"/>
      <c r="AI215" s="22"/>
      <c r="AJ215" s="22"/>
      <c r="AK215" s="22"/>
      <c r="AL215" s="22"/>
      <c r="AM215" s="22"/>
      <c r="AN215" s="22"/>
    </row>
    <row r="216" spans="1:40" s="23" customFormat="1" x14ac:dyDescent="0.25">
      <c r="A216" s="22"/>
      <c r="B216" s="22"/>
      <c r="C216" s="22"/>
      <c r="D216" s="22"/>
      <c r="E216" s="22"/>
      <c r="F216" s="22"/>
      <c r="G216" s="22"/>
      <c r="H216" s="22"/>
      <c r="I216" s="22"/>
      <c r="J216" s="22"/>
      <c r="K216" s="22"/>
      <c r="L216" s="22"/>
      <c r="M216" s="22"/>
      <c r="N216" s="25"/>
      <c r="T216" s="22"/>
      <c r="U216" s="22"/>
      <c r="V216" s="22"/>
      <c r="W216" s="22"/>
      <c r="X216" s="22"/>
      <c r="Y216" s="22"/>
      <c r="Z216" s="22"/>
      <c r="AA216" s="22"/>
      <c r="AB216" s="22"/>
      <c r="AC216" s="22"/>
      <c r="AD216" s="22"/>
      <c r="AE216" s="22"/>
      <c r="AF216" s="22"/>
      <c r="AG216" s="22"/>
      <c r="AH216" s="22"/>
      <c r="AI216" s="22"/>
      <c r="AJ216" s="22"/>
      <c r="AK216" s="22"/>
      <c r="AL216" s="22"/>
      <c r="AM216" s="22"/>
      <c r="AN216" s="22"/>
    </row>
    <row r="217" spans="1:40" s="23" customFormat="1" x14ac:dyDescent="0.25">
      <c r="A217" s="22"/>
      <c r="B217" s="22"/>
      <c r="C217" s="22"/>
      <c r="D217" s="22"/>
      <c r="E217" s="22"/>
      <c r="F217" s="22"/>
      <c r="G217" s="22"/>
      <c r="H217" s="22"/>
      <c r="I217" s="22"/>
      <c r="J217" s="22"/>
      <c r="K217" s="22"/>
      <c r="L217" s="22"/>
      <c r="M217" s="22"/>
      <c r="N217" s="25"/>
      <c r="T217" s="22"/>
      <c r="U217" s="22"/>
      <c r="V217" s="22"/>
      <c r="W217" s="22"/>
      <c r="X217" s="22"/>
      <c r="Y217" s="22"/>
      <c r="Z217" s="22"/>
      <c r="AA217" s="22"/>
      <c r="AB217" s="22"/>
      <c r="AC217" s="22"/>
      <c r="AD217" s="22"/>
      <c r="AE217" s="22"/>
      <c r="AF217" s="22"/>
      <c r="AG217" s="22"/>
      <c r="AH217" s="22"/>
      <c r="AI217" s="22"/>
      <c r="AJ217" s="22"/>
      <c r="AK217" s="22"/>
      <c r="AL217" s="22"/>
      <c r="AM217" s="22"/>
      <c r="AN217" s="22"/>
    </row>
    <row r="218" spans="1:40" s="23" customFormat="1" x14ac:dyDescent="0.25">
      <c r="A218" s="22"/>
      <c r="B218" s="22"/>
      <c r="C218" s="22"/>
      <c r="D218" s="22"/>
      <c r="E218" s="22"/>
      <c r="F218" s="22"/>
      <c r="G218" s="22"/>
      <c r="H218" s="22"/>
      <c r="I218" s="22"/>
      <c r="J218" s="22"/>
      <c r="K218" s="22"/>
      <c r="L218" s="22"/>
      <c r="M218" s="22"/>
      <c r="N218" s="25"/>
      <c r="T218" s="22"/>
      <c r="U218" s="22"/>
      <c r="V218" s="22"/>
      <c r="W218" s="22"/>
      <c r="X218" s="22"/>
      <c r="Y218" s="22"/>
      <c r="Z218" s="22"/>
      <c r="AA218" s="22"/>
      <c r="AB218" s="22"/>
      <c r="AC218" s="22"/>
      <c r="AD218" s="22"/>
      <c r="AE218" s="22"/>
      <c r="AF218" s="22"/>
      <c r="AG218" s="22"/>
      <c r="AH218" s="22"/>
      <c r="AI218" s="22"/>
      <c r="AJ218" s="22"/>
      <c r="AK218" s="22"/>
      <c r="AL218" s="22"/>
      <c r="AM218" s="22"/>
      <c r="AN218" s="22"/>
    </row>
    <row r="219" spans="1:40" s="23" customFormat="1" x14ac:dyDescent="0.25">
      <c r="A219" s="22"/>
      <c r="B219" s="22"/>
      <c r="C219" s="22"/>
      <c r="D219" s="22"/>
      <c r="E219" s="22"/>
      <c r="F219" s="22"/>
      <c r="G219" s="22"/>
      <c r="H219" s="22"/>
      <c r="I219" s="22"/>
      <c r="J219" s="22"/>
      <c r="K219" s="22"/>
      <c r="L219" s="22"/>
      <c r="M219" s="22"/>
      <c r="N219" s="25"/>
      <c r="T219" s="22"/>
      <c r="U219" s="22"/>
      <c r="V219" s="22"/>
      <c r="W219" s="22"/>
      <c r="X219" s="22"/>
      <c r="Y219" s="22"/>
      <c r="Z219" s="22"/>
      <c r="AA219" s="22"/>
      <c r="AB219" s="22"/>
      <c r="AC219" s="22"/>
      <c r="AD219" s="22"/>
      <c r="AE219" s="22"/>
      <c r="AF219" s="22"/>
      <c r="AG219" s="22"/>
      <c r="AH219" s="22"/>
      <c r="AI219" s="22"/>
      <c r="AJ219" s="22"/>
      <c r="AK219" s="22"/>
      <c r="AL219" s="22"/>
      <c r="AM219" s="22"/>
      <c r="AN219" s="22"/>
    </row>
    <row r="220" spans="1:40" s="23" customFormat="1" x14ac:dyDescent="0.25">
      <c r="A220" s="22"/>
      <c r="B220" s="22"/>
      <c r="C220" s="22"/>
      <c r="D220" s="22"/>
      <c r="E220" s="22"/>
      <c r="F220" s="22"/>
      <c r="G220" s="22"/>
      <c r="H220" s="22"/>
      <c r="I220" s="22"/>
      <c r="J220" s="22"/>
      <c r="K220" s="22"/>
      <c r="L220" s="22"/>
      <c r="M220" s="22"/>
      <c r="N220" s="25"/>
      <c r="T220" s="22"/>
      <c r="U220" s="22"/>
      <c r="V220" s="22"/>
      <c r="W220" s="22"/>
      <c r="X220" s="22"/>
      <c r="Y220" s="22"/>
      <c r="Z220" s="22"/>
      <c r="AA220" s="22"/>
      <c r="AB220" s="22"/>
      <c r="AC220" s="22"/>
      <c r="AD220" s="22"/>
      <c r="AE220" s="22"/>
      <c r="AF220" s="22"/>
      <c r="AG220" s="22"/>
      <c r="AH220" s="22"/>
      <c r="AI220" s="22"/>
      <c r="AJ220" s="22"/>
      <c r="AK220" s="22"/>
      <c r="AL220" s="22"/>
      <c r="AM220" s="22"/>
      <c r="AN220" s="22"/>
    </row>
    <row r="221" spans="1:40" s="23" customFormat="1" x14ac:dyDescent="0.25">
      <c r="A221" s="22"/>
      <c r="B221" s="22"/>
      <c r="C221" s="22"/>
      <c r="D221" s="22"/>
      <c r="E221" s="22"/>
      <c r="F221" s="22"/>
      <c r="G221" s="22"/>
      <c r="H221" s="22"/>
      <c r="I221" s="22"/>
      <c r="J221" s="22"/>
      <c r="K221" s="22"/>
      <c r="L221" s="22"/>
      <c r="M221" s="22"/>
      <c r="N221" s="25"/>
      <c r="T221" s="22"/>
      <c r="U221" s="22"/>
      <c r="V221" s="22"/>
      <c r="W221" s="22"/>
      <c r="X221" s="22"/>
      <c r="Y221" s="22"/>
      <c r="Z221" s="22"/>
      <c r="AA221" s="22"/>
      <c r="AB221" s="22"/>
      <c r="AC221" s="22"/>
      <c r="AD221" s="22"/>
      <c r="AE221" s="22"/>
      <c r="AF221" s="22"/>
      <c r="AG221" s="22"/>
      <c r="AH221" s="22"/>
      <c r="AI221" s="22"/>
      <c r="AJ221" s="22"/>
      <c r="AK221" s="22"/>
      <c r="AL221" s="22"/>
      <c r="AM221" s="22"/>
      <c r="AN221" s="22"/>
    </row>
    <row r="222" spans="1:40" s="23" customFormat="1" x14ac:dyDescent="0.25">
      <c r="A222" s="22"/>
      <c r="B222" s="22"/>
      <c r="C222" s="22"/>
      <c r="D222" s="22"/>
      <c r="E222" s="22"/>
      <c r="F222" s="22"/>
      <c r="G222" s="22"/>
      <c r="H222" s="22"/>
      <c r="I222" s="22"/>
      <c r="J222" s="22"/>
      <c r="K222" s="22"/>
      <c r="L222" s="22"/>
      <c r="M222" s="22"/>
      <c r="N222" s="25"/>
      <c r="T222" s="22"/>
      <c r="U222" s="22"/>
      <c r="V222" s="22"/>
      <c r="W222" s="22"/>
      <c r="X222" s="22"/>
      <c r="Y222" s="22"/>
      <c r="Z222" s="22"/>
      <c r="AA222" s="22"/>
      <c r="AB222" s="22"/>
      <c r="AC222" s="22"/>
      <c r="AD222" s="22"/>
      <c r="AE222" s="22"/>
      <c r="AF222" s="22"/>
      <c r="AG222" s="22"/>
      <c r="AH222" s="22"/>
      <c r="AI222" s="22"/>
      <c r="AJ222" s="22"/>
      <c r="AK222" s="22"/>
      <c r="AL222" s="22"/>
      <c r="AM222" s="22"/>
      <c r="AN222" s="22"/>
    </row>
    <row r="223" spans="1:40" s="23" customFormat="1" x14ac:dyDescent="0.25">
      <c r="A223" s="22"/>
      <c r="B223" s="22"/>
      <c r="C223" s="22"/>
      <c r="D223" s="22"/>
      <c r="E223" s="22"/>
      <c r="F223" s="22"/>
      <c r="G223" s="22"/>
      <c r="H223" s="22"/>
      <c r="I223" s="22"/>
      <c r="J223" s="22"/>
      <c r="K223" s="22"/>
      <c r="L223" s="22"/>
      <c r="M223" s="22"/>
      <c r="N223" s="25"/>
      <c r="T223" s="22"/>
      <c r="U223" s="22"/>
      <c r="V223" s="22"/>
      <c r="W223" s="22"/>
      <c r="X223" s="22"/>
      <c r="Y223" s="22"/>
      <c r="Z223" s="22"/>
      <c r="AA223" s="22"/>
      <c r="AB223" s="22"/>
      <c r="AC223" s="22"/>
      <c r="AD223" s="22"/>
      <c r="AE223" s="22"/>
      <c r="AF223" s="22"/>
      <c r="AG223" s="22"/>
      <c r="AH223" s="22"/>
      <c r="AI223" s="22"/>
      <c r="AJ223" s="22"/>
      <c r="AK223" s="22"/>
      <c r="AL223" s="22"/>
      <c r="AM223" s="22"/>
      <c r="AN223" s="22"/>
    </row>
    <row r="224" spans="1:40" s="23" customFormat="1" x14ac:dyDescent="0.25">
      <c r="A224" s="22"/>
      <c r="B224" s="22"/>
      <c r="C224" s="22"/>
      <c r="D224" s="22"/>
      <c r="E224" s="22"/>
      <c r="F224" s="22"/>
      <c r="G224" s="22"/>
      <c r="H224" s="22"/>
      <c r="I224" s="22"/>
      <c r="J224" s="22"/>
      <c r="K224" s="22"/>
      <c r="L224" s="22"/>
      <c r="M224" s="22"/>
      <c r="N224" s="25"/>
      <c r="T224" s="22"/>
      <c r="U224" s="22"/>
      <c r="V224" s="22"/>
      <c r="W224" s="22"/>
      <c r="X224" s="22"/>
      <c r="Y224" s="22"/>
      <c r="Z224" s="22"/>
      <c r="AA224" s="22"/>
      <c r="AB224" s="22"/>
      <c r="AC224" s="22"/>
      <c r="AD224" s="22"/>
      <c r="AE224" s="22"/>
      <c r="AF224" s="22"/>
      <c r="AG224" s="22"/>
      <c r="AH224" s="22"/>
      <c r="AI224" s="22"/>
      <c r="AJ224" s="22"/>
      <c r="AK224" s="22"/>
      <c r="AL224" s="22"/>
      <c r="AM224" s="22"/>
      <c r="AN224" s="22"/>
    </row>
    <row r="225" spans="1:40" s="23" customFormat="1" x14ac:dyDescent="0.25">
      <c r="A225" s="22"/>
      <c r="B225" s="22"/>
      <c r="C225" s="22"/>
      <c r="D225" s="22"/>
      <c r="E225" s="22"/>
      <c r="F225" s="22"/>
      <c r="G225" s="22"/>
      <c r="H225" s="22"/>
      <c r="I225" s="22"/>
      <c r="J225" s="22"/>
      <c r="K225" s="22"/>
      <c r="L225" s="22"/>
      <c r="M225" s="22"/>
      <c r="N225" s="25"/>
      <c r="T225" s="22"/>
      <c r="U225" s="22"/>
      <c r="V225" s="22"/>
      <c r="W225" s="22"/>
      <c r="X225" s="22"/>
      <c r="Y225" s="22"/>
      <c r="Z225" s="22"/>
      <c r="AA225" s="22"/>
      <c r="AB225" s="22"/>
      <c r="AC225" s="22"/>
      <c r="AD225" s="22"/>
      <c r="AE225" s="22"/>
      <c r="AF225" s="22"/>
      <c r="AG225" s="22"/>
      <c r="AH225" s="22"/>
      <c r="AI225" s="22"/>
      <c r="AJ225" s="22"/>
      <c r="AK225" s="22"/>
      <c r="AL225" s="22"/>
      <c r="AM225" s="22"/>
      <c r="AN225" s="22"/>
    </row>
    <row r="226" spans="1:40" s="23" customFormat="1" x14ac:dyDescent="0.25">
      <c r="A226" s="22"/>
      <c r="B226" s="22"/>
      <c r="C226" s="22"/>
      <c r="D226" s="22"/>
      <c r="E226" s="22"/>
      <c r="F226" s="22"/>
      <c r="G226" s="22"/>
      <c r="H226" s="22"/>
      <c r="I226" s="22"/>
      <c r="J226" s="22"/>
      <c r="K226" s="22"/>
      <c r="L226" s="22"/>
      <c r="M226" s="22"/>
      <c r="N226" s="25"/>
      <c r="T226" s="22"/>
      <c r="U226" s="22"/>
      <c r="V226" s="22"/>
      <c r="W226" s="22"/>
      <c r="X226" s="22"/>
      <c r="Y226" s="22"/>
      <c r="Z226" s="22"/>
      <c r="AA226" s="22"/>
      <c r="AB226" s="22"/>
      <c r="AC226" s="22"/>
      <c r="AD226" s="22"/>
      <c r="AE226" s="22"/>
      <c r="AF226" s="22"/>
      <c r="AG226" s="22"/>
      <c r="AH226" s="22"/>
      <c r="AI226" s="22"/>
      <c r="AJ226" s="22"/>
      <c r="AK226" s="22"/>
      <c r="AL226" s="22"/>
      <c r="AM226" s="22"/>
      <c r="AN226" s="22"/>
    </row>
    <row r="227" spans="1:40" s="23" customFormat="1" x14ac:dyDescent="0.25">
      <c r="A227" s="22"/>
      <c r="B227" s="22"/>
      <c r="C227" s="22"/>
      <c r="D227" s="22"/>
      <c r="E227" s="22"/>
      <c r="F227" s="22"/>
      <c r="G227" s="22"/>
      <c r="H227" s="22"/>
      <c r="I227" s="22"/>
      <c r="J227" s="22"/>
      <c r="K227" s="22"/>
      <c r="L227" s="22"/>
      <c r="M227" s="22"/>
      <c r="N227" s="25"/>
      <c r="T227" s="22"/>
      <c r="U227" s="22"/>
      <c r="V227" s="22"/>
      <c r="W227" s="22"/>
      <c r="X227" s="22"/>
      <c r="Y227" s="22"/>
      <c r="Z227" s="22"/>
      <c r="AA227" s="22"/>
      <c r="AB227" s="22"/>
      <c r="AC227" s="22"/>
      <c r="AD227" s="22"/>
      <c r="AE227" s="22"/>
      <c r="AF227" s="22"/>
      <c r="AG227" s="22"/>
      <c r="AH227" s="22"/>
      <c r="AI227" s="22"/>
      <c r="AJ227" s="22"/>
      <c r="AK227" s="22"/>
      <c r="AL227" s="22"/>
      <c r="AM227" s="22"/>
      <c r="AN227" s="22"/>
    </row>
    <row r="228" spans="1:40" s="23" customFormat="1" x14ac:dyDescent="0.25">
      <c r="A228" s="22"/>
      <c r="B228" s="22"/>
      <c r="C228" s="22"/>
      <c r="D228" s="22"/>
      <c r="E228" s="22"/>
      <c r="F228" s="22"/>
      <c r="G228" s="22"/>
      <c r="H228" s="22"/>
      <c r="I228" s="22"/>
      <c r="J228" s="22"/>
      <c r="K228" s="22"/>
      <c r="L228" s="22"/>
      <c r="M228" s="22"/>
      <c r="N228" s="25"/>
      <c r="T228" s="22"/>
      <c r="U228" s="22"/>
      <c r="V228" s="22"/>
      <c r="W228" s="22"/>
      <c r="X228" s="22"/>
      <c r="Y228" s="22"/>
      <c r="Z228" s="22"/>
      <c r="AA228" s="22"/>
      <c r="AB228" s="22"/>
      <c r="AC228" s="22"/>
      <c r="AD228" s="22"/>
      <c r="AE228" s="22"/>
      <c r="AF228" s="22"/>
      <c r="AG228" s="22"/>
      <c r="AH228" s="22"/>
      <c r="AI228" s="22"/>
      <c r="AJ228" s="22"/>
      <c r="AK228" s="22"/>
      <c r="AL228" s="22"/>
      <c r="AM228" s="22"/>
      <c r="AN228" s="22"/>
    </row>
    <row r="229" spans="1:40" s="23" customFormat="1" x14ac:dyDescent="0.25">
      <c r="A229" s="22"/>
      <c r="B229" s="22"/>
      <c r="C229" s="22"/>
      <c r="D229" s="22"/>
      <c r="E229" s="22"/>
      <c r="F229" s="22"/>
      <c r="G229" s="22"/>
      <c r="H229" s="22"/>
      <c r="I229" s="22"/>
      <c r="J229" s="22"/>
      <c r="K229" s="22"/>
      <c r="L229" s="22"/>
      <c r="M229" s="22"/>
      <c r="N229" s="25"/>
      <c r="T229" s="22"/>
      <c r="U229" s="22"/>
      <c r="V229" s="22"/>
      <c r="W229" s="22"/>
      <c r="X229" s="22"/>
      <c r="Y229" s="22"/>
      <c r="Z229" s="22"/>
      <c r="AA229" s="22"/>
      <c r="AB229" s="22"/>
      <c r="AC229" s="22"/>
      <c r="AD229" s="22"/>
      <c r="AE229" s="22"/>
      <c r="AF229" s="22"/>
      <c r="AG229" s="22"/>
      <c r="AH229" s="22"/>
      <c r="AI229" s="22"/>
      <c r="AJ229" s="22"/>
      <c r="AK229" s="22"/>
      <c r="AL229" s="22"/>
      <c r="AM229" s="22"/>
      <c r="AN229" s="22"/>
    </row>
    <row r="230" spans="1:40" s="23" customFormat="1" x14ac:dyDescent="0.25">
      <c r="A230" s="22"/>
      <c r="B230" s="22"/>
      <c r="C230" s="22"/>
      <c r="D230" s="22"/>
      <c r="E230" s="22"/>
      <c r="F230" s="22"/>
      <c r="G230" s="22"/>
      <c r="H230" s="22"/>
      <c r="I230" s="22"/>
      <c r="J230" s="22"/>
      <c r="K230" s="22"/>
      <c r="L230" s="22"/>
      <c r="M230" s="22"/>
      <c r="N230" s="25"/>
      <c r="T230" s="22"/>
      <c r="U230" s="22"/>
      <c r="V230" s="22"/>
      <c r="W230" s="22"/>
      <c r="X230" s="22"/>
      <c r="Y230" s="22"/>
      <c r="Z230" s="22"/>
      <c r="AA230" s="22"/>
      <c r="AB230" s="22"/>
      <c r="AC230" s="22"/>
      <c r="AD230" s="22"/>
      <c r="AE230" s="22"/>
      <c r="AF230" s="22"/>
      <c r="AG230" s="22"/>
      <c r="AH230" s="22"/>
      <c r="AI230" s="22"/>
      <c r="AJ230" s="22"/>
      <c r="AK230" s="22"/>
      <c r="AL230" s="22"/>
      <c r="AM230" s="22"/>
      <c r="AN230" s="22"/>
    </row>
    <row r="231" spans="1:40" s="23" customFormat="1" x14ac:dyDescent="0.25">
      <c r="A231" s="22"/>
      <c r="B231" s="22"/>
      <c r="C231" s="22"/>
      <c r="D231" s="22"/>
      <c r="E231" s="22"/>
      <c r="F231" s="22"/>
      <c r="G231" s="22"/>
      <c r="H231" s="22"/>
      <c r="I231" s="22"/>
      <c r="J231" s="22"/>
      <c r="K231" s="22"/>
      <c r="L231" s="22"/>
      <c r="M231" s="22"/>
      <c r="N231" s="25"/>
      <c r="T231" s="22"/>
      <c r="U231" s="22"/>
      <c r="V231" s="22"/>
      <c r="W231" s="22"/>
      <c r="X231" s="22"/>
      <c r="Y231" s="22"/>
      <c r="Z231" s="22"/>
      <c r="AA231" s="22"/>
      <c r="AB231" s="22"/>
      <c r="AC231" s="22"/>
      <c r="AD231" s="22"/>
      <c r="AE231" s="22"/>
      <c r="AF231" s="22"/>
      <c r="AG231" s="22"/>
      <c r="AH231" s="22"/>
      <c r="AI231" s="22"/>
      <c r="AJ231" s="22"/>
      <c r="AK231" s="22"/>
      <c r="AL231" s="22"/>
      <c r="AM231" s="22"/>
      <c r="AN231" s="22"/>
    </row>
    <row r="232" spans="1:40" s="23" customFormat="1" x14ac:dyDescent="0.25">
      <c r="A232" s="22"/>
      <c r="B232" s="22"/>
      <c r="C232" s="22"/>
      <c r="D232" s="22"/>
      <c r="E232" s="22"/>
      <c r="F232" s="22"/>
      <c r="G232" s="22"/>
      <c r="H232" s="22"/>
      <c r="I232" s="22"/>
      <c r="J232" s="22"/>
      <c r="K232" s="22"/>
      <c r="L232" s="22"/>
      <c r="M232" s="22"/>
      <c r="N232" s="25"/>
      <c r="T232" s="22"/>
      <c r="U232" s="22"/>
      <c r="V232" s="22"/>
      <c r="W232" s="22"/>
      <c r="X232" s="22"/>
      <c r="Y232" s="22"/>
      <c r="Z232" s="22"/>
      <c r="AA232" s="22"/>
      <c r="AB232" s="22"/>
      <c r="AC232" s="22"/>
      <c r="AD232" s="22"/>
      <c r="AE232" s="22"/>
      <c r="AF232" s="22"/>
      <c r="AG232" s="22"/>
      <c r="AH232" s="22"/>
      <c r="AI232" s="22"/>
      <c r="AJ232" s="22"/>
      <c r="AK232" s="22"/>
      <c r="AL232" s="22"/>
      <c r="AM232" s="22"/>
      <c r="AN232" s="22"/>
    </row>
    <row r="233" spans="1:40" s="23" customFormat="1" x14ac:dyDescent="0.25">
      <c r="A233" s="22"/>
      <c r="B233" s="22"/>
      <c r="C233" s="22"/>
      <c r="D233" s="22"/>
      <c r="E233" s="22"/>
      <c r="F233" s="22"/>
      <c r="G233" s="22"/>
      <c r="H233" s="22"/>
      <c r="I233" s="22"/>
      <c r="J233" s="22"/>
      <c r="K233" s="22"/>
      <c r="L233" s="22"/>
      <c r="M233" s="22"/>
      <c r="N233" s="25"/>
      <c r="T233" s="22"/>
      <c r="U233" s="22"/>
      <c r="V233" s="22"/>
      <c r="W233" s="22"/>
      <c r="X233" s="22"/>
      <c r="Y233" s="22"/>
      <c r="Z233" s="22"/>
      <c r="AA233" s="22"/>
      <c r="AB233" s="22"/>
      <c r="AC233" s="22"/>
      <c r="AD233" s="22"/>
      <c r="AE233" s="22"/>
      <c r="AF233" s="22"/>
      <c r="AG233" s="22"/>
      <c r="AH233" s="22"/>
      <c r="AI233" s="22"/>
      <c r="AJ233" s="22"/>
      <c r="AK233" s="22"/>
      <c r="AL233" s="22"/>
      <c r="AM233" s="22"/>
      <c r="AN233" s="22"/>
    </row>
    <row r="234" spans="1:40" s="23" customFormat="1" x14ac:dyDescent="0.25">
      <c r="A234" s="22"/>
      <c r="B234" s="22"/>
      <c r="C234" s="22"/>
      <c r="D234" s="22"/>
      <c r="E234" s="22"/>
      <c r="F234" s="22"/>
      <c r="G234" s="22"/>
      <c r="H234" s="22"/>
      <c r="I234" s="22"/>
      <c r="J234" s="22"/>
      <c r="K234" s="22"/>
      <c r="L234" s="22"/>
      <c r="M234" s="22"/>
      <c r="N234" s="25"/>
      <c r="T234" s="22"/>
      <c r="U234" s="22"/>
      <c r="V234" s="22"/>
      <c r="W234" s="22"/>
      <c r="X234" s="22"/>
      <c r="Y234" s="22"/>
      <c r="Z234" s="22"/>
      <c r="AA234" s="22"/>
      <c r="AB234" s="22"/>
      <c r="AC234" s="22"/>
      <c r="AD234" s="22"/>
      <c r="AE234" s="22"/>
      <c r="AF234" s="22"/>
      <c r="AG234" s="22"/>
      <c r="AH234" s="22"/>
      <c r="AI234" s="22"/>
      <c r="AJ234" s="22"/>
      <c r="AK234" s="22"/>
      <c r="AL234" s="22"/>
      <c r="AM234" s="22"/>
      <c r="AN234" s="22"/>
    </row>
    <row r="235" spans="1:40" s="23" customFormat="1" x14ac:dyDescent="0.25">
      <c r="A235" s="22"/>
      <c r="B235" s="22"/>
      <c r="C235" s="22"/>
      <c r="D235" s="22"/>
      <c r="E235" s="22"/>
      <c r="F235" s="22"/>
      <c r="G235" s="22"/>
      <c r="H235" s="22"/>
      <c r="I235" s="22"/>
      <c r="J235" s="22"/>
      <c r="K235" s="22"/>
      <c r="L235" s="22"/>
      <c r="M235" s="22"/>
      <c r="N235" s="25"/>
      <c r="T235" s="22"/>
      <c r="U235" s="22"/>
      <c r="V235" s="22"/>
      <c r="W235" s="22"/>
      <c r="X235" s="22"/>
      <c r="Y235" s="22"/>
      <c r="Z235" s="22"/>
      <c r="AA235" s="22"/>
      <c r="AB235" s="22"/>
      <c r="AC235" s="22"/>
      <c r="AD235" s="22"/>
      <c r="AE235" s="22"/>
      <c r="AF235" s="22"/>
      <c r="AG235" s="22"/>
      <c r="AH235" s="22"/>
      <c r="AI235" s="22"/>
      <c r="AJ235" s="22"/>
      <c r="AK235" s="22"/>
      <c r="AL235" s="22"/>
      <c r="AM235" s="22"/>
      <c r="AN235" s="22"/>
    </row>
    <row r="236" spans="1:40" s="23" customFormat="1" x14ac:dyDescent="0.25">
      <c r="A236" s="22"/>
      <c r="B236" s="22"/>
      <c r="C236" s="22"/>
      <c r="D236" s="22"/>
      <c r="E236" s="22"/>
      <c r="F236" s="22"/>
      <c r="G236" s="22"/>
      <c r="H236" s="22"/>
      <c r="I236" s="22"/>
      <c r="J236" s="22"/>
      <c r="K236" s="22"/>
      <c r="L236" s="22"/>
      <c r="M236" s="22"/>
      <c r="N236" s="25"/>
      <c r="T236" s="22"/>
      <c r="U236" s="22"/>
      <c r="V236" s="22"/>
      <c r="W236" s="22"/>
      <c r="X236" s="22"/>
      <c r="Y236" s="22"/>
      <c r="Z236" s="22"/>
      <c r="AA236" s="22"/>
      <c r="AB236" s="22"/>
      <c r="AC236" s="22"/>
      <c r="AD236" s="22"/>
      <c r="AE236" s="22"/>
      <c r="AF236" s="22"/>
      <c r="AG236" s="22"/>
      <c r="AH236" s="22"/>
      <c r="AI236" s="22"/>
      <c r="AJ236" s="22"/>
      <c r="AK236" s="22"/>
      <c r="AL236" s="22"/>
      <c r="AM236" s="22"/>
      <c r="AN236" s="22"/>
    </row>
    <row r="237" spans="1:40" s="23" customFormat="1" x14ac:dyDescent="0.25">
      <c r="A237" s="22"/>
      <c r="B237" s="22"/>
      <c r="C237" s="22"/>
      <c r="D237" s="22"/>
      <c r="E237" s="22"/>
      <c r="F237" s="22"/>
      <c r="G237" s="22"/>
      <c r="H237" s="22"/>
      <c r="I237" s="22"/>
      <c r="J237" s="22"/>
      <c r="K237" s="22"/>
      <c r="L237" s="22"/>
      <c r="M237" s="22"/>
      <c r="N237" s="25"/>
      <c r="T237" s="22"/>
      <c r="U237" s="22"/>
      <c r="V237" s="22"/>
      <c r="W237" s="22"/>
      <c r="X237" s="22"/>
      <c r="Y237" s="22"/>
      <c r="Z237" s="22"/>
      <c r="AA237" s="22"/>
      <c r="AB237" s="22"/>
      <c r="AC237" s="22"/>
      <c r="AD237" s="22"/>
      <c r="AE237" s="22"/>
      <c r="AF237" s="22"/>
      <c r="AG237" s="22"/>
      <c r="AH237" s="22"/>
      <c r="AI237" s="22"/>
      <c r="AJ237" s="22"/>
      <c r="AK237" s="22"/>
      <c r="AL237" s="22"/>
      <c r="AM237" s="22"/>
      <c r="AN237" s="22"/>
    </row>
    <row r="238" spans="1:40" s="23" customFormat="1" x14ac:dyDescent="0.25">
      <c r="A238" s="22"/>
      <c r="B238" s="22"/>
      <c r="C238" s="22"/>
      <c r="D238" s="22"/>
      <c r="E238" s="22"/>
      <c r="F238" s="22"/>
      <c r="G238" s="22"/>
      <c r="H238" s="22"/>
      <c r="I238" s="22"/>
      <c r="J238" s="22"/>
      <c r="K238" s="22"/>
      <c r="L238" s="22"/>
      <c r="M238" s="22"/>
      <c r="N238" s="25"/>
      <c r="T238" s="22"/>
      <c r="U238" s="22"/>
      <c r="V238" s="22"/>
      <c r="W238" s="22"/>
      <c r="X238" s="22"/>
      <c r="Y238" s="22"/>
      <c r="Z238" s="22"/>
      <c r="AA238" s="22"/>
      <c r="AB238" s="22"/>
      <c r="AC238" s="22"/>
      <c r="AD238" s="22"/>
      <c r="AE238" s="22"/>
      <c r="AF238" s="22"/>
      <c r="AG238" s="22"/>
      <c r="AH238" s="22"/>
      <c r="AI238" s="22"/>
      <c r="AJ238" s="22"/>
      <c r="AK238" s="22"/>
      <c r="AL238" s="22"/>
      <c r="AM238" s="22"/>
      <c r="AN238" s="22"/>
    </row>
    <row r="239" spans="1:40" s="23" customFormat="1" x14ac:dyDescent="0.25">
      <c r="A239" s="22"/>
      <c r="B239" s="22"/>
      <c r="C239" s="22"/>
      <c r="D239" s="22"/>
      <c r="E239" s="22"/>
      <c r="F239" s="22"/>
      <c r="G239" s="22"/>
      <c r="H239" s="22"/>
      <c r="I239" s="22"/>
      <c r="J239" s="22"/>
      <c r="K239" s="22"/>
      <c r="L239" s="22"/>
      <c r="M239" s="22"/>
      <c r="N239" s="25"/>
      <c r="T239" s="22"/>
      <c r="U239" s="22"/>
      <c r="V239" s="22"/>
      <c r="W239" s="22"/>
      <c r="X239" s="22"/>
      <c r="Y239" s="22"/>
      <c r="Z239" s="22"/>
      <c r="AA239" s="22"/>
      <c r="AB239" s="22"/>
      <c r="AC239" s="22"/>
      <c r="AD239" s="22"/>
      <c r="AE239" s="22"/>
      <c r="AF239" s="22"/>
      <c r="AG239" s="22"/>
      <c r="AH239" s="22"/>
      <c r="AI239" s="22"/>
      <c r="AJ239" s="22"/>
      <c r="AK239" s="22"/>
      <c r="AL239" s="22"/>
      <c r="AM239" s="22"/>
      <c r="AN239" s="22"/>
    </row>
    <row r="240" spans="1:40" s="23" customFormat="1" x14ac:dyDescent="0.25">
      <c r="A240" s="22"/>
      <c r="B240" s="22"/>
      <c r="C240" s="22"/>
      <c r="D240" s="22"/>
      <c r="E240" s="22"/>
      <c r="F240" s="22"/>
      <c r="G240" s="22"/>
      <c r="H240" s="22"/>
      <c r="I240" s="22"/>
      <c r="J240" s="22"/>
      <c r="K240" s="22"/>
      <c r="L240" s="22"/>
      <c r="M240" s="22"/>
      <c r="N240" s="25"/>
      <c r="T240" s="22"/>
      <c r="U240" s="22"/>
      <c r="V240" s="22"/>
      <c r="W240" s="22"/>
      <c r="X240" s="22"/>
      <c r="Y240" s="22"/>
      <c r="Z240" s="22"/>
      <c r="AA240" s="22"/>
      <c r="AB240" s="22"/>
      <c r="AC240" s="22"/>
      <c r="AD240" s="22"/>
      <c r="AE240" s="22"/>
      <c r="AF240" s="22"/>
      <c r="AG240" s="22"/>
      <c r="AH240" s="22"/>
      <c r="AI240" s="22"/>
      <c r="AJ240" s="22"/>
      <c r="AK240" s="22"/>
      <c r="AL240" s="22"/>
      <c r="AM240" s="22"/>
      <c r="AN240" s="22"/>
    </row>
    <row r="241" spans="1:40" s="23" customFormat="1" x14ac:dyDescent="0.25">
      <c r="A241" s="22"/>
      <c r="B241" s="22"/>
      <c r="C241" s="22"/>
      <c r="D241" s="22"/>
      <c r="E241" s="22"/>
      <c r="F241" s="22"/>
      <c r="G241" s="22"/>
      <c r="H241" s="22"/>
      <c r="I241" s="22"/>
      <c r="J241" s="22"/>
      <c r="K241" s="22"/>
      <c r="L241" s="22"/>
      <c r="M241" s="22"/>
      <c r="N241" s="25"/>
      <c r="T241" s="22"/>
      <c r="U241" s="22"/>
      <c r="V241" s="22"/>
      <c r="W241" s="22"/>
      <c r="X241" s="22"/>
      <c r="Y241" s="22"/>
      <c r="Z241" s="22"/>
      <c r="AA241" s="22"/>
      <c r="AB241" s="22"/>
      <c r="AC241" s="22"/>
      <c r="AD241" s="22"/>
      <c r="AE241" s="22"/>
      <c r="AF241" s="22"/>
      <c r="AG241" s="22"/>
      <c r="AH241" s="22"/>
      <c r="AI241" s="22"/>
      <c r="AJ241" s="22"/>
      <c r="AK241" s="22"/>
      <c r="AL241" s="22"/>
      <c r="AM241" s="22"/>
      <c r="AN241" s="22"/>
    </row>
    <row r="242" spans="1:40" s="23" customFormat="1" x14ac:dyDescent="0.25">
      <c r="A242" s="22"/>
      <c r="B242" s="22"/>
      <c r="C242" s="22"/>
      <c r="D242" s="22"/>
      <c r="E242" s="22"/>
      <c r="F242" s="22"/>
      <c r="G242" s="22"/>
      <c r="H242" s="22"/>
      <c r="I242" s="22"/>
      <c r="J242" s="22"/>
      <c r="K242" s="22"/>
      <c r="L242" s="22"/>
      <c r="M242" s="22"/>
      <c r="N242" s="25"/>
      <c r="T242" s="22"/>
      <c r="U242" s="22"/>
      <c r="V242" s="22"/>
      <c r="W242" s="22"/>
      <c r="X242" s="22"/>
      <c r="Y242" s="22"/>
      <c r="Z242" s="22"/>
      <c r="AA242" s="22"/>
      <c r="AB242" s="22"/>
      <c r="AC242" s="22"/>
      <c r="AD242" s="22"/>
      <c r="AE242" s="22"/>
      <c r="AF242" s="22"/>
      <c r="AG242" s="22"/>
      <c r="AH242" s="22"/>
      <c r="AI242" s="22"/>
      <c r="AJ242" s="22"/>
      <c r="AK242" s="22"/>
      <c r="AL242" s="22"/>
      <c r="AM242" s="22"/>
      <c r="AN242" s="22"/>
    </row>
    <row r="243" spans="1:40" s="23" customFormat="1" x14ac:dyDescent="0.25">
      <c r="A243" s="22"/>
      <c r="B243" s="22"/>
      <c r="C243" s="22"/>
      <c r="D243" s="22"/>
      <c r="E243" s="22"/>
      <c r="F243" s="22"/>
      <c r="G243" s="22"/>
      <c r="H243" s="22"/>
      <c r="I243" s="22"/>
      <c r="J243" s="22"/>
      <c r="K243" s="22"/>
      <c r="L243" s="22"/>
      <c r="M243" s="22"/>
      <c r="N243" s="25"/>
      <c r="T243" s="22"/>
      <c r="U243" s="22"/>
      <c r="V243" s="22"/>
      <c r="W243" s="22"/>
      <c r="X243" s="22"/>
      <c r="Y243" s="22"/>
      <c r="Z243" s="22"/>
      <c r="AA243" s="22"/>
      <c r="AB243" s="22"/>
      <c r="AC243" s="22"/>
      <c r="AD243" s="22"/>
      <c r="AE243" s="22"/>
      <c r="AF243" s="22"/>
      <c r="AG243" s="22"/>
      <c r="AH243" s="22"/>
      <c r="AI243" s="22"/>
      <c r="AJ243" s="22"/>
      <c r="AK243" s="22"/>
      <c r="AL243" s="22"/>
      <c r="AM243" s="22"/>
      <c r="AN243" s="22"/>
    </row>
    <row r="244" spans="1:40" s="23" customFormat="1" x14ac:dyDescent="0.25">
      <c r="A244" s="22"/>
      <c r="B244" s="22"/>
      <c r="C244" s="22"/>
      <c r="D244" s="22"/>
      <c r="E244" s="22"/>
      <c r="F244" s="22"/>
      <c r="G244" s="22"/>
      <c r="H244" s="22"/>
      <c r="I244" s="22"/>
      <c r="J244" s="22"/>
      <c r="K244" s="22"/>
      <c r="L244" s="22"/>
      <c r="M244" s="22"/>
      <c r="N244" s="25"/>
      <c r="T244" s="22"/>
      <c r="U244" s="22"/>
      <c r="V244" s="22"/>
      <c r="W244" s="22"/>
      <c r="X244" s="22"/>
      <c r="Y244" s="22"/>
      <c r="Z244" s="22"/>
      <c r="AA244" s="22"/>
      <c r="AB244" s="22"/>
      <c r="AC244" s="22"/>
      <c r="AD244" s="22"/>
      <c r="AE244" s="22"/>
      <c r="AF244" s="22"/>
      <c r="AG244" s="22"/>
      <c r="AH244" s="22"/>
      <c r="AI244" s="22"/>
      <c r="AJ244" s="22"/>
      <c r="AK244" s="22"/>
      <c r="AL244" s="22"/>
      <c r="AM244" s="22"/>
      <c r="AN244" s="22"/>
    </row>
    <row r="245" spans="1:40" s="23" customFormat="1" x14ac:dyDescent="0.25">
      <c r="A245" s="22"/>
      <c r="B245" s="22"/>
      <c r="C245" s="22"/>
      <c r="D245" s="22"/>
      <c r="E245" s="22"/>
      <c r="F245" s="22"/>
      <c r="G245" s="22"/>
      <c r="H245" s="22"/>
      <c r="I245" s="22"/>
      <c r="J245" s="22"/>
      <c r="K245" s="22"/>
      <c r="L245" s="22"/>
      <c r="M245" s="22"/>
      <c r="N245" s="25"/>
      <c r="T245" s="22"/>
      <c r="U245" s="22"/>
      <c r="V245" s="22"/>
      <c r="W245" s="22"/>
      <c r="X245" s="22"/>
      <c r="Y245" s="22"/>
      <c r="Z245" s="22"/>
      <c r="AA245" s="22"/>
      <c r="AB245" s="22"/>
      <c r="AC245" s="22"/>
      <c r="AD245" s="22"/>
      <c r="AE245" s="22"/>
      <c r="AF245" s="22"/>
      <c r="AG245" s="22"/>
      <c r="AH245" s="22"/>
      <c r="AI245" s="22"/>
      <c r="AJ245" s="22"/>
      <c r="AK245" s="22"/>
      <c r="AL245" s="22"/>
      <c r="AM245" s="22"/>
      <c r="AN245" s="22"/>
    </row>
    <row r="246" spans="1:40" s="23" customFormat="1" x14ac:dyDescent="0.25">
      <c r="A246" s="22"/>
      <c r="B246" s="22"/>
      <c r="C246" s="22"/>
      <c r="D246" s="22"/>
      <c r="E246" s="22"/>
      <c r="F246" s="22"/>
      <c r="G246" s="22"/>
      <c r="H246" s="22"/>
      <c r="I246" s="22"/>
      <c r="J246" s="22"/>
      <c r="K246" s="22"/>
      <c r="L246" s="22"/>
      <c r="M246" s="22"/>
      <c r="N246" s="25"/>
      <c r="T246" s="22"/>
      <c r="U246" s="22"/>
      <c r="V246" s="22"/>
      <c r="W246" s="22"/>
      <c r="X246" s="22"/>
      <c r="Y246" s="22"/>
      <c r="Z246" s="22"/>
      <c r="AA246" s="22"/>
      <c r="AB246" s="22"/>
      <c r="AC246" s="22"/>
      <c r="AD246" s="22"/>
      <c r="AE246" s="22"/>
      <c r="AF246" s="22"/>
      <c r="AG246" s="22"/>
      <c r="AH246" s="22"/>
      <c r="AI246" s="22"/>
      <c r="AJ246" s="22"/>
      <c r="AK246" s="22"/>
      <c r="AL246" s="22"/>
      <c r="AM246" s="22"/>
      <c r="AN246" s="22"/>
    </row>
    <row r="247" spans="1:40" s="23" customFormat="1" x14ac:dyDescent="0.25">
      <c r="A247" s="22"/>
      <c r="B247" s="22"/>
      <c r="C247" s="22"/>
      <c r="D247" s="22"/>
      <c r="E247" s="22"/>
      <c r="F247" s="22"/>
      <c r="G247" s="22"/>
      <c r="H247" s="22"/>
      <c r="I247" s="22"/>
      <c r="J247" s="22"/>
      <c r="K247" s="22"/>
      <c r="L247" s="22"/>
      <c r="M247" s="22"/>
      <c r="N247" s="25"/>
      <c r="T247" s="22"/>
      <c r="U247" s="22"/>
      <c r="V247" s="22"/>
      <c r="W247" s="22"/>
      <c r="X247" s="22"/>
      <c r="Y247" s="22"/>
      <c r="Z247" s="22"/>
      <c r="AA247" s="22"/>
      <c r="AB247" s="22"/>
      <c r="AC247" s="22"/>
      <c r="AD247" s="22"/>
      <c r="AE247" s="22"/>
      <c r="AF247" s="22"/>
      <c r="AG247" s="22"/>
      <c r="AH247" s="22"/>
      <c r="AI247" s="22"/>
      <c r="AJ247" s="22"/>
      <c r="AK247" s="22"/>
      <c r="AL247" s="22"/>
      <c r="AM247" s="22"/>
      <c r="AN247" s="22"/>
    </row>
    <row r="248" spans="1:40" s="23" customFormat="1" x14ac:dyDescent="0.25">
      <c r="A248" s="22"/>
      <c r="B248" s="22"/>
      <c r="C248" s="22"/>
      <c r="D248" s="22"/>
      <c r="E248" s="22"/>
      <c r="F248" s="22"/>
      <c r="G248" s="22"/>
      <c r="H248" s="22"/>
      <c r="I248" s="22"/>
      <c r="J248" s="22"/>
      <c r="K248" s="22"/>
      <c r="L248" s="22"/>
      <c r="M248" s="22"/>
      <c r="N248" s="25"/>
      <c r="T248" s="22"/>
      <c r="U248" s="22"/>
      <c r="V248" s="22"/>
      <c r="W248" s="22"/>
      <c r="X248" s="22"/>
      <c r="Y248" s="22"/>
      <c r="Z248" s="22"/>
      <c r="AA248" s="22"/>
      <c r="AB248" s="22"/>
      <c r="AC248" s="22"/>
      <c r="AD248" s="22"/>
      <c r="AE248" s="22"/>
      <c r="AF248" s="22"/>
      <c r="AG248" s="22"/>
      <c r="AH248" s="22"/>
      <c r="AI248" s="22"/>
      <c r="AJ248" s="22"/>
      <c r="AK248" s="22"/>
      <c r="AL248" s="22"/>
      <c r="AM248" s="22"/>
      <c r="AN248" s="22"/>
    </row>
    <row r="249" spans="1:40" s="23" customFormat="1" x14ac:dyDescent="0.25">
      <c r="A249" s="22"/>
      <c r="B249" s="22"/>
      <c r="C249" s="22"/>
      <c r="D249" s="22"/>
      <c r="E249" s="22"/>
      <c r="F249" s="22"/>
      <c r="G249" s="22"/>
      <c r="H249" s="22"/>
      <c r="I249" s="22"/>
      <c r="J249" s="22"/>
      <c r="K249" s="22"/>
      <c r="L249" s="22"/>
      <c r="M249" s="22"/>
      <c r="N249" s="25"/>
      <c r="T249" s="22"/>
      <c r="U249" s="22"/>
      <c r="V249" s="22"/>
      <c r="W249" s="22"/>
      <c r="X249" s="22"/>
      <c r="Y249" s="22"/>
      <c r="Z249" s="22"/>
      <c r="AA249" s="22"/>
      <c r="AB249" s="22"/>
      <c r="AC249" s="22"/>
      <c r="AD249" s="22"/>
      <c r="AE249" s="22"/>
      <c r="AF249" s="22"/>
      <c r="AG249" s="22"/>
      <c r="AH249" s="22"/>
      <c r="AI249" s="22"/>
      <c r="AJ249" s="22"/>
      <c r="AK249" s="22"/>
      <c r="AL249" s="22"/>
      <c r="AM249" s="22"/>
      <c r="AN249" s="22"/>
    </row>
    <row r="250" spans="1:40" s="23" customFormat="1" x14ac:dyDescent="0.25">
      <c r="A250" s="22"/>
      <c r="B250" s="22"/>
      <c r="C250" s="22"/>
      <c r="D250" s="22"/>
      <c r="E250" s="22"/>
      <c r="F250" s="22"/>
      <c r="G250" s="22"/>
      <c r="H250" s="22"/>
      <c r="I250" s="22"/>
      <c r="J250" s="22"/>
      <c r="K250" s="22"/>
      <c r="L250" s="22"/>
      <c r="M250" s="22"/>
      <c r="N250" s="25"/>
      <c r="T250" s="22"/>
      <c r="U250" s="22"/>
      <c r="V250" s="22"/>
      <c r="W250" s="22"/>
      <c r="X250" s="22"/>
      <c r="Y250" s="22"/>
      <c r="Z250" s="22"/>
      <c r="AA250" s="22"/>
      <c r="AB250" s="22"/>
      <c r="AC250" s="22"/>
      <c r="AD250" s="22"/>
      <c r="AE250" s="22"/>
      <c r="AF250" s="22"/>
      <c r="AG250" s="22"/>
      <c r="AH250" s="22"/>
      <c r="AI250" s="22"/>
      <c r="AJ250" s="22"/>
      <c r="AK250" s="22"/>
      <c r="AL250" s="22"/>
      <c r="AM250" s="22"/>
      <c r="AN250" s="22"/>
    </row>
    <row r="251" spans="1:40" s="23" customFormat="1" x14ac:dyDescent="0.25">
      <c r="A251" s="22"/>
      <c r="B251" s="22"/>
      <c r="C251" s="22"/>
      <c r="D251" s="22"/>
      <c r="E251" s="22"/>
      <c r="F251" s="22"/>
      <c r="G251" s="22"/>
      <c r="H251" s="22"/>
      <c r="I251" s="22"/>
      <c r="J251" s="22"/>
      <c r="K251" s="22"/>
      <c r="L251" s="22"/>
      <c r="M251" s="22"/>
      <c r="N251" s="25"/>
      <c r="T251" s="22"/>
      <c r="U251" s="22"/>
      <c r="V251" s="22"/>
      <c r="W251" s="22"/>
      <c r="X251" s="22"/>
      <c r="Y251" s="22"/>
      <c r="Z251" s="22"/>
      <c r="AA251" s="22"/>
      <c r="AB251" s="22"/>
      <c r="AC251" s="22"/>
      <c r="AD251" s="22"/>
      <c r="AE251" s="22"/>
      <c r="AF251" s="22"/>
      <c r="AG251" s="22"/>
      <c r="AH251" s="22"/>
      <c r="AI251" s="22"/>
      <c r="AJ251" s="22"/>
      <c r="AK251" s="22"/>
      <c r="AL251" s="22"/>
      <c r="AM251" s="22"/>
      <c r="AN251" s="22"/>
    </row>
    <row r="252" spans="1:40" s="23" customFormat="1" x14ac:dyDescent="0.25">
      <c r="A252" s="22"/>
      <c r="B252" s="22"/>
      <c r="C252" s="22"/>
      <c r="D252" s="22"/>
      <c r="E252" s="22"/>
      <c r="F252" s="22"/>
      <c r="G252" s="22"/>
      <c r="H252" s="22"/>
      <c r="I252" s="22"/>
      <c r="J252" s="22"/>
      <c r="K252" s="22"/>
      <c r="L252" s="22"/>
      <c r="M252" s="22"/>
      <c r="N252" s="25"/>
      <c r="T252" s="22"/>
      <c r="U252" s="22"/>
      <c r="V252" s="22"/>
      <c r="W252" s="22"/>
      <c r="X252" s="22"/>
      <c r="Y252" s="22"/>
      <c r="Z252" s="22"/>
      <c r="AA252" s="22"/>
      <c r="AB252" s="22"/>
      <c r="AC252" s="22"/>
      <c r="AD252" s="22"/>
      <c r="AE252" s="22"/>
      <c r="AF252" s="22"/>
      <c r="AG252" s="22"/>
      <c r="AH252" s="22"/>
      <c r="AI252" s="22"/>
      <c r="AJ252" s="22"/>
      <c r="AK252" s="22"/>
      <c r="AL252" s="22"/>
      <c r="AM252" s="22"/>
      <c r="AN252" s="22"/>
    </row>
    <row r="253" spans="1:40" s="23" customFormat="1" x14ac:dyDescent="0.25">
      <c r="A253" s="22"/>
      <c r="B253" s="22"/>
      <c r="C253" s="22"/>
      <c r="D253" s="22"/>
      <c r="E253" s="22"/>
      <c r="F253" s="22"/>
      <c r="G253" s="22"/>
      <c r="H253" s="22"/>
      <c r="I253" s="22"/>
      <c r="J253" s="22"/>
      <c r="K253" s="22"/>
      <c r="L253" s="22"/>
      <c r="M253" s="22"/>
      <c r="N253" s="25"/>
      <c r="T253" s="22"/>
      <c r="U253" s="22"/>
      <c r="V253" s="22"/>
      <c r="W253" s="22"/>
      <c r="X253" s="22"/>
      <c r="Y253" s="22"/>
      <c r="Z253" s="22"/>
      <c r="AA253" s="22"/>
      <c r="AB253" s="22"/>
      <c r="AC253" s="22"/>
      <c r="AD253" s="22"/>
      <c r="AE253" s="22"/>
      <c r="AF253" s="22"/>
      <c r="AG253" s="22"/>
      <c r="AH253" s="22"/>
      <c r="AI253" s="22"/>
      <c r="AJ253" s="22"/>
      <c r="AK253" s="22"/>
      <c r="AL253" s="22"/>
      <c r="AM253" s="22"/>
      <c r="AN253" s="22"/>
    </row>
    <row r="254" spans="1:40" s="23" customFormat="1" x14ac:dyDescent="0.25">
      <c r="A254" s="22"/>
      <c r="B254" s="22"/>
      <c r="C254" s="22"/>
      <c r="D254" s="22"/>
      <c r="E254" s="22"/>
      <c r="F254" s="22"/>
      <c r="G254" s="22"/>
      <c r="H254" s="22"/>
      <c r="I254" s="22"/>
      <c r="J254" s="22"/>
      <c r="K254" s="22"/>
      <c r="L254" s="22"/>
      <c r="M254" s="22"/>
      <c r="N254" s="25"/>
      <c r="T254" s="22"/>
      <c r="U254" s="22"/>
      <c r="V254" s="22"/>
      <c r="W254" s="22"/>
      <c r="X254" s="22"/>
      <c r="Y254" s="22"/>
      <c r="Z254" s="22"/>
      <c r="AA254" s="22"/>
      <c r="AB254" s="22"/>
      <c r="AC254" s="22"/>
      <c r="AD254" s="22"/>
      <c r="AE254" s="22"/>
      <c r="AF254" s="22"/>
      <c r="AG254" s="22"/>
      <c r="AH254" s="22"/>
      <c r="AI254" s="22"/>
      <c r="AJ254" s="22"/>
      <c r="AK254" s="22"/>
      <c r="AL254" s="22"/>
      <c r="AM254" s="22"/>
      <c r="AN254" s="22"/>
    </row>
    <row r="255" spans="1:40" s="23" customFormat="1" x14ac:dyDescent="0.25">
      <c r="A255" s="22"/>
      <c r="B255" s="22"/>
      <c r="C255" s="22"/>
      <c r="D255" s="22"/>
      <c r="E255" s="22"/>
      <c r="F255" s="22"/>
      <c r="G255" s="22"/>
      <c r="H255" s="22"/>
      <c r="I255" s="22"/>
      <c r="J255" s="22"/>
      <c r="K255" s="22"/>
      <c r="L255" s="22"/>
      <c r="M255" s="22"/>
      <c r="N255" s="25"/>
      <c r="T255" s="22"/>
      <c r="U255" s="22"/>
      <c r="V255" s="22"/>
      <c r="W255" s="22"/>
      <c r="X255" s="22"/>
      <c r="Y255" s="22"/>
      <c r="Z255" s="22"/>
      <c r="AA255" s="22"/>
      <c r="AB255" s="22"/>
      <c r="AC255" s="22"/>
      <c r="AD255" s="22"/>
      <c r="AE255" s="22"/>
      <c r="AF255" s="22"/>
      <c r="AG255" s="22"/>
      <c r="AH255" s="22"/>
      <c r="AI255" s="22"/>
      <c r="AJ255" s="22"/>
      <c r="AK255" s="22"/>
      <c r="AL255" s="22"/>
      <c r="AM255" s="22"/>
      <c r="AN255" s="22"/>
    </row>
    <row r="256" spans="1:40" s="23" customFormat="1" x14ac:dyDescent="0.25">
      <c r="A256" s="22"/>
      <c r="B256" s="22"/>
      <c r="C256" s="22"/>
      <c r="D256" s="22"/>
      <c r="E256" s="22"/>
      <c r="F256" s="22"/>
      <c r="G256" s="22"/>
      <c r="H256" s="22"/>
      <c r="I256" s="22"/>
      <c r="J256" s="22"/>
      <c r="K256" s="22"/>
      <c r="L256" s="22"/>
      <c r="M256" s="22"/>
      <c r="N256" s="25"/>
      <c r="T256" s="22"/>
      <c r="U256" s="22"/>
      <c r="V256" s="22"/>
      <c r="W256" s="22"/>
      <c r="X256" s="22"/>
      <c r="Y256" s="22"/>
      <c r="Z256" s="22"/>
      <c r="AA256" s="22"/>
      <c r="AB256" s="22"/>
      <c r="AC256" s="22"/>
      <c r="AD256" s="22"/>
      <c r="AE256" s="22"/>
      <c r="AF256" s="22"/>
      <c r="AG256" s="22"/>
      <c r="AH256" s="22"/>
      <c r="AI256" s="22"/>
      <c r="AJ256" s="22"/>
      <c r="AK256" s="22"/>
      <c r="AL256" s="22"/>
      <c r="AM256" s="22"/>
      <c r="AN256" s="22"/>
    </row>
    <row r="257" spans="1:40" s="23" customFormat="1" x14ac:dyDescent="0.25">
      <c r="A257" s="22"/>
      <c r="B257" s="22"/>
      <c r="C257" s="22"/>
      <c r="D257" s="22"/>
      <c r="E257" s="22"/>
      <c r="F257" s="22"/>
      <c r="G257" s="22"/>
      <c r="H257" s="22"/>
      <c r="I257" s="22"/>
      <c r="J257" s="22"/>
      <c r="K257" s="22"/>
      <c r="L257" s="22"/>
      <c r="M257" s="22"/>
      <c r="N257" s="25"/>
      <c r="T257" s="22"/>
      <c r="U257" s="22"/>
      <c r="V257" s="22"/>
      <c r="W257" s="22"/>
      <c r="X257" s="22"/>
      <c r="Y257" s="22"/>
      <c r="Z257" s="22"/>
      <c r="AA257" s="22"/>
      <c r="AB257" s="22"/>
      <c r="AC257" s="22"/>
      <c r="AD257" s="22"/>
      <c r="AE257" s="22"/>
      <c r="AF257" s="22"/>
      <c r="AG257" s="22"/>
      <c r="AH257" s="22"/>
      <c r="AI257" s="22"/>
      <c r="AJ257" s="22"/>
      <c r="AK257" s="22"/>
      <c r="AL257" s="22"/>
      <c r="AM257" s="22"/>
      <c r="AN257" s="22"/>
    </row>
    <row r="258" spans="1:40" s="23" customFormat="1" x14ac:dyDescent="0.25">
      <c r="A258" s="22"/>
      <c r="B258" s="22"/>
      <c r="C258" s="22"/>
      <c r="D258" s="22"/>
      <c r="E258" s="22"/>
      <c r="F258" s="22"/>
      <c r="G258" s="22"/>
      <c r="H258" s="22"/>
      <c r="I258" s="22"/>
      <c r="J258" s="22"/>
      <c r="K258" s="22"/>
      <c r="L258" s="22"/>
      <c r="M258" s="22"/>
      <c r="N258" s="25"/>
      <c r="T258" s="22"/>
      <c r="U258" s="22"/>
      <c r="V258" s="22"/>
      <c r="W258" s="22"/>
      <c r="X258" s="22"/>
      <c r="Y258" s="22"/>
      <c r="Z258" s="22"/>
      <c r="AA258" s="22"/>
      <c r="AB258" s="22"/>
      <c r="AC258" s="22"/>
      <c r="AD258" s="22"/>
      <c r="AE258" s="22"/>
      <c r="AF258" s="22"/>
      <c r="AG258" s="22"/>
      <c r="AH258" s="22"/>
      <c r="AI258" s="22"/>
      <c r="AJ258" s="22"/>
      <c r="AK258" s="22"/>
      <c r="AL258" s="22"/>
      <c r="AM258" s="22"/>
      <c r="AN258" s="22"/>
    </row>
    <row r="259" spans="1:40" s="23" customFormat="1" x14ac:dyDescent="0.25">
      <c r="A259" s="22"/>
      <c r="B259" s="22"/>
      <c r="C259" s="22"/>
      <c r="D259" s="22"/>
      <c r="E259" s="22"/>
      <c r="F259" s="22"/>
      <c r="G259" s="22"/>
      <c r="H259" s="22"/>
      <c r="I259" s="22"/>
      <c r="J259" s="22"/>
      <c r="K259" s="22"/>
      <c r="L259" s="22"/>
      <c r="M259" s="22"/>
      <c r="N259" s="25"/>
      <c r="T259" s="22"/>
      <c r="U259" s="22"/>
      <c r="V259" s="22"/>
      <c r="W259" s="22"/>
      <c r="X259" s="22"/>
      <c r="Y259" s="22"/>
      <c r="Z259" s="22"/>
      <c r="AA259" s="22"/>
      <c r="AB259" s="22"/>
      <c r="AC259" s="22"/>
      <c r="AD259" s="22"/>
      <c r="AE259" s="22"/>
      <c r="AF259" s="22"/>
      <c r="AG259" s="22"/>
      <c r="AH259" s="22"/>
      <c r="AI259" s="22"/>
      <c r="AJ259" s="22"/>
      <c r="AK259" s="22"/>
      <c r="AL259" s="22"/>
      <c r="AM259" s="22"/>
      <c r="AN259" s="22"/>
    </row>
    <row r="260" spans="1:40" s="23" customFormat="1" x14ac:dyDescent="0.25">
      <c r="A260" s="22"/>
      <c r="B260" s="22"/>
      <c r="C260" s="22"/>
      <c r="D260" s="22"/>
      <c r="E260" s="22"/>
      <c r="F260" s="22"/>
      <c r="G260" s="22"/>
      <c r="H260" s="22"/>
      <c r="I260" s="22"/>
      <c r="J260" s="22"/>
      <c r="K260" s="22"/>
      <c r="L260" s="22"/>
      <c r="M260" s="22"/>
      <c r="N260" s="25"/>
      <c r="T260" s="22"/>
      <c r="U260" s="22"/>
      <c r="V260" s="22"/>
      <c r="W260" s="22"/>
      <c r="X260" s="22"/>
      <c r="Y260" s="22"/>
      <c r="Z260" s="22"/>
      <c r="AA260" s="22"/>
      <c r="AB260" s="22"/>
      <c r="AC260" s="22"/>
      <c r="AD260" s="22"/>
      <c r="AE260" s="22"/>
      <c r="AF260" s="22"/>
      <c r="AG260" s="22"/>
      <c r="AH260" s="22"/>
      <c r="AI260" s="22"/>
      <c r="AJ260" s="22"/>
      <c r="AK260" s="22"/>
      <c r="AL260" s="22"/>
      <c r="AM260" s="22"/>
      <c r="AN260" s="22"/>
    </row>
    <row r="261" spans="1:40" s="23" customFormat="1" x14ac:dyDescent="0.25">
      <c r="A261" s="22"/>
      <c r="B261" s="22"/>
      <c r="C261" s="22"/>
      <c r="D261" s="22"/>
      <c r="E261" s="22"/>
      <c r="F261" s="22"/>
      <c r="G261" s="22"/>
      <c r="H261" s="22"/>
      <c r="I261" s="22"/>
      <c r="J261" s="22"/>
      <c r="K261" s="22"/>
      <c r="L261" s="22"/>
      <c r="M261" s="22"/>
      <c r="N261" s="25"/>
      <c r="T261" s="22"/>
      <c r="U261" s="22"/>
      <c r="V261" s="22"/>
      <c r="W261" s="22"/>
      <c r="X261" s="22"/>
      <c r="Y261" s="22"/>
      <c r="Z261" s="22"/>
      <c r="AA261" s="22"/>
      <c r="AB261" s="22"/>
      <c r="AC261" s="22"/>
      <c r="AD261" s="22"/>
      <c r="AE261" s="22"/>
      <c r="AF261" s="22"/>
      <c r="AG261" s="22"/>
      <c r="AH261" s="22"/>
      <c r="AI261" s="22"/>
      <c r="AJ261" s="22"/>
      <c r="AK261" s="22"/>
      <c r="AL261" s="22"/>
      <c r="AM261" s="22"/>
      <c r="AN261" s="22"/>
    </row>
    <row r="262" spans="1:40" s="23" customFormat="1" x14ac:dyDescent="0.25">
      <c r="A262" s="22"/>
      <c r="B262" s="22"/>
      <c r="C262" s="22"/>
      <c r="D262" s="22"/>
      <c r="E262" s="22"/>
      <c r="F262" s="22"/>
      <c r="G262" s="22"/>
      <c r="H262" s="22"/>
      <c r="I262" s="22"/>
      <c r="J262" s="22"/>
      <c r="K262" s="22"/>
      <c r="L262" s="22"/>
      <c r="M262" s="22"/>
      <c r="N262" s="25"/>
      <c r="T262" s="22"/>
      <c r="U262" s="22"/>
      <c r="V262" s="22"/>
      <c r="W262" s="22"/>
      <c r="X262" s="22"/>
      <c r="Y262" s="22"/>
      <c r="Z262" s="22"/>
      <c r="AA262" s="22"/>
      <c r="AB262" s="22"/>
      <c r="AC262" s="22"/>
      <c r="AD262" s="22"/>
      <c r="AE262" s="22"/>
      <c r="AF262" s="22"/>
      <c r="AG262" s="22"/>
      <c r="AH262" s="22"/>
      <c r="AI262" s="22"/>
      <c r="AJ262" s="22"/>
      <c r="AK262" s="22"/>
      <c r="AL262" s="22"/>
      <c r="AM262" s="22"/>
      <c r="AN262" s="22"/>
    </row>
    <row r="263" spans="1:40" s="23" customFormat="1" x14ac:dyDescent="0.25">
      <c r="A263" s="22"/>
      <c r="B263" s="22"/>
      <c r="C263" s="22"/>
      <c r="D263" s="22"/>
      <c r="E263" s="22"/>
      <c r="F263" s="22"/>
      <c r="G263" s="22"/>
      <c r="H263" s="22"/>
      <c r="I263" s="22"/>
      <c r="J263" s="22"/>
      <c r="K263" s="22"/>
      <c r="L263" s="22"/>
      <c r="M263" s="22"/>
      <c r="N263" s="25"/>
      <c r="T263" s="22"/>
      <c r="U263" s="22"/>
      <c r="V263" s="22"/>
      <c r="W263" s="22"/>
      <c r="X263" s="22"/>
      <c r="Y263" s="22"/>
      <c r="Z263" s="22"/>
      <c r="AA263" s="22"/>
      <c r="AB263" s="22"/>
      <c r="AC263" s="22"/>
      <c r="AD263" s="22"/>
      <c r="AE263" s="22"/>
      <c r="AF263" s="22"/>
      <c r="AG263" s="22"/>
      <c r="AH263" s="22"/>
      <c r="AI263" s="22"/>
      <c r="AJ263" s="22"/>
      <c r="AK263" s="22"/>
      <c r="AL263" s="22"/>
      <c r="AM263" s="22"/>
      <c r="AN263" s="22"/>
    </row>
    <row r="264" spans="1:40" s="23" customFormat="1" x14ac:dyDescent="0.25">
      <c r="A264" s="22"/>
      <c r="B264" s="22"/>
      <c r="C264" s="22"/>
      <c r="D264" s="22"/>
      <c r="E264" s="22"/>
      <c r="F264" s="22"/>
      <c r="G264" s="22"/>
      <c r="H264" s="22"/>
      <c r="I264" s="22"/>
      <c r="J264" s="22"/>
      <c r="K264" s="22"/>
      <c r="L264" s="22"/>
      <c r="M264" s="22"/>
      <c r="N264" s="25"/>
      <c r="T264" s="22"/>
      <c r="U264" s="22"/>
      <c r="V264" s="22"/>
      <c r="W264" s="22"/>
      <c r="X264" s="22"/>
      <c r="Y264" s="22"/>
      <c r="Z264" s="22"/>
      <c r="AA264" s="22"/>
      <c r="AB264" s="22"/>
      <c r="AC264" s="22"/>
      <c r="AD264" s="22"/>
      <c r="AE264" s="22"/>
      <c r="AF264" s="22"/>
      <c r="AG264" s="22"/>
      <c r="AH264" s="22"/>
      <c r="AI264" s="22"/>
      <c r="AJ264" s="22"/>
      <c r="AK264" s="22"/>
      <c r="AL264" s="22"/>
      <c r="AM264" s="22"/>
      <c r="AN264" s="22"/>
    </row>
    <row r="265" spans="1:40" s="23" customFormat="1" x14ac:dyDescent="0.25">
      <c r="A265" s="22"/>
      <c r="B265" s="22"/>
      <c r="C265" s="22"/>
      <c r="D265" s="22"/>
      <c r="E265" s="22"/>
      <c r="F265" s="22"/>
      <c r="G265" s="22"/>
      <c r="H265" s="22"/>
      <c r="I265" s="22"/>
      <c r="J265" s="22"/>
      <c r="K265" s="22"/>
      <c r="L265" s="22"/>
      <c r="M265" s="22"/>
      <c r="N265" s="25"/>
      <c r="T265" s="22"/>
      <c r="U265" s="22"/>
      <c r="V265" s="22"/>
      <c r="W265" s="22"/>
      <c r="X265" s="22"/>
      <c r="Y265" s="22"/>
      <c r="Z265" s="22"/>
      <c r="AA265" s="22"/>
      <c r="AB265" s="22"/>
      <c r="AC265" s="22"/>
      <c r="AD265" s="22"/>
      <c r="AE265" s="22"/>
      <c r="AF265" s="22"/>
      <c r="AG265" s="22"/>
      <c r="AH265" s="22"/>
      <c r="AI265" s="22"/>
      <c r="AJ265" s="22"/>
      <c r="AK265" s="22"/>
      <c r="AL265" s="22"/>
      <c r="AM265" s="22"/>
      <c r="AN265" s="22"/>
    </row>
    <row r="266" spans="1:40" s="23" customFormat="1" x14ac:dyDescent="0.25">
      <c r="A266" s="22"/>
      <c r="B266" s="22"/>
      <c r="C266" s="22"/>
      <c r="D266" s="22"/>
      <c r="E266" s="22"/>
      <c r="F266" s="22"/>
      <c r="G266" s="22"/>
      <c r="H266" s="22"/>
      <c r="I266" s="22"/>
      <c r="J266" s="22"/>
      <c r="K266" s="22"/>
      <c r="L266" s="22"/>
      <c r="M266" s="22"/>
      <c r="N266" s="25"/>
      <c r="T266" s="22"/>
      <c r="U266" s="22"/>
      <c r="V266" s="22"/>
      <c r="W266" s="22"/>
      <c r="X266" s="22"/>
      <c r="Y266" s="22"/>
      <c r="Z266" s="22"/>
      <c r="AA266" s="22"/>
      <c r="AB266" s="22"/>
      <c r="AC266" s="22"/>
      <c r="AD266" s="22"/>
      <c r="AE266" s="22"/>
      <c r="AF266" s="22"/>
      <c r="AG266" s="22"/>
      <c r="AH266" s="22"/>
      <c r="AI266" s="22"/>
      <c r="AJ266" s="22"/>
      <c r="AK266" s="22"/>
      <c r="AL266" s="22"/>
      <c r="AM266" s="22"/>
      <c r="AN266" s="22"/>
    </row>
    <row r="267" spans="1:40" s="23" customFormat="1" x14ac:dyDescent="0.25">
      <c r="A267" s="22"/>
      <c r="B267" s="22"/>
      <c r="C267" s="22"/>
      <c r="D267" s="22"/>
      <c r="E267" s="22"/>
      <c r="F267" s="22"/>
      <c r="G267" s="22"/>
      <c r="H267" s="22"/>
      <c r="I267" s="22"/>
      <c r="J267" s="22"/>
      <c r="K267" s="22"/>
      <c r="L267" s="22"/>
      <c r="M267" s="22"/>
      <c r="N267" s="25"/>
      <c r="T267" s="22"/>
      <c r="U267" s="22"/>
      <c r="V267" s="22"/>
      <c r="W267" s="22"/>
      <c r="X267" s="22"/>
      <c r="Y267" s="22"/>
      <c r="Z267" s="22"/>
      <c r="AA267" s="22"/>
      <c r="AB267" s="22"/>
      <c r="AC267" s="22"/>
      <c r="AD267" s="22"/>
      <c r="AE267" s="22"/>
      <c r="AF267" s="22"/>
      <c r="AG267" s="22"/>
      <c r="AH267" s="22"/>
      <c r="AI267" s="22"/>
      <c r="AJ267" s="22"/>
      <c r="AK267" s="22"/>
      <c r="AL267" s="22"/>
      <c r="AM267" s="22"/>
      <c r="AN267" s="22"/>
    </row>
    <row r="268" spans="1:40" s="23" customFormat="1" x14ac:dyDescent="0.25">
      <c r="A268" s="22"/>
      <c r="B268" s="22"/>
      <c r="C268" s="22"/>
      <c r="D268" s="22"/>
      <c r="E268" s="22"/>
      <c r="F268" s="22"/>
      <c r="G268" s="22"/>
      <c r="H268" s="22"/>
      <c r="I268" s="22"/>
      <c r="J268" s="22"/>
      <c r="K268" s="22"/>
      <c r="L268" s="22"/>
      <c r="M268" s="22"/>
      <c r="N268" s="25"/>
      <c r="T268" s="22"/>
      <c r="U268" s="22"/>
      <c r="V268" s="22"/>
      <c r="W268" s="22"/>
      <c r="X268" s="22"/>
      <c r="Y268" s="22"/>
      <c r="Z268" s="22"/>
      <c r="AA268" s="22"/>
      <c r="AB268" s="22"/>
      <c r="AC268" s="22"/>
      <c r="AD268" s="22"/>
      <c r="AE268" s="22"/>
      <c r="AF268" s="22"/>
      <c r="AG268" s="22"/>
      <c r="AH268" s="22"/>
      <c r="AI268" s="22"/>
      <c r="AJ268" s="22"/>
      <c r="AK268" s="22"/>
      <c r="AL268" s="22"/>
      <c r="AM268" s="22"/>
      <c r="AN268" s="22"/>
    </row>
    <row r="269" spans="1:40" s="23" customFormat="1" x14ac:dyDescent="0.25">
      <c r="A269" s="22"/>
      <c r="B269" s="22"/>
      <c r="C269" s="22"/>
      <c r="D269" s="22"/>
      <c r="E269" s="22"/>
      <c r="F269" s="22"/>
      <c r="G269" s="22"/>
      <c r="H269" s="22"/>
      <c r="I269" s="22"/>
      <c r="J269" s="22"/>
      <c r="K269" s="22"/>
      <c r="L269" s="22"/>
      <c r="M269" s="22"/>
      <c r="N269" s="25"/>
      <c r="T269" s="22"/>
      <c r="U269" s="22"/>
      <c r="V269" s="22"/>
      <c r="W269" s="22"/>
      <c r="X269" s="22"/>
      <c r="Y269" s="22"/>
      <c r="Z269" s="22"/>
      <c r="AA269" s="22"/>
      <c r="AB269" s="22"/>
      <c r="AC269" s="22"/>
      <c r="AD269" s="22"/>
      <c r="AE269" s="22"/>
      <c r="AF269" s="22"/>
      <c r="AG269" s="22"/>
      <c r="AH269" s="22"/>
      <c r="AI269" s="22"/>
      <c r="AJ269" s="22"/>
      <c r="AK269" s="22"/>
      <c r="AL269" s="22"/>
      <c r="AM269" s="22"/>
      <c r="AN269" s="22"/>
    </row>
    <row r="270" spans="1:40" s="23" customFormat="1" x14ac:dyDescent="0.25">
      <c r="A270" s="22"/>
      <c r="B270" s="22"/>
      <c r="C270" s="22"/>
      <c r="D270" s="22"/>
      <c r="E270" s="22"/>
      <c r="F270" s="22"/>
      <c r="G270" s="22"/>
      <c r="H270" s="22"/>
      <c r="I270" s="22"/>
      <c r="J270" s="22"/>
      <c r="K270" s="22"/>
      <c r="L270" s="22"/>
      <c r="M270" s="22"/>
      <c r="N270" s="25"/>
      <c r="T270" s="22"/>
      <c r="U270" s="22"/>
      <c r="V270" s="22"/>
      <c r="W270" s="22"/>
      <c r="X270" s="22"/>
      <c r="Y270" s="22"/>
      <c r="Z270" s="22"/>
      <c r="AA270" s="22"/>
      <c r="AB270" s="22"/>
      <c r="AC270" s="22"/>
      <c r="AD270" s="22"/>
      <c r="AE270" s="22"/>
      <c r="AF270" s="22"/>
      <c r="AG270" s="22"/>
      <c r="AH270" s="22"/>
      <c r="AI270" s="22"/>
      <c r="AJ270" s="22"/>
      <c r="AK270" s="22"/>
      <c r="AL270" s="22"/>
      <c r="AM270" s="22"/>
      <c r="AN270" s="22"/>
    </row>
    <row r="271" spans="1:40" s="23" customFormat="1" x14ac:dyDescent="0.25">
      <c r="A271" s="22"/>
      <c r="B271" s="22"/>
      <c r="C271" s="22"/>
      <c r="D271" s="22"/>
      <c r="E271" s="22"/>
      <c r="F271" s="22"/>
      <c r="G271" s="22"/>
      <c r="H271" s="22"/>
      <c r="I271" s="22"/>
      <c r="J271" s="22"/>
      <c r="K271" s="22"/>
      <c r="L271" s="22"/>
      <c r="M271" s="22"/>
      <c r="N271" s="25"/>
      <c r="T271" s="22"/>
      <c r="U271" s="22"/>
      <c r="V271" s="22"/>
      <c r="W271" s="22"/>
      <c r="X271" s="22"/>
      <c r="Y271" s="22"/>
      <c r="Z271" s="22"/>
      <c r="AA271" s="22"/>
      <c r="AB271" s="22"/>
      <c r="AC271" s="22"/>
      <c r="AD271" s="22"/>
      <c r="AE271" s="22"/>
      <c r="AF271" s="22"/>
      <c r="AG271" s="22"/>
      <c r="AH271" s="22"/>
      <c r="AI271" s="22"/>
      <c r="AJ271" s="22"/>
      <c r="AK271" s="22"/>
      <c r="AL271" s="22"/>
      <c r="AM271" s="22"/>
      <c r="AN271" s="22"/>
    </row>
    <row r="272" spans="1:40" s="23" customFormat="1" x14ac:dyDescent="0.25">
      <c r="A272" s="22"/>
      <c r="B272" s="22"/>
      <c r="C272" s="22"/>
      <c r="D272" s="22"/>
      <c r="E272" s="22"/>
      <c r="F272" s="22"/>
      <c r="G272" s="22"/>
      <c r="H272" s="22"/>
      <c r="I272" s="22"/>
      <c r="J272" s="22"/>
      <c r="K272" s="22"/>
      <c r="L272" s="22"/>
      <c r="M272" s="22"/>
      <c r="N272" s="25"/>
      <c r="T272" s="22"/>
      <c r="U272" s="22"/>
      <c r="V272" s="22"/>
      <c r="W272" s="22"/>
      <c r="X272" s="22"/>
      <c r="Y272" s="22"/>
      <c r="Z272" s="22"/>
      <c r="AA272" s="22"/>
      <c r="AB272" s="22"/>
      <c r="AC272" s="22"/>
      <c r="AD272" s="22"/>
      <c r="AE272" s="22"/>
      <c r="AF272" s="22"/>
      <c r="AG272" s="22"/>
      <c r="AH272" s="22"/>
      <c r="AI272" s="22"/>
      <c r="AJ272" s="22"/>
      <c r="AK272" s="22"/>
      <c r="AL272" s="22"/>
      <c r="AM272" s="22"/>
      <c r="AN272" s="22"/>
    </row>
    <row r="273" spans="1:40" s="23" customFormat="1" x14ac:dyDescent="0.25">
      <c r="A273" s="22"/>
      <c r="B273" s="22"/>
      <c r="C273" s="22"/>
      <c r="D273" s="22"/>
      <c r="E273" s="22"/>
      <c r="F273" s="22"/>
      <c r="G273" s="22"/>
      <c r="H273" s="22"/>
      <c r="I273" s="22"/>
      <c r="J273" s="22"/>
      <c r="K273" s="22"/>
      <c r="L273" s="22"/>
      <c r="M273" s="22"/>
      <c r="N273" s="25"/>
      <c r="T273" s="22"/>
      <c r="U273" s="22"/>
      <c r="V273" s="22"/>
      <c r="W273" s="22"/>
      <c r="X273" s="22"/>
      <c r="Y273" s="22"/>
      <c r="Z273" s="22"/>
      <c r="AA273" s="22"/>
      <c r="AB273" s="22"/>
      <c r="AC273" s="22"/>
      <c r="AD273" s="22"/>
      <c r="AE273" s="22"/>
      <c r="AF273" s="22"/>
      <c r="AG273" s="22"/>
      <c r="AH273" s="22"/>
      <c r="AI273" s="22"/>
      <c r="AJ273" s="22"/>
      <c r="AK273" s="22"/>
      <c r="AL273" s="22"/>
      <c r="AM273" s="22"/>
      <c r="AN273" s="22"/>
    </row>
    <row r="274" spans="1:40" s="23" customFormat="1" x14ac:dyDescent="0.25">
      <c r="A274" s="22"/>
      <c r="B274" s="22"/>
      <c r="C274" s="22"/>
      <c r="D274" s="22"/>
      <c r="E274" s="22"/>
      <c r="F274" s="22"/>
      <c r="G274" s="22"/>
      <c r="H274" s="22"/>
      <c r="I274" s="22"/>
      <c r="J274" s="22"/>
      <c r="K274" s="22"/>
      <c r="L274" s="22"/>
      <c r="M274" s="22"/>
      <c r="N274" s="25"/>
      <c r="T274" s="22"/>
      <c r="U274" s="22"/>
      <c r="V274" s="22"/>
      <c r="W274" s="22"/>
      <c r="X274" s="22"/>
      <c r="Y274" s="22"/>
      <c r="Z274" s="22"/>
      <c r="AA274" s="22"/>
      <c r="AB274" s="22"/>
      <c r="AC274" s="22"/>
      <c r="AD274" s="22"/>
      <c r="AE274" s="22"/>
      <c r="AF274" s="22"/>
      <c r="AG274" s="22"/>
      <c r="AH274" s="22"/>
      <c r="AI274" s="22"/>
      <c r="AJ274" s="22"/>
      <c r="AK274" s="22"/>
      <c r="AL274" s="22"/>
      <c r="AM274" s="22"/>
      <c r="AN274" s="22"/>
    </row>
    <row r="275" spans="1:40" s="23" customFormat="1" x14ac:dyDescent="0.25">
      <c r="A275" s="22"/>
      <c r="B275" s="22"/>
      <c r="C275" s="22"/>
      <c r="D275" s="22"/>
      <c r="E275" s="22"/>
      <c r="F275" s="22"/>
      <c r="G275" s="22"/>
      <c r="H275" s="22"/>
      <c r="I275" s="22"/>
      <c r="J275" s="22"/>
      <c r="K275" s="22"/>
      <c r="L275" s="22"/>
      <c r="M275" s="22"/>
      <c r="N275" s="25"/>
      <c r="T275" s="22"/>
      <c r="U275" s="22"/>
      <c r="V275" s="22"/>
      <c r="W275" s="22"/>
      <c r="X275" s="22"/>
      <c r="Y275" s="22"/>
      <c r="Z275" s="22"/>
      <c r="AA275" s="22"/>
      <c r="AB275" s="22"/>
      <c r="AC275" s="22"/>
      <c r="AD275" s="22"/>
      <c r="AE275" s="22"/>
      <c r="AF275" s="22"/>
      <c r="AG275" s="22"/>
      <c r="AH275" s="22"/>
      <c r="AI275" s="22"/>
      <c r="AJ275" s="22"/>
      <c r="AK275" s="22"/>
      <c r="AL275" s="22"/>
      <c r="AM275" s="22"/>
      <c r="AN275" s="22"/>
    </row>
    <row r="276" spans="1:40" s="23" customFormat="1" x14ac:dyDescent="0.25">
      <c r="A276" s="22"/>
      <c r="B276" s="22"/>
      <c r="C276" s="22"/>
      <c r="D276" s="22"/>
      <c r="E276" s="22"/>
      <c r="F276" s="22"/>
      <c r="G276" s="22"/>
      <c r="H276" s="22"/>
      <c r="I276" s="22"/>
      <c r="J276" s="22"/>
      <c r="K276" s="22"/>
      <c r="L276" s="22"/>
      <c r="M276" s="22"/>
      <c r="N276" s="25"/>
      <c r="T276" s="22"/>
      <c r="U276" s="22"/>
      <c r="V276" s="22"/>
      <c r="W276" s="22"/>
      <c r="X276" s="22"/>
      <c r="Y276" s="22"/>
      <c r="Z276" s="22"/>
      <c r="AA276" s="22"/>
      <c r="AB276" s="22"/>
      <c r="AC276" s="22"/>
      <c r="AD276" s="22"/>
      <c r="AE276" s="22"/>
      <c r="AF276" s="22"/>
      <c r="AG276" s="22"/>
      <c r="AH276" s="22"/>
      <c r="AI276" s="22"/>
      <c r="AJ276" s="22"/>
      <c r="AK276" s="22"/>
      <c r="AL276" s="22"/>
      <c r="AM276" s="22"/>
      <c r="AN276" s="22"/>
    </row>
    <row r="277" spans="1:40" s="23" customFormat="1" x14ac:dyDescent="0.25">
      <c r="A277" s="22"/>
      <c r="B277" s="22"/>
      <c r="C277" s="22"/>
      <c r="D277" s="22"/>
      <c r="E277" s="22"/>
      <c r="F277" s="22"/>
      <c r="G277" s="22"/>
      <c r="H277" s="22"/>
      <c r="I277" s="22"/>
      <c r="J277" s="22"/>
      <c r="K277" s="22"/>
      <c r="L277" s="22"/>
      <c r="M277" s="22"/>
      <c r="N277" s="25"/>
      <c r="T277" s="22"/>
      <c r="U277" s="22"/>
      <c r="V277" s="22"/>
      <c r="W277" s="22"/>
      <c r="X277" s="22"/>
      <c r="Y277" s="22"/>
      <c r="Z277" s="22"/>
      <c r="AA277" s="22"/>
      <c r="AB277" s="22"/>
      <c r="AC277" s="22"/>
      <c r="AD277" s="22"/>
      <c r="AE277" s="22"/>
      <c r="AF277" s="22"/>
      <c r="AG277" s="22"/>
      <c r="AH277" s="22"/>
      <c r="AI277" s="22"/>
      <c r="AJ277" s="22"/>
      <c r="AK277" s="22"/>
      <c r="AL277" s="22"/>
      <c r="AM277" s="22"/>
      <c r="AN277" s="22"/>
    </row>
    <row r="278" spans="1:40" s="23" customFormat="1" x14ac:dyDescent="0.25">
      <c r="A278" s="22"/>
      <c r="B278" s="22"/>
      <c r="C278" s="22"/>
      <c r="D278" s="22"/>
      <c r="E278" s="22"/>
      <c r="F278" s="22"/>
      <c r="G278" s="22"/>
      <c r="H278" s="22"/>
      <c r="I278" s="22"/>
      <c r="J278" s="22"/>
      <c r="K278" s="22"/>
      <c r="L278" s="22"/>
      <c r="M278" s="22"/>
      <c r="N278" s="25"/>
      <c r="T278" s="22"/>
      <c r="U278" s="22"/>
      <c r="V278" s="22"/>
      <c r="W278" s="22"/>
      <c r="X278" s="22"/>
      <c r="Y278" s="22"/>
      <c r="Z278" s="22"/>
      <c r="AA278" s="22"/>
      <c r="AB278" s="22"/>
      <c r="AC278" s="22"/>
      <c r="AD278" s="22"/>
      <c r="AE278" s="22"/>
      <c r="AF278" s="22"/>
      <c r="AG278" s="22"/>
      <c r="AH278" s="22"/>
      <c r="AI278" s="22"/>
      <c r="AJ278" s="22"/>
      <c r="AK278" s="22"/>
      <c r="AL278" s="22"/>
      <c r="AM278" s="22"/>
      <c r="AN278" s="22"/>
    </row>
    <row r="279" spans="1:40" s="23" customFormat="1" x14ac:dyDescent="0.25">
      <c r="A279" s="22"/>
      <c r="B279" s="22"/>
      <c r="C279" s="22"/>
      <c r="D279" s="22"/>
      <c r="E279" s="22"/>
      <c r="F279" s="22"/>
      <c r="G279" s="22"/>
      <c r="H279" s="22"/>
      <c r="I279" s="22"/>
      <c r="J279" s="22"/>
      <c r="K279" s="22"/>
      <c r="L279" s="22"/>
      <c r="M279" s="22"/>
      <c r="N279" s="25"/>
      <c r="T279" s="22"/>
      <c r="U279" s="22"/>
      <c r="V279" s="22"/>
      <c r="W279" s="22"/>
      <c r="X279" s="22"/>
      <c r="Y279" s="22"/>
      <c r="Z279" s="22"/>
      <c r="AA279" s="22"/>
      <c r="AB279" s="22"/>
      <c r="AC279" s="22"/>
      <c r="AD279" s="22"/>
      <c r="AE279" s="22"/>
      <c r="AF279" s="22"/>
      <c r="AG279" s="22"/>
      <c r="AH279" s="22"/>
      <c r="AI279" s="22"/>
      <c r="AJ279" s="22"/>
      <c r="AK279" s="22"/>
      <c r="AL279" s="22"/>
      <c r="AM279" s="22"/>
      <c r="AN279" s="22"/>
    </row>
    <row r="280" spans="1:40" s="23" customFormat="1" x14ac:dyDescent="0.25">
      <c r="A280" s="22"/>
      <c r="B280" s="22"/>
      <c r="C280" s="22"/>
      <c r="D280" s="22"/>
      <c r="E280" s="22"/>
      <c r="F280" s="22"/>
      <c r="G280" s="22"/>
      <c r="H280" s="22"/>
      <c r="I280" s="22"/>
      <c r="J280" s="22"/>
      <c r="K280" s="22"/>
      <c r="L280" s="22"/>
      <c r="M280" s="22"/>
      <c r="N280" s="25"/>
      <c r="T280" s="22"/>
      <c r="U280" s="22"/>
      <c r="V280" s="22"/>
      <c r="W280" s="22"/>
      <c r="X280" s="22"/>
      <c r="Y280" s="22"/>
      <c r="Z280" s="22"/>
      <c r="AA280" s="22"/>
      <c r="AB280" s="22"/>
      <c r="AC280" s="22"/>
      <c r="AD280" s="22"/>
      <c r="AE280" s="22"/>
      <c r="AF280" s="22"/>
      <c r="AG280" s="22"/>
      <c r="AH280" s="22"/>
      <c r="AI280" s="22"/>
      <c r="AJ280" s="22"/>
      <c r="AK280" s="22"/>
      <c r="AL280" s="22"/>
      <c r="AM280" s="22"/>
      <c r="AN280" s="22"/>
    </row>
    <row r="281" spans="1:40" s="23" customFormat="1" x14ac:dyDescent="0.25">
      <c r="A281" s="22"/>
      <c r="B281" s="22"/>
      <c r="C281" s="22"/>
      <c r="D281" s="22"/>
      <c r="E281" s="22"/>
      <c r="F281" s="22"/>
      <c r="G281" s="22"/>
      <c r="H281" s="22"/>
      <c r="I281" s="22"/>
      <c r="J281" s="22"/>
      <c r="K281" s="22"/>
      <c r="L281" s="22"/>
      <c r="M281" s="22"/>
      <c r="N281" s="25"/>
      <c r="T281" s="22"/>
      <c r="U281" s="22"/>
      <c r="V281" s="22"/>
      <c r="W281" s="22"/>
      <c r="X281" s="22"/>
      <c r="Y281" s="22"/>
      <c r="Z281" s="22"/>
      <c r="AA281" s="22"/>
      <c r="AB281" s="22"/>
      <c r="AC281" s="22"/>
      <c r="AD281" s="22"/>
      <c r="AE281" s="22"/>
      <c r="AF281" s="22"/>
      <c r="AG281" s="22"/>
      <c r="AH281" s="22"/>
      <c r="AI281" s="22"/>
      <c r="AJ281" s="22"/>
      <c r="AK281" s="22"/>
      <c r="AL281" s="22"/>
      <c r="AM281" s="22"/>
      <c r="AN281" s="22"/>
    </row>
    <row r="282" spans="1:40" s="23" customFormat="1" x14ac:dyDescent="0.25">
      <c r="A282" s="22"/>
      <c r="B282" s="22"/>
      <c r="C282" s="22"/>
      <c r="D282" s="22"/>
      <c r="E282" s="22"/>
      <c r="F282" s="22"/>
      <c r="G282" s="22"/>
      <c r="H282" s="22"/>
      <c r="I282" s="22"/>
      <c r="J282" s="22"/>
      <c r="K282" s="22"/>
      <c r="L282" s="22"/>
      <c r="M282" s="22"/>
      <c r="N282" s="25"/>
      <c r="T282" s="22"/>
      <c r="U282" s="22"/>
      <c r="V282" s="22"/>
      <c r="W282" s="22"/>
      <c r="X282" s="22"/>
      <c r="Y282" s="22"/>
      <c r="Z282" s="22"/>
      <c r="AA282" s="22"/>
      <c r="AB282" s="22"/>
      <c r="AC282" s="22"/>
      <c r="AD282" s="22"/>
      <c r="AE282" s="22"/>
      <c r="AF282" s="22"/>
      <c r="AG282" s="22"/>
      <c r="AH282" s="22"/>
      <c r="AI282" s="22"/>
      <c r="AJ282" s="22"/>
      <c r="AK282" s="22"/>
      <c r="AL282" s="22"/>
      <c r="AM282" s="22"/>
      <c r="AN282" s="22"/>
    </row>
    <row r="283" spans="1:40" s="23" customFormat="1" x14ac:dyDescent="0.25">
      <c r="A283" s="22"/>
      <c r="B283" s="22"/>
      <c r="C283" s="22"/>
      <c r="D283" s="22"/>
      <c r="E283" s="22"/>
      <c r="F283" s="22"/>
      <c r="G283" s="22"/>
      <c r="H283" s="22"/>
      <c r="I283" s="22"/>
      <c r="J283" s="22"/>
      <c r="K283" s="22"/>
      <c r="L283" s="22"/>
      <c r="M283" s="22"/>
      <c r="N283" s="25"/>
      <c r="T283" s="22"/>
      <c r="U283" s="22"/>
      <c r="V283" s="22"/>
      <c r="W283" s="22"/>
      <c r="X283" s="22"/>
      <c r="Y283" s="22"/>
      <c r="Z283" s="22"/>
      <c r="AA283" s="22"/>
      <c r="AB283" s="22"/>
      <c r="AC283" s="22"/>
      <c r="AD283" s="22"/>
      <c r="AE283" s="22"/>
      <c r="AF283" s="22"/>
      <c r="AG283" s="22"/>
      <c r="AH283" s="22"/>
      <c r="AI283" s="22"/>
      <c r="AJ283" s="22"/>
      <c r="AK283" s="22"/>
      <c r="AL283" s="22"/>
      <c r="AM283" s="22"/>
      <c r="AN283" s="22"/>
    </row>
    <row r="284" spans="1:40" s="23" customFormat="1" x14ac:dyDescent="0.25">
      <c r="A284" s="22"/>
      <c r="B284" s="22"/>
      <c r="C284" s="22"/>
      <c r="D284" s="22"/>
      <c r="E284" s="22"/>
      <c r="F284" s="22"/>
      <c r="G284" s="22"/>
      <c r="H284" s="22"/>
      <c r="I284" s="22"/>
      <c r="J284" s="22"/>
      <c r="K284" s="22"/>
      <c r="L284" s="22"/>
      <c r="M284" s="22"/>
      <c r="N284" s="25"/>
      <c r="T284" s="22"/>
      <c r="U284" s="22"/>
      <c r="V284" s="22"/>
      <c r="W284" s="22"/>
      <c r="X284" s="22"/>
      <c r="Y284" s="22"/>
      <c r="Z284" s="22"/>
      <c r="AA284" s="22"/>
      <c r="AB284" s="22"/>
      <c r="AC284" s="22"/>
      <c r="AD284" s="22"/>
      <c r="AE284" s="22"/>
      <c r="AF284" s="22"/>
      <c r="AG284" s="22"/>
      <c r="AH284" s="22"/>
      <c r="AI284" s="22"/>
      <c r="AJ284" s="22"/>
      <c r="AK284" s="22"/>
      <c r="AL284" s="22"/>
      <c r="AM284" s="22"/>
      <c r="AN284" s="22"/>
    </row>
    <row r="285" spans="1:40" s="23" customFormat="1" x14ac:dyDescent="0.25">
      <c r="A285" s="22"/>
      <c r="B285" s="22"/>
      <c r="C285" s="22"/>
      <c r="D285" s="22"/>
      <c r="E285" s="22"/>
      <c r="F285" s="22"/>
      <c r="G285" s="22"/>
      <c r="H285" s="22"/>
      <c r="I285" s="22"/>
      <c r="J285" s="22"/>
      <c r="K285" s="22"/>
      <c r="L285" s="22"/>
      <c r="M285" s="22"/>
      <c r="N285" s="25"/>
      <c r="T285" s="22"/>
      <c r="U285" s="22"/>
      <c r="V285" s="22"/>
      <c r="W285" s="22"/>
      <c r="X285" s="22"/>
      <c r="Y285" s="22"/>
      <c r="Z285" s="22"/>
      <c r="AA285" s="22"/>
      <c r="AB285" s="22"/>
      <c r="AC285" s="22"/>
      <c r="AD285" s="22"/>
      <c r="AE285" s="22"/>
      <c r="AF285" s="22"/>
      <c r="AG285" s="22"/>
      <c r="AH285" s="22"/>
      <c r="AI285" s="22"/>
      <c r="AJ285" s="22"/>
      <c r="AK285" s="22"/>
      <c r="AL285" s="22"/>
      <c r="AM285" s="22"/>
      <c r="AN285" s="22"/>
    </row>
    <row r="286" spans="1:40" s="23" customFormat="1" x14ac:dyDescent="0.25">
      <c r="A286" s="22"/>
      <c r="B286" s="22"/>
      <c r="C286" s="22"/>
      <c r="D286" s="22"/>
      <c r="E286" s="22"/>
      <c r="F286" s="22"/>
      <c r="G286" s="22"/>
      <c r="H286" s="22"/>
      <c r="I286" s="22"/>
      <c r="J286" s="22"/>
      <c r="K286" s="22"/>
      <c r="L286" s="22"/>
      <c r="M286" s="22"/>
      <c r="N286" s="25"/>
      <c r="T286" s="22"/>
      <c r="U286" s="22"/>
      <c r="V286" s="22"/>
      <c r="W286" s="22"/>
      <c r="X286" s="22"/>
      <c r="Y286" s="22"/>
      <c r="Z286" s="22"/>
      <c r="AA286" s="22"/>
      <c r="AB286" s="22"/>
      <c r="AC286" s="22"/>
      <c r="AD286" s="22"/>
      <c r="AE286" s="22"/>
      <c r="AF286" s="22"/>
      <c r="AG286" s="22"/>
      <c r="AH286" s="22"/>
      <c r="AI286" s="22"/>
      <c r="AJ286" s="22"/>
      <c r="AK286" s="22"/>
      <c r="AL286" s="22"/>
      <c r="AM286" s="22"/>
      <c r="AN286" s="22"/>
    </row>
    <row r="287" spans="1:40" s="23" customFormat="1" x14ac:dyDescent="0.25">
      <c r="A287" s="22"/>
      <c r="B287" s="22"/>
      <c r="C287" s="22"/>
      <c r="D287" s="22"/>
      <c r="E287" s="22"/>
      <c r="F287" s="22"/>
      <c r="G287" s="22"/>
      <c r="H287" s="22"/>
      <c r="I287" s="22"/>
      <c r="J287" s="22"/>
      <c r="K287" s="22"/>
      <c r="L287" s="22"/>
      <c r="M287" s="22"/>
      <c r="N287" s="25"/>
      <c r="T287" s="22"/>
      <c r="U287" s="22"/>
      <c r="V287" s="22"/>
      <c r="W287" s="22"/>
      <c r="X287" s="22"/>
      <c r="Y287" s="22"/>
      <c r="Z287" s="22"/>
      <c r="AA287" s="22"/>
      <c r="AB287" s="22"/>
      <c r="AC287" s="22"/>
      <c r="AD287" s="22"/>
      <c r="AE287" s="22"/>
      <c r="AF287" s="22"/>
      <c r="AG287" s="22"/>
      <c r="AH287" s="22"/>
      <c r="AI287" s="22"/>
      <c r="AJ287" s="22"/>
      <c r="AK287" s="22"/>
      <c r="AL287" s="22"/>
      <c r="AM287" s="22"/>
      <c r="AN287" s="22"/>
    </row>
    <row r="288" spans="1:40" s="23" customFormat="1" x14ac:dyDescent="0.25">
      <c r="A288" s="22"/>
      <c r="B288" s="22"/>
      <c r="C288" s="22"/>
      <c r="D288" s="22"/>
      <c r="E288" s="22"/>
      <c r="F288" s="22"/>
      <c r="G288" s="22"/>
      <c r="H288" s="22"/>
      <c r="I288" s="22"/>
      <c r="J288" s="22"/>
      <c r="K288" s="22"/>
      <c r="L288" s="22"/>
      <c r="M288" s="22"/>
      <c r="N288" s="25"/>
      <c r="T288" s="22"/>
      <c r="U288" s="22"/>
      <c r="V288" s="22"/>
      <c r="W288" s="22"/>
      <c r="X288" s="22"/>
      <c r="Y288" s="22"/>
      <c r="Z288" s="22"/>
      <c r="AA288" s="22"/>
      <c r="AB288" s="22"/>
      <c r="AC288" s="22"/>
      <c r="AD288" s="22"/>
      <c r="AE288" s="22"/>
      <c r="AF288" s="22"/>
      <c r="AG288" s="22"/>
      <c r="AH288" s="22"/>
      <c r="AI288" s="22"/>
      <c r="AJ288" s="22"/>
      <c r="AK288" s="22"/>
      <c r="AL288" s="22"/>
      <c r="AM288" s="22"/>
      <c r="AN288" s="22"/>
    </row>
    <row r="289" spans="1:40" s="23" customFormat="1" x14ac:dyDescent="0.25">
      <c r="A289" s="22"/>
      <c r="B289" s="22"/>
      <c r="C289" s="22"/>
      <c r="D289" s="22"/>
      <c r="E289" s="22"/>
      <c r="F289" s="22"/>
      <c r="G289" s="22"/>
      <c r="H289" s="22"/>
      <c r="I289" s="22"/>
      <c r="J289" s="22"/>
      <c r="K289" s="22"/>
      <c r="L289" s="22"/>
      <c r="M289" s="22"/>
      <c r="N289" s="25"/>
      <c r="T289" s="22"/>
      <c r="U289" s="22"/>
      <c r="V289" s="22"/>
      <c r="W289" s="22"/>
      <c r="X289" s="22"/>
      <c r="Y289" s="22"/>
      <c r="Z289" s="22"/>
      <c r="AA289" s="22"/>
      <c r="AB289" s="22"/>
      <c r="AC289" s="22"/>
      <c r="AD289" s="22"/>
      <c r="AE289" s="22"/>
      <c r="AF289" s="22"/>
      <c r="AG289" s="22"/>
      <c r="AH289" s="22"/>
      <c r="AI289" s="22"/>
      <c r="AJ289" s="22"/>
      <c r="AK289" s="22"/>
      <c r="AL289" s="22"/>
      <c r="AM289" s="22"/>
      <c r="AN289" s="22"/>
    </row>
    <row r="290" spans="1:40" s="23" customFormat="1" x14ac:dyDescent="0.25">
      <c r="A290" s="22"/>
      <c r="B290" s="22"/>
      <c r="C290" s="22"/>
      <c r="D290" s="22"/>
      <c r="E290" s="22"/>
      <c r="F290" s="22"/>
      <c r="G290" s="22"/>
      <c r="H290" s="22"/>
      <c r="I290" s="22"/>
      <c r="J290" s="22"/>
      <c r="K290" s="22"/>
      <c r="L290" s="22"/>
      <c r="M290" s="22"/>
      <c r="N290" s="25"/>
      <c r="T290" s="22"/>
      <c r="U290" s="22"/>
      <c r="V290" s="22"/>
      <c r="W290" s="22"/>
      <c r="X290" s="22"/>
      <c r="Y290" s="22"/>
      <c r="Z290" s="22"/>
      <c r="AA290" s="22"/>
      <c r="AB290" s="22"/>
      <c r="AC290" s="22"/>
      <c r="AD290" s="22"/>
      <c r="AE290" s="22"/>
      <c r="AF290" s="22"/>
      <c r="AG290" s="22"/>
      <c r="AH290" s="22"/>
      <c r="AI290" s="22"/>
      <c r="AJ290" s="22"/>
      <c r="AK290" s="22"/>
      <c r="AL290" s="22"/>
      <c r="AM290" s="22"/>
      <c r="AN290" s="22"/>
    </row>
    <row r="291" spans="1:40" s="23" customFormat="1" x14ac:dyDescent="0.25">
      <c r="A291" s="22"/>
      <c r="B291" s="22"/>
      <c r="C291" s="22"/>
      <c r="D291" s="22"/>
      <c r="E291" s="22"/>
      <c r="F291" s="22"/>
      <c r="G291" s="22"/>
      <c r="H291" s="22"/>
      <c r="I291" s="22"/>
      <c r="J291" s="22"/>
      <c r="K291" s="22"/>
      <c r="L291" s="22"/>
      <c r="M291" s="22"/>
      <c r="N291" s="25"/>
      <c r="T291" s="22"/>
      <c r="U291" s="22"/>
      <c r="V291" s="22"/>
      <c r="W291" s="22"/>
      <c r="X291" s="22"/>
      <c r="Y291" s="22"/>
      <c r="Z291" s="22"/>
      <c r="AA291" s="22"/>
      <c r="AB291" s="22"/>
      <c r="AC291" s="22"/>
      <c r="AD291" s="22"/>
      <c r="AE291" s="22"/>
      <c r="AF291" s="22"/>
      <c r="AG291" s="22"/>
      <c r="AH291" s="22"/>
      <c r="AI291" s="22"/>
      <c r="AJ291" s="22"/>
      <c r="AK291" s="22"/>
      <c r="AL291" s="22"/>
      <c r="AM291" s="22"/>
      <c r="AN291" s="22"/>
    </row>
    <row r="292" spans="1:40" s="23" customFormat="1" x14ac:dyDescent="0.25">
      <c r="A292" s="22"/>
      <c r="B292" s="22"/>
      <c r="C292" s="22"/>
      <c r="D292" s="22"/>
      <c r="E292" s="22"/>
      <c r="F292" s="22"/>
      <c r="G292" s="22"/>
      <c r="H292" s="22"/>
      <c r="I292" s="22"/>
      <c r="J292" s="22"/>
      <c r="K292" s="22"/>
      <c r="L292" s="22"/>
      <c r="M292" s="22"/>
      <c r="N292" s="25"/>
      <c r="T292" s="22"/>
      <c r="U292" s="22"/>
      <c r="V292" s="22"/>
      <c r="W292" s="22"/>
      <c r="X292" s="22"/>
      <c r="Y292" s="22"/>
      <c r="Z292" s="22"/>
      <c r="AA292" s="22"/>
      <c r="AB292" s="22"/>
      <c r="AC292" s="22"/>
      <c r="AD292" s="22"/>
      <c r="AE292" s="22"/>
      <c r="AF292" s="22"/>
      <c r="AG292" s="22"/>
      <c r="AH292" s="22"/>
      <c r="AI292" s="22"/>
      <c r="AJ292" s="22"/>
      <c r="AK292" s="22"/>
      <c r="AL292" s="22"/>
      <c r="AM292" s="22"/>
      <c r="AN292" s="22"/>
    </row>
    <row r="293" spans="1:40" s="23" customFormat="1" x14ac:dyDescent="0.25">
      <c r="A293" s="22"/>
      <c r="B293" s="22"/>
      <c r="C293" s="22"/>
      <c r="D293" s="22"/>
      <c r="E293" s="22"/>
      <c r="F293" s="22"/>
      <c r="G293" s="22"/>
      <c r="H293" s="22"/>
      <c r="I293" s="22"/>
      <c r="J293" s="22"/>
      <c r="K293" s="22"/>
      <c r="L293" s="22"/>
      <c r="M293" s="22"/>
      <c r="N293" s="25"/>
      <c r="T293" s="22"/>
      <c r="U293" s="22"/>
      <c r="V293" s="22"/>
      <c r="W293" s="22"/>
      <c r="X293" s="22"/>
      <c r="Y293" s="22"/>
      <c r="Z293" s="22"/>
      <c r="AA293" s="22"/>
      <c r="AB293" s="22"/>
      <c r="AC293" s="22"/>
      <c r="AD293" s="22"/>
      <c r="AE293" s="22"/>
      <c r="AF293" s="22"/>
      <c r="AG293" s="22"/>
      <c r="AH293" s="22"/>
      <c r="AI293" s="22"/>
      <c r="AJ293" s="22"/>
      <c r="AK293" s="22"/>
      <c r="AL293" s="22"/>
      <c r="AM293" s="22"/>
      <c r="AN293" s="22"/>
    </row>
    <row r="294" spans="1:40" s="23" customFormat="1" x14ac:dyDescent="0.25">
      <c r="A294" s="22"/>
      <c r="B294" s="22"/>
      <c r="C294" s="22"/>
      <c r="D294" s="22"/>
      <c r="E294" s="22"/>
      <c r="F294" s="22"/>
      <c r="G294" s="22"/>
      <c r="H294" s="22"/>
      <c r="I294" s="22"/>
      <c r="J294" s="22"/>
      <c r="K294" s="22"/>
      <c r="L294" s="22"/>
      <c r="M294" s="22"/>
      <c r="N294" s="25"/>
      <c r="T294" s="22"/>
      <c r="U294" s="22"/>
      <c r="V294" s="22"/>
      <c r="W294" s="22"/>
      <c r="X294" s="22"/>
      <c r="Y294" s="22"/>
      <c r="Z294" s="22"/>
      <c r="AA294" s="22"/>
      <c r="AB294" s="22"/>
      <c r="AC294" s="22"/>
      <c r="AD294" s="22"/>
      <c r="AE294" s="22"/>
      <c r="AF294" s="22"/>
      <c r="AG294" s="22"/>
      <c r="AH294" s="22"/>
      <c r="AI294" s="22"/>
      <c r="AJ294" s="22"/>
      <c r="AK294" s="22"/>
      <c r="AL294" s="22"/>
      <c r="AM294" s="22"/>
      <c r="AN294" s="22"/>
    </row>
    <row r="295" spans="1:40" s="23" customFormat="1" x14ac:dyDescent="0.25">
      <c r="A295" s="22"/>
      <c r="B295" s="22"/>
      <c r="C295" s="22"/>
      <c r="D295" s="22"/>
      <c r="E295" s="22"/>
      <c r="F295" s="22"/>
      <c r="G295" s="22"/>
      <c r="H295" s="22"/>
      <c r="I295" s="22"/>
      <c r="J295" s="22"/>
      <c r="K295" s="22"/>
      <c r="L295" s="22"/>
      <c r="M295" s="22"/>
      <c r="N295" s="25"/>
      <c r="T295" s="22"/>
      <c r="U295" s="22"/>
      <c r="V295" s="22"/>
      <c r="W295" s="22"/>
      <c r="X295" s="22"/>
      <c r="Y295" s="22"/>
      <c r="Z295" s="22"/>
      <c r="AA295" s="22"/>
      <c r="AB295" s="22"/>
      <c r="AC295" s="22"/>
      <c r="AD295" s="22"/>
      <c r="AE295" s="22"/>
      <c r="AF295" s="22"/>
      <c r="AG295" s="22"/>
      <c r="AH295" s="22"/>
      <c r="AI295" s="22"/>
      <c r="AJ295" s="22"/>
      <c r="AK295" s="22"/>
      <c r="AL295" s="22"/>
      <c r="AM295" s="22"/>
      <c r="AN295" s="22"/>
    </row>
  </sheetData>
  <mergeCells count="92">
    <mergeCell ref="H166:H167"/>
    <mergeCell ref="I166:I167"/>
    <mergeCell ref="J166:J167"/>
    <mergeCell ref="K166:L166"/>
    <mergeCell ref="M166:M167"/>
    <mergeCell ref="A23:A53"/>
    <mergeCell ref="A56:A72"/>
    <mergeCell ref="A87:A122"/>
    <mergeCell ref="A166:A167"/>
    <mergeCell ref="B166:B167"/>
    <mergeCell ref="A154:A155"/>
    <mergeCell ref="B154:B155"/>
    <mergeCell ref="A142:A143"/>
    <mergeCell ref="B142:B143"/>
    <mergeCell ref="A130:A131"/>
    <mergeCell ref="B130:B131"/>
    <mergeCell ref="A54:A55"/>
    <mergeCell ref="A73:A75"/>
    <mergeCell ref="A76:A86"/>
    <mergeCell ref="C166:C167"/>
    <mergeCell ref="D166:D167"/>
    <mergeCell ref="E166:E167"/>
    <mergeCell ref="F166:G166"/>
    <mergeCell ref="F154:G154"/>
    <mergeCell ref="C154:C155"/>
    <mergeCell ref="D154:D155"/>
    <mergeCell ref="E154:E155"/>
    <mergeCell ref="H154:H155"/>
    <mergeCell ref="I154:I155"/>
    <mergeCell ref="J154:J155"/>
    <mergeCell ref="K154:L154"/>
    <mergeCell ref="M154:M155"/>
    <mergeCell ref="H142:H143"/>
    <mergeCell ref="I142:I143"/>
    <mergeCell ref="J142:J143"/>
    <mergeCell ref="K142:L142"/>
    <mergeCell ref="M142:M143"/>
    <mergeCell ref="C142:C143"/>
    <mergeCell ref="D142:D143"/>
    <mergeCell ref="E142:E143"/>
    <mergeCell ref="F142:G142"/>
    <mergeCell ref="F130:G130"/>
    <mergeCell ref="C130:C131"/>
    <mergeCell ref="D130:D131"/>
    <mergeCell ref="E130:E131"/>
    <mergeCell ref="H130:H131"/>
    <mergeCell ref="I130:I131"/>
    <mergeCell ref="J130:J131"/>
    <mergeCell ref="K130:L130"/>
    <mergeCell ref="M130:M131"/>
    <mergeCell ref="AG9:AG10"/>
    <mergeCell ref="AH9:AH10"/>
    <mergeCell ref="AI9:AI10"/>
    <mergeCell ref="A11:A13"/>
    <mergeCell ref="A14:A22"/>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14" priority="9" stopIfTrue="1" operator="equal">
      <formula>$AN$6</formula>
    </cfRule>
  </conditionalFormatting>
  <conditionalFormatting sqref="N11:N122">
    <cfRule type="cellIs" dxfId="13" priority="8" stopIfTrue="1" operator="equal">
      <formula>"x"</formula>
    </cfRule>
  </conditionalFormatting>
  <conditionalFormatting sqref="O11:O122">
    <cfRule type="cellIs" dxfId="12" priority="7" operator="equal">
      <formula>"x"</formula>
    </cfRule>
  </conditionalFormatting>
  <conditionalFormatting sqref="P11:P122">
    <cfRule type="cellIs" dxfId="11" priority="6" operator="equal">
      <formula>"x"</formula>
    </cfRule>
  </conditionalFormatting>
  <conditionalFormatting sqref="Q11:Q122">
    <cfRule type="cellIs" dxfId="10" priority="5" stopIfTrue="1" operator="equal">
      <formula>"x"</formula>
    </cfRule>
  </conditionalFormatting>
  <conditionalFormatting sqref="R11:R122">
    <cfRule type="cellIs" dxfId="9" priority="4" operator="equal">
      <formula>"x"</formula>
    </cfRule>
  </conditionalFormatting>
  <conditionalFormatting sqref="S119:S122">
    <cfRule type="cellIs" dxfId="8" priority="3" stopIfTrue="1" operator="equal">
      <formula>"x"</formula>
    </cfRule>
  </conditionalFormatting>
  <conditionalFormatting sqref="S11:S122">
    <cfRule type="cellIs" dxfId="7" priority="1" stopIfTrue="1" operator="equal">
      <formula>$AN$7</formula>
    </cfRule>
    <cfRule type="cellIs" dxfId="6" priority="2" stopIfTrue="1" operator="equal">
      <formula>$AN$6</formula>
    </cfRule>
  </conditionalFormatting>
  <dataValidations count="1">
    <dataValidation type="list" allowBlank="1" showInputMessage="1" showErrorMessage="1" sqref="S11:S122">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1"/>
  <sheetViews>
    <sheetView showGridLines="0" topLeftCell="B1" zoomScale="80" zoomScaleNormal="80" zoomScalePageLayoutView="70" workbookViewId="0">
      <selection activeCell="D23" sqref="D23:G23"/>
    </sheetView>
  </sheetViews>
  <sheetFormatPr defaultRowHeight="15" x14ac:dyDescent="0.25"/>
  <cols>
    <col min="1" max="1" width="2.85546875" customWidth="1"/>
    <col min="2" max="2" width="3.85546875" customWidth="1"/>
    <col min="3" max="3" width="44.5703125" customWidth="1"/>
    <col min="4" max="4" width="12" bestFit="1" customWidth="1"/>
    <col min="5" max="5" width="7.42578125" customWidth="1"/>
    <col min="6" max="6" width="14.42578125"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57"/>
      <c r="B1" s="383" t="s">
        <v>2191</v>
      </c>
      <c r="C1" s="383"/>
      <c r="D1" s="383"/>
      <c r="E1" s="383"/>
      <c r="F1" s="383"/>
      <c r="G1" s="383"/>
      <c r="H1" s="383"/>
      <c r="I1" s="383"/>
      <c r="J1" s="383"/>
      <c r="K1" s="383"/>
      <c r="L1" s="383"/>
      <c r="M1" s="383"/>
      <c r="N1" s="383"/>
      <c r="O1" s="383"/>
      <c r="P1" s="383"/>
      <c r="Q1" s="383"/>
      <c r="R1" s="383"/>
      <c r="S1" s="383"/>
      <c r="T1" s="383"/>
      <c r="U1" s="383"/>
      <c r="V1" s="383"/>
      <c r="W1" s="383"/>
      <c r="X1" s="57"/>
    </row>
    <row r="2" spans="1:28" s="59" customFormat="1" ht="11.25" customHeight="1" x14ac:dyDescent="0.25">
      <c r="A2" s="58"/>
      <c r="B2" s="383"/>
      <c r="C2" s="383"/>
      <c r="D2" s="383"/>
      <c r="E2" s="383"/>
      <c r="F2" s="383"/>
      <c r="G2" s="383"/>
      <c r="H2" s="383"/>
      <c r="I2" s="383"/>
      <c r="J2" s="383"/>
      <c r="K2" s="383"/>
      <c r="L2" s="383"/>
      <c r="M2" s="383"/>
      <c r="N2" s="383"/>
      <c r="O2" s="383"/>
      <c r="P2" s="383"/>
      <c r="Q2" s="383"/>
      <c r="R2" s="383"/>
      <c r="S2" s="383"/>
      <c r="T2" s="383"/>
      <c r="U2" s="383"/>
      <c r="V2" s="383"/>
      <c r="W2" s="383"/>
      <c r="X2" s="58"/>
    </row>
    <row r="3" spans="1:28" s="61" customFormat="1" ht="33.75" customHeight="1" x14ac:dyDescent="0.25">
      <c r="A3" s="60"/>
      <c r="B3" s="384" t="str">
        <f>'Monitoria Anual - 4'!A2</f>
        <v xml:space="preserve">Plano de Ação Nacional para a Conservação dos Anfíbios e Répteis Ameaçados de Extinção da Região Sul do Brasil (PAN Sul) </v>
      </c>
      <c r="C3" s="384"/>
      <c r="D3" s="384"/>
      <c r="E3" s="384"/>
      <c r="F3" s="384"/>
      <c r="G3" s="384"/>
      <c r="H3" s="384"/>
      <c r="I3" s="384"/>
      <c r="J3" s="384"/>
      <c r="K3" s="384"/>
      <c r="L3" s="384"/>
      <c r="M3" s="384"/>
      <c r="N3" s="384"/>
      <c r="O3" s="384"/>
      <c r="P3" s="384"/>
      <c r="Q3" s="384"/>
      <c r="R3" s="384"/>
      <c r="S3" s="384"/>
      <c r="T3" s="384"/>
      <c r="U3" s="384"/>
      <c r="V3" s="384"/>
      <c r="W3" s="384"/>
      <c r="X3" s="60"/>
    </row>
    <row r="4" spans="1:28" s="7" customFormat="1" ht="7.5" customHeight="1" x14ac:dyDescent="0.25">
      <c r="A4" s="57"/>
      <c r="J4" s="21"/>
      <c r="K4" s="21"/>
      <c r="L4" s="21"/>
      <c r="M4" s="21"/>
      <c r="N4" s="21"/>
      <c r="O4" s="21"/>
      <c r="X4" s="57"/>
    </row>
    <row r="5" spans="1:28" s="22" customFormat="1" ht="29.25" customHeight="1" x14ac:dyDescent="0.25">
      <c r="A5" s="26"/>
      <c r="B5" s="385" t="s">
        <v>0</v>
      </c>
      <c r="C5" s="385"/>
      <c r="D5" s="388" t="str">
        <f>'Monitoria Anual - 4'!B4</f>
        <v>Manutenção da diversidade da fauna de anfíbios e répteis da região sul do Brasil, em cinco anos</v>
      </c>
      <c r="E5" s="388"/>
      <c r="F5" s="388"/>
      <c r="G5" s="388"/>
      <c r="H5" s="388"/>
      <c r="I5" s="388"/>
      <c r="J5" s="388"/>
      <c r="K5" s="388"/>
      <c r="L5" s="388"/>
      <c r="M5" s="389"/>
      <c r="N5" s="53"/>
      <c r="O5" s="53"/>
      <c r="P5" s="53"/>
      <c r="Q5" s="53"/>
      <c r="R5" s="53"/>
      <c r="X5" s="26"/>
    </row>
    <row r="6" spans="1:28" s="7" customFormat="1" ht="6.75" customHeight="1" x14ac:dyDescent="0.25">
      <c r="A6" s="57"/>
      <c r="J6" s="21"/>
      <c r="K6" s="21"/>
      <c r="L6" s="21"/>
      <c r="M6" s="21"/>
      <c r="N6" s="21"/>
      <c r="O6" s="21"/>
      <c r="X6" s="57"/>
    </row>
    <row r="7" spans="1:28" s="7" customFormat="1" ht="26.25" customHeight="1" x14ac:dyDescent="0.25">
      <c r="A7" s="57"/>
      <c r="B7" s="385" t="s">
        <v>2189</v>
      </c>
      <c r="C7" s="385"/>
      <c r="D7" s="386" t="str">
        <f>'Monitoria Anual - 4'!B6</f>
        <v>22 a 25 de novembro de 2016</v>
      </c>
      <c r="E7" s="386"/>
      <c r="F7" s="386"/>
      <c r="G7" s="387"/>
      <c r="H7" s="24"/>
      <c r="I7" s="133"/>
      <c r="J7" s="21"/>
      <c r="K7" s="21"/>
      <c r="L7" s="21"/>
      <c r="M7" s="21"/>
      <c r="N7" s="21"/>
      <c r="O7" s="21"/>
      <c r="X7" s="57"/>
    </row>
    <row r="8" spans="1:28" ht="11.25" customHeight="1" x14ac:dyDescent="0.25">
      <c r="A8" s="57"/>
      <c r="X8" s="57"/>
    </row>
    <row r="9" spans="1:28" ht="24" customHeight="1" x14ac:dyDescent="0.25">
      <c r="A9" s="57"/>
      <c r="B9" s="392" t="s">
        <v>22</v>
      </c>
      <c r="C9" s="392"/>
      <c r="D9" s="392"/>
      <c r="E9" s="392"/>
      <c r="F9" s="392"/>
      <c r="G9" s="392"/>
      <c r="H9" s="392"/>
      <c r="I9" s="392"/>
      <c r="J9" s="392"/>
      <c r="K9" s="392"/>
      <c r="L9" s="392"/>
      <c r="M9" s="392"/>
      <c r="N9" s="392"/>
      <c r="O9" s="392"/>
      <c r="P9" s="392"/>
      <c r="Q9" s="392"/>
      <c r="R9" s="392"/>
      <c r="S9" s="392"/>
      <c r="T9" s="392"/>
      <c r="U9" s="392"/>
      <c r="V9" s="392"/>
      <c r="W9" s="392"/>
      <c r="X9" s="57"/>
    </row>
    <row r="10" spans="1:28" x14ac:dyDescent="0.25">
      <c r="A10" s="57"/>
      <c r="G10" s="63"/>
      <c r="H10" s="63"/>
      <c r="I10" s="63"/>
      <c r="X10" s="57"/>
    </row>
    <row r="11" spans="1:28" ht="15.75" x14ac:dyDescent="0.25">
      <c r="A11" s="57"/>
      <c r="B11" s="390" t="s">
        <v>2192</v>
      </c>
      <c r="C11" s="391"/>
      <c r="D11" s="62"/>
      <c r="E11" s="62"/>
      <c r="F11" s="62"/>
      <c r="G11" s="62"/>
      <c r="H11" s="62"/>
      <c r="I11" s="62"/>
      <c r="J11" s="62"/>
      <c r="K11" s="62"/>
      <c r="L11" s="62"/>
      <c r="M11" s="62"/>
      <c r="N11" s="62"/>
      <c r="O11" s="62"/>
      <c r="P11" s="62"/>
      <c r="Q11" s="62"/>
      <c r="R11" s="62"/>
      <c r="S11" s="62"/>
      <c r="T11" s="62"/>
      <c r="U11" s="62"/>
      <c r="V11" s="62"/>
      <c r="W11" s="62"/>
      <c r="X11" s="57"/>
    </row>
    <row r="12" spans="1:28" ht="9" customHeight="1" thickBot="1" x14ac:dyDescent="0.3">
      <c r="A12" s="57"/>
      <c r="E12" s="64"/>
      <c r="F12" s="393"/>
      <c r="G12" s="393"/>
      <c r="H12" s="65"/>
      <c r="X12" s="57"/>
    </row>
    <row r="13" spans="1:28" ht="26.25" customHeight="1" thickBot="1" x14ac:dyDescent="0.3">
      <c r="A13" s="57"/>
      <c r="C13" s="394" t="s">
        <v>2222</v>
      </c>
      <c r="D13" s="395"/>
      <c r="E13" s="395"/>
      <c r="F13" s="395"/>
      <c r="G13" s="396"/>
      <c r="H13" s="66"/>
      <c r="X13" s="57"/>
    </row>
    <row r="14" spans="1:28" s="2" customFormat="1" ht="34.5" customHeight="1" thickBot="1" x14ac:dyDescent="0.3">
      <c r="A14" s="26"/>
      <c r="C14" s="67" t="s">
        <v>2194</v>
      </c>
      <c r="D14" s="68" t="s">
        <v>44</v>
      </c>
      <c r="E14" s="134" t="s">
        <v>25</v>
      </c>
      <c r="F14" s="177" t="s">
        <v>42</v>
      </c>
      <c r="G14" s="69" t="s">
        <v>25</v>
      </c>
      <c r="H14" s="70"/>
      <c r="X14" s="26"/>
    </row>
    <row r="15" spans="1:28" ht="15.75" x14ac:dyDescent="0.25">
      <c r="A15" s="57"/>
      <c r="C15" s="165" t="s">
        <v>2209</v>
      </c>
      <c r="D15" s="135"/>
      <c r="E15" s="136"/>
      <c r="F15" s="137">
        <f>COUNTA('Monitoria Anual - 4'!S11:S973)</f>
        <v>26</v>
      </c>
      <c r="G15" s="138">
        <f t="shared" ref="G15:G21" si="0">F15/$F$22</f>
        <v>0.30232558139534882</v>
      </c>
      <c r="H15" s="73"/>
      <c r="X15" s="57"/>
    </row>
    <row r="16" spans="1:28" ht="15.75" x14ac:dyDescent="0.25">
      <c r="A16" s="57"/>
      <c r="C16" s="166" t="s">
        <v>2210</v>
      </c>
      <c r="D16" s="139">
        <f>COUNTA('Monitoria Anual - 4'!N11:N973)</f>
        <v>0</v>
      </c>
      <c r="E16" s="72">
        <f>D16/$D$22</f>
        <v>0</v>
      </c>
      <c r="F16" s="140">
        <f>D16-AB16</f>
        <v>0</v>
      </c>
      <c r="G16" s="72">
        <f t="shared" si="0"/>
        <v>0</v>
      </c>
      <c r="H16" s="73"/>
      <c r="X16" s="57"/>
      <c r="Z16">
        <f>COUNTIFS('Monitoria Anual - 4'!N:N,"x",'Monitoria Anual - 4'!S:S,"Excluída")</f>
        <v>0</v>
      </c>
      <c r="AA16">
        <f>COUNTIFS('Monitoria Anual - 4'!N:N,"x",'Monitoria Anual - 4'!S:S,"Agrupada")</f>
        <v>0</v>
      </c>
      <c r="AB16">
        <f>Z16+AA16</f>
        <v>0</v>
      </c>
    </row>
    <row r="17" spans="1:28" ht="15.75" x14ac:dyDescent="0.25">
      <c r="A17" s="57"/>
      <c r="C17" s="167" t="s">
        <v>2211</v>
      </c>
      <c r="D17" s="139">
        <f>COUNTA('Monitoria Anual - 4'!O11:O973)</f>
        <v>45</v>
      </c>
      <c r="E17" s="72">
        <f>D17/$D$22</f>
        <v>0.40540540540540543</v>
      </c>
      <c r="F17" s="140">
        <f>D17-AB17</f>
        <v>23</v>
      </c>
      <c r="G17" s="72">
        <f t="shared" si="0"/>
        <v>0.26744186046511625</v>
      </c>
      <c r="H17" s="73"/>
      <c r="X17" s="57"/>
      <c r="Z17">
        <f>COUNTIFS('Monitoria Anual - 4'!O:O,"x",'Monitoria Anual - 4'!S:S,"Excluída")</f>
        <v>21</v>
      </c>
      <c r="AA17">
        <f>COUNTIFS('Monitoria Anual - 4'!O:O,"x",'Monitoria Anual - 4'!S:S,"Agrupada")</f>
        <v>1</v>
      </c>
      <c r="AB17">
        <f>Z17+AA17</f>
        <v>22</v>
      </c>
    </row>
    <row r="18" spans="1:28" ht="15.75" x14ac:dyDescent="0.25">
      <c r="A18" s="57"/>
      <c r="C18" s="168" t="s">
        <v>2212</v>
      </c>
      <c r="D18" s="139">
        <f>COUNTA('Monitoria Anual - 4'!P11:P973)</f>
        <v>13</v>
      </c>
      <c r="E18" s="72">
        <f>D18/$D$22</f>
        <v>0.11711711711711711</v>
      </c>
      <c r="F18" s="140">
        <f>D18-AB18</f>
        <v>11</v>
      </c>
      <c r="G18" s="72">
        <f t="shared" si="0"/>
        <v>0.12790697674418605</v>
      </c>
      <c r="H18" s="73"/>
      <c r="X18" s="57"/>
      <c r="Z18">
        <f>COUNTIFS('Monitoria Anual - 4'!P:P,"x",'Monitoria Anual - 4'!S:S,"Excluída")</f>
        <v>1</v>
      </c>
      <c r="AA18">
        <f>COUNTIFS('Monitoria Anual - 4'!P:P,"x",'Monitoria Anual - 4'!S:S,"Agrupada")</f>
        <v>1</v>
      </c>
      <c r="AB18">
        <f>Z18+AA18</f>
        <v>2</v>
      </c>
    </row>
    <row r="19" spans="1:28" ht="15.75" x14ac:dyDescent="0.25">
      <c r="A19" s="57"/>
      <c r="C19" s="169" t="s">
        <v>2213</v>
      </c>
      <c r="D19" s="139">
        <f>COUNTA('Monitoria Anual - 4'!Q11:Q973)</f>
        <v>29</v>
      </c>
      <c r="E19" s="72">
        <f>D19/$D$22</f>
        <v>0.26126126126126126</v>
      </c>
      <c r="F19" s="140">
        <f t="shared" ref="F19:F20" si="1">D19-AB19</f>
        <v>28</v>
      </c>
      <c r="G19" s="72">
        <f t="shared" si="0"/>
        <v>0.32558139534883723</v>
      </c>
      <c r="H19" s="73"/>
      <c r="X19" s="57"/>
      <c r="Z19">
        <f>COUNTIFS('Monitoria Anual - 4'!Q:Q,"x",'Monitoria Anual - 4'!S:S,"Excluída")</f>
        <v>0</v>
      </c>
      <c r="AA19">
        <f>COUNTIFS('Monitoria Anual - 4'!Q:Q,"x",'Monitoria Anual - 4'!S:S,"Agrupada")</f>
        <v>1</v>
      </c>
      <c r="AB19">
        <f>Z19+AA19</f>
        <v>1</v>
      </c>
    </row>
    <row r="20" spans="1:28" ht="15.75" x14ac:dyDescent="0.25">
      <c r="A20" s="57"/>
      <c r="C20" s="170" t="s">
        <v>2214</v>
      </c>
      <c r="D20" s="139">
        <f>COUNTA('Monitoria Anual - 4'!R11:R973)</f>
        <v>24</v>
      </c>
      <c r="E20" s="72">
        <f>D20/$D$22</f>
        <v>0.21621621621621623</v>
      </c>
      <c r="F20" s="140">
        <f t="shared" si="1"/>
        <v>24</v>
      </c>
      <c r="G20" s="72">
        <f t="shared" si="0"/>
        <v>0.27906976744186046</v>
      </c>
      <c r="H20" s="73"/>
      <c r="X20" s="57"/>
      <c r="Z20">
        <f>COUNTIFS('Monitoria Anual - 4'!R:R,"x",'Monitoria Anual - 4'!S:S,"Excluída")</f>
        <v>0</v>
      </c>
      <c r="AA20">
        <f>COUNTIFS('Monitoria Anual - 4'!R:R,"x",'Monitoria Anual - 4'!S:S,"Agrupada")</f>
        <v>0</v>
      </c>
      <c r="AB20">
        <f>Z20+AA20</f>
        <v>0</v>
      </c>
    </row>
    <row r="21" spans="1:28" ht="16.5" thickBot="1" x14ac:dyDescent="0.3">
      <c r="A21" s="57"/>
      <c r="C21" s="171" t="s">
        <v>2215</v>
      </c>
      <c r="D21" s="141"/>
      <c r="E21" s="142"/>
      <c r="F21" s="143">
        <f>'Monitoria Anual - 4'!C128</f>
        <v>0</v>
      </c>
      <c r="G21" s="144">
        <f t="shared" si="0"/>
        <v>0</v>
      </c>
      <c r="H21" s="73"/>
      <c r="X21" s="57"/>
    </row>
    <row r="22" spans="1:28" ht="16.5" thickBot="1" x14ac:dyDescent="0.3">
      <c r="A22" s="57"/>
      <c r="C22" s="145" t="s">
        <v>2216</v>
      </c>
      <c r="D22" s="146">
        <f>SUM(D16:D20)</f>
        <v>111</v>
      </c>
      <c r="E22" s="76">
        <f>SUM(E15:E21)</f>
        <v>1</v>
      </c>
      <c r="F22" s="147">
        <f>SUM(F16:F21)</f>
        <v>86</v>
      </c>
      <c r="G22" s="76">
        <f>SUM(G16:G21)</f>
        <v>1</v>
      </c>
      <c r="H22" s="73"/>
      <c r="X22" s="57"/>
    </row>
    <row r="23" spans="1:28" ht="15.75" thickBot="1" x14ac:dyDescent="0.3">
      <c r="A23" s="57"/>
      <c r="C23" s="172" t="s">
        <v>2217</v>
      </c>
      <c r="D23" s="397">
        <f>COUNTIF('Monitoria Anual - 4'!S11:S973,"Agrupada")</f>
        <v>4</v>
      </c>
      <c r="E23" s="398"/>
      <c r="F23" s="398"/>
      <c r="G23" s="399"/>
      <c r="H23" s="77"/>
      <c r="X23" s="57"/>
    </row>
    <row r="24" spans="1:28" ht="15.75" thickBot="1" x14ac:dyDescent="0.3">
      <c r="A24" s="57"/>
      <c r="C24" s="173" t="s">
        <v>2218</v>
      </c>
      <c r="D24" s="397">
        <f>COUNTIF('Monitoria Anual - 4'!S11:S135,"Excluída")</f>
        <v>22</v>
      </c>
      <c r="E24" s="398"/>
      <c r="F24" s="398"/>
      <c r="G24" s="399"/>
      <c r="H24" s="64"/>
      <c r="X24" s="57"/>
    </row>
    <row r="25" spans="1:28" ht="9.75" customHeight="1" x14ac:dyDescent="0.25">
      <c r="A25" s="57"/>
      <c r="H25" s="64"/>
      <c r="X25" s="57"/>
    </row>
    <row r="26" spans="1:28" ht="4.5" customHeight="1" x14ac:dyDescent="0.25">
      <c r="A26" s="57"/>
      <c r="H26" s="64"/>
      <c r="X26" s="57"/>
    </row>
    <row r="27" spans="1:28" ht="15.75" x14ac:dyDescent="0.25">
      <c r="A27" s="57"/>
      <c r="B27" s="390" t="s">
        <v>27</v>
      </c>
      <c r="C27" s="391"/>
      <c r="D27" s="80"/>
      <c r="E27" s="80"/>
      <c r="F27" s="80"/>
      <c r="G27" s="80"/>
      <c r="X27" s="57"/>
    </row>
    <row r="28" spans="1:28" ht="12" customHeight="1" thickBot="1" x14ac:dyDescent="0.3">
      <c r="A28" s="57"/>
      <c r="B28" s="62"/>
      <c r="C28" s="81"/>
      <c r="D28" s="81"/>
      <c r="E28" s="81"/>
      <c r="F28" s="81"/>
      <c r="G28" s="81"/>
      <c r="H28" s="80"/>
      <c r="I28" s="80"/>
      <c r="J28" s="80"/>
      <c r="K28" s="80"/>
      <c r="L28" s="80"/>
      <c r="M28" s="80"/>
      <c r="N28" s="80"/>
      <c r="O28" s="80"/>
      <c r="P28" s="80"/>
      <c r="Q28" s="80"/>
      <c r="R28" s="80"/>
      <c r="S28" s="80"/>
      <c r="T28" s="80"/>
      <c r="U28" s="80"/>
      <c r="V28" s="80"/>
      <c r="W28" s="80"/>
      <c r="X28" s="57"/>
    </row>
    <row r="29" spans="1:28" s="7" customFormat="1" ht="16.5" thickBot="1" x14ac:dyDescent="0.3">
      <c r="A29" s="57"/>
      <c r="B29" s="81"/>
      <c r="C29" s="82" t="s">
        <v>23</v>
      </c>
      <c r="D29" s="83">
        <f>COUNTA('Monitoria Anual - 4'!A11:A122)</f>
        <v>8</v>
      </c>
      <c r="E29"/>
      <c r="F29"/>
      <c r="G29"/>
      <c r="H29" s="81"/>
      <c r="I29" s="81"/>
      <c r="J29" s="81"/>
      <c r="K29" s="81"/>
      <c r="L29" s="81"/>
      <c r="M29" s="81"/>
      <c r="N29" s="81"/>
      <c r="O29" s="81"/>
      <c r="P29" s="81"/>
      <c r="Q29" s="81"/>
      <c r="R29" s="81"/>
      <c r="S29" s="81"/>
      <c r="T29" s="81"/>
      <c r="U29" s="81"/>
      <c r="V29" s="81"/>
      <c r="W29" s="81"/>
      <c r="X29" s="57"/>
    </row>
    <row r="30" spans="1:28" ht="10.5" customHeight="1" thickBot="1" x14ac:dyDescent="0.3">
      <c r="A30" s="57"/>
      <c r="X30" s="57"/>
    </row>
    <row r="31" spans="1:28" ht="15.75" thickBot="1" x14ac:dyDescent="0.3">
      <c r="A31" s="57"/>
      <c r="C31" s="84" t="s">
        <v>28</v>
      </c>
      <c r="D31" s="84" t="s">
        <v>29</v>
      </c>
      <c r="E31" s="148"/>
      <c r="F31" s="149"/>
      <c r="G31" s="85"/>
      <c r="H31" s="150"/>
      <c r="I31" s="151"/>
      <c r="J31" s="87"/>
      <c r="W31" s="1"/>
      <c r="X31" s="57"/>
    </row>
    <row r="32" spans="1:28" x14ac:dyDescent="0.25">
      <c r="A32" s="57"/>
      <c r="C32" s="88" t="s">
        <v>30</v>
      </c>
      <c r="D32" s="89">
        <f>SUM(F32:J32)</f>
        <v>3</v>
      </c>
      <c r="E32" s="90">
        <f>COUNTA('Monitoria Anual - 4'!S11:S13)</f>
        <v>1</v>
      </c>
      <c r="F32" s="91">
        <f>COUNTA('Monitoria Anual - 4'!N11:N13)</f>
        <v>0</v>
      </c>
      <c r="G32" s="91">
        <f>COUNTA('Monitoria Anual - 4'!O11:O13)</f>
        <v>2</v>
      </c>
      <c r="H32" s="91">
        <f>COUNTA('Monitoria Anual - 4'!P11:P13)</f>
        <v>1</v>
      </c>
      <c r="I32" s="91">
        <f>COUNTA('Monitoria Anual - 4'!Q11:Q13)</f>
        <v>0</v>
      </c>
      <c r="J32" s="92">
        <f>COUNTA('Monitoria Anual - 4'!R11:R13)</f>
        <v>0</v>
      </c>
      <c r="W32" s="1"/>
      <c r="X32" s="57"/>
    </row>
    <row r="33" spans="1:24" x14ac:dyDescent="0.25">
      <c r="A33" s="57"/>
      <c r="C33" s="93" t="s">
        <v>31</v>
      </c>
      <c r="D33" s="88">
        <f>SUM(F33:J33)</f>
        <v>9</v>
      </c>
      <c r="E33" s="94">
        <f>COUNTA('Monitoria Anual - 4'!S14:S22)</f>
        <v>1</v>
      </c>
      <c r="F33" s="95">
        <f>COUNTA('Monitoria Anual - 4'!N14:N22)</f>
        <v>0</v>
      </c>
      <c r="G33" s="95">
        <f>COUNTA('Monitoria Anual - 4'!O14:O22)</f>
        <v>1</v>
      </c>
      <c r="H33" s="95">
        <f>COUNTA('Monitoria Anual - 4'!P14:P22)</f>
        <v>0</v>
      </c>
      <c r="I33" s="95">
        <f>COUNTA('Monitoria Anual - 4'!Q14:Q22)</f>
        <v>7</v>
      </c>
      <c r="J33" s="96">
        <f>COUNTA('Monitoria Anual - 4'!R14:R22)</f>
        <v>1</v>
      </c>
      <c r="W33" s="1"/>
      <c r="X33" s="57"/>
    </row>
    <row r="34" spans="1:24" x14ac:dyDescent="0.25">
      <c r="A34" s="57"/>
      <c r="C34" s="93" t="s">
        <v>32</v>
      </c>
      <c r="D34" s="88">
        <f t="shared" ref="D34:D39" si="2">SUM(F34:J34)</f>
        <v>31</v>
      </c>
      <c r="E34" s="94">
        <f>COUNTA('Monitoria Anual - 4'!S23:S53)</f>
        <v>5</v>
      </c>
      <c r="F34" s="95">
        <f>COUNTA('Monitoria Anual - 4'!N23:N53)</f>
        <v>0</v>
      </c>
      <c r="G34" s="95">
        <f>COUNTA('Monitoria Anual - 4'!O23:O53)</f>
        <v>4</v>
      </c>
      <c r="H34" s="95">
        <f>COUNTA('Monitoria Anual - 4'!P23:P53)</f>
        <v>5</v>
      </c>
      <c r="I34" s="95">
        <f>COUNTA('Monitoria Anual - 4'!Q23:Q53)</f>
        <v>14</v>
      </c>
      <c r="J34" s="96">
        <f>COUNTA('Monitoria Anual - 4'!R23:R53)</f>
        <v>8</v>
      </c>
      <c r="W34" s="1"/>
      <c r="X34" s="57"/>
    </row>
    <row r="35" spans="1:24" x14ac:dyDescent="0.25">
      <c r="A35" s="57"/>
      <c r="C35" s="93" t="s">
        <v>33</v>
      </c>
      <c r="D35" s="88">
        <f t="shared" si="2"/>
        <v>2</v>
      </c>
      <c r="E35" s="94">
        <f>COUNTA('Monitoria Anual - 4'!S54:S55)</f>
        <v>0</v>
      </c>
      <c r="F35" s="95">
        <f>COUNTA('Monitoria Anual - 4'!N54:N55)</f>
        <v>0</v>
      </c>
      <c r="G35" s="95">
        <f>COUNTA('Monitoria Anual - 4'!O54:O55)</f>
        <v>1</v>
      </c>
      <c r="H35" s="95">
        <f>COUNTA('Monitoria Anual - 4'!P54:P55)</f>
        <v>0</v>
      </c>
      <c r="I35" s="95">
        <f>COUNTA('Monitoria Anual - 4'!Q54:Q55)</f>
        <v>1</v>
      </c>
      <c r="J35" s="96">
        <f>COUNTA('Monitoria Anual - 4'!R54:R55)</f>
        <v>0</v>
      </c>
      <c r="W35" s="1"/>
      <c r="X35" s="57"/>
    </row>
    <row r="36" spans="1:24" x14ac:dyDescent="0.25">
      <c r="A36" s="57"/>
      <c r="C36" s="93" t="s">
        <v>34</v>
      </c>
      <c r="D36" s="88">
        <f t="shared" si="2"/>
        <v>17</v>
      </c>
      <c r="E36" s="94">
        <f>COUNTA('Monitoria Anual - 4'!S56:S72)</f>
        <v>5</v>
      </c>
      <c r="F36" s="95">
        <f>COUNTA('Monitoria Anual - 4'!N56:N72)</f>
        <v>0</v>
      </c>
      <c r="G36" s="95">
        <f>COUNTA('Monitoria Anual - 4'!O56:O72)</f>
        <v>10</v>
      </c>
      <c r="H36" s="95">
        <f>COUNTA('Monitoria Anual - 4'!P56:P72)</f>
        <v>1</v>
      </c>
      <c r="I36" s="95">
        <f>COUNTA('Monitoria Anual - 4'!Q56:Q72)</f>
        <v>3</v>
      </c>
      <c r="J36" s="96">
        <f>COUNTA('Monitoria Anual - 4'!R56:R72)</f>
        <v>3</v>
      </c>
      <c r="W36" s="1"/>
      <c r="X36" s="57"/>
    </row>
    <row r="37" spans="1:24" x14ac:dyDescent="0.25">
      <c r="A37" s="57"/>
      <c r="C37" s="93" t="s">
        <v>35</v>
      </c>
      <c r="D37" s="88">
        <f t="shared" si="2"/>
        <v>3</v>
      </c>
      <c r="E37" s="94">
        <f>COUNTA('Monitoria Anual - 4'!S73:S75)</f>
        <v>1</v>
      </c>
      <c r="F37" s="95">
        <f>COUNTA('Monitoria Anual - 4'!N73:N75)</f>
        <v>0</v>
      </c>
      <c r="G37" s="95">
        <f>COUNTA('Monitoria Anual - 4'!O73:O75)</f>
        <v>2</v>
      </c>
      <c r="H37" s="95">
        <f>COUNTA('Monitoria Anual - 4'!P73:P75)</f>
        <v>0</v>
      </c>
      <c r="I37" s="95">
        <f>COUNTA('Monitoria Anual - 4'!Q73:Q75)</f>
        <v>0</v>
      </c>
      <c r="J37" s="96">
        <f>COUNTA('Monitoria Anual - 4'!R73:R75)</f>
        <v>1</v>
      </c>
      <c r="W37" s="1"/>
      <c r="X37" s="57"/>
    </row>
    <row r="38" spans="1:24" x14ac:dyDescent="0.25">
      <c r="A38" s="57"/>
      <c r="C38" s="93" t="s">
        <v>36</v>
      </c>
      <c r="D38" s="88">
        <f t="shared" si="2"/>
        <v>11</v>
      </c>
      <c r="E38" s="94">
        <f>COUNTA('Monitoria Anual - 4'!S76:S86)</f>
        <v>5</v>
      </c>
      <c r="F38" s="95">
        <f>COUNTA('Monitoria Anual - 4'!N76:N86)</f>
        <v>0</v>
      </c>
      <c r="G38" s="95">
        <f>COUNTA('Monitoria Anual - 4'!O76:O86)</f>
        <v>9</v>
      </c>
      <c r="H38" s="95">
        <f>COUNTA('Monitoria Anual - 4'!P76:P86)</f>
        <v>1</v>
      </c>
      <c r="I38" s="95">
        <f>COUNTA('Monitoria Anual - 4'!Q76:Q86)</f>
        <v>1</v>
      </c>
      <c r="J38" s="96">
        <f>COUNTA('Monitoria Anual - 4'!R76:R86)</f>
        <v>0</v>
      </c>
      <c r="W38" s="1"/>
      <c r="X38" s="57"/>
    </row>
    <row r="39" spans="1:24" x14ac:dyDescent="0.25">
      <c r="A39" s="57"/>
      <c r="C39" s="93" t="s">
        <v>37</v>
      </c>
      <c r="D39" s="88">
        <f t="shared" si="2"/>
        <v>35</v>
      </c>
      <c r="E39" s="94">
        <f>COUNTA('Monitoria Anual - 4'!S87:S122)</f>
        <v>8</v>
      </c>
      <c r="F39" s="95">
        <f>COUNTA('Monitoria Anual - 4'!N87:N122)</f>
        <v>0</v>
      </c>
      <c r="G39" s="95">
        <f>COUNTA('Monitoria Anual - 4'!O87:O122)</f>
        <v>16</v>
      </c>
      <c r="H39" s="95">
        <f>COUNTA('Monitoria Anual - 4'!P87:P122)</f>
        <v>5</v>
      </c>
      <c r="I39" s="95">
        <f>COUNTA('Monitoria Anual - 4'!Q87:Q122)</f>
        <v>3</v>
      </c>
      <c r="J39" s="96">
        <f>COUNTA('Monitoria Anual - 4'!R87:R122)</f>
        <v>11</v>
      </c>
      <c r="W39" s="1"/>
      <c r="X39" s="57"/>
    </row>
    <row r="40" spans="1:24" ht="7.5" customHeight="1" x14ac:dyDescent="0.25">
      <c r="A40" s="57"/>
      <c r="X40" s="57"/>
    </row>
    <row r="41" spans="1:24" x14ac:dyDescent="0.25">
      <c r="A41" s="57"/>
      <c r="B41" s="57"/>
      <c r="C41" s="57"/>
      <c r="D41" s="57"/>
      <c r="E41" s="57"/>
      <c r="F41" s="57"/>
      <c r="G41" s="57"/>
      <c r="H41" s="57"/>
      <c r="I41" s="57"/>
      <c r="J41" s="57"/>
      <c r="K41" s="57"/>
      <c r="L41" s="57"/>
      <c r="M41" s="57"/>
      <c r="N41" s="57"/>
      <c r="O41" s="57"/>
      <c r="P41" s="57"/>
      <c r="Q41" s="57"/>
      <c r="R41" s="57"/>
      <c r="S41" s="57"/>
      <c r="T41" s="57"/>
      <c r="U41" s="57"/>
      <c r="V41" s="57"/>
      <c r="W41" s="57"/>
      <c r="X41" s="57"/>
    </row>
  </sheetData>
  <sheetProtection algorithmName="SHA-512" hashValue="8E57V+AtFHSUJ9hNQrrk6/WHFPmBFo5G7AyOWObieOw9x/UXaEu+rGLpiZSwEmhHfy8VGkBYK2rtYUf7vs9bHQ==" saltValue="9C3vejKlNMHY/vXiSIVeK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9 G32:J39">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02"/>
  <sheetViews>
    <sheetView showGridLines="0" zoomScale="60" zoomScaleNormal="60" workbookViewId="0">
      <selection activeCell="B6" sqref="B6:C6"/>
    </sheetView>
  </sheetViews>
  <sheetFormatPr defaultColWidth="8.85546875" defaultRowHeight="15" x14ac:dyDescent="0.25"/>
  <cols>
    <col min="1" max="1" width="40.42578125" style="22" customWidth="1"/>
    <col min="2" max="2" width="7.28515625" style="22" customWidth="1"/>
    <col min="3" max="3" width="73.5703125" style="22" customWidth="1"/>
    <col min="4" max="4" width="26.5703125" style="22" customWidth="1"/>
    <col min="5" max="5" width="19.42578125" style="22" customWidth="1"/>
    <col min="6" max="7" width="18.28515625" style="22" customWidth="1"/>
    <col min="8" max="8" width="25.140625" style="22" customWidth="1"/>
    <col min="9" max="9" width="21.85546875" style="22" customWidth="1"/>
    <col min="10" max="10" width="49.7109375" style="22" customWidth="1"/>
    <col min="11" max="12" width="20" style="22" customWidth="1"/>
    <col min="13" max="13" width="27.7109375" style="22" bestFit="1" customWidth="1"/>
    <col min="14" max="16" width="22.42578125" style="23" customWidth="1"/>
    <col min="17" max="17" width="64.5703125" style="22" customWidth="1"/>
    <col min="18" max="18" width="87.7109375" style="22" customWidth="1"/>
    <col min="19" max="19" width="47.140625" style="22" customWidth="1"/>
    <col min="20" max="20" width="26.7109375" style="22" customWidth="1"/>
    <col min="21" max="21" width="43.85546875" style="22" customWidth="1"/>
    <col min="22" max="22" width="2.7109375" style="22" customWidth="1"/>
    <col min="23" max="25" width="8.85546875" style="22"/>
    <col min="26" max="26" width="8.85546875" style="22" hidden="1" customWidth="1"/>
    <col min="27" max="16384" width="8.85546875" style="22"/>
  </cols>
  <sheetData>
    <row r="1" spans="1:26" ht="33.75" customHeight="1" x14ac:dyDescent="0.25">
      <c r="A1" s="308" t="s">
        <v>2191</v>
      </c>
      <c r="B1" s="308"/>
      <c r="C1" s="308"/>
      <c r="D1" s="308"/>
      <c r="E1" s="308"/>
      <c r="F1" s="308"/>
      <c r="G1" s="308"/>
      <c r="H1" s="308"/>
      <c r="I1" s="308"/>
      <c r="J1" s="308"/>
      <c r="K1" s="308"/>
      <c r="L1" s="308"/>
      <c r="M1" s="308"/>
      <c r="N1" s="27"/>
      <c r="O1" s="27"/>
      <c r="P1" s="27"/>
      <c r="Q1" s="26"/>
      <c r="R1" s="26"/>
      <c r="S1" s="26"/>
      <c r="T1" s="26"/>
      <c r="U1" s="26"/>
      <c r="V1" s="26"/>
      <c r="W1" s="26"/>
    </row>
    <row r="2" spans="1:26" s="24" customFormat="1" ht="33.75" customHeight="1" thickBot="1" x14ac:dyDescent="0.3">
      <c r="A2" s="309" t="s">
        <v>1584</v>
      </c>
      <c r="B2" s="309"/>
      <c r="C2" s="309"/>
      <c r="D2" s="309"/>
      <c r="E2" s="309"/>
      <c r="F2" s="309"/>
      <c r="G2" s="309"/>
      <c r="H2" s="309"/>
      <c r="I2" s="309"/>
      <c r="J2" s="309"/>
      <c r="K2" s="309"/>
      <c r="L2" s="309"/>
      <c r="M2" s="309"/>
      <c r="N2" s="56"/>
      <c r="O2" s="56"/>
      <c r="P2" s="56"/>
      <c r="Q2" s="56"/>
      <c r="R2" s="56"/>
      <c r="S2" s="56"/>
      <c r="T2" s="55"/>
      <c r="U2" s="55"/>
      <c r="W2" s="54"/>
    </row>
    <row r="3" spans="1:26" ht="15.75" thickTop="1" x14ac:dyDescent="0.25">
      <c r="W3" s="26"/>
    </row>
    <row r="4" spans="1:26" ht="35.25" customHeight="1" x14ac:dyDescent="0.25">
      <c r="A4" s="52" t="s">
        <v>2190</v>
      </c>
      <c r="B4" s="310" t="s">
        <v>2197</v>
      </c>
      <c r="C4" s="310"/>
      <c r="D4" s="310"/>
      <c r="E4" s="310"/>
      <c r="F4" s="310"/>
      <c r="G4" s="311"/>
      <c r="H4" s="53"/>
      <c r="I4" s="53"/>
      <c r="J4" s="53"/>
      <c r="K4" s="53"/>
      <c r="L4" s="53"/>
      <c r="M4" s="53"/>
      <c r="N4" s="53"/>
      <c r="O4" s="53"/>
      <c r="P4" s="53"/>
      <c r="W4" s="26"/>
    </row>
    <row r="5" spans="1:26" x14ac:dyDescent="0.25">
      <c r="A5" s="24"/>
      <c r="B5" s="24"/>
      <c r="C5" s="24"/>
      <c r="D5" s="24"/>
      <c r="E5" s="24"/>
      <c r="F5" s="24"/>
      <c r="G5" s="24"/>
      <c r="H5" s="24"/>
      <c r="I5" s="24"/>
      <c r="W5" s="26"/>
    </row>
    <row r="6" spans="1:26" ht="27" customHeight="1" x14ac:dyDescent="0.25">
      <c r="A6" s="52" t="s">
        <v>2189</v>
      </c>
      <c r="B6" s="422" t="s">
        <v>2007</v>
      </c>
      <c r="C6" s="423"/>
      <c r="D6" s="24"/>
      <c r="E6" s="24"/>
      <c r="F6" s="24"/>
      <c r="G6" s="24"/>
      <c r="H6" s="24"/>
      <c r="I6" s="24"/>
      <c r="J6" s="24"/>
      <c r="K6" s="24"/>
      <c r="L6" s="24"/>
      <c r="M6" s="23"/>
      <c r="W6" s="26"/>
      <c r="Z6" s="22" t="s">
        <v>2188</v>
      </c>
    </row>
    <row r="7" spans="1:26" ht="15.75" thickBot="1" x14ac:dyDescent="0.3">
      <c r="W7" s="26"/>
      <c r="Z7" s="51" t="s">
        <v>43</v>
      </c>
    </row>
    <row r="8" spans="1:26" ht="27" customHeight="1" thickBot="1" x14ac:dyDescent="0.3">
      <c r="A8" s="314" t="s">
        <v>2</v>
      </c>
      <c r="B8" s="315"/>
      <c r="C8" s="315"/>
      <c r="D8" s="315"/>
      <c r="E8" s="315"/>
      <c r="F8" s="315"/>
      <c r="G8" s="315"/>
      <c r="H8" s="315"/>
      <c r="I8" s="315"/>
      <c r="J8" s="315"/>
      <c r="K8" s="315"/>
      <c r="L8" s="315"/>
      <c r="M8" s="316"/>
      <c r="N8" s="317" t="s">
        <v>39</v>
      </c>
      <c r="O8" s="318"/>
      <c r="P8" s="318"/>
      <c r="Q8" s="318"/>
      <c r="R8" s="318"/>
      <c r="S8" s="318"/>
      <c r="T8" s="318"/>
      <c r="U8" s="319"/>
      <c r="W8" s="26"/>
    </row>
    <row r="9" spans="1:26" ht="64.5" customHeight="1" x14ac:dyDescent="0.25">
      <c r="A9" s="420" t="s">
        <v>1</v>
      </c>
      <c r="B9" s="416" t="s">
        <v>2187</v>
      </c>
      <c r="C9" s="416" t="s">
        <v>2186</v>
      </c>
      <c r="D9" s="416" t="s">
        <v>2185</v>
      </c>
      <c r="E9" s="418" t="s">
        <v>2184</v>
      </c>
      <c r="F9" s="416" t="s">
        <v>2183</v>
      </c>
      <c r="G9" s="416"/>
      <c r="H9" s="416" t="s">
        <v>2182</v>
      </c>
      <c r="I9" s="418" t="s">
        <v>2181</v>
      </c>
      <c r="J9" s="416" t="s">
        <v>2180</v>
      </c>
      <c r="K9" s="414" t="s">
        <v>2179</v>
      </c>
      <c r="L9" s="415"/>
      <c r="M9" s="416" t="s">
        <v>2178</v>
      </c>
      <c r="N9" s="345" t="s">
        <v>2177</v>
      </c>
      <c r="O9" s="412" t="s">
        <v>2176</v>
      </c>
      <c r="P9" s="352" t="s">
        <v>6</v>
      </c>
      <c r="Q9" s="339" t="s">
        <v>8</v>
      </c>
      <c r="R9" s="339" t="s">
        <v>9</v>
      </c>
      <c r="S9" s="339" t="s">
        <v>10</v>
      </c>
      <c r="T9" s="339" t="s">
        <v>11</v>
      </c>
      <c r="U9" s="339" t="s">
        <v>40</v>
      </c>
      <c r="W9" s="26"/>
    </row>
    <row r="10" spans="1:26" ht="45.75" customHeight="1" thickBot="1" x14ac:dyDescent="0.3">
      <c r="A10" s="421"/>
      <c r="B10" s="417"/>
      <c r="C10" s="417"/>
      <c r="D10" s="417"/>
      <c r="E10" s="419"/>
      <c r="F10" s="50" t="s">
        <v>2175</v>
      </c>
      <c r="G10" s="50" t="s">
        <v>2174</v>
      </c>
      <c r="H10" s="417"/>
      <c r="I10" s="419"/>
      <c r="J10" s="417"/>
      <c r="K10" s="49" t="s">
        <v>2173</v>
      </c>
      <c r="L10" s="49" t="s">
        <v>2172</v>
      </c>
      <c r="M10" s="417"/>
      <c r="N10" s="346"/>
      <c r="O10" s="413"/>
      <c r="P10" s="353"/>
      <c r="Q10" s="340"/>
      <c r="R10" s="340"/>
      <c r="S10" s="340"/>
      <c r="T10" s="340"/>
      <c r="U10" s="340"/>
      <c r="W10" s="26"/>
    </row>
    <row r="11" spans="1:26" ht="30" customHeight="1" x14ac:dyDescent="0.25">
      <c r="A11" s="330" t="s">
        <v>2171</v>
      </c>
      <c r="B11" s="41" t="s">
        <v>2170</v>
      </c>
      <c r="C11" s="38" t="s">
        <v>1666</v>
      </c>
      <c r="D11" s="38"/>
      <c r="E11" s="29"/>
      <c r="F11" s="45"/>
      <c r="G11" s="45"/>
      <c r="H11" s="44"/>
      <c r="I11" s="48"/>
      <c r="J11" s="29"/>
      <c r="K11" s="29"/>
      <c r="L11" s="29"/>
      <c r="M11" s="29"/>
      <c r="N11" s="47"/>
      <c r="O11" s="29"/>
      <c r="P11" s="29"/>
      <c r="Q11" s="29"/>
      <c r="R11" s="29"/>
      <c r="S11" s="29"/>
      <c r="T11" s="29"/>
      <c r="U11" s="29"/>
      <c r="W11" s="26"/>
    </row>
    <row r="12" spans="1:26" ht="30" customHeight="1" x14ac:dyDescent="0.25">
      <c r="A12" s="331"/>
      <c r="B12" s="19" t="s">
        <v>2169</v>
      </c>
      <c r="C12" s="31" t="s">
        <v>1559</v>
      </c>
      <c r="D12" s="31"/>
      <c r="E12" s="28"/>
      <c r="F12" s="45"/>
      <c r="G12" s="45"/>
      <c r="H12" s="44"/>
      <c r="I12" s="30"/>
      <c r="J12" s="28"/>
      <c r="K12" s="28"/>
      <c r="L12" s="28"/>
      <c r="M12" s="28"/>
      <c r="N12" s="29"/>
      <c r="O12" s="29"/>
      <c r="P12" s="29"/>
      <c r="Q12" s="28"/>
      <c r="R12" s="28"/>
      <c r="S12" s="28"/>
      <c r="T12" s="28"/>
      <c r="U12" s="28"/>
      <c r="W12" s="26"/>
    </row>
    <row r="13" spans="1:26" ht="30" customHeight="1" x14ac:dyDescent="0.25">
      <c r="A13" s="331"/>
      <c r="B13" s="19" t="s">
        <v>2168</v>
      </c>
      <c r="C13" s="31" t="s">
        <v>1560</v>
      </c>
      <c r="D13" s="31"/>
      <c r="E13" s="28"/>
      <c r="F13" s="46"/>
      <c r="G13" s="46"/>
      <c r="H13" s="44"/>
      <c r="I13" s="30"/>
      <c r="J13" s="28"/>
      <c r="K13" s="28"/>
      <c r="L13" s="28"/>
      <c r="M13" s="28"/>
      <c r="N13" s="29"/>
      <c r="O13" s="29"/>
      <c r="P13" s="29"/>
      <c r="Q13" s="28"/>
      <c r="R13" s="28"/>
      <c r="S13" s="28"/>
      <c r="T13" s="28"/>
      <c r="U13" s="28"/>
      <c r="W13" s="26"/>
    </row>
    <row r="14" spans="1:26" ht="143.25" customHeight="1" x14ac:dyDescent="0.25">
      <c r="A14" s="331"/>
      <c r="B14" s="19" t="s">
        <v>2167</v>
      </c>
      <c r="C14" s="31" t="s">
        <v>1052</v>
      </c>
      <c r="D14" s="31" t="s">
        <v>1515</v>
      </c>
      <c r="E14" s="28"/>
      <c r="F14" s="9">
        <v>41579</v>
      </c>
      <c r="G14" s="9">
        <v>42767</v>
      </c>
      <c r="H14" s="13" t="s">
        <v>1516</v>
      </c>
      <c r="I14" s="32">
        <v>0</v>
      </c>
      <c r="J14" s="4" t="s">
        <v>1517</v>
      </c>
      <c r="K14" s="28"/>
      <c r="L14" s="28"/>
      <c r="M14" s="28"/>
      <c r="N14" s="29" t="s">
        <v>41</v>
      </c>
      <c r="O14" s="29"/>
      <c r="P14" s="29"/>
      <c r="Q14" s="4" t="s">
        <v>1899</v>
      </c>
      <c r="R14" s="4" t="s">
        <v>1900</v>
      </c>
      <c r="S14" s="4" t="s">
        <v>1901</v>
      </c>
      <c r="T14" s="4" t="s">
        <v>1902</v>
      </c>
      <c r="U14" s="4" t="s">
        <v>1903</v>
      </c>
      <c r="W14" s="26"/>
    </row>
    <row r="15" spans="1:26" ht="144.75" customHeight="1" x14ac:dyDescent="0.25">
      <c r="A15" s="331"/>
      <c r="B15" s="19" t="s">
        <v>2166</v>
      </c>
      <c r="C15" s="31" t="s">
        <v>1935</v>
      </c>
      <c r="D15" s="31" t="s">
        <v>60</v>
      </c>
      <c r="E15" s="28"/>
      <c r="F15" s="18">
        <v>42156</v>
      </c>
      <c r="G15" s="9">
        <v>42767</v>
      </c>
      <c r="H15" s="10" t="s">
        <v>1056</v>
      </c>
      <c r="I15" s="32">
        <v>90000</v>
      </c>
      <c r="J15" s="4" t="s">
        <v>1937</v>
      </c>
      <c r="K15" s="28"/>
      <c r="L15" s="28"/>
      <c r="M15" s="28"/>
      <c r="N15" s="29" t="s">
        <v>41</v>
      </c>
      <c r="O15" s="29"/>
      <c r="P15" s="29"/>
      <c r="Q15" s="13" t="s">
        <v>71</v>
      </c>
      <c r="R15" s="6"/>
      <c r="S15" s="6"/>
      <c r="T15" s="6"/>
      <c r="U15" s="6"/>
      <c r="W15" s="26"/>
    </row>
    <row r="16" spans="1:26" ht="30" customHeight="1" x14ac:dyDescent="0.25">
      <c r="A16" s="347"/>
      <c r="B16" s="19" t="s">
        <v>2165</v>
      </c>
      <c r="C16" s="31" t="s">
        <v>1862</v>
      </c>
      <c r="D16" s="31"/>
      <c r="E16" s="28"/>
      <c r="F16" s="45"/>
      <c r="G16" s="45"/>
      <c r="H16" s="44"/>
      <c r="I16" s="30"/>
      <c r="J16" s="28"/>
      <c r="K16" s="28"/>
      <c r="L16" s="28"/>
      <c r="M16" s="28"/>
      <c r="N16" s="29"/>
      <c r="O16" s="29"/>
      <c r="P16" s="29"/>
      <c r="Q16" s="28"/>
      <c r="R16" s="28"/>
      <c r="S16" s="28"/>
      <c r="T16" s="28"/>
      <c r="U16" s="28"/>
      <c r="W16" s="26"/>
    </row>
    <row r="17" spans="1:23" ht="71.25" customHeight="1" x14ac:dyDescent="0.25">
      <c r="A17" s="332" t="s">
        <v>2164</v>
      </c>
      <c r="B17" s="19" t="s">
        <v>2163</v>
      </c>
      <c r="C17" s="31" t="s">
        <v>1675</v>
      </c>
      <c r="D17" s="31" t="s">
        <v>113</v>
      </c>
      <c r="E17" s="28"/>
      <c r="F17" s="8" t="s">
        <v>77</v>
      </c>
      <c r="G17" s="5">
        <v>42767</v>
      </c>
      <c r="H17" s="12" t="s">
        <v>114</v>
      </c>
      <c r="I17" s="32">
        <v>0</v>
      </c>
      <c r="J17" s="4" t="s">
        <v>1676</v>
      </c>
      <c r="K17" s="28"/>
      <c r="L17" s="28"/>
      <c r="M17" s="28"/>
      <c r="N17" s="29"/>
      <c r="O17" s="29" t="s">
        <v>41</v>
      </c>
      <c r="P17" s="29"/>
      <c r="Q17" s="4"/>
      <c r="R17" s="4"/>
      <c r="S17" s="4"/>
      <c r="T17" s="4"/>
      <c r="U17" s="4"/>
      <c r="W17" s="26"/>
    </row>
    <row r="18" spans="1:23" ht="114.75" customHeight="1" x14ac:dyDescent="0.25">
      <c r="A18" s="331"/>
      <c r="B18" s="19" t="s">
        <v>2162</v>
      </c>
      <c r="C18" s="31" t="s">
        <v>1227</v>
      </c>
      <c r="D18" s="31" t="s">
        <v>1678</v>
      </c>
      <c r="E18" s="28"/>
      <c r="F18" s="8" t="s">
        <v>1059</v>
      </c>
      <c r="G18" s="5">
        <v>42767</v>
      </c>
      <c r="H18" s="10" t="s">
        <v>119</v>
      </c>
      <c r="I18" s="32">
        <v>20000</v>
      </c>
      <c r="J18" s="4" t="s">
        <v>1896</v>
      </c>
      <c r="K18" s="28"/>
      <c r="L18" s="28"/>
      <c r="M18" s="28"/>
      <c r="N18" s="29"/>
      <c r="O18" s="29"/>
      <c r="P18" s="29" t="s">
        <v>41</v>
      </c>
      <c r="Q18" s="4"/>
      <c r="R18" s="4" t="s">
        <v>1923</v>
      </c>
      <c r="S18" s="4" t="s">
        <v>1929</v>
      </c>
      <c r="T18" s="4" t="s">
        <v>260</v>
      </c>
      <c r="U18" s="4"/>
      <c r="W18" s="26"/>
    </row>
    <row r="19" spans="1:23" ht="272.25" customHeight="1" x14ac:dyDescent="0.25">
      <c r="A19" s="331"/>
      <c r="B19" s="19" t="s">
        <v>2161</v>
      </c>
      <c r="C19" s="38" t="s">
        <v>1679</v>
      </c>
      <c r="D19" s="38" t="s">
        <v>87</v>
      </c>
      <c r="E19" s="29"/>
      <c r="F19" s="8" t="s">
        <v>77</v>
      </c>
      <c r="G19" s="5">
        <v>42767</v>
      </c>
      <c r="H19" s="10" t="s">
        <v>1062</v>
      </c>
      <c r="I19" s="37">
        <v>0</v>
      </c>
      <c r="J19" s="36" t="s">
        <v>1895</v>
      </c>
      <c r="K19" s="29"/>
      <c r="L19" s="29"/>
      <c r="M19" s="29"/>
      <c r="N19" s="29"/>
      <c r="O19" s="29"/>
      <c r="P19" s="29" t="s">
        <v>41</v>
      </c>
      <c r="Q19" s="36" t="s">
        <v>1971</v>
      </c>
      <c r="R19" s="36" t="s">
        <v>1970</v>
      </c>
      <c r="S19" s="36"/>
      <c r="T19" s="36" t="s">
        <v>1620</v>
      </c>
      <c r="U19" s="36"/>
      <c r="W19" s="26"/>
    </row>
    <row r="20" spans="1:23" ht="92.25" customHeight="1" x14ac:dyDescent="0.25">
      <c r="A20" s="331"/>
      <c r="B20" s="19" t="s">
        <v>2160</v>
      </c>
      <c r="C20" s="38" t="s">
        <v>91</v>
      </c>
      <c r="D20" s="38" t="s">
        <v>1683</v>
      </c>
      <c r="E20" s="29"/>
      <c r="F20" s="8" t="s">
        <v>742</v>
      </c>
      <c r="G20" s="5">
        <v>42767</v>
      </c>
      <c r="H20" s="12" t="s">
        <v>114</v>
      </c>
      <c r="I20" s="37">
        <v>200000</v>
      </c>
      <c r="J20" s="36" t="s">
        <v>1684</v>
      </c>
      <c r="K20" s="29"/>
      <c r="L20" s="29"/>
      <c r="M20" s="29"/>
      <c r="N20" s="29"/>
      <c r="O20" s="29" t="s">
        <v>41</v>
      </c>
      <c r="P20" s="29"/>
      <c r="Q20" s="36"/>
      <c r="R20" s="36"/>
      <c r="S20" s="36"/>
      <c r="T20" s="36"/>
      <c r="U20" s="36"/>
      <c r="W20" s="26"/>
    </row>
    <row r="21" spans="1:23" ht="71.25" customHeight="1" x14ac:dyDescent="0.25">
      <c r="A21" s="331"/>
      <c r="B21" s="19" t="s">
        <v>2159</v>
      </c>
      <c r="C21" s="38" t="s">
        <v>1521</v>
      </c>
      <c r="D21" s="38" t="s">
        <v>98</v>
      </c>
      <c r="E21" s="29"/>
      <c r="F21" s="8" t="s">
        <v>99</v>
      </c>
      <c r="G21" s="5">
        <v>42767</v>
      </c>
      <c r="H21" s="4" t="s">
        <v>1686</v>
      </c>
      <c r="I21" s="37">
        <v>106000</v>
      </c>
      <c r="J21" s="36" t="s">
        <v>1687</v>
      </c>
      <c r="K21" s="29"/>
      <c r="L21" s="29"/>
      <c r="M21" s="29"/>
      <c r="N21" s="29"/>
      <c r="O21" s="29"/>
      <c r="P21" s="29" t="s">
        <v>41</v>
      </c>
      <c r="Q21" s="36" t="s">
        <v>1904</v>
      </c>
      <c r="R21" s="36" t="s">
        <v>1924</v>
      </c>
      <c r="S21" s="36" t="s">
        <v>1905</v>
      </c>
      <c r="T21" s="36" t="s">
        <v>1902</v>
      </c>
      <c r="U21" s="36" t="s">
        <v>1906</v>
      </c>
      <c r="W21" s="26"/>
    </row>
    <row r="22" spans="1:23" ht="108.75" customHeight="1" x14ac:dyDescent="0.25">
      <c r="A22" s="331"/>
      <c r="B22" s="19" t="s">
        <v>2158</v>
      </c>
      <c r="C22" s="38" t="s">
        <v>1066</v>
      </c>
      <c r="D22" s="38" t="s">
        <v>745</v>
      </c>
      <c r="E22" s="29"/>
      <c r="F22" s="8" t="s">
        <v>105</v>
      </c>
      <c r="G22" s="8" t="s">
        <v>747</v>
      </c>
      <c r="H22" s="12" t="s">
        <v>114</v>
      </c>
      <c r="I22" s="37">
        <v>20000</v>
      </c>
      <c r="J22" s="36" t="s">
        <v>1691</v>
      </c>
      <c r="K22" s="29"/>
      <c r="L22" s="29"/>
      <c r="M22" s="29"/>
      <c r="N22" s="29"/>
      <c r="O22" s="29" t="s">
        <v>41</v>
      </c>
      <c r="P22" s="29"/>
      <c r="Q22" s="36"/>
      <c r="R22" s="36" t="s">
        <v>1925</v>
      </c>
      <c r="S22" s="36"/>
      <c r="T22" s="36"/>
      <c r="U22" s="36"/>
      <c r="W22" s="26"/>
    </row>
    <row r="23" spans="1:23" ht="30" customHeight="1" x14ac:dyDescent="0.25">
      <c r="A23" s="331"/>
      <c r="B23" s="19" t="s">
        <v>2157</v>
      </c>
      <c r="C23" s="38" t="s">
        <v>1861</v>
      </c>
      <c r="D23" s="38"/>
      <c r="E23" s="29"/>
      <c r="F23" s="43"/>
      <c r="G23" s="43"/>
      <c r="H23" s="10"/>
      <c r="I23" s="37"/>
      <c r="J23" s="36"/>
      <c r="K23" s="29"/>
      <c r="L23" s="29"/>
      <c r="M23" s="29"/>
      <c r="N23" s="29"/>
      <c r="O23" s="29"/>
      <c r="P23" s="29" t="s">
        <v>41</v>
      </c>
      <c r="Q23" s="36"/>
      <c r="R23" s="36"/>
      <c r="S23" s="36"/>
      <c r="T23" s="36"/>
      <c r="U23" s="36"/>
      <c r="W23" s="26"/>
    </row>
    <row r="24" spans="1:23" ht="124.5" customHeight="1" x14ac:dyDescent="0.25">
      <c r="A24" s="331"/>
      <c r="B24" s="19" t="s">
        <v>2156</v>
      </c>
      <c r="C24" s="38" t="s">
        <v>2155</v>
      </c>
      <c r="D24" s="38" t="s">
        <v>1204</v>
      </c>
      <c r="E24" s="29"/>
      <c r="F24" s="42">
        <v>42125</v>
      </c>
      <c r="G24" s="5">
        <v>42767</v>
      </c>
      <c r="H24" s="10" t="s">
        <v>1056</v>
      </c>
      <c r="I24" s="37">
        <v>20000</v>
      </c>
      <c r="J24" s="36" t="s">
        <v>1725</v>
      </c>
      <c r="K24" s="29"/>
      <c r="L24" s="29"/>
      <c r="M24" s="29"/>
      <c r="N24" s="29"/>
      <c r="O24" s="29"/>
      <c r="P24" s="29" t="s">
        <v>41</v>
      </c>
      <c r="Q24" s="36"/>
      <c r="R24" s="36" t="s">
        <v>1926</v>
      </c>
      <c r="S24" s="36"/>
      <c r="T24" s="36"/>
      <c r="U24" s="36"/>
      <c r="W24" s="26"/>
    </row>
    <row r="25" spans="1:23" ht="99.75" customHeight="1" x14ac:dyDescent="0.25">
      <c r="A25" s="347"/>
      <c r="B25" s="19" t="s">
        <v>2154</v>
      </c>
      <c r="C25" s="38" t="s">
        <v>1860</v>
      </c>
      <c r="D25" s="38"/>
      <c r="E25" s="29"/>
      <c r="F25" s="9"/>
      <c r="G25" s="41"/>
      <c r="H25" s="10"/>
      <c r="I25" s="37"/>
      <c r="J25" s="36"/>
      <c r="K25" s="29"/>
      <c r="L25" s="29"/>
      <c r="M25" s="29"/>
      <c r="N25" s="29"/>
      <c r="O25" s="29"/>
      <c r="P25" s="29"/>
      <c r="Q25" s="36"/>
      <c r="R25" s="36" t="s">
        <v>1927</v>
      </c>
      <c r="S25" s="36"/>
      <c r="T25" s="36"/>
      <c r="U25" s="36"/>
      <c r="W25" s="26"/>
    </row>
    <row r="26" spans="1:23" ht="62.25" customHeight="1" x14ac:dyDescent="0.25">
      <c r="A26" s="332" t="s">
        <v>139</v>
      </c>
      <c r="B26" s="19" t="s">
        <v>2153</v>
      </c>
      <c r="C26" s="31" t="s">
        <v>1866</v>
      </c>
      <c r="D26" s="31"/>
      <c r="E26" s="28"/>
      <c r="F26" s="8"/>
      <c r="G26" s="9"/>
      <c r="H26" s="10"/>
      <c r="I26" s="32"/>
      <c r="J26" s="4"/>
      <c r="K26" s="28"/>
      <c r="L26" s="28"/>
      <c r="M26" s="28"/>
      <c r="N26" s="29"/>
      <c r="O26" s="29"/>
      <c r="P26" s="29"/>
      <c r="Q26" s="4"/>
      <c r="R26" s="4" t="s">
        <v>1928</v>
      </c>
      <c r="S26" s="4"/>
      <c r="T26" s="4"/>
      <c r="U26" s="4"/>
      <c r="W26" s="26"/>
    </row>
    <row r="27" spans="1:23" ht="80.25" customHeight="1" x14ac:dyDescent="0.25">
      <c r="A27" s="331"/>
      <c r="B27" s="19" t="s">
        <v>2152</v>
      </c>
      <c r="C27" s="31" t="s">
        <v>2151</v>
      </c>
      <c r="D27" s="31" t="s">
        <v>1698</v>
      </c>
      <c r="E27" s="28"/>
      <c r="F27" s="8" t="s">
        <v>57</v>
      </c>
      <c r="G27" s="8" t="s">
        <v>747</v>
      </c>
      <c r="H27" s="10" t="s">
        <v>148</v>
      </c>
      <c r="I27" s="32">
        <v>100000</v>
      </c>
      <c r="J27" s="4" t="s">
        <v>1699</v>
      </c>
      <c r="K27" s="28"/>
      <c r="L27" s="28"/>
      <c r="M27" s="28"/>
      <c r="N27" s="29"/>
      <c r="O27" s="29"/>
      <c r="P27" s="29" t="s">
        <v>41</v>
      </c>
      <c r="Q27" s="4"/>
      <c r="R27" s="4" t="s">
        <v>1998</v>
      </c>
      <c r="S27" s="4"/>
      <c r="T27" s="4" t="s">
        <v>1999</v>
      </c>
      <c r="U27" s="4"/>
      <c r="W27" s="26"/>
    </row>
    <row r="28" spans="1:23" ht="30" customHeight="1" x14ac:dyDescent="0.25">
      <c r="A28" s="331"/>
      <c r="B28" s="19" t="s">
        <v>2150</v>
      </c>
      <c r="C28" s="31" t="s">
        <v>1863</v>
      </c>
      <c r="D28" s="31"/>
      <c r="E28" s="28"/>
      <c r="F28" s="8"/>
      <c r="G28" s="8"/>
      <c r="H28" s="10"/>
      <c r="I28" s="32"/>
      <c r="J28" s="4"/>
      <c r="K28" s="28"/>
      <c r="L28" s="28"/>
      <c r="M28" s="28"/>
      <c r="N28" s="29"/>
      <c r="O28" s="29"/>
      <c r="P28" s="29" t="s">
        <v>41</v>
      </c>
      <c r="Q28" s="4"/>
      <c r="R28" s="4"/>
      <c r="S28" s="4"/>
      <c r="T28" s="4"/>
      <c r="U28" s="4"/>
      <c r="W28" s="26"/>
    </row>
    <row r="29" spans="1:23" ht="30" customHeight="1" x14ac:dyDescent="0.25">
      <c r="A29" s="331"/>
      <c r="B29" s="19" t="s">
        <v>2149</v>
      </c>
      <c r="C29" s="31" t="s">
        <v>1864</v>
      </c>
      <c r="D29" s="38"/>
      <c r="E29" s="29"/>
      <c r="F29" s="8"/>
      <c r="G29" s="8"/>
      <c r="H29" s="10"/>
      <c r="I29" s="37"/>
      <c r="J29" s="36"/>
      <c r="K29" s="29"/>
      <c r="L29" s="29"/>
      <c r="M29" s="29"/>
      <c r="N29" s="29"/>
      <c r="O29" s="29"/>
      <c r="P29" s="29" t="s">
        <v>41</v>
      </c>
      <c r="Q29" s="36"/>
      <c r="R29" s="36"/>
      <c r="S29" s="36"/>
      <c r="T29" s="36"/>
      <c r="U29" s="36"/>
      <c r="W29" s="26"/>
    </row>
    <row r="30" spans="1:23" ht="30" customHeight="1" x14ac:dyDescent="0.25">
      <c r="A30" s="331"/>
      <c r="B30" s="19" t="s">
        <v>2148</v>
      </c>
      <c r="C30" s="31" t="s">
        <v>1865</v>
      </c>
      <c r="D30" s="38"/>
      <c r="E30" s="29"/>
      <c r="F30" s="8"/>
      <c r="G30" s="14"/>
      <c r="H30" s="40"/>
      <c r="I30" s="37"/>
      <c r="J30" s="36"/>
      <c r="K30" s="29"/>
      <c r="L30" s="29"/>
      <c r="M30" s="29"/>
      <c r="N30" s="29"/>
      <c r="O30" s="29"/>
      <c r="P30" s="29"/>
      <c r="Q30" s="36"/>
      <c r="R30" s="36"/>
      <c r="S30" s="36"/>
      <c r="T30" s="36"/>
      <c r="U30" s="36"/>
      <c r="W30" s="26"/>
    </row>
    <row r="31" spans="1:23" ht="30" customHeight="1" x14ac:dyDescent="0.25">
      <c r="A31" s="331"/>
      <c r="B31" s="19" t="s">
        <v>2147</v>
      </c>
      <c r="C31" s="31" t="s">
        <v>1561</v>
      </c>
      <c r="D31" s="38"/>
      <c r="E31" s="29"/>
      <c r="F31" s="8"/>
      <c r="G31" s="8"/>
      <c r="H31" s="10"/>
      <c r="I31" s="37"/>
      <c r="J31" s="36"/>
      <c r="K31" s="29"/>
      <c r="L31" s="29"/>
      <c r="M31" s="29"/>
      <c r="N31" s="29"/>
      <c r="O31" s="29"/>
      <c r="P31" s="29" t="s">
        <v>41</v>
      </c>
      <c r="Q31" s="36"/>
      <c r="R31" s="36"/>
      <c r="S31" s="36"/>
      <c r="T31" s="36"/>
      <c r="U31" s="36"/>
      <c r="W31" s="26"/>
    </row>
    <row r="32" spans="1:23" ht="341.25" customHeight="1" x14ac:dyDescent="0.25">
      <c r="A32" s="331"/>
      <c r="B32" s="19" t="s">
        <v>2146</v>
      </c>
      <c r="C32" s="31" t="s">
        <v>1254</v>
      </c>
      <c r="D32" s="38" t="s">
        <v>161</v>
      </c>
      <c r="E32" s="29"/>
      <c r="F32" s="8" t="s">
        <v>759</v>
      </c>
      <c r="G32" s="9">
        <v>42767</v>
      </c>
      <c r="H32" s="10" t="s">
        <v>1079</v>
      </c>
      <c r="I32" s="37">
        <v>92000</v>
      </c>
      <c r="J32" s="36" t="s">
        <v>1702</v>
      </c>
      <c r="K32" s="29"/>
      <c r="L32" s="29"/>
      <c r="M32" s="29"/>
      <c r="N32" s="29"/>
      <c r="O32" s="29" t="s">
        <v>41</v>
      </c>
      <c r="P32" s="29"/>
      <c r="Q32" s="36" t="s">
        <v>2145</v>
      </c>
      <c r="R32" s="12" t="s">
        <v>2202</v>
      </c>
      <c r="S32" s="36" t="s">
        <v>1585</v>
      </c>
      <c r="T32" s="36" t="s">
        <v>1586</v>
      </c>
      <c r="U32" s="36" t="s">
        <v>1587</v>
      </c>
      <c r="W32" s="26"/>
    </row>
    <row r="33" spans="1:23" ht="30" customHeight="1" x14ac:dyDescent="0.25">
      <c r="A33" s="331"/>
      <c r="B33" s="19" t="s">
        <v>2144</v>
      </c>
      <c r="C33" s="31" t="s">
        <v>1867</v>
      </c>
      <c r="D33" s="38"/>
      <c r="E33" s="29"/>
      <c r="F33" s="8"/>
      <c r="G33" s="9"/>
      <c r="H33" s="10"/>
      <c r="I33" s="37"/>
      <c r="J33" s="36"/>
      <c r="K33" s="29"/>
      <c r="L33" s="29"/>
      <c r="M33" s="29"/>
      <c r="N33" s="29"/>
      <c r="O33" s="29"/>
      <c r="P33" s="29"/>
      <c r="Q33" s="36"/>
      <c r="R33" s="36"/>
      <c r="S33" s="36"/>
      <c r="T33" s="36"/>
      <c r="U33" s="36"/>
      <c r="W33" s="26"/>
    </row>
    <row r="34" spans="1:23" ht="37.5" customHeight="1" x14ac:dyDescent="0.25">
      <c r="A34" s="331"/>
      <c r="B34" s="19" t="s">
        <v>2143</v>
      </c>
      <c r="C34" s="31" t="s">
        <v>1868</v>
      </c>
      <c r="D34" s="38"/>
      <c r="E34" s="29"/>
      <c r="F34" s="8"/>
      <c r="G34" s="8"/>
      <c r="H34" s="10"/>
      <c r="I34" s="37"/>
      <c r="J34" s="36"/>
      <c r="K34" s="29"/>
      <c r="L34" s="29"/>
      <c r="M34" s="29"/>
      <c r="N34" s="29"/>
      <c r="O34" s="29"/>
      <c r="P34" s="29" t="s">
        <v>41</v>
      </c>
      <c r="Q34" s="36"/>
      <c r="R34" s="36"/>
      <c r="S34" s="36"/>
      <c r="T34" s="36"/>
      <c r="U34" s="36"/>
      <c r="W34" s="26"/>
    </row>
    <row r="35" spans="1:23" ht="30" customHeight="1" x14ac:dyDescent="0.25">
      <c r="A35" s="331"/>
      <c r="B35" s="19" t="s">
        <v>2142</v>
      </c>
      <c r="C35" s="31" t="s">
        <v>1562</v>
      </c>
      <c r="D35" s="38"/>
      <c r="E35" s="29"/>
      <c r="F35" s="8"/>
      <c r="G35" s="8"/>
      <c r="H35" s="10"/>
      <c r="I35" s="37"/>
      <c r="J35" s="36"/>
      <c r="K35" s="29"/>
      <c r="L35" s="29"/>
      <c r="M35" s="29"/>
      <c r="N35" s="29"/>
      <c r="O35" s="29"/>
      <c r="P35" s="29" t="s">
        <v>41</v>
      </c>
      <c r="Q35" s="36"/>
      <c r="R35" s="36"/>
      <c r="S35" s="36"/>
      <c r="T35" s="36"/>
      <c r="U35" s="36"/>
      <c r="W35" s="26"/>
    </row>
    <row r="36" spans="1:23" ht="125.25" customHeight="1" x14ac:dyDescent="0.25">
      <c r="A36" s="331"/>
      <c r="B36" s="19" t="s">
        <v>2141</v>
      </c>
      <c r="C36" s="31" t="s">
        <v>795</v>
      </c>
      <c r="D36" s="38" t="s">
        <v>1792</v>
      </c>
      <c r="E36" s="29"/>
      <c r="F36" s="8" t="s">
        <v>82</v>
      </c>
      <c r="G36" s="14">
        <v>42767</v>
      </c>
      <c r="H36" s="10" t="s">
        <v>1018</v>
      </c>
      <c r="I36" s="37">
        <v>30000</v>
      </c>
      <c r="J36" s="36" t="s">
        <v>1793</v>
      </c>
      <c r="K36" s="29"/>
      <c r="L36" s="29"/>
      <c r="M36" s="29"/>
      <c r="N36" s="29"/>
      <c r="O36" s="29" t="s">
        <v>41</v>
      </c>
      <c r="P36" s="29"/>
      <c r="Q36" s="36"/>
      <c r="R36" s="36"/>
      <c r="S36" s="36"/>
      <c r="T36" s="36"/>
      <c r="U36" s="36"/>
      <c r="W36" s="26"/>
    </row>
    <row r="37" spans="1:23" ht="30" customHeight="1" x14ac:dyDescent="0.25">
      <c r="A37" s="331"/>
      <c r="B37" s="19" t="s">
        <v>2140</v>
      </c>
      <c r="C37" s="31" t="s">
        <v>1563</v>
      </c>
      <c r="D37" s="38"/>
      <c r="E37" s="29"/>
      <c r="F37" s="8"/>
      <c r="G37" s="8"/>
      <c r="H37" s="10"/>
      <c r="I37" s="37"/>
      <c r="J37" s="36"/>
      <c r="K37" s="29"/>
      <c r="L37" s="29"/>
      <c r="M37" s="29"/>
      <c r="N37" s="29"/>
      <c r="O37" s="29"/>
      <c r="P37" s="29"/>
      <c r="Q37" s="36"/>
      <c r="R37" s="36"/>
      <c r="S37" s="36"/>
      <c r="T37" s="36"/>
      <c r="U37" s="36"/>
      <c r="W37" s="26"/>
    </row>
    <row r="38" spans="1:23" ht="60" customHeight="1" x14ac:dyDescent="0.25">
      <c r="A38" s="331"/>
      <c r="B38" s="19" t="s">
        <v>2139</v>
      </c>
      <c r="C38" s="31" t="s">
        <v>2138</v>
      </c>
      <c r="D38" s="38" t="s">
        <v>182</v>
      </c>
      <c r="E38" s="29"/>
      <c r="F38" s="8" t="s">
        <v>77</v>
      </c>
      <c r="G38" s="9">
        <v>42767</v>
      </c>
      <c r="H38" s="10" t="s">
        <v>1018</v>
      </c>
      <c r="I38" s="37">
        <v>25000</v>
      </c>
      <c r="J38" s="36" t="s">
        <v>1085</v>
      </c>
      <c r="K38" s="29"/>
      <c r="L38" s="29"/>
      <c r="M38" s="29"/>
      <c r="N38" s="29"/>
      <c r="O38" s="29"/>
      <c r="P38" s="29" t="s">
        <v>41</v>
      </c>
      <c r="Q38" s="36"/>
      <c r="R38" s="36"/>
      <c r="S38" s="36"/>
      <c r="T38" s="36"/>
      <c r="U38" s="36"/>
      <c r="W38" s="26"/>
    </row>
    <row r="39" spans="1:23" ht="30" customHeight="1" x14ac:dyDescent="0.25">
      <c r="A39" s="331"/>
      <c r="B39" s="19" t="s">
        <v>2137</v>
      </c>
      <c r="C39" s="31" t="s">
        <v>1565</v>
      </c>
      <c r="D39" s="38"/>
      <c r="E39" s="29"/>
      <c r="F39" s="8"/>
      <c r="G39" s="9"/>
      <c r="H39" s="8"/>
      <c r="I39" s="37"/>
      <c r="J39" s="36"/>
      <c r="K39" s="29"/>
      <c r="L39" s="29"/>
      <c r="M39" s="29"/>
      <c r="N39" s="29"/>
      <c r="O39" s="29"/>
      <c r="P39" s="29" t="s">
        <v>41</v>
      </c>
      <c r="Q39" s="36"/>
      <c r="R39" s="36"/>
      <c r="S39" s="36"/>
      <c r="T39" s="36"/>
      <c r="U39" s="36"/>
      <c r="W39" s="26"/>
    </row>
    <row r="40" spans="1:23" ht="100.5" customHeight="1" x14ac:dyDescent="0.25">
      <c r="A40" s="331"/>
      <c r="B40" s="19" t="s">
        <v>2136</v>
      </c>
      <c r="C40" s="31" t="s">
        <v>1265</v>
      </c>
      <c r="D40" s="38" t="s">
        <v>263</v>
      </c>
      <c r="E40" s="29"/>
      <c r="F40" s="16">
        <v>40969</v>
      </c>
      <c r="G40" s="9">
        <v>42767</v>
      </c>
      <c r="H40" s="10" t="s">
        <v>148</v>
      </c>
      <c r="I40" s="37">
        <v>25000</v>
      </c>
      <c r="J40" s="36" t="s">
        <v>1730</v>
      </c>
      <c r="K40" s="29"/>
      <c r="L40" s="29"/>
      <c r="M40" s="29"/>
      <c r="N40" s="29"/>
      <c r="O40" s="29" t="s">
        <v>41</v>
      </c>
      <c r="P40" s="29"/>
      <c r="Q40" s="36" t="s">
        <v>2000</v>
      </c>
      <c r="R40" s="36"/>
      <c r="S40" s="36" t="s">
        <v>2001</v>
      </c>
      <c r="T40" s="36" t="s">
        <v>1999</v>
      </c>
      <c r="U40" s="36"/>
      <c r="W40" s="26"/>
    </row>
    <row r="41" spans="1:23" ht="116.25" customHeight="1" x14ac:dyDescent="0.25">
      <c r="A41" s="331"/>
      <c r="B41" s="19" t="s">
        <v>2135</v>
      </c>
      <c r="C41" s="31" t="s">
        <v>2134</v>
      </c>
      <c r="D41" s="38" t="s">
        <v>1795</v>
      </c>
      <c r="E41" s="29"/>
      <c r="F41" s="16">
        <v>40969</v>
      </c>
      <c r="G41" s="9">
        <v>42767</v>
      </c>
      <c r="H41" s="10" t="s">
        <v>1018</v>
      </c>
      <c r="I41" s="37">
        <v>60000</v>
      </c>
      <c r="J41" s="36" t="s">
        <v>1796</v>
      </c>
      <c r="K41" s="29"/>
      <c r="L41" s="29"/>
      <c r="M41" s="29"/>
      <c r="N41" s="29"/>
      <c r="O41" s="29"/>
      <c r="P41" s="29" t="s">
        <v>41</v>
      </c>
      <c r="Q41" s="36"/>
      <c r="R41" s="36"/>
      <c r="S41" s="36"/>
      <c r="T41" s="36"/>
      <c r="U41" s="36"/>
      <c r="W41" s="26"/>
    </row>
    <row r="42" spans="1:23" ht="205.5" customHeight="1" x14ac:dyDescent="0.25">
      <c r="A42" s="331"/>
      <c r="B42" s="19" t="s">
        <v>2133</v>
      </c>
      <c r="C42" s="31" t="s">
        <v>2132</v>
      </c>
      <c r="D42" s="38" t="s">
        <v>1528</v>
      </c>
      <c r="E42" s="29"/>
      <c r="F42" s="8" t="s">
        <v>77</v>
      </c>
      <c r="G42" s="9">
        <v>42767</v>
      </c>
      <c r="H42" s="8" t="s">
        <v>1090</v>
      </c>
      <c r="I42" s="37">
        <v>25000</v>
      </c>
      <c r="J42" s="36" t="s">
        <v>1732</v>
      </c>
      <c r="K42" s="29"/>
      <c r="L42" s="29"/>
      <c r="M42" s="29"/>
      <c r="N42" s="29"/>
      <c r="O42" s="29" t="s">
        <v>41</v>
      </c>
      <c r="P42" s="29"/>
      <c r="Q42" s="36" t="s">
        <v>2131</v>
      </c>
      <c r="R42" s="36" t="s">
        <v>1991</v>
      </c>
      <c r="S42" s="36" t="s">
        <v>1992</v>
      </c>
      <c r="T42" s="36" t="s">
        <v>1993</v>
      </c>
      <c r="U42" s="36" t="s">
        <v>1994</v>
      </c>
      <c r="W42" s="26"/>
    </row>
    <row r="43" spans="1:23" ht="76.5" customHeight="1" x14ac:dyDescent="0.25">
      <c r="A43" s="331"/>
      <c r="B43" s="19" t="s">
        <v>2130</v>
      </c>
      <c r="C43" s="31" t="s">
        <v>2129</v>
      </c>
      <c r="D43" s="38" t="s">
        <v>195</v>
      </c>
      <c r="E43" s="29"/>
      <c r="F43" s="9">
        <v>42248</v>
      </c>
      <c r="G43" s="9">
        <v>42767</v>
      </c>
      <c r="H43" s="10" t="s">
        <v>1018</v>
      </c>
      <c r="I43" s="37">
        <v>50000</v>
      </c>
      <c r="J43" s="36" t="s">
        <v>1798</v>
      </c>
      <c r="K43" s="29"/>
      <c r="L43" s="29"/>
      <c r="M43" s="29"/>
      <c r="N43" s="29"/>
      <c r="O43" s="29" t="s">
        <v>41</v>
      </c>
      <c r="P43" s="29"/>
      <c r="Q43" s="36"/>
      <c r="R43" s="36"/>
      <c r="S43" s="36"/>
      <c r="T43" s="36"/>
      <c r="U43" s="36"/>
      <c r="W43" s="26"/>
    </row>
    <row r="44" spans="1:23" ht="174" customHeight="1" x14ac:dyDescent="0.25">
      <c r="A44" s="331"/>
      <c r="B44" s="19" t="s">
        <v>2128</v>
      </c>
      <c r="C44" s="31" t="s">
        <v>2127</v>
      </c>
      <c r="D44" s="38" t="s">
        <v>1719</v>
      </c>
      <c r="E44" s="29"/>
      <c r="F44" s="8" t="s">
        <v>77</v>
      </c>
      <c r="G44" s="9">
        <v>42767</v>
      </c>
      <c r="H44" s="12" t="s">
        <v>1898</v>
      </c>
      <c r="I44" s="37">
        <v>40000</v>
      </c>
      <c r="J44" s="36" t="s">
        <v>1720</v>
      </c>
      <c r="K44" s="29"/>
      <c r="L44" s="29"/>
      <c r="M44" s="29"/>
      <c r="N44" s="29"/>
      <c r="O44" s="29" t="s">
        <v>41</v>
      </c>
      <c r="P44" s="29"/>
      <c r="Q44" s="36" t="s">
        <v>2126</v>
      </c>
      <c r="R44" s="36"/>
      <c r="S44" s="36"/>
      <c r="T44" s="36" t="s">
        <v>771</v>
      </c>
      <c r="U44" s="36"/>
      <c r="W44" s="26"/>
    </row>
    <row r="45" spans="1:23" ht="30" customHeight="1" x14ac:dyDescent="0.25">
      <c r="A45" s="331"/>
      <c r="B45" s="19" t="s">
        <v>2125</v>
      </c>
      <c r="C45" s="31" t="s">
        <v>1564</v>
      </c>
      <c r="D45" s="38"/>
      <c r="E45" s="29"/>
      <c r="F45" s="9"/>
      <c r="G45" s="9"/>
      <c r="H45" s="10"/>
      <c r="I45" s="37"/>
      <c r="J45" s="36"/>
      <c r="K45" s="29"/>
      <c r="L45" s="29"/>
      <c r="M45" s="29"/>
      <c r="N45" s="29"/>
      <c r="O45" s="29"/>
      <c r="P45" s="29"/>
      <c r="Q45" s="36"/>
      <c r="R45" s="36"/>
      <c r="S45" s="36"/>
      <c r="T45" s="36"/>
      <c r="U45" s="36"/>
      <c r="W45" s="26"/>
    </row>
    <row r="46" spans="1:23" ht="172.5" customHeight="1" x14ac:dyDescent="0.25">
      <c r="A46" s="331"/>
      <c r="B46" s="19" t="s">
        <v>2124</v>
      </c>
      <c r="C46" s="31" t="s">
        <v>2123</v>
      </c>
      <c r="D46" s="38" t="s">
        <v>1739</v>
      </c>
      <c r="E46" s="29"/>
      <c r="F46" s="8" t="s">
        <v>77</v>
      </c>
      <c r="G46" s="8" t="s">
        <v>730</v>
      </c>
      <c r="H46" s="12" t="s">
        <v>1023</v>
      </c>
      <c r="I46" s="37">
        <v>85000</v>
      </c>
      <c r="J46" s="36" t="s">
        <v>1740</v>
      </c>
      <c r="K46" s="29"/>
      <c r="L46" s="29"/>
      <c r="M46" s="29"/>
      <c r="N46" s="29"/>
      <c r="O46" s="29" t="s">
        <v>41</v>
      </c>
      <c r="P46" s="29"/>
      <c r="Q46" s="36" t="s">
        <v>2122</v>
      </c>
      <c r="R46" s="36" t="s">
        <v>1940</v>
      </c>
      <c r="S46" s="36" t="s">
        <v>1941</v>
      </c>
      <c r="T46" s="36" t="s">
        <v>1946</v>
      </c>
      <c r="U46" s="36" t="s">
        <v>1942</v>
      </c>
      <c r="W46" s="26"/>
    </row>
    <row r="47" spans="1:23" ht="141" customHeight="1" x14ac:dyDescent="0.25">
      <c r="A47" s="331"/>
      <c r="B47" s="19" t="s">
        <v>2121</v>
      </c>
      <c r="C47" s="31" t="s">
        <v>2120</v>
      </c>
      <c r="D47" s="38" t="s">
        <v>210</v>
      </c>
      <c r="E47" s="29"/>
      <c r="F47" s="8" t="s">
        <v>77</v>
      </c>
      <c r="G47" s="9">
        <v>42767</v>
      </c>
      <c r="H47" s="10" t="s">
        <v>148</v>
      </c>
      <c r="I47" s="37">
        <v>100000</v>
      </c>
      <c r="J47" s="36" t="s">
        <v>1737</v>
      </c>
      <c r="K47" s="29"/>
      <c r="L47" s="29"/>
      <c r="M47" s="29"/>
      <c r="N47" s="29"/>
      <c r="O47" s="29"/>
      <c r="P47" s="29" t="s">
        <v>41</v>
      </c>
      <c r="Q47" s="36"/>
      <c r="R47" s="36" t="s">
        <v>1998</v>
      </c>
      <c r="S47" s="36"/>
      <c r="T47" s="36" t="s">
        <v>1999</v>
      </c>
      <c r="U47" s="36"/>
      <c r="W47" s="26"/>
    </row>
    <row r="48" spans="1:23" ht="151.5" customHeight="1" x14ac:dyDescent="0.25">
      <c r="A48" s="331"/>
      <c r="B48" s="19" t="s">
        <v>2119</v>
      </c>
      <c r="C48" s="31" t="s">
        <v>2118</v>
      </c>
      <c r="D48" s="38" t="s">
        <v>1742</v>
      </c>
      <c r="E48" s="29"/>
      <c r="F48" s="16">
        <v>40969</v>
      </c>
      <c r="G48" s="5">
        <v>42767</v>
      </c>
      <c r="H48" s="10" t="s">
        <v>1102</v>
      </c>
      <c r="I48" s="37">
        <v>150000</v>
      </c>
      <c r="J48" s="36" t="s">
        <v>1277</v>
      </c>
      <c r="K48" s="29"/>
      <c r="L48" s="29"/>
      <c r="M48" s="29"/>
      <c r="N48" s="29"/>
      <c r="O48" s="29" t="s">
        <v>41</v>
      </c>
      <c r="P48" s="29"/>
      <c r="Q48" s="36"/>
      <c r="R48" s="36"/>
      <c r="S48" s="36"/>
      <c r="T48" s="36"/>
      <c r="U48" s="36"/>
      <c r="W48" s="26"/>
    </row>
    <row r="49" spans="1:23" ht="30" customHeight="1" x14ac:dyDescent="0.25">
      <c r="A49" s="331"/>
      <c r="B49" s="19" t="s">
        <v>2117</v>
      </c>
      <c r="C49" s="31" t="s">
        <v>2116</v>
      </c>
      <c r="D49" s="38"/>
      <c r="E49" s="29"/>
      <c r="F49" s="16"/>
      <c r="G49" s="16"/>
      <c r="H49" s="10"/>
      <c r="I49" s="37"/>
      <c r="J49" s="36"/>
      <c r="K49" s="29"/>
      <c r="L49" s="29"/>
      <c r="M49" s="29"/>
      <c r="N49" s="29"/>
      <c r="O49" s="29"/>
      <c r="P49" s="29" t="s">
        <v>41</v>
      </c>
      <c r="Q49" s="36"/>
      <c r="R49" s="36"/>
      <c r="S49" s="36"/>
      <c r="T49" s="36"/>
      <c r="U49" s="36"/>
      <c r="W49" s="26"/>
    </row>
    <row r="50" spans="1:23" ht="30" customHeight="1" x14ac:dyDescent="0.25">
      <c r="A50" s="331"/>
      <c r="B50" s="19" t="s">
        <v>2115</v>
      </c>
      <c r="C50" s="31" t="s">
        <v>1869</v>
      </c>
      <c r="D50" s="38"/>
      <c r="E50" s="29"/>
      <c r="F50" s="16"/>
      <c r="G50" s="16"/>
      <c r="H50" s="10"/>
      <c r="I50" s="37"/>
      <c r="J50" s="36"/>
      <c r="K50" s="29"/>
      <c r="L50" s="29"/>
      <c r="M50" s="29"/>
      <c r="N50" s="29"/>
      <c r="O50" s="29"/>
      <c r="P50" s="29" t="s">
        <v>41</v>
      </c>
      <c r="Q50" s="36"/>
      <c r="R50" s="36"/>
      <c r="S50" s="36"/>
      <c r="T50" s="36"/>
      <c r="U50" s="36"/>
      <c r="W50" s="26"/>
    </row>
    <row r="51" spans="1:23" ht="30" customHeight="1" x14ac:dyDescent="0.25">
      <c r="A51" s="331"/>
      <c r="B51" s="19" t="s">
        <v>2114</v>
      </c>
      <c r="C51" s="31" t="s">
        <v>2113</v>
      </c>
      <c r="D51" s="38"/>
      <c r="E51" s="29"/>
      <c r="F51" s="9"/>
      <c r="G51" s="9"/>
      <c r="H51" s="10"/>
      <c r="I51" s="37"/>
      <c r="J51" s="36"/>
      <c r="K51" s="29"/>
      <c r="L51" s="29"/>
      <c r="M51" s="29"/>
      <c r="N51" s="29"/>
      <c r="O51" s="29"/>
      <c r="P51" s="29"/>
      <c r="Q51" s="36"/>
      <c r="R51" s="36"/>
      <c r="S51" s="36"/>
      <c r="T51" s="36"/>
      <c r="U51" s="36"/>
      <c r="W51" s="26"/>
    </row>
    <row r="52" spans="1:23" ht="30" customHeight="1" x14ac:dyDescent="0.25">
      <c r="A52" s="331"/>
      <c r="B52" s="19" t="s">
        <v>2112</v>
      </c>
      <c r="C52" s="31" t="s">
        <v>1750</v>
      </c>
      <c r="D52" s="38"/>
      <c r="E52" s="29"/>
      <c r="F52" s="9"/>
      <c r="G52" s="9"/>
      <c r="H52" s="13"/>
      <c r="I52" s="37"/>
      <c r="J52" s="36"/>
      <c r="K52" s="29"/>
      <c r="L52" s="29"/>
      <c r="M52" s="29"/>
      <c r="N52" s="29"/>
      <c r="O52" s="29"/>
      <c r="P52" s="29"/>
      <c r="Q52" s="36"/>
      <c r="R52" s="36"/>
      <c r="S52" s="36"/>
      <c r="T52" s="36"/>
      <c r="U52" s="36"/>
      <c r="W52" s="26"/>
    </row>
    <row r="53" spans="1:23" ht="30" customHeight="1" x14ac:dyDescent="0.25">
      <c r="A53" s="331"/>
      <c r="B53" s="19" t="s">
        <v>2111</v>
      </c>
      <c r="C53" s="31" t="s">
        <v>1554</v>
      </c>
      <c r="D53" s="38"/>
      <c r="E53" s="29"/>
      <c r="F53" s="9"/>
      <c r="G53" s="9"/>
      <c r="H53" s="12"/>
      <c r="I53" s="37"/>
      <c r="J53" s="36"/>
      <c r="K53" s="29"/>
      <c r="L53" s="29"/>
      <c r="M53" s="29"/>
      <c r="N53" s="29"/>
      <c r="O53" s="29"/>
      <c r="P53" s="29"/>
      <c r="Q53" s="36"/>
      <c r="R53" s="36"/>
      <c r="S53" s="36"/>
      <c r="T53" s="36"/>
      <c r="U53" s="36"/>
      <c r="W53" s="26"/>
    </row>
    <row r="54" spans="1:23" ht="83.25" customHeight="1" x14ac:dyDescent="0.25">
      <c r="A54" s="331"/>
      <c r="B54" s="19" t="s">
        <v>2110</v>
      </c>
      <c r="C54" s="31" t="s">
        <v>2109</v>
      </c>
      <c r="D54" s="38" t="s">
        <v>713</v>
      </c>
      <c r="E54" s="29"/>
      <c r="F54" s="18">
        <v>42005</v>
      </c>
      <c r="G54" s="9">
        <v>42767</v>
      </c>
      <c r="H54" s="4" t="s">
        <v>1686</v>
      </c>
      <c r="I54" s="37">
        <v>70000</v>
      </c>
      <c r="J54" s="36" t="s">
        <v>1813</v>
      </c>
      <c r="K54" s="29"/>
      <c r="L54" s="29"/>
      <c r="M54" s="29"/>
      <c r="N54" s="29" t="s">
        <v>41</v>
      </c>
      <c r="O54" s="29"/>
      <c r="P54" s="29"/>
      <c r="Q54" s="36" t="s">
        <v>1907</v>
      </c>
      <c r="R54" s="36" t="s">
        <v>1908</v>
      </c>
      <c r="S54" s="36" t="s">
        <v>1909</v>
      </c>
      <c r="T54" s="36" t="s">
        <v>1902</v>
      </c>
      <c r="U54" s="36" t="s">
        <v>1910</v>
      </c>
      <c r="W54" s="26"/>
    </row>
    <row r="55" spans="1:23" ht="30" customHeight="1" x14ac:dyDescent="0.25">
      <c r="A55" s="331"/>
      <c r="B55" s="19" t="s">
        <v>2108</v>
      </c>
      <c r="C55" s="31" t="s">
        <v>1870</v>
      </c>
      <c r="D55" s="38" t="s">
        <v>713</v>
      </c>
      <c r="E55" s="29"/>
      <c r="F55" s="9">
        <v>42064</v>
      </c>
      <c r="G55" s="9">
        <v>42767</v>
      </c>
      <c r="H55" s="12"/>
      <c r="I55" s="37"/>
      <c r="J55" s="36"/>
      <c r="K55" s="29"/>
      <c r="L55" s="29"/>
      <c r="M55" s="29"/>
      <c r="N55" s="29"/>
      <c r="O55" s="29"/>
      <c r="P55" s="29"/>
      <c r="Q55" s="36"/>
      <c r="R55" s="36"/>
      <c r="S55" s="36"/>
      <c r="T55" s="36"/>
      <c r="U55" s="36"/>
      <c r="W55" s="26"/>
    </row>
    <row r="56" spans="1:23" ht="213" customHeight="1" x14ac:dyDescent="0.25">
      <c r="A56" s="331"/>
      <c r="B56" s="19" t="s">
        <v>2107</v>
      </c>
      <c r="C56" s="31" t="s">
        <v>2106</v>
      </c>
      <c r="D56" s="38" t="s">
        <v>1755</v>
      </c>
      <c r="E56" s="29"/>
      <c r="F56" s="9">
        <v>42005</v>
      </c>
      <c r="G56" s="9">
        <v>42767</v>
      </c>
      <c r="H56" s="12" t="s">
        <v>1023</v>
      </c>
      <c r="I56" s="37">
        <v>70000</v>
      </c>
      <c r="J56" s="36" t="s">
        <v>1753</v>
      </c>
      <c r="K56" s="29"/>
      <c r="L56" s="29"/>
      <c r="M56" s="29"/>
      <c r="N56" s="29" t="s">
        <v>41</v>
      </c>
      <c r="O56" s="29"/>
      <c r="P56" s="29"/>
      <c r="Q56" s="36" t="s">
        <v>1943</v>
      </c>
      <c r="R56" s="36" t="s">
        <v>1944</v>
      </c>
      <c r="S56" s="36" t="s">
        <v>1945</v>
      </c>
      <c r="T56" s="36" t="s">
        <v>1946</v>
      </c>
      <c r="U56" s="36" t="s">
        <v>1942</v>
      </c>
      <c r="W56" s="26"/>
    </row>
    <row r="57" spans="1:23" ht="179.25" customHeight="1" x14ac:dyDescent="0.25">
      <c r="A57" s="331"/>
      <c r="B57" s="19" t="s">
        <v>2105</v>
      </c>
      <c r="C57" s="31" t="s">
        <v>2104</v>
      </c>
      <c r="D57" s="38" t="s">
        <v>1755</v>
      </c>
      <c r="E57" s="29"/>
      <c r="F57" s="9">
        <v>42064</v>
      </c>
      <c r="G57" s="9">
        <v>42767</v>
      </c>
      <c r="H57" s="12" t="s">
        <v>1023</v>
      </c>
      <c r="I57" s="37" t="s">
        <v>1025</v>
      </c>
      <c r="J57" s="36" t="s">
        <v>1756</v>
      </c>
      <c r="K57" s="29"/>
      <c r="L57" s="29"/>
      <c r="M57" s="29"/>
      <c r="N57" s="29" t="s">
        <v>41</v>
      </c>
      <c r="O57" s="29"/>
      <c r="P57" s="29"/>
      <c r="Q57" s="36" t="s">
        <v>1947</v>
      </c>
      <c r="R57" s="36" t="s">
        <v>1948</v>
      </c>
      <c r="S57" s="36" t="s">
        <v>1949</v>
      </c>
      <c r="T57" s="36" t="s">
        <v>1946</v>
      </c>
      <c r="U57" s="36" t="s">
        <v>1950</v>
      </c>
      <c r="W57" s="26"/>
    </row>
    <row r="58" spans="1:23" ht="409.6" customHeight="1" x14ac:dyDescent="0.25">
      <c r="A58" s="331"/>
      <c r="B58" s="19" t="s">
        <v>2103</v>
      </c>
      <c r="C58" s="31" t="s">
        <v>2102</v>
      </c>
      <c r="D58" s="38" t="s">
        <v>1027</v>
      </c>
      <c r="E58" s="29"/>
      <c r="F58" s="9">
        <v>42036</v>
      </c>
      <c r="G58" s="9">
        <v>42767</v>
      </c>
      <c r="H58" s="12" t="s">
        <v>1958</v>
      </c>
      <c r="I58" s="37" t="s">
        <v>1025</v>
      </c>
      <c r="J58" s="36" t="s">
        <v>1959</v>
      </c>
      <c r="K58" s="29"/>
      <c r="L58" s="29"/>
      <c r="M58" s="29"/>
      <c r="N58" s="29"/>
      <c r="O58" s="29" t="s">
        <v>41</v>
      </c>
      <c r="P58" s="29"/>
      <c r="Q58" s="36" t="s">
        <v>1962</v>
      </c>
      <c r="R58" s="39" t="s">
        <v>1963</v>
      </c>
      <c r="S58" s="36" t="s">
        <v>1964</v>
      </c>
      <c r="T58" s="36" t="s">
        <v>1958</v>
      </c>
      <c r="U58" s="36"/>
      <c r="W58" s="26"/>
    </row>
    <row r="59" spans="1:23" ht="103.5" customHeight="1" x14ac:dyDescent="0.25">
      <c r="A59" s="331"/>
      <c r="B59" s="19" t="s">
        <v>2101</v>
      </c>
      <c r="C59" s="31" t="s">
        <v>2100</v>
      </c>
      <c r="D59" s="38" t="s">
        <v>1757</v>
      </c>
      <c r="E59" s="29"/>
      <c r="F59" s="9">
        <v>41944</v>
      </c>
      <c r="G59" s="9">
        <v>42767</v>
      </c>
      <c r="H59" s="10" t="s">
        <v>1108</v>
      </c>
      <c r="I59" s="37">
        <v>50000</v>
      </c>
      <c r="J59" s="36" t="s">
        <v>1758</v>
      </c>
      <c r="K59" s="29"/>
      <c r="L59" s="29"/>
      <c r="M59" s="29"/>
      <c r="N59" s="29"/>
      <c r="O59" s="29"/>
      <c r="P59" s="29" t="s">
        <v>41</v>
      </c>
      <c r="Q59" s="36"/>
      <c r="R59" s="36"/>
      <c r="S59" s="36"/>
      <c r="T59" s="36"/>
      <c r="U59" s="36"/>
      <c r="W59" s="26"/>
    </row>
    <row r="60" spans="1:23" ht="91.5" customHeight="1" x14ac:dyDescent="0.25">
      <c r="A60" s="347"/>
      <c r="B60" s="19" t="s">
        <v>2099</v>
      </c>
      <c r="C60" s="31" t="s">
        <v>1431</v>
      </c>
      <c r="D60" s="38" t="s">
        <v>1033</v>
      </c>
      <c r="E60" s="29"/>
      <c r="F60" s="9">
        <v>41913</v>
      </c>
      <c r="G60" s="9">
        <v>42767</v>
      </c>
      <c r="H60" s="12" t="s">
        <v>853</v>
      </c>
      <c r="I60" s="37">
        <v>30000</v>
      </c>
      <c r="J60" s="36" t="s">
        <v>1760</v>
      </c>
      <c r="K60" s="29"/>
      <c r="L60" s="29"/>
      <c r="M60" s="29"/>
      <c r="N60" s="29" t="s">
        <v>41</v>
      </c>
      <c r="O60" s="29"/>
      <c r="P60" s="29"/>
      <c r="Q60" s="36" t="s">
        <v>1911</v>
      </c>
      <c r="R60" s="36"/>
      <c r="S60" s="36" t="s">
        <v>1912</v>
      </c>
      <c r="T60" s="36" t="s">
        <v>1902</v>
      </c>
      <c r="U60" s="36" t="s">
        <v>1913</v>
      </c>
      <c r="W60" s="26"/>
    </row>
    <row r="61" spans="1:23" ht="56.25" customHeight="1" x14ac:dyDescent="0.25">
      <c r="A61" s="332" t="s">
        <v>1114</v>
      </c>
      <c r="B61" s="19" t="s">
        <v>2098</v>
      </c>
      <c r="C61" s="31" t="s">
        <v>1308</v>
      </c>
      <c r="D61" s="31" t="s">
        <v>1432</v>
      </c>
      <c r="E61" s="28"/>
      <c r="F61" s="8" t="s">
        <v>77</v>
      </c>
      <c r="G61" s="8" t="s">
        <v>730</v>
      </c>
      <c r="H61" s="35" t="s">
        <v>1309</v>
      </c>
      <c r="I61" s="32">
        <v>500000</v>
      </c>
      <c r="J61" s="4" t="s">
        <v>1309</v>
      </c>
      <c r="K61" s="28"/>
      <c r="L61" s="28"/>
      <c r="M61" s="28"/>
      <c r="N61" s="29"/>
      <c r="O61" s="29"/>
      <c r="P61" s="29" t="s">
        <v>41</v>
      </c>
      <c r="Q61" s="28"/>
      <c r="R61" s="28"/>
      <c r="S61" s="28"/>
      <c r="T61" s="28"/>
      <c r="U61" s="28"/>
      <c r="W61" s="26"/>
    </row>
    <row r="62" spans="1:23" ht="30" customHeight="1" x14ac:dyDescent="0.25">
      <c r="A62" s="331"/>
      <c r="B62" s="19" t="s">
        <v>2097</v>
      </c>
      <c r="C62" s="31" t="s">
        <v>1566</v>
      </c>
      <c r="D62" s="31"/>
      <c r="E62" s="28"/>
      <c r="F62" s="8"/>
      <c r="G62" s="9"/>
      <c r="H62" s="10" t="s">
        <v>548</v>
      </c>
      <c r="I62" s="32"/>
      <c r="J62" s="4"/>
      <c r="K62" s="28"/>
      <c r="L62" s="28"/>
      <c r="M62" s="28"/>
      <c r="N62" s="29"/>
      <c r="O62" s="29"/>
      <c r="P62" s="29"/>
      <c r="Q62" s="28"/>
      <c r="R62" s="28"/>
      <c r="S62" s="28"/>
      <c r="T62" s="28"/>
      <c r="U62" s="28"/>
      <c r="W62" s="26"/>
    </row>
    <row r="63" spans="1:23" ht="176.25" customHeight="1" x14ac:dyDescent="0.25">
      <c r="A63" s="347"/>
      <c r="B63" s="19" t="s">
        <v>2096</v>
      </c>
      <c r="C63" s="31" t="s">
        <v>1117</v>
      </c>
      <c r="D63" s="31" t="s">
        <v>715</v>
      </c>
      <c r="E63" s="28"/>
      <c r="F63" s="9">
        <v>41579</v>
      </c>
      <c r="G63" s="9">
        <v>42767</v>
      </c>
      <c r="H63" s="35" t="s">
        <v>1309</v>
      </c>
      <c r="I63" s="32">
        <v>0</v>
      </c>
      <c r="J63" s="4" t="s">
        <v>2095</v>
      </c>
      <c r="K63" s="28"/>
      <c r="L63" s="28"/>
      <c r="M63" s="28"/>
      <c r="N63" s="29"/>
      <c r="O63" s="29"/>
      <c r="P63" s="29" t="s">
        <v>41</v>
      </c>
      <c r="Q63" s="28"/>
      <c r="R63" s="28"/>
      <c r="S63" s="28"/>
      <c r="T63" s="28"/>
      <c r="U63" s="28"/>
      <c r="W63" s="26"/>
    </row>
    <row r="64" spans="1:23" ht="93.75" customHeight="1" x14ac:dyDescent="0.25">
      <c r="A64" s="332" t="s">
        <v>1118</v>
      </c>
      <c r="B64" s="19" t="s">
        <v>2094</v>
      </c>
      <c r="C64" s="31" t="s">
        <v>1437</v>
      </c>
      <c r="D64" s="31" t="s">
        <v>1436</v>
      </c>
      <c r="E64" s="28"/>
      <c r="F64" s="9">
        <v>42064</v>
      </c>
      <c r="G64" s="9">
        <v>42767</v>
      </c>
      <c r="H64" s="10" t="s">
        <v>1108</v>
      </c>
      <c r="I64" s="32">
        <v>0</v>
      </c>
      <c r="J64" s="4" t="s">
        <v>1763</v>
      </c>
      <c r="K64" s="28"/>
      <c r="L64" s="28"/>
      <c r="M64" s="28"/>
      <c r="N64" s="29"/>
      <c r="O64" s="29"/>
      <c r="P64" s="29" t="s">
        <v>41</v>
      </c>
      <c r="Q64" s="4"/>
      <c r="R64" s="4"/>
      <c r="S64" s="4"/>
      <c r="T64" s="4"/>
      <c r="U64" s="4"/>
      <c r="W64" s="26"/>
    </row>
    <row r="65" spans="1:23" ht="114" customHeight="1" x14ac:dyDescent="0.25">
      <c r="A65" s="331"/>
      <c r="B65" s="19" t="s">
        <v>2093</v>
      </c>
      <c r="C65" s="31" t="s">
        <v>2092</v>
      </c>
      <c r="D65" s="31" t="s">
        <v>324</v>
      </c>
      <c r="E65" s="28"/>
      <c r="F65" s="8" t="s">
        <v>77</v>
      </c>
      <c r="G65" s="9">
        <v>42767</v>
      </c>
      <c r="H65" s="10" t="s">
        <v>1076</v>
      </c>
      <c r="I65" s="32">
        <v>0</v>
      </c>
      <c r="J65" s="4" t="s">
        <v>1765</v>
      </c>
      <c r="K65" s="28"/>
      <c r="L65" s="28"/>
      <c r="M65" s="28"/>
      <c r="N65" s="29" t="s">
        <v>41</v>
      </c>
      <c r="O65" s="29"/>
      <c r="P65" s="29"/>
      <c r="Q65" s="4" t="s">
        <v>1956</v>
      </c>
      <c r="R65" s="4"/>
      <c r="S65" s="4"/>
      <c r="T65" s="4" t="s">
        <v>1601</v>
      </c>
      <c r="U65" s="4" t="s">
        <v>1957</v>
      </c>
      <c r="W65" s="26"/>
    </row>
    <row r="66" spans="1:23" ht="30" customHeight="1" x14ac:dyDescent="0.25">
      <c r="A66" s="331"/>
      <c r="B66" s="19" t="s">
        <v>2091</v>
      </c>
      <c r="C66" s="31" t="s">
        <v>1871</v>
      </c>
      <c r="D66" s="31"/>
      <c r="E66" s="28"/>
      <c r="F66" s="8"/>
      <c r="G66" s="18"/>
      <c r="H66" s="10"/>
      <c r="I66" s="32"/>
      <c r="J66" s="4"/>
      <c r="K66" s="28"/>
      <c r="L66" s="28"/>
      <c r="M66" s="28"/>
      <c r="N66" s="29"/>
      <c r="O66" s="29"/>
      <c r="P66" s="29" t="s">
        <v>41</v>
      </c>
      <c r="Q66" s="4"/>
      <c r="R66" s="4"/>
      <c r="S66" s="4"/>
      <c r="T66" s="4"/>
      <c r="U66" s="4"/>
      <c r="W66" s="26"/>
    </row>
    <row r="67" spans="1:23" ht="30" customHeight="1" x14ac:dyDescent="0.25">
      <c r="A67" s="331"/>
      <c r="B67" s="19" t="s">
        <v>2090</v>
      </c>
      <c r="C67" s="31" t="s">
        <v>1567</v>
      </c>
      <c r="D67" s="31"/>
      <c r="E67" s="28"/>
      <c r="F67" s="8"/>
      <c r="G67" s="8"/>
      <c r="H67" s="10"/>
      <c r="I67" s="32"/>
      <c r="J67" s="4"/>
      <c r="K67" s="28"/>
      <c r="L67" s="28"/>
      <c r="M67" s="28"/>
      <c r="N67" s="29"/>
      <c r="O67" s="29"/>
      <c r="P67" s="29" t="s">
        <v>41</v>
      </c>
      <c r="Q67" s="4"/>
      <c r="R67" s="4"/>
      <c r="S67" s="4"/>
      <c r="T67" s="4"/>
      <c r="U67" s="4"/>
      <c r="W67" s="26"/>
    </row>
    <row r="68" spans="1:23" ht="30" customHeight="1" x14ac:dyDescent="0.25">
      <c r="A68" s="331"/>
      <c r="B68" s="19" t="s">
        <v>2089</v>
      </c>
      <c r="C68" s="31" t="s">
        <v>1568</v>
      </c>
      <c r="D68" s="31"/>
      <c r="E68" s="28"/>
      <c r="F68" s="8"/>
      <c r="G68" s="8"/>
      <c r="H68" s="12"/>
      <c r="I68" s="32"/>
      <c r="J68" s="4"/>
      <c r="K68" s="28"/>
      <c r="L68" s="28"/>
      <c r="M68" s="28"/>
      <c r="N68" s="29"/>
      <c r="O68" s="29"/>
      <c r="P68" s="29"/>
      <c r="Q68" s="4"/>
      <c r="R68" s="4"/>
      <c r="S68" s="4"/>
      <c r="T68" s="4"/>
      <c r="U68" s="4"/>
      <c r="W68" s="26"/>
    </row>
    <row r="69" spans="1:23" ht="30" customHeight="1" x14ac:dyDescent="0.25">
      <c r="A69" s="331"/>
      <c r="B69" s="19" t="s">
        <v>2088</v>
      </c>
      <c r="C69" s="31" t="s">
        <v>1872</v>
      </c>
      <c r="D69" s="31"/>
      <c r="E69" s="28"/>
      <c r="F69" s="8"/>
      <c r="G69" s="18"/>
      <c r="H69" s="13"/>
      <c r="I69" s="32"/>
      <c r="J69" s="4"/>
      <c r="K69" s="28"/>
      <c r="L69" s="28"/>
      <c r="M69" s="28"/>
      <c r="N69" s="29"/>
      <c r="O69" s="29"/>
      <c r="P69" s="29"/>
      <c r="Q69" s="4"/>
      <c r="R69" s="4"/>
      <c r="S69" s="4"/>
      <c r="T69" s="4"/>
      <c r="U69" s="4"/>
      <c r="W69" s="26"/>
    </row>
    <row r="70" spans="1:23" ht="96" customHeight="1" x14ac:dyDescent="0.25">
      <c r="A70" s="331"/>
      <c r="B70" s="19" t="s">
        <v>2087</v>
      </c>
      <c r="C70" s="31" t="s">
        <v>1768</v>
      </c>
      <c r="D70" s="31" t="s">
        <v>340</v>
      </c>
      <c r="E70" s="28"/>
      <c r="F70" s="8" t="s">
        <v>77</v>
      </c>
      <c r="G70" s="9">
        <v>42767</v>
      </c>
      <c r="H70" s="8" t="s">
        <v>1076</v>
      </c>
      <c r="I70" s="32">
        <v>50000</v>
      </c>
      <c r="J70" s="4" t="s">
        <v>1769</v>
      </c>
      <c r="K70" s="28"/>
      <c r="L70" s="28"/>
      <c r="M70" s="28"/>
      <c r="N70" s="29" t="s">
        <v>41</v>
      </c>
      <c r="O70" s="29"/>
      <c r="P70" s="29"/>
      <c r="Q70" s="4"/>
      <c r="R70" s="4"/>
      <c r="S70" s="4"/>
      <c r="T70" s="4" t="s">
        <v>1601</v>
      </c>
      <c r="U70" s="4"/>
      <c r="W70" s="26"/>
    </row>
    <row r="71" spans="1:23" ht="30" customHeight="1" x14ac:dyDescent="0.25">
      <c r="A71" s="331"/>
      <c r="B71" s="19" t="s">
        <v>2086</v>
      </c>
      <c r="C71" s="31" t="s">
        <v>2003</v>
      </c>
      <c r="D71" s="31"/>
      <c r="E71" s="28"/>
      <c r="F71" s="18"/>
      <c r="G71" s="18"/>
      <c r="H71" s="10"/>
      <c r="I71" s="32"/>
      <c r="J71" s="4"/>
      <c r="K71" s="28"/>
      <c r="L71" s="28"/>
      <c r="M71" s="28"/>
      <c r="N71" s="29"/>
      <c r="O71" s="29"/>
      <c r="P71" s="29"/>
      <c r="Q71" s="4"/>
      <c r="R71" s="4"/>
      <c r="S71" s="4"/>
      <c r="T71" s="4"/>
      <c r="U71" s="4"/>
      <c r="W71" s="26"/>
    </row>
    <row r="72" spans="1:23" ht="151.5" customHeight="1" x14ac:dyDescent="0.25">
      <c r="A72" s="331"/>
      <c r="B72" s="19" t="s">
        <v>2085</v>
      </c>
      <c r="C72" s="31" t="s">
        <v>1535</v>
      </c>
      <c r="D72" s="31" t="s">
        <v>1323</v>
      </c>
      <c r="E72" s="28"/>
      <c r="F72" s="9">
        <v>40969</v>
      </c>
      <c r="G72" s="9">
        <v>42767</v>
      </c>
      <c r="H72" s="10" t="s">
        <v>1062</v>
      </c>
      <c r="I72" s="32">
        <v>7500</v>
      </c>
      <c r="J72" s="4" t="s">
        <v>1127</v>
      </c>
      <c r="K72" s="28"/>
      <c r="L72" s="28"/>
      <c r="M72" s="28"/>
      <c r="N72" s="29"/>
      <c r="O72" s="29"/>
      <c r="P72" s="29" t="s">
        <v>41</v>
      </c>
      <c r="Q72" s="4" t="s">
        <v>1972</v>
      </c>
      <c r="R72" s="4" t="s">
        <v>1974</v>
      </c>
      <c r="S72" s="4"/>
      <c r="T72" s="4" t="s">
        <v>1620</v>
      </c>
      <c r="U72" s="4"/>
      <c r="W72" s="26"/>
    </row>
    <row r="73" spans="1:23" ht="111" customHeight="1" x14ac:dyDescent="0.25">
      <c r="A73" s="331"/>
      <c r="B73" s="19" t="s">
        <v>2084</v>
      </c>
      <c r="C73" s="31" t="s">
        <v>1450</v>
      </c>
      <c r="D73" s="31" t="s">
        <v>1445</v>
      </c>
      <c r="E73" s="28"/>
      <c r="F73" s="9">
        <v>42005</v>
      </c>
      <c r="G73" s="9">
        <v>42767</v>
      </c>
      <c r="H73" s="13" t="s">
        <v>337</v>
      </c>
      <c r="I73" s="32">
        <v>3000</v>
      </c>
      <c r="J73" s="4" t="s">
        <v>1771</v>
      </c>
      <c r="K73" s="28"/>
      <c r="L73" s="28"/>
      <c r="M73" s="28"/>
      <c r="N73" s="29" t="s">
        <v>41</v>
      </c>
      <c r="O73" s="29"/>
      <c r="P73" s="29"/>
      <c r="Q73" s="4"/>
      <c r="R73" s="4"/>
      <c r="S73" s="4"/>
      <c r="T73" s="4"/>
      <c r="U73" s="4"/>
      <c r="W73" s="26"/>
    </row>
    <row r="74" spans="1:23" ht="30" customHeight="1" x14ac:dyDescent="0.25">
      <c r="A74" s="331"/>
      <c r="B74" s="19" t="s">
        <v>2083</v>
      </c>
      <c r="C74" s="31" t="s">
        <v>1873</v>
      </c>
      <c r="D74" s="31"/>
      <c r="E74" s="28"/>
      <c r="F74" s="8"/>
      <c r="G74" s="8"/>
      <c r="H74" s="10"/>
      <c r="I74" s="32"/>
      <c r="J74" s="4"/>
      <c r="K74" s="28"/>
      <c r="L74" s="28"/>
      <c r="M74" s="28"/>
      <c r="N74" s="29"/>
      <c r="O74" s="29"/>
      <c r="P74" s="29"/>
      <c r="Q74" s="4"/>
      <c r="R74" s="4"/>
      <c r="S74" s="4"/>
      <c r="T74" s="4"/>
      <c r="U74" s="4"/>
      <c r="W74" s="26"/>
    </row>
    <row r="75" spans="1:23" ht="30" customHeight="1" x14ac:dyDescent="0.25">
      <c r="A75" s="331"/>
      <c r="B75" s="19" t="s">
        <v>2082</v>
      </c>
      <c r="C75" s="31" t="s">
        <v>1874</v>
      </c>
      <c r="D75" s="31"/>
      <c r="E75" s="28"/>
      <c r="F75" s="8"/>
      <c r="G75" s="18"/>
      <c r="H75" s="10"/>
      <c r="I75" s="32"/>
      <c r="J75" s="4"/>
      <c r="K75" s="28"/>
      <c r="L75" s="28"/>
      <c r="M75" s="28"/>
      <c r="N75" s="29"/>
      <c r="O75" s="29"/>
      <c r="P75" s="29"/>
      <c r="Q75" s="4"/>
      <c r="R75" s="4"/>
      <c r="S75" s="4"/>
      <c r="T75" s="4"/>
      <c r="U75" s="4"/>
      <c r="W75" s="26"/>
    </row>
    <row r="76" spans="1:23" ht="30" customHeight="1" x14ac:dyDescent="0.25">
      <c r="A76" s="331"/>
      <c r="B76" s="19" t="s">
        <v>2081</v>
      </c>
      <c r="C76" s="31" t="s">
        <v>1968</v>
      </c>
      <c r="D76" s="31"/>
      <c r="E76" s="28"/>
      <c r="F76" s="8"/>
      <c r="G76" s="9"/>
      <c r="H76" s="10"/>
      <c r="I76" s="32"/>
      <c r="J76" s="4"/>
      <c r="K76" s="28"/>
      <c r="L76" s="28"/>
      <c r="M76" s="28"/>
      <c r="N76" s="29"/>
      <c r="O76" s="29"/>
      <c r="P76" s="29"/>
      <c r="Q76" s="4"/>
      <c r="R76" s="4"/>
      <c r="S76" s="4"/>
      <c r="T76" s="4"/>
      <c r="U76" s="4"/>
      <c r="W76" s="26"/>
    </row>
    <row r="77" spans="1:23" ht="172.5" customHeight="1" x14ac:dyDescent="0.25">
      <c r="A77" s="331"/>
      <c r="B77" s="19" t="s">
        <v>2080</v>
      </c>
      <c r="C77" s="31" t="s">
        <v>1789</v>
      </c>
      <c r="D77" s="31" t="s">
        <v>170</v>
      </c>
      <c r="E77" s="28"/>
      <c r="F77" s="8" t="s">
        <v>82</v>
      </c>
      <c r="G77" s="5">
        <v>42767</v>
      </c>
      <c r="H77" s="10" t="s">
        <v>1062</v>
      </c>
      <c r="I77" s="32">
        <v>0</v>
      </c>
      <c r="J77" s="4" t="s">
        <v>1325</v>
      </c>
      <c r="K77" s="28"/>
      <c r="L77" s="28"/>
      <c r="M77" s="28"/>
      <c r="N77" s="29"/>
      <c r="O77" s="29" t="s">
        <v>41</v>
      </c>
      <c r="P77" s="29"/>
      <c r="Q77" s="4" t="s">
        <v>1973</v>
      </c>
      <c r="R77" s="4" t="s">
        <v>1975</v>
      </c>
      <c r="S77" s="4"/>
      <c r="T77" s="4" t="s">
        <v>1620</v>
      </c>
      <c r="U77" s="4"/>
      <c r="W77" s="26"/>
    </row>
    <row r="78" spans="1:23" ht="120" customHeight="1" x14ac:dyDescent="0.25">
      <c r="A78" s="331"/>
      <c r="B78" s="19" t="s">
        <v>2079</v>
      </c>
      <c r="C78" s="31" t="s">
        <v>2078</v>
      </c>
      <c r="D78" s="31" t="s">
        <v>366</v>
      </c>
      <c r="E78" s="28"/>
      <c r="F78" s="8" t="s">
        <v>77</v>
      </c>
      <c r="G78" s="5">
        <v>42767</v>
      </c>
      <c r="H78" s="10" t="s">
        <v>1090</v>
      </c>
      <c r="I78" s="32">
        <v>0</v>
      </c>
      <c r="J78" s="4" t="s">
        <v>1131</v>
      </c>
      <c r="K78" s="28"/>
      <c r="L78" s="28"/>
      <c r="M78" s="28"/>
      <c r="N78" s="29"/>
      <c r="O78" s="29" t="s">
        <v>41</v>
      </c>
      <c r="P78" s="29"/>
      <c r="Q78" s="4" t="s">
        <v>1995</v>
      </c>
      <c r="R78" s="4" t="s">
        <v>1996</v>
      </c>
      <c r="S78" s="4" t="s">
        <v>1997</v>
      </c>
      <c r="T78" s="4" t="s">
        <v>1993</v>
      </c>
      <c r="U78" s="4" t="s">
        <v>1590</v>
      </c>
      <c r="W78" s="26"/>
    </row>
    <row r="79" spans="1:23" ht="30" customHeight="1" x14ac:dyDescent="0.25">
      <c r="A79" s="331"/>
      <c r="B79" s="19" t="s">
        <v>2077</v>
      </c>
      <c r="C79" s="31" t="s">
        <v>1569</v>
      </c>
      <c r="D79" s="31" t="s">
        <v>548</v>
      </c>
      <c r="E79" s="28"/>
      <c r="F79" s="8"/>
      <c r="G79" s="8"/>
      <c r="H79" s="10"/>
      <c r="I79" s="32"/>
      <c r="J79" s="4"/>
      <c r="K79" s="28"/>
      <c r="L79" s="28"/>
      <c r="M79" s="28"/>
      <c r="N79" s="29"/>
      <c r="O79" s="29"/>
      <c r="P79" s="29"/>
      <c r="Q79" s="4"/>
      <c r="R79" s="4"/>
      <c r="S79" s="4"/>
      <c r="T79" s="4"/>
      <c r="U79" s="4"/>
      <c r="W79" s="26"/>
    </row>
    <row r="80" spans="1:23" ht="30" customHeight="1" x14ac:dyDescent="0.25">
      <c r="A80" s="331"/>
      <c r="B80" s="19" t="s">
        <v>2076</v>
      </c>
      <c r="C80" s="31" t="s">
        <v>1875</v>
      </c>
      <c r="D80" s="31"/>
      <c r="E80" s="28"/>
      <c r="F80" s="9"/>
      <c r="G80" s="9"/>
      <c r="H80" s="10"/>
      <c r="I80" s="32"/>
      <c r="J80" s="4"/>
      <c r="K80" s="28"/>
      <c r="L80" s="28"/>
      <c r="M80" s="28"/>
      <c r="N80" s="29"/>
      <c r="O80" s="29"/>
      <c r="P80" s="29" t="s">
        <v>41</v>
      </c>
      <c r="Q80" s="4"/>
      <c r="R80" s="4"/>
      <c r="S80" s="4"/>
      <c r="T80" s="4"/>
      <c r="U80" s="4"/>
      <c r="W80" s="26"/>
    </row>
    <row r="81" spans="1:23" ht="91.5" customHeight="1" x14ac:dyDescent="0.25">
      <c r="A81" s="331"/>
      <c r="B81" s="19" t="s">
        <v>2075</v>
      </c>
      <c r="C81" s="31" t="s">
        <v>906</v>
      </c>
      <c r="D81" s="31" t="s">
        <v>373</v>
      </c>
      <c r="E81" s="28"/>
      <c r="F81" s="9">
        <v>41579</v>
      </c>
      <c r="G81" s="9">
        <v>42767</v>
      </c>
      <c r="H81" s="12" t="s">
        <v>1133</v>
      </c>
      <c r="I81" s="32">
        <v>0</v>
      </c>
      <c r="J81" s="4" t="s">
        <v>1603</v>
      </c>
      <c r="K81" s="28"/>
      <c r="L81" s="28"/>
      <c r="M81" s="28"/>
      <c r="N81" s="29"/>
      <c r="O81" s="29"/>
      <c r="P81" s="29" t="s">
        <v>41</v>
      </c>
      <c r="Q81" s="4"/>
      <c r="R81" s="4"/>
      <c r="S81" s="4"/>
      <c r="T81" s="4"/>
      <c r="U81" s="4"/>
      <c r="W81" s="26"/>
    </row>
    <row r="82" spans="1:23" ht="84" customHeight="1" x14ac:dyDescent="0.25">
      <c r="A82" s="331"/>
      <c r="B82" s="19" t="s">
        <v>2074</v>
      </c>
      <c r="C82" s="31" t="s">
        <v>1451</v>
      </c>
      <c r="D82" s="31" t="s">
        <v>239</v>
      </c>
      <c r="E82" s="28"/>
      <c r="F82" s="9">
        <v>41913</v>
      </c>
      <c r="G82" s="9">
        <v>42767</v>
      </c>
      <c r="H82" s="12" t="s">
        <v>1934</v>
      </c>
      <c r="I82" s="32">
        <v>0</v>
      </c>
      <c r="J82" s="4" t="s">
        <v>1599</v>
      </c>
      <c r="K82" s="28"/>
      <c r="L82" s="28"/>
      <c r="M82" s="28"/>
      <c r="N82" s="29"/>
      <c r="O82" s="29" t="s">
        <v>41</v>
      </c>
      <c r="P82" s="29"/>
      <c r="Q82" s="4" t="s">
        <v>1931</v>
      </c>
      <c r="R82" s="4"/>
      <c r="S82" s="4"/>
      <c r="T82" s="4" t="s">
        <v>1933</v>
      </c>
      <c r="U82" s="4" t="s">
        <v>1932</v>
      </c>
      <c r="W82" s="26"/>
    </row>
    <row r="83" spans="1:23" ht="30" customHeight="1" x14ac:dyDescent="0.25">
      <c r="A83" s="347"/>
      <c r="B83" s="19" t="s">
        <v>2073</v>
      </c>
      <c r="C83" s="31" t="s">
        <v>1966</v>
      </c>
      <c r="D83" s="31"/>
      <c r="E83" s="28"/>
      <c r="F83" s="8"/>
      <c r="G83" s="9"/>
      <c r="H83" s="12"/>
      <c r="I83" s="32"/>
      <c r="J83" s="4"/>
      <c r="K83" s="28"/>
      <c r="L83" s="28"/>
      <c r="M83" s="28"/>
      <c r="N83" s="29"/>
      <c r="O83" s="29"/>
      <c r="P83" s="29"/>
      <c r="Q83" s="4"/>
      <c r="R83" s="4"/>
      <c r="S83" s="4"/>
      <c r="T83" s="4"/>
      <c r="U83" s="4"/>
      <c r="W83" s="26"/>
    </row>
    <row r="84" spans="1:23" ht="30" customHeight="1" x14ac:dyDescent="0.25">
      <c r="A84" s="332" t="s">
        <v>1137</v>
      </c>
      <c r="B84" s="19" t="s">
        <v>2072</v>
      </c>
      <c r="C84" s="31" t="s">
        <v>1644</v>
      </c>
      <c r="D84" s="31"/>
      <c r="E84" s="28"/>
      <c r="F84" s="8"/>
      <c r="G84" s="9"/>
      <c r="H84" s="10"/>
      <c r="I84" s="30"/>
      <c r="J84" s="28"/>
      <c r="K84" s="28"/>
      <c r="L84" s="28"/>
      <c r="M84" s="28"/>
      <c r="N84" s="29"/>
      <c r="O84" s="29"/>
      <c r="P84" s="29"/>
      <c r="Q84" s="4"/>
      <c r="R84" s="4"/>
      <c r="S84" s="4"/>
      <c r="T84" s="4"/>
      <c r="U84" s="4"/>
      <c r="W84" s="26"/>
    </row>
    <row r="85" spans="1:23" ht="30" customHeight="1" x14ac:dyDescent="0.25">
      <c r="A85" s="331"/>
      <c r="B85" s="19" t="s">
        <v>2071</v>
      </c>
      <c r="C85" s="31" t="s">
        <v>1877</v>
      </c>
      <c r="D85" s="31"/>
      <c r="E85" s="28"/>
      <c r="F85" s="9"/>
      <c r="G85" s="9"/>
      <c r="H85" s="16"/>
      <c r="I85" s="30"/>
      <c r="J85" s="28"/>
      <c r="K85" s="28"/>
      <c r="L85" s="28"/>
      <c r="M85" s="28"/>
      <c r="N85" s="29"/>
      <c r="O85" s="29"/>
      <c r="P85" s="29"/>
      <c r="Q85" s="4"/>
      <c r="R85" s="4"/>
      <c r="S85" s="4"/>
      <c r="T85" s="4"/>
      <c r="U85" s="4"/>
      <c r="W85" s="26"/>
    </row>
    <row r="86" spans="1:23" ht="171.75" customHeight="1" x14ac:dyDescent="0.25">
      <c r="A86" s="331"/>
      <c r="B86" s="19" t="s">
        <v>2070</v>
      </c>
      <c r="C86" s="31" t="s">
        <v>1801</v>
      </c>
      <c r="D86" s="31" t="s">
        <v>1466</v>
      </c>
      <c r="E86" s="28"/>
      <c r="F86" s="9">
        <v>42125</v>
      </c>
      <c r="G86" s="9">
        <v>42767</v>
      </c>
      <c r="H86" s="4" t="s">
        <v>1309</v>
      </c>
      <c r="I86" s="30">
        <v>300000</v>
      </c>
      <c r="J86" s="4" t="s">
        <v>1804</v>
      </c>
      <c r="K86" s="28"/>
      <c r="L86" s="28"/>
      <c r="M86" s="28"/>
      <c r="N86" s="29"/>
      <c r="O86" s="29"/>
      <c r="P86" s="29" t="s">
        <v>41</v>
      </c>
      <c r="Q86" s="4" t="s">
        <v>1987</v>
      </c>
      <c r="R86" s="4"/>
      <c r="S86" s="4"/>
      <c r="T86" s="4"/>
      <c r="U86" s="4"/>
      <c r="W86" s="26"/>
    </row>
    <row r="87" spans="1:23" ht="30" customHeight="1" x14ac:dyDescent="0.25">
      <c r="A87" s="331"/>
      <c r="B87" s="19" t="s">
        <v>2069</v>
      </c>
      <c r="C87" s="31" t="s">
        <v>1643</v>
      </c>
      <c r="D87" s="31"/>
      <c r="E87" s="28"/>
      <c r="F87" s="9"/>
      <c r="G87" s="9"/>
      <c r="H87" s="12"/>
      <c r="I87" s="30"/>
      <c r="J87" s="28"/>
      <c r="K87" s="28"/>
      <c r="L87" s="28"/>
      <c r="M87" s="28"/>
      <c r="N87" s="29"/>
      <c r="O87" s="29"/>
      <c r="P87" s="29"/>
      <c r="Q87" s="4"/>
      <c r="R87" s="4"/>
      <c r="S87" s="4"/>
      <c r="T87" s="4"/>
      <c r="U87" s="4"/>
      <c r="W87" s="26"/>
    </row>
    <row r="88" spans="1:23" ht="30" customHeight="1" x14ac:dyDescent="0.25">
      <c r="A88" s="347"/>
      <c r="B88" s="19" t="s">
        <v>2068</v>
      </c>
      <c r="C88" s="31" t="s">
        <v>1876</v>
      </c>
      <c r="D88" s="31"/>
      <c r="E88" s="28"/>
      <c r="F88" s="9"/>
      <c r="G88" s="9"/>
      <c r="H88" s="12"/>
      <c r="I88" s="30"/>
      <c r="J88" s="28"/>
      <c r="K88" s="28"/>
      <c r="L88" s="28"/>
      <c r="M88" s="28"/>
      <c r="N88" s="29"/>
      <c r="O88" s="29"/>
      <c r="P88" s="29" t="s">
        <v>41</v>
      </c>
      <c r="Q88" s="4"/>
      <c r="R88" s="4"/>
      <c r="S88" s="4"/>
      <c r="T88" s="4"/>
      <c r="U88" s="4"/>
      <c r="W88" s="26"/>
    </row>
    <row r="89" spans="1:23" ht="99.75" customHeight="1" x14ac:dyDescent="0.25">
      <c r="A89" s="332" t="s">
        <v>1141</v>
      </c>
      <c r="B89" s="19" t="s">
        <v>2067</v>
      </c>
      <c r="C89" s="31" t="s">
        <v>1470</v>
      </c>
      <c r="D89" s="31" t="s">
        <v>547</v>
      </c>
      <c r="E89" s="28"/>
      <c r="F89" s="8" t="s">
        <v>77</v>
      </c>
      <c r="G89" s="9">
        <v>42767</v>
      </c>
      <c r="H89" s="13" t="s">
        <v>1806</v>
      </c>
      <c r="I89" s="32">
        <v>150000</v>
      </c>
      <c r="J89" s="4" t="s">
        <v>1807</v>
      </c>
      <c r="K89" s="28"/>
      <c r="L89" s="28"/>
      <c r="M89" s="28"/>
      <c r="N89" s="29"/>
      <c r="O89" s="29" t="s">
        <v>41</v>
      </c>
      <c r="P89" s="29"/>
      <c r="Q89" s="4"/>
      <c r="R89" s="4"/>
      <c r="S89" s="4"/>
      <c r="T89" s="4" t="s">
        <v>1902</v>
      </c>
      <c r="U89" s="4" t="s">
        <v>1914</v>
      </c>
      <c r="W89" s="26"/>
    </row>
    <row r="90" spans="1:23" ht="110.25" customHeight="1" x14ac:dyDescent="0.25">
      <c r="A90" s="331"/>
      <c r="B90" s="19" t="s">
        <v>2066</v>
      </c>
      <c r="C90" s="31" t="s">
        <v>1472</v>
      </c>
      <c r="D90" s="31" t="s">
        <v>1340</v>
      </c>
      <c r="E90" s="28"/>
      <c r="F90" s="8" t="s">
        <v>77</v>
      </c>
      <c r="G90" s="5">
        <v>42767</v>
      </c>
      <c r="H90" s="12" t="s">
        <v>1474</v>
      </c>
      <c r="I90" s="32">
        <v>10000</v>
      </c>
      <c r="J90" s="4" t="s">
        <v>1476</v>
      </c>
      <c r="K90" s="28"/>
      <c r="L90" s="28"/>
      <c r="M90" s="28"/>
      <c r="N90" s="29" t="s">
        <v>41</v>
      </c>
      <c r="O90" s="29"/>
      <c r="P90" s="29"/>
      <c r="Q90" s="4" t="s">
        <v>1915</v>
      </c>
      <c r="R90" s="4"/>
      <c r="S90" s="4"/>
      <c r="T90" s="4" t="s">
        <v>1902</v>
      </c>
      <c r="U90" s="4"/>
      <c r="W90" s="26"/>
    </row>
    <row r="91" spans="1:23" ht="30" customHeight="1" x14ac:dyDescent="0.25">
      <c r="A91" s="331"/>
      <c r="B91" s="19" t="s">
        <v>2065</v>
      </c>
      <c r="C91" s="31" t="s">
        <v>1953</v>
      </c>
      <c r="D91" s="31"/>
      <c r="E91" s="28"/>
      <c r="F91" s="8"/>
      <c r="G91" s="8"/>
      <c r="H91" s="10"/>
      <c r="I91" s="32"/>
      <c r="J91" s="4"/>
      <c r="K91" s="28"/>
      <c r="L91" s="28"/>
      <c r="M91" s="28"/>
      <c r="N91" s="29"/>
      <c r="O91" s="29"/>
      <c r="P91" s="29"/>
      <c r="Q91" s="4"/>
      <c r="R91" s="4"/>
      <c r="S91" s="4"/>
      <c r="T91" s="4"/>
      <c r="U91" s="4"/>
      <c r="W91" s="26"/>
    </row>
    <row r="92" spans="1:23" ht="123" customHeight="1" x14ac:dyDescent="0.25">
      <c r="A92" s="331"/>
      <c r="B92" s="19" t="s">
        <v>2064</v>
      </c>
      <c r="C92" s="31" t="s">
        <v>2063</v>
      </c>
      <c r="D92" s="31" t="s">
        <v>497</v>
      </c>
      <c r="E92" s="28"/>
      <c r="F92" s="9">
        <v>42156</v>
      </c>
      <c r="G92" s="5">
        <v>42767</v>
      </c>
      <c r="H92" s="13" t="s">
        <v>337</v>
      </c>
      <c r="I92" s="32">
        <v>30000</v>
      </c>
      <c r="J92" s="4" t="s">
        <v>1988</v>
      </c>
      <c r="K92" s="28"/>
      <c r="L92" s="28"/>
      <c r="M92" s="28"/>
      <c r="N92" s="29"/>
      <c r="O92" s="29" t="s">
        <v>41</v>
      </c>
      <c r="P92" s="29"/>
      <c r="Q92" s="4"/>
      <c r="R92" s="4"/>
      <c r="S92" s="4"/>
      <c r="T92" s="4"/>
      <c r="U92" s="4"/>
      <c r="W92" s="26"/>
    </row>
    <row r="93" spans="1:23" ht="30" customHeight="1" x14ac:dyDescent="0.25">
      <c r="A93" s="331"/>
      <c r="B93" s="19" t="s">
        <v>2062</v>
      </c>
      <c r="C93" s="31" t="s">
        <v>1878</v>
      </c>
      <c r="D93" s="31" t="s">
        <v>548</v>
      </c>
      <c r="E93" s="28"/>
      <c r="F93" s="8"/>
      <c r="G93" s="8"/>
      <c r="H93" s="10"/>
      <c r="I93" s="32"/>
      <c r="J93" s="4"/>
      <c r="K93" s="28"/>
      <c r="L93" s="28"/>
      <c r="M93" s="28"/>
      <c r="N93" s="29"/>
      <c r="O93" s="29"/>
      <c r="P93" s="29"/>
      <c r="Q93" s="4"/>
      <c r="R93" s="4"/>
      <c r="S93" s="4"/>
      <c r="T93" s="4"/>
      <c r="U93" s="4"/>
      <c r="W93" s="26"/>
    </row>
    <row r="94" spans="1:23" ht="30" customHeight="1" x14ac:dyDescent="0.25">
      <c r="A94" s="331"/>
      <c r="B94" s="19" t="s">
        <v>2061</v>
      </c>
      <c r="C94" s="31" t="s">
        <v>1879</v>
      </c>
      <c r="D94" s="31"/>
      <c r="E94" s="28"/>
      <c r="F94" s="18"/>
      <c r="G94" s="18"/>
      <c r="H94" s="10"/>
      <c r="I94" s="32"/>
      <c r="J94" s="4"/>
      <c r="K94" s="28"/>
      <c r="L94" s="28"/>
      <c r="M94" s="28"/>
      <c r="N94" s="29"/>
      <c r="O94" s="29"/>
      <c r="P94" s="29"/>
      <c r="Q94" s="4"/>
      <c r="R94" s="4"/>
      <c r="S94" s="4"/>
      <c r="T94" s="4"/>
      <c r="U94" s="4"/>
      <c r="W94" s="26"/>
    </row>
    <row r="95" spans="1:23" ht="141" customHeight="1" x14ac:dyDescent="0.25">
      <c r="A95" s="331"/>
      <c r="B95" s="19" t="s">
        <v>2060</v>
      </c>
      <c r="C95" s="31" t="s">
        <v>1148</v>
      </c>
      <c r="D95" s="31" t="s">
        <v>1480</v>
      </c>
      <c r="E95" s="28"/>
      <c r="F95" s="9">
        <v>42248</v>
      </c>
      <c r="G95" s="5">
        <v>42767</v>
      </c>
      <c r="H95" s="12" t="s">
        <v>1076</v>
      </c>
      <c r="I95" s="32">
        <v>8000</v>
      </c>
      <c r="J95" s="4" t="s">
        <v>1481</v>
      </c>
      <c r="K95" s="28"/>
      <c r="L95" s="28"/>
      <c r="M95" s="28"/>
      <c r="N95" s="29" t="s">
        <v>41</v>
      </c>
      <c r="O95" s="29"/>
      <c r="P95" s="29"/>
      <c r="Q95" s="4"/>
      <c r="R95" s="4"/>
      <c r="S95" s="4"/>
      <c r="T95" s="4" t="s">
        <v>1601</v>
      </c>
      <c r="U95" s="4"/>
      <c r="W95" s="26"/>
    </row>
    <row r="96" spans="1:23" ht="30" customHeight="1" x14ac:dyDescent="0.25">
      <c r="A96" s="331"/>
      <c r="B96" s="19" t="s">
        <v>2059</v>
      </c>
      <c r="C96" s="31" t="s">
        <v>1881</v>
      </c>
      <c r="D96" s="31"/>
      <c r="E96" s="28"/>
      <c r="F96" s="8"/>
      <c r="G96" s="8"/>
      <c r="H96" s="8"/>
      <c r="I96" s="32"/>
      <c r="J96" s="4"/>
      <c r="K96" s="28"/>
      <c r="L96" s="28"/>
      <c r="M96" s="28"/>
      <c r="N96" s="29"/>
      <c r="O96" s="29"/>
      <c r="P96" s="29"/>
      <c r="Q96" s="4"/>
      <c r="R96" s="4"/>
      <c r="S96" s="4"/>
      <c r="T96" s="4"/>
      <c r="U96" s="4"/>
      <c r="W96" s="26"/>
    </row>
    <row r="97" spans="1:23" ht="108.75" customHeight="1" x14ac:dyDescent="0.25">
      <c r="A97" s="331"/>
      <c r="B97" s="19" t="s">
        <v>2058</v>
      </c>
      <c r="C97" s="31" t="s">
        <v>2057</v>
      </c>
      <c r="D97" s="31" t="s">
        <v>1897</v>
      </c>
      <c r="E97" s="28"/>
      <c r="F97" s="8" t="s">
        <v>77</v>
      </c>
      <c r="G97" s="9">
        <v>42767</v>
      </c>
      <c r="H97" s="8" t="s">
        <v>154</v>
      </c>
      <c r="I97" s="32">
        <v>50000</v>
      </c>
      <c r="J97" s="4" t="s">
        <v>2056</v>
      </c>
      <c r="K97" s="28"/>
      <c r="L97" s="28"/>
      <c r="M97" s="28"/>
      <c r="N97" s="29" t="s">
        <v>41</v>
      </c>
      <c r="O97" s="29"/>
      <c r="P97" s="29"/>
      <c r="Q97" s="4" t="s">
        <v>1969</v>
      </c>
      <c r="R97" s="4"/>
      <c r="S97" s="4"/>
      <c r="T97" s="4"/>
      <c r="U97" s="4"/>
      <c r="W97" s="26"/>
    </row>
    <row r="98" spans="1:23" ht="30" customHeight="1" x14ac:dyDescent="0.25">
      <c r="A98" s="331"/>
      <c r="B98" s="19" t="s">
        <v>2055</v>
      </c>
      <c r="C98" s="31" t="s">
        <v>1880</v>
      </c>
      <c r="D98" s="31"/>
      <c r="E98" s="28"/>
      <c r="F98" s="8"/>
      <c r="G98" s="12"/>
      <c r="H98" s="8"/>
      <c r="I98" s="32"/>
      <c r="J98" s="4"/>
      <c r="K98" s="28"/>
      <c r="L98" s="28"/>
      <c r="M98" s="28"/>
      <c r="N98" s="29"/>
      <c r="O98" s="29"/>
      <c r="P98" s="29"/>
      <c r="Q98" s="4"/>
      <c r="R98" s="4"/>
      <c r="S98" s="4"/>
      <c r="T98" s="4"/>
      <c r="U98" s="4"/>
      <c r="W98" s="26"/>
    </row>
    <row r="99" spans="1:23" ht="30" customHeight="1" x14ac:dyDescent="0.25">
      <c r="A99" s="331"/>
      <c r="B99" s="19" t="s">
        <v>2054</v>
      </c>
      <c r="C99" s="31" t="s">
        <v>1954</v>
      </c>
      <c r="D99" s="31"/>
      <c r="E99" s="28"/>
      <c r="F99" s="8"/>
      <c r="G99" s="12"/>
      <c r="H99" s="8"/>
      <c r="I99" s="32"/>
      <c r="J99" s="4"/>
      <c r="K99" s="28"/>
      <c r="L99" s="28"/>
      <c r="M99" s="28"/>
      <c r="N99" s="29"/>
      <c r="O99" s="29"/>
      <c r="P99" s="29"/>
      <c r="Q99" s="4"/>
      <c r="R99" s="4"/>
      <c r="S99" s="4"/>
      <c r="T99" s="4"/>
      <c r="U99" s="4"/>
      <c r="W99" s="26"/>
    </row>
    <row r="100" spans="1:23" ht="30" customHeight="1" x14ac:dyDescent="0.25">
      <c r="A100" s="331"/>
      <c r="B100" s="19" t="s">
        <v>2053</v>
      </c>
      <c r="C100" s="31" t="s">
        <v>1955</v>
      </c>
      <c r="D100" s="31"/>
      <c r="E100" s="28"/>
      <c r="F100" s="8"/>
      <c r="G100" s="12"/>
      <c r="H100" s="8"/>
      <c r="I100" s="32"/>
      <c r="J100" s="4"/>
      <c r="K100" s="28"/>
      <c r="L100" s="28"/>
      <c r="M100" s="28"/>
      <c r="N100" s="29"/>
      <c r="O100" s="29"/>
      <c r="P100" s="29"/>
      <c r="Q100" s="4"/>
      <c r="R100" s="4"/>
      <c r="S100" s="4"/>
      <c r="T100" s="4"/>
      <c r="U100" s="4"/>
      <c r="W100" s="26"/>
    </row>
    <row r="101" spans="1:23" ht="74.25" customHeight="1" x14ac:dyDescent="0.25">
      <c r="A101" s="347"/>
      <c r="B101" s="19" t="s">
        <v>2052</v>
      </c>
      <c r="C101" s="31" t="s">
        <v>538</v>
      </c>
      <c r="D101" s="31" t="s">
        <v>539</v>
      </c>
      <c r="E101" s="28"/>
      <c r="F101" s="16">
        <v>40969</v>
      </c>
      <c r="G101" s="9">
        <v>42767</v>
      </c>
      <c r="H101" s="4" t="s">
        <v>1309</v>
      </c>
      <c r="I101" s="32">
        <v>0</v>
      </c>
      <c r="J101" s="4" t="s">
        <v>1427</v>
      </c>
      <c r="K101" s="28"/>
      <c r="L101" s="28"/>
      <c r="M101" s="28"/>
      <c r="N101" s="29"/>
      <c r="O101" s="29"/>
      <c r="P101" s="29" t="s">
        <v>41</v>
      </c>
      <c r="Q101" s="4" t="s">
        <v>1986</v>
      </c>
      <c r="R101" s="4"/>
      <c r="S101" s="4"/>
      <c r="T101" s="4"/>
      <c r="U101" s="4"/>
      <c r="W101" s="26"/>
    </row>
    <row r="102" spans="1:23" ht="69" customHeight="1" x14ac:dyDescent="0.25">
      <c r="A102" s="332" t="s">
        <v>1154</v>
      </c>
      <c r="B102" s="19" t="s">
        <v>2051</v>
      </c>
      <c r="C102" s="31" t="s">
        <v>662</v>
      </c>
      <c r="D102" s="31" t="s">
        <v>588</v>
      </c>
      <c r="E102" s="28"/>
      <c r="F102" s="8" t="s">
        <v>1155</v>
      </c>
      <c r="G102" s="5">
        <v>42767</v>
      </c>
      <c r="H102" s="10" t="s">
        <v>1133</v>
      </c>
      <c r="I102" s="32">
        <v>30000</v>
      </c>
      <c r="J102" s="4" t="s">
        <v>1156</v>
      </c>
      <c r="K102" s="28"/>
      <c r="L102" s="28"/>
      <c r="M102" s="28"/>
      <c r="N102" s="29"/>
      <c r="O102" s="29" t="s">
        <v>41</v>
      </c>
      <c r="P102" s="29"/>
      <c r="Q102" s="4"/>
      <c r="R102" s="4"/>
      <c r="S102" s="4"/>
      <c r="T102" s="4"/>
      <c r="U102" s="4"/>
      <c r="W102" s="26"/>
    </row>
    <row r="103" spans="1:23" ht="166.5" customHeight="1" x14ac:dyDescent="0.25">
      <c r="A103" s="331"/>
      <c r="B103" s="19" t="s">
        <v>2050</v>
      </c>
      <c r="C103" s="31" t="s">
        <v>1825</v>
      </c>
      <c r="D103" s="31" t="s">
        <v>1826</v>
      </c>
      <c r="E103" s="28"/>
      <c r="F103" s="13" t="s">
        <v>958</v>
      </c>
      <c r="G103" s="5">
        <v>42767</v>
      </c>
      <c r="H103" s="10" t="s">
        <v>148</v>
      </c>
      <c r="I103" s="32">
        <v>30000</v>
      </c>
      <c r="J103" s="4" t="s">
        <v>1157</v>
      </c>
      <c r="K103" s="28"/>
      <c r="L103" s="28"/>
      <c r="M103" s="28"/>
      <c r="N103" s="29" t="s">
        <v>41</v>
      </c>
      <c r="O103" s="29"/>
      <c r="P103" s="29"/>
      <c r="Q103" s="4" t="s">
        <v>2002</v>
      </c>
      <c r="R103" s="4"/>
      <c r="S103" s="4"/>
      <c r="T103" s="4" t="s">
        <v>1999</v>
      </c>
      <c r="U103" s="4"/>
      <c r="W103" s="26"/>
    </row>
    <row r="104" spans="1:23" ht="30" customHeight="1" x14ac:dyDescent="0.25">
      <c r="A104" s="331"/>
      <c r="B104" s="19" t="s">
        <v>2049</v>
      </c>
      <c r="C104" s="31" t="s">
        <v>1882</v>
      </c>
      <c r="D104" s="31"/>
      <c r="E104" s="28"/>
      <c r="F104" s="8"/>
      <c r="G104" s="8"/>
      <c r="H104" s="10"/>
      <c r="I104" s="32"/>
      <c r="J104" s="4"/>
      <c r="K104" s="28"/>
      <c r="L104" s="28"/>
      <c r="M104" s="28"/>
      <c r="N104" s="29"/>
      <c r="O104" s="29"/>
      <c r="P104" s="29"/>
      <c r="Q104" s="4"/>
      <c r="R104" s="4"/>
      <c r="S104" s="4"/>
      <c r="T104" s="4"/>
      <c r="U104" s="4"/>
      <c r="W104" s="26"/>
    </row>
    <row r="105" spans="1:23" ht="30" customHeight="1" x14ac:dyDescent="0.25">
      <c r="A105" s="331"/>
      <c r="B105" s="19" t="s">
        <v>2048</v>
      </c>
      <c r="C105" s="31" t="s">
        <v>1883</v>
      </c>
      <c r="D105" s="31"/>
      <c r="E105" s="28"/>
      <c r="F105" s="8"/>
      <c r="G105" s="9"/>
      <c r="H105" s="10"/>
      <c r="I105" s="32"/>
      <c r="J105" s="4"/>
      <c r="K105" s="28"/>
      <c r="L105" s="28"/>
      <c r="M105" s="28"/>
      <c r="N105" s="29"/>
      <c r="O105" s="29"/>
      <c r="P105" s="29"/>
      <c r="Q105" s="4"/>
      <c r="R105" s="4"/>
      <c r="S105" s="4"/>
      <c r="T105" s="4"/>
      <c r="U105" s="4"/>
      <c r="W105" s="26"/>
    </row>
    <row r="106" spans="1:23" ht="30" customHeight="1" x14ac:dyDescent="0.25">
      <c r="A106" s="331"/>
      <c r="B106" s="19" t="s">
        <v>2047</v>
      </c>
      <c r="C106" s="31" t="s">
        <v>1884</v>
      </c>
      <c r="D106" s="31"/>
      <c r="E106" s="28"/>
      <c r="F106" s="8"/>
      <c r="G106" s="9"/>
      <c r="H106" s="10"/>
      <c r="I106" s="32"/>
      <c r="J106" s="4"/>
      <c r="K106" s="28"/>
      <c r="L106" s="28"/>
      <c r="M106" s="28"/>
      <c r="N106" s="29"/>
      <c r="O106" s="29"/>
      <c r="P106" s="29"/>
      <c r="Q106" s="4"/>
      <c r="R106" s="4"/>
      <c r="S106" s="4"/>
      <c r="T106" s="4"/>
      <c r="U106" s="4"/>
      <c r="W106" s="26"/>
    </row>
    <row r="107" spans="1:23" ht="30" customHeight="1" x14ac:dyDescent="0.25">
      <c r="A107" s="331"/>
      <c r="B107" s="19" t="s">
        <v>2046</v>
      </c>
      <c r="C107" s="31" t="s">
        <v>1829</v>
      </c>
      <c r="D107" s="31" t="s">
        <v>548</v>
      </c>
      <c r="E107" s="28"/>
      <c r="F107" s="8"/>
      <c r="G107" s="8"/>
      <c r="H107" s="10"/>
      <c r="I107" s="32">
        <v>0</v>
      </c>
      <c r="J107" s="4"/>
      <c r="K107" s="28"/>
      <c r="L107" s="28"/>
      <c r="M107" s="28"/>
      <c r="N107" s="29"/>
      <c r="O107" s="29"/>
      <c r="P107" s="29"/>
      <c r="Q107" s="4"/>
      <c r="R107" s="4"/>
      <c r="S107" s="4"/>
      <c r="T107" s="4"/>
      <c r="U107" s="4"/>
      <c r="W107" s="26"/>
    </row>
    <row r="108" spans="1:23" ht="100.5" customHeight="1" x14ac:dyDescent="0.25">
      <c r="A108" s="331"/>
      <c r="B108" s="19" t="s">
        <v>2045</v>
      </c>
      <c r="C108" s="31" t="s">
        <v>1352</v>
      </c>
      <c r="D108" s="31" t="s">
        <v>608</v>
      </c>
      <c r="E108" s="28"/>
      <c r="F108" s="9">
        <v>41944</v>
      </c>
      <c r="G108" s="5">
        <v>42767</v>
      </c>
      <c r="H108" s="10" t="s">
        <v>119</v>
      </c>
      <c r="I108" s="32">
        <v>0</v>
      </c>
      <c r="J108" s="4" t="s">
        <v>1832</v>
      </c>
      <c r="K108" s="28"/>
      <c r="L108" s="28"/>
      <c r="M108" s="28"/>
      <c r="N108" s="29"/>
      <c r="O108" s="29"/>
      <c r="P108" s="29" t="s">
        <v>41</v>
      </c>
      <c r="Q108" s="4"/>
      <c r="R108" s="4" t="s">
        <v>1930</v>
      </c>
      <c r="S108" s="4"/>
      <c r="T108" s="4"/>
      <c r="U108" s="4"/>
      <c r="W108" s="26"/>
    </row>
    <row r="109" spans="1:23" ht="30" customHeight="1" x14ac:dyDescent="0.25">
      <c r="A109" s="331"/>
      <c r="B109" s="19" t="s">
        <v>2044</v>
      </c>
      <c r="C109" s="31" t="s">
        <v>1570</v>
      </c>
      <c r="D109" s="31"/>
      <c r="E109" s="28"/>
      <c r="F109" s="34"/>
      <c r="G109" s="34"/>
      <c r="H109" s="33"/>
      <c r="I109" s="32"/>
      <c r="J109" s="4"/>
      <c r="K109" s="28"/>
      <c r="L109" s="28"/>
      <c r="M109" s="28"/>
      <c r="N109" s="29"/>
      <c r="O109" s="29"/>
      <c r="P109" s="29" t="s">
        <v>41</v>
      </c>
      <c r="Q109" s="4"/>
      <c r="R109" s="4"/>
      <c r="S109" s="4"/>
      <c r="T109" s="4"/>
      <c r="U109" s="4"/>
      <c r="W109" s="26"/>
    </row>
    <row r="110" spans="1:23" ht="109.5" customHeight="1" x14ac:dyDescent="0.25">
      <c r="A110" s="331"/>
      <c r="B110" s="19" t="s">
        <v>2043</v>
      </c>
      <c r="C110" s="31" t="s">
        <v>1167</v>
      </c>
      <c r="D110" s="31" t="s">
        <v>170</v>
      </c>
      <c r="E110" s="28"/>
      <c r="F110" s="8" t="s">
        <v>77</v>
      </c>
      <c r="G110" s="5">
        <v>42767</v>
      </c>
      <c r="H110" s="10" t="s">
        <v>1062</v>
      </c>
      <c r="I110" s="32">
        <v>0</v>
      </c>
      <c r="J110" s="4" t="s">
        <v>1169</v>
      </c>
      <c r="K110" s="28"/>
      <c r="L110" s="28"/>
      <c r="M110" s="28"/>
      <c r="N110" s="29"/>
      <c r="O110" s="29" t="s">
        <v>41</v>
      </c>
      <c r="P110" s="29"/>
      <c r="Q110" s="4" t="s">
        <v>1976</v>
      </c>
      <c r="R110" s="4" t="s">
        <v>1977</v>
      </c>
      <c r="S110" s="4"/>
      <c r="T110" s="4" t="s">
        <v>1620</v>
      </c>
      <c r="U110" s="4"/>
      <c r="W110" s="26"/>
    </row>
    <row r="111" spans="1:23" ht="69" customHeight="1" x14ac:dyDescent="0.25">
      <c r="A111" s="331"/>
      <c r="B111" s="19" t="s">
        <v>2042</v>
      </c>
      <c r="C111" s="31" t="s">
        <v>1835</v>
      </c>
      <c r="D111" s="31" t="s">
        <v>620</v>
      </c>
      <c r="E111" s="28"/>
      <c r="F111" s="8" t="s">
        <v>759</v>
      </c>
      <c r="G111" s="5">
        <v>42767</v>
      </c>
      <c r="H111" s="10" t="s">
        <v>1062</v>
      </c>
      <c r="I111" s="32">
        <v>0</v>
      </c>
      <c r="J111" s="4" t="s">
        <v>1171</v>
      </c>
      <c r="K111" s="28"/>
      <c r="L111" s="28"/>
      <c r="M111" s="28"/>
      <c r="N111" s="29" t="s">
        <v>41</v>
      </c>
      <c r="O111" s="29"/>
      <c r="P111" s="29"/>
      <c r="Q111" s="4" t="s">
        <v>1984</v>
      </c>
      <c r="R111" s="4" t="s">
        <v>1985</v>
      </c>
      <c r="S111" s="4"/>
      <c r="T111" s="4" t="s">
        <v>1620</v>
      </c>
      <c r="U111" s="4"/>
      <c r="W111" s="26"/>
    </row>
    <row r="112" spans="1:23" ht="30" customHeight="1" x14ac:dyDescent="0.25">
      <c r="A112" s="331"/>
      <c r="B112" s="19" t="s">
        <v>2041</v>
      </c>
      <c r="C112" s="31" t="s">
        <v>1885</v>
      </c>
      <c r="D112" s="31"/>
      <c r="E112" s="28"/>
      <c r="F112" s="8"/>
      <c r="G112" s="9"/>
      <c r="H112" s="10"/>
      <c r="I112" s="32"/>
      <c r="J112" s="4"/>
      <c r="K112" s="28"/>
      <c r="L112" s="28"/>
      <c r="M112" s="28"/>
      <c r="N112" s="29"/>
      <c r="O112" s="29"/>
      <c r="P112" s="29"/>
      <c r="Q112" s="4"/>
      <c r="R112" s="4"/>
      <c r="S112" s="4"/>
      <c r="T112" s="4"/>
      <c r="U112" s="4"/>
      <c r="W112" s="26"/>
    </row>
    <row r="113" spans="1:23" ht="30" customHeight="1" x14ac:dyDescent="0.25">
      <c r="A113" s="331"/>
      <c r="B113" s="19" t="s">
        <v>2040</v>
      </c>
      <c r="C113" s="31" t="s">
        <v>1886</v>
      </c>
      <c r="D113" s="31"/>
      <c r="E113" s="28"/>
      <c r="F113" s="8"/>
      <c r="G113" s="18"/>
      <c r="H113" s="10"/>
      <c r="I113" s="32"/>
      <c r="J113" s="4"/>
      <c r="K113" s="28"/>
      <c r="L113" s="28"/>
      <c r="M113" s="28"/>
      <c r="N113" s="29"/>
      <c r="O113" s="29"/>
      <c r="P113" s="29"/>
      <c r="Q113" s="4"/>
      <c r="R113" s="4"/>
      <c r="S113" s="4"/>
      <c r="T113" s="4"/>
      <c r="U113" s="4"/>
      <c r="W113" s="26"/>
    </row>
    <row r="114" spans="1:23" ht="120.75" customHeight="1" x14ac:dyDescent="0.25">
      <c r="A114" s="331"/>
      <c r="B114" s="19" t="s">
        <v>2039</v>
      </c>
      <c r="C114" s="31" t="s">
        <v>1355</v>
      </c>
      <c r="D114" s="31" t="s">
        <v>629</v>
      </c>
      <c r="E114" s="28"/>
      <c r="F114" s="8" t="s">
        <v>77</v>
      </c>
      <c r="G114" s="5">
        <v>42767</v>
      </c>
      <c r="H114" s="10" t="s">
        <v>1062</v>
      </c>
      <c r="I114" s="32">
        <v>0</v>
      </c>
      <c r="J114" s="4" t="s">
        <v>1492</v>
      </c>
      <c r="K114" s="28"/>
      <c r="L114" s="28"/>
      <c r="M114" s="28"/>
      <c r="N114" s="29"/>
      <c r="O114" s="29" t="s">
        <v>41</v>
      </c>
      <c r="P114" s="29"/>
      <c r="Q114" s="4" t="s">
        <v>1979</v>
      </c>
      <c r="R114" s="4" t="s">
        <v>1978</v>
      </c>
      <c r="S114" s="4"/>
      <c r="T114" s="4" t="s">
        <v>1620</v>
      </c>
      <c r="U114" s="4"/>
      <c r="W114" s="26"/>
    </row>
    <row r="115" spans="1:23" ht="30" customHeight="1" x14ac:dyDescent="0.25">
      <c r="A115" s="331"/>
      <c r="B115" s="19" t="s">
        <v>2038</v>
      </c>
      <c r="C115" s="31" t="s">
        <v>1888</v>
      </c>
      <c r="D115" s="31"/>
      <c r="E115" s="28"/>
      <c r="F115" s="9"/>
      <c r="G115" s="9"/>
      <c r="H115" s="12"/>
      <c r="I115" s="32"/>
      <c r="J115" s="4"/>
      <c r="K115" s="28"/>
      <c r="L115" s="28"/>
      <c r="M115" s="28"/>
      <c r="N115" s="29"/>
      <c r="O115" s="29"/>
      <c r="P115" s="29"/>
      <c r="Q115" s="4"/>
      <c r="R115" s="4"/>
      <c r="S115" s="4"/>
      <c r="T115" s="4"/>
      <c r="U115" s="4"/>
      <c r="W115" s="26"/>
    </row>
    <row r="116" spans="1:23" ht="30" customHeight="1" x14ac:dyDescent="0.25">
      <c r="A116" s="331"/>
      <c r="B116" s="19" t="s">
        <v>2037</v>
      </c>
      <c r="C116" s="31" t="s">
        <v>1887</v>
      </c>
      <c r="D116" s="31"/>
      <c r="E116" s="28"/>
      <c r="F116" s="9"/>
      <c r="G116" s="9"/>
      <c r="H116" s="10"/>
      <c r="I116" s="32"/>
      <c r="J116" s="4"/>
      <c r="K116" s="28"/>
      <c r="L116" s="28"/>
      <c r="M116" s="28"/>
      <c r="N116" s="29"/>
      <c r="O116" s="29"/>
      <c r="P116" s="29"/>
      <c r="Q116" s="4"/>
      <c r="R116" s="4"/>
      <c r="S116" s="4"/>
      <c r="T116" s="4"/>
      <c r="U116" s="4"/>
      <c r="W116" s="26"/>
    </row>
    <row r="117" spans="1:23" ht="30" customHeight="1" x14ac:dyDescent="0.25">
      <c r="A117" s="331"/>
      <c r="B117" s="19" t="s">
        <v>2036</v>
      </c>
      <c r="C117" s="31" t="s">
        <v>1571</v>
      </c>
      <c r="D117" s="31"/>
      <c r="E117" s="28"/>
      <c r="F117" s="8"/>
      <c r="G117" s="9"/>
      <c r="H117" s="12"/>
      <c r="I117" s="32"/>
      <c r="J117" s="4"/>
      <c r="K117" s="28"/>
      <c r="L117" s="28"/>
      <c r="M117" s="28"/>
      <c r="N117" s="29"/>
      <c r="O117" s="29"/>
      <c r="P117" s="29" t="s">
        <v>41</v>
      </c>
      <c r="Q117" s="4"/>
      <c r="R117" s="4"/>
      <c r="S117" s="4"/>
      <c r="T117" s="4"/>
      <c r="U117" s="4"/>
      <c r="W117" s="26"/>
    </row>
    <row r="118" spans="1:23" ht="100.5" customHeight="1" x14ac:dyDescent="0.25">
      <c r="A118" s="331"/>
      <c r="B118" s="19" t="s">
        <v>2035</v>
      </c>
      <c r="C118" s="31" t="s">
        <v>2034</v>
      </c>
      <c r="D118" s="31" t="s">
        <v>361</v>
      </c>
      <c r="E118" s="28"/>
      <c r="F118" s="8" t="s">
        <v>613</v>
      </c>
      <c r="G118" s="8" t="s">
        <v>1123</v>
      </c>
      <c r="H118" s="10" t="s">
        <v>1181</v>
      </c>
      <c r="I118" s="32">
        <v>0</v>
      </c>
      <c r="J118" s="4" t="s">
        <v>1182</v>
      </c>
      <c r="K118" s="28"/>
      <c r="L118" s="28"/>
      <c r="M118" s="28"/>
      <c r="N118" s="29" t="s">
        <v>41</v>
      </c>
      <c r="O118" s="29"/>
      <c r="P118" s="29"/>
      <c r="Q118" s="4" t="s">
        <v>1951</v>
      </c>
      <c r="R118" s="4"/>
      <c r="S118" s="4"/>
      <c r="T118" s="4"/>
      <c r="U118" s="4"/>
      <c r="W118" s="26"/>
    </row>
    <row r="119" spans="1:23" ht="129.75" customHeight="1" x14ac:dyDescent="0.25">
      <c r="A119" s="331"/>
      <c r="B119" s="19" t="s">
        <v>2033</v>
      </c>
      <c r="C119" s="31" t="s">
        <v>1841</v>
      </c>
      <c r="D119" s="31" t="s">
        <v>361</v>
      </c>
      <c r="E119" s="28"/>
      <c r="F119" s="8" t="s">
        <v>77</v>
      </c>
      <c r="G119" s="5">
        <v>42767</v>
      </c>
      <c r="H119" s="10" t="s">
        <v>1102</v>
      </c>
      <c r="I119" s="32">
        <v>0</v>
      </c>
      <c r="J119" s="4" t="s">
        <v>1842</v>
      </c>
      <c r="K119" s="28"/>
      <c r="L119" s="28"/>
      <c r="M119" s="28"/>
      <c r="N119" s="29" t="s">
        <v>41</v>
      </c>
      <c r="O119" s="29"/>
      <c r="P119" s="29"/>
      <c r="Q119" s="4"/>
      <c r="R119" s="4"/>
      <c r="S119" s="4"/>
      <c r="T119" s="4"/>
      <c r="U119" s="4"/>
      <c r="W119" s="26"/>
    </row>
    <row r="120" spans="1:23" ht="134.25" customHeight="1" x14ac:dyDescent="0.25">
      <c r="A120" s="331"/>
      <c r="B120" s="19" t="s">
        <v>2032</v>
      </c>
      <c r="C120" s="31" t="s">
        <v>1185</v>
      </c>
      <c r="D120" s="31" t="s">
        <v>646</v>
      </c>
      <c r="E120" s="28"/>
      <c r="F120" s="8" t="s">
        <v>77</v>
      </c>
      <c r="G120" s="9">
        <v>42767</v>
      </c>
      <c r="H120" s="10" t="s">
        <v>1062</v>
      </c>
      <c r="I120" s="32">
        <v>0</v>
      </c>
      <c r="J120" s="4" t="s">
        <v>1843</v>
      </c>
      <c r="K120" s="28"/>
      <c r="L120" s="28"/>
      <c r="M120" s="28"/>
      <c r="N120" s="29"/>
      <c r="O120" s="29" t="s">
        <v>41</v>
      </c>
      <c r="P120" s="29"/>
      <c r="Q120" s="4" t="s">
        <v>1980</v>
      </c>
      <c r="R120" s="4" t="s">
        <v>1983</v>
      </c>
      <c r="S120" s="4"/>
      <c r="T120" s="4" t="s">
        <v>1620</v>
      </c>
      <c r="U120" s="4"/>
      <c r="W120" s="26"/>
    </row>
    <row r="121" spans="1:23" ht="186.75" customHeight="1" x14ac:dyDescent="0.25">
      <c r="A121" s="331"/>
      <c r="B121" s="19" t="s">
        <v>2031</v>
      </c>
      <c r="C121" s="31" t="s">
        <v>2030</v>
      </c>
      <c r="D121" s="31" t="s">
        <v>648</v>
      </c>
      <c r="E121" s="28"/>
      <c r="F121" s="9">
        <v>42278</v>
      </c>
      <c r="G121" s="5">
        <v>42767</v>
      </c>
      <c r="H121" s="10" t="s">
        <v>1062</v>
      </c>
      <c r="I121" s="32">
        <v>20000</v>
      </c>
      <c r="J121" s="4" t="s">
        <v>1509</v>
      </c>
      <c r="K121" s="28"/>
      <c r="L121" s="28"/>
      <c r="M121" s="28"/>
      <c r="N121" s="29"/>
      <c r="O121" s="29" t="s">
        <v>41</v>
      </c>
      <c r="P121" s="29"/>
      <c r="Q121" s="4" t="s">
        <v>1981</v>
      </c>
      <c r="R121" s="4" t="s">
        <v>1982</v>
      </c>
      <c r="S121" s="4"/>
      <c r="T121" s="4"/>
      <c r="U121" s="4"/>
      <c r="W121" s="26"/>
    </row>
    <row r="122" spans="1:23" ht="169.5" customHeight="1" x14ac:dyDescent="0.25">
      <c r="A122" s="331"/>
      <c r="B122" s="19" t="s">
        <v>2029</v>
      </c>
      <c r="C122" s="31" t="s">
        <v>1363</v>
      </c>
      <c r="D122" s="31" t="s">
        <v>652</v>
      </c>
      <c r="E122" s="28"/>
      <c r="F122" s="8" t="s">
        <v>77</v>
      </c>
      <c r="G122" s="9">
        <v>42767</v>
      </c>
      <c r="H122" s="10" t="s">
        <v>1056</v>
      </c>
      <c r="I122" s="32">
        <v>120000</v>
      </c>
      <c r="J122" s="4" t="s">
        <v>1496</v>
      </c>
      <c r="K122" s="28"/>
      <c r="L122" s="28"/>
      <c r="M122" s="28"/>
      <c r="N122" s="29"/>
      <c r="O122" s="29" t="s">
        <v>41</v>
      </c>
      <c r="P122" s="29"/>
      <c r="Q122" s="4" t="s">
        <v>700</v>
      </c>
      <c r="R122" s="4"/>
      <c r="S122" s="4" t="s">
        <v>701</v>
      </c>
      <c r="T122" s="4"/>
      <c r="U122" s="4"/>
      <c r="W122" s="26"/>
    </row>
    <row r="123" spans="1:23" ht="30" customHeight="1" x14ac:dyDescent="0.25">
      <c r="A123" s="331"/>
      <c r="B123" s="19" t="s">
        <v>2028</v>
      </c>
      <c r="C123" s="31" t="s">
        <v>1647</v>
      </c>
      <c r="D123" s="31"/>
      <c r="E123" s="28"/>
      <c r="F123" s="8"/>
      <c r="G123" s="8"/>
      <c r="H123" s="10"/>
      <c r="I123" s="32"/>
      <c r="J123" s="4"/>
      <c r="K123" s="28"/>
      <c r="L123" s="28"/>
      <c r="M123" s="28"/>
      <c r="N123" s="29"/>
      <c r="O123" s="29"/>
      <c r="P123" s="29" t="s">
        <v>41</v>
      </c>
      <c r="Q123" s="4"/>
      <c r="R123" s="4"/>
      <c r="S123" s="4"/>
      <c r="T123" s="4"/>
      <c r="U123" s="4"/>
      <c r="W123" s="26"/>
    </row>
    <row r="124" spans="1:23" ht="30" customHeight="1" x14ac:dyDescent="0.25">
      <c r="A124" s="331"/>
      <c r="B124" s="19" t="s">
        <v>2027</v>
      </c>
      <c r="C124" s="31" t="s">
        <v>1572</v>
      </c>
      <c r="D124" s="31"/>
      <c r="E124" s="28"/>
      <c r="F124" s="8"/>
      <c r="G124" s="8"/>
      <c r="H124" s="10"/>
      <c r="I124" s="32"/>
      <c r="J124" s="4"/>
      <c r="K124" s="28"/>
      <c r="L124" s="28"/>
      <c r="M124" s="28"/>
      <c r="N124" s="29"/>
      <c r="O124" s="29"/>
      <c r="P124" s="29" t="s">
        <v>41</v>
      </c>
      <c r="Q124" s="4"/>
      <c r="R124" s="4"/>
      <c r="S124" s="4"/>
      <c r="T124" s="4"/>
      <c r="U124" s="4"/>
      <c r="W124" s="26"/>
    </row>
    <row r="125" spans="1:23" ht="30" customHeight="1" x14ac:dyDescent="0.25">
      <c r="A125" s="331"/>
      <c r="B125" s="19" t="s">
        <v>2026</v>
      </c>
      <c r="C125" s="31" t="s">
        <v>1859</v>
      </c>
      <c r="D125" s="31"/>
      <c r="E125" s="28"/>
      <c r="F125" s="8"/>
      <c r="G125" s="8"/>
      <c r="H125" s="10"/>
      <c r="I125" s="32"/>
      <c r="J125" s="4"/>
      <c r="K125" s="28"/>
      <c r="L125" s="28"/>
      <c r="M125" s="28"/>
      <c r="N125" s="29"/>
      <c r="O125" s="29"/>
      <c r="P125" s="29" t="s">
        <v>41</v>
      </c>
      <c r="Q125" s="4"/>
      <c r="R125" s="4"/>
      <c r="S125" s="4"/>
      <c r="T125" s="4"/>
      <c r="U125" s="4"/>
      <c r="W125" s="26"/>
    </row>
    <row r="126" spans="1:23" ht="30" customHeight="1" x14ac:dyDescent="0.25">
      <c r="A126" s="331"/>
      <c r="B126" s="19" t="s">
        <v>2025</v>
      </c>
      <c r="C126" s="31" t="s">
        <v>1889</v>
      </c>
      <c r="D126" s="31"/>
      <c r="E126" s="28"/>
      <c r="F126" s="9"/>
      <c r="G126" s="9"/>
      <c r="H126" s="12"/>
      <c r="I126" s="32"/>
      <c r="J126" s="4"/>
      <c r="K126" s="28"/>
      <c r="L126" s="28"/>
      <c r="M126" s="28"/>
      <c r="N126" s="29"/>
      <c r="O126" s="29"/>
      <c r="P126" s="29" t="s">
        <v>41</v>
      </c>
      <c r="Q126" s="4"/>
      <c r="R126" s="4"/>
      <c r="S126" s="4"/>
      <c r="T126" s="4"/>
      <c r="U126" s="4"/>
      <c r="W126" s="26"/>
    </row>
    <row r="127" spans="1:23" ht="87.75" customHeight="1" x14ac:dyDescent="0.25">
      <c r="A127" s="331"/>
      <c r="B127" s="19" t="s">
        <v>2024</v>
      </c>
      <c r="C127" s="31" t="s">
        <v>1196</v>
      </c>
      <c r="D127" s="31" t="s">
        <v>703</v>
      </c>
      <c r="E127" s="28"/>
      <c r="F127" s="9">
        <v>41699</v>
      </c>
      <c r="G127" s="9">
        <v>42767</v>
      </c>
      <c r="H127" s="12" t="s">
        <v>1958</v>
      </c>
      <c r="I127" s="32">
        <v>0</v>
      </c>
      <c r="J127" s="4" t="s">
        <v>1960</v>
      </c>
      <c r="K127" s="28"/>
      <c r="L127" s="28"/>
      <c r="M127" s="28"/>
      <c r="N127" s="29" t="s">
        <v>41</v>
      </c>
      <c r="O127" s="29"/>
      <c r="P127" s="29"/>
      <c r="Q127" s="4" t="s">
        <v>1965</v>
      </c>
      <c r="R127" s="4"/>
      <c r="S127" s="4"/>
      <c r="T127" s="4" t="s">
        <v>1958</v>
      </c>
      <c r="U127" s="4"/>
      <c r="W127" s="26"/>
    </row>
    <row r="128" spans="1:23" ht="52.5" customHeight="1" x14ac:dyDescent="0.25">
      <c r="A128" s="331"/>
      <c r="B128" s="19" t="s">
        <v>2023</v>
      </c>
      <c r="C128" s="31" t="s">
        <v>1372</v>
      </c>
      <c r="D128" s="31" t="s">
        <v>721</v>
      </c>
      <c r="E128" s="28"/>
      <c r="F128" s="9">
        <v>41579</v>
      </c>
      <c r="G128" s="9">
        <v>42767</v>
      </c>
      <c r="H128" s="10" t="s">
        <v>1056</v>
      </c>
      <c r="I128" s="32">
        <v>0</v>
      </c>
      <c r="J128" s="4" t="s">
        <v>1374</v>
      </c>
      <c r="K128" s="28"/>
      <c r="L128" s="28"/>
      <c r="M128" s="28"/>
      <c r="N128" s="29" t="s">
        <v>41</v>
      </c>
      <c r="O128" s="29"/>
      <c r="P128" s="29"/>
      <c r="Q128" s="4"/>
      <c r="R128" s="4"/>
      <c r="S128" s="4"/>
      <c r="T128" s="4"/>
      <c r="U128" s="4"/>
      <c r="W128" s="26"/>
    </row>
    <row r="129" spans="1:23" ht="113.25" customHeight="1" x14ac:dyDescent="0.25">
      <c r="A129" s="331"/>
      <c r="B129" s="19" t="s">
        <v>2022</v>
      </c>
      <c r="C129" s="31" t="s">
        <v>2021</v>
      </c>
      <c r="D129" s="31" t="s">
        <v>1500</v>
      </c>
      <c r="E129" s="28"/>
      <c r="F129" s="9">
        <v>41944</v>
      </c>
      <c r="G129" s="9">
        <v>42309</v>
      </c>
      <c r="H129" s="13" t="s">
        <v>1198</v>
      </c>
      <c r="I129" s="32">
        <v>20000</v>
      </c>
      <c r="J129" s="4" t="s">
        <v>1199</v>
      </c>
      <c r="K129" s="28"/>
      <c r="L129" s="28"/>
      <c r="M129" s="28"/>
      <c r="N129" s="29" t="s">
        <v>41</v>
      </c>
      <c r="O129" s="29"/>
      <c r="P129" s="29"/>
      <c r="Q129" s="4"/>
      <c r="R129" s="4"/>
      <c r="S129" s="4"/>
      <c r="T129" s="4"/>
      <c r="U129" s="4"/>
      <c r="W129" s="26"/>
    </row>
    <row r="130" spans="1:23" ht="30" customHeight="1" x14ac:dyDescent="0.25">
      <c r="A130" s="331"/>
      <c r="B130" s="19" t="s">
        <v>2020</v>
      </c>
      <c r="C130" s="31" t="s">
        <v>1890</v>
      </c>
      <c r="D130" s="31"/>
      <c r="E130" s="28"/>
      <c r="F130" s="9"/>
      <c r="G130" s="9"/>
      <c r="H130" s="10"/>
      <c r="I130" s="32"/>
      <c r="J130" s="4"/>
      <c r="K130" s="28"/>
      <c r="L130" s="28"/>
      <c r="M130" s="28"/>
      <c r="N130" s="29"/>
      <c r="O130" s="29"/>
      <c r="P130" s="29" t="s">
        <v>41</v>
      </c>
      <c r="Q130" s="4"/>
      <c r="R130" s="4"/>
      <c r="S130" s="4"/>
      <c r="T130" s="4"/>
      <c r="U130" s="4"/>
      <c r="W130" s="26"/>
    </row>
    <row r="131" spans="1:23" ht="105" customHeight="1" x14ac:dyDescent="0.25">
      <c r="A131" s="331"/>
      <c r="B131" s="19" t="s">
        <v>2019</v>
      </c>
      <c r="C131" s="31" t="s">
        <v>1202</v>
      </c>
      <c r="D131" s="31" t="s">
        <v>728</v>
      </c>
      <c r="E131" s="28"/>
      <c r="F131" s="9">
        <v>41579</v>
      </c>
      <c r="G131" s="9">
        <v>42767</v>
      </c>
      <c r="H131" s="10" t="s">
        <v>1056</v>
      </c>
      <c r="I131" s="32">
        <v>0</v>
      </c>
      <c r="J131" s="4" t="s">
        <v>1203</v>
      </c>
      <c r="K131" s="28"/>
      <c r="L131" s="28"/>
      <c r="M131" s="28"/>
      <c r="N131" s="29" t="s">
        <v>41</v>
      </c>
      <c r="O131" s="29"/>
      <c r="P131" s="29"/>
      <c r="Q131" s="4" t="s">
        <v>1939</v>
      </c>
      <c r="R131" s="4"/>
      <c r="S131" s="4"/>
      <c r="T131" s="4"/>
      <c r="U131" s="4"/>
      <c r="W131" s="26"/>
    </row>
    <row r="132" spans="1:23" ht="30" customHeight="1" x14ac:dyDescent="0.25">
      <c r="A132" s="331"/>
      <c r="B132" s="19" t="s">
        <v>2018</v>
      </c>
      <c r="C132" s="31" t="s">
        <v>1645</v>
      </c>
      <c r="D132" s="31"/>
      <c r="E132" s="28"/>
      <c r="F132" s="9"/>
      <c r="G132" s="9"/>
      <c r="H132" s="12"/>
      <c r="I132" s="32"/>
      <c r="J132" s="4"/>
      <c r="K132" s="28"/>
      <c r="L132" s="28"/>
      <c r="M132" s="28"/>
      <c r="N132" s="29"/>
      <c r="O132" s="29"/>
      <c r="P132" s="29" t="s">
        <v>41</v>
      </c>
      <c r="Q132" s="4"/>
      <c r="R132" s="4"/>
      <c r="S132" s="4"/>
      <c r="T132" s="4"/>
      <c r="U132" s="4"/>
      <c r="W132" s="26"/>
    </row>
    <row r="133" spans="1:23" ht="30" customHeight="1" x14ac:dyDescent="0.25">
      <c r="A133" s="331"/>
      <c r="B133" s="19" t="s">
        <v>2017</v>
      </c>
      <c r="C133" s="31" t="s">
        <v>2016</v>
      </c>
      <c r="D133" s="31"/>
      <c r="E133" s="28"/>
      <c r="F133" s="9"/>
      <c r="G133" s="9"/>
      <c r="H133" s="12"/>
      <c r="I133" s="32"/>
      <c r="J133" s="4"/>
      <c r="K133" s="28"/>
      <c r="L133" s="28"/>
      <c r="M133" s="28"/>
      <c r="N133" s="29"/>
      <c r="O133" s="29"/>
      <c r="P133" s="29" t="s">
        <v>41</v>
      </c>
      <c r="Q133" s="4"/>
      <c r="R133" s="4"/>
      <c r="S133" s="4"/>
      <c r="T133" s="4"/>
      <c r="U133" s="4"/>
      <c r="W133" s="26"/>
    </row>
    <row r="134" spans="1:23" ht="170.25" customHeight="1" x14ac:dyDescent="0.25">
      <c r="A134" s="331"/>
      <c r="B134" s="19" t="s">
        <v>2015</v>
      </c>
      <c r="C134" s="31" t="s">
        <v>2014</v>
      </c>
      <c r="D134" s="31" t="s">
        <v>1047</v>
      </c>
      <c r="E134" s="28"/>
      <c r="F134" s="9">
        <v>41913</v>
      </c>
      <c r="G134" s="9">
        <v>42767</v>
      </c>
      <c r="H134" s="12" t="s">
        <v>853</v>
      </c>
      <c r="I134" s="32">
        <v>100000</v>
      </c>
      <c r="J134" s="4" t="s">
        <v>1850</v>
      </c>
      <c r="K134" s="28"/>
      <c r="L134" s="28"/>
      <c r="M134" s="28"/>
      <c r="N134" s="29"/>
      <c r="O134" s="29"/>
      <c r="P134" s="29" t="s">
        <v>41</v>
      </c>
      <c r="Q134" s="4" t="s">
        <v>1916</v>
      </c>
      <c r="R134" s="4" t="s">
        <v>1917</v>
      </c>
      <c r="S134" s="4"/>
      <c r="T134" s="4" t="s">
        <v>1902</v>
      </c>
      <c r="U134" s="4"/>
      <c r="W134" s="26"/>
    </row>
    <row r="135" spans="1:23" ht="129" customHeight="1" x14ac:dyDescent="0.25">
      <c r="A135" s="331"/>
      <c r="B135" s="19" t="s">
        <v>2013</v>
      </c>
      <c r="C135" s="31" t="s">
        <v>2012</v>
      </c>
      <c r="D135" s="31" t="s">
        <v>366</v>
      </c>
      <c r="E135" s="28"/>
      <c r="F135" s="12" t="s">
        <v>1482</v>
      </c>
      <c r="G135" s="9">
        <v>42767</v>
      </c>
      <c r="H135" s="12" t="s">
        <v>1898</v>
      </c>
      <c r="I135" s="32">
        <v>0</v>
      </c>
      <c r="J135" s="4" t="s">
        <v>1851</v>
      </c>
      <c r="K135" s="28"/>
      <c r="L135" s="28"/>
      <c r="M135" s="28"/>
      <c r="N135" s="29" t="s">
        <v>41</v>
      </c>
      <c r="O135" s="29"/>
      <c r="P135" s="29"/>
      <c r="Q135" s="4" t="s">
        <v>1989</v>
      </c>
      <c r="R135" s="4"/>
      <c r="S135" s="4"/>
      <c r="T135" s="4" t="s">
        <v>771</v>
      </c>
      <c r="U135" s="4" t="s">
        <v>1990</v>
      </c>
      <c r="W135" s="26"/>
    </row>
    <row r="136" spans="1:23" ht="30" customHeight="1" x14ac:dyDescent="0.25">
      <c r="A136" s="331"/>
      <c r="B136" s="19" t="s">
        <v>2011</v>
      </c>
      <c r="C136" s="31" t="s">
        <v>1891</v>
      </c>
      <c r="D136" s="31"/>
      <c r="E136" s="28"/>
      <c r="F136" s="28"/>
      <c r="G136" s="28"/>
      <c r="H136" s="28"/>
      <c r="I136" s="30"/>
      <c r="J136" s="28"/>
      <c r="K136" s="28"/>
      <c r="L136" s="28"/>
      <c r="M136" s="28"/>
      <c r="N136" s="29"/>
      <c r="O136" s="29"/>
      <c r="P136" s="29" t="s">
        <v>41</v>
      </c>
      <c r="Q136" s="28"/>
      <c r="R136" s="28"/>
      <c r="S136" s="28"/>
      <c r="T136" s="28"/>
      <c r="U136" s="28"/>
      <c r="W136" s="26"/>
    </row>
    <row r="137" spans="1:23" ht="30" customHeight="1" x14ac:dyDescent="0.25">
      <c r="A137" s="331"/>
      <c r="B137" s="19" t="s">
        <v>2010</v>
      </c>
      <c r="C137" s="31" t="s">
        <v>1938</v>
      </c>
      <c r="D137" s="31"/>
      <c r="E137" s="28"/>
      <c r="F137" s="28"/>
      <c r="G137" s="28"/>
      <c r="H137" s="28"/>
      <c r="I137" s="30"/>
      <c r="J137" s="28"/>
      <c r="K137" s="28"/>
      <c r="L137" s="28"/>
      <c r="M137" s="28"/>
      <c r="N137" s="29"/>
      <c r="O137" s="29"/>
      <c r="P137" s="29"/>
      <c r="Q137" s="28"/>
      <c r="R137" s="28"/>
      <c r="S137" s="28"/>
      <c r="T137" s="28"/>
      <c r="U137" s="28"/>
      <c r="W137" s="26"/>
    </row>
    <row r="138" spans="1:23" ht="30" customHeight="1" x14ac:dyDescent="0.25">
      <c r="A138" s="347"/>
      <c r="B138" s="19" t="s">
        <v>2009</v>
      </c>
      <c r="C138" s="31" t="s">
        <v>1892</v>
      </c>
      <c r="D138" s="31"/>
      <c r="E138" s="28"/>
      <c r="F138" s="28"/>
      <c r="G138" s="28"/>
      <c r="H138" s="28"/>
      <c r="I138" s="30"/>
      <c r="J138" s="28"/>
      <c r="K138" s="28"/>
      <c r="L138" s="28"/>
      <c r="M138" s="28"/>
      <c r="N138" s="29"/>
      <c r="O138" s="29"/>
      <c r="P138" s="29" t="s">
        <v>41</v>
      </c>
      <c r="Q138" s="28"/>
      <c r="R138" s="28"/>
      <c r="S138" s="28"/>
      <c r="T138" s="28"/>
      <c r="U138" s="28"/>
      <c r="W138" s="26"/>
    </row>
    <row r="139" spans="1:23" x14ac:dyDescent="0.25">
      <c r="W139" s="26"/>
    </row>
    <row r="140" spans="1:23" x14ac:dyDescent="0.25">
      <c r="A140" s="26"/>
      <c r="B140" s="26"/>
      <c r="C140" s="26"/>
      <c r="D140" s="26"/>
      <c r="E140" s="26"/>
      <c r="F140" s="26"/>
      <c r="G140" s="26"/>
      <c r="H140" s="26"/>
      <c r="I140" s="26"/>
      <c r="J140" s="26"/>
      <c r="K140" s="26"/>
      <c r="L140" s="26"/>
      <c r="M140" s="26"/>
      <c r="N140" s="27"/>
      <c r="O140" s="27"/>
      <c r="P140" s="27"/>
      <c r="Q140" s="26"/>
      <c r="R140" s="26"/>
      <c r="S140" s="26"/>
      <c r="T140" s="26"/>
      <c r="U140" s="26"/>
      <c r="V140" s="26"/>
      <c r="W140" s="26"/>
    </row>
    <row r="141" spans="1:23" x14ac:dyDescent="0.25">
      <c r="A141" s="27"/>
      <c r="B141" s="27"/>
      <c r="C141" s="27"/>
      <c r="D141" s="26"/>
      <c r="E141" s="26"/>
      <c r="F141" s="26"/>
      <c r="G141" s="26"/>
      <c r="H141" s="26"/>
      <c r="I141" s="26"/>
      <c r="J141" s="26"/>
      <c r="K141" s="26"/>
      <c r="L141" s="26"/>
      <c r="M141" s="26"/>
      <c r="N141" s="26"/>
      <c r="O141" s="26"/>
      <c r="P141" s="26"/>
      <c r="Q141" s="26"/>
      <c r="R141" s="26"/>
      <c r="S141" s="26"/>
      <c r="T141" s="26"/>
      <c r="U141" s="26"/>
      <c r="V141" s="26"/>
      <c r="W141" s="26"/>
    </row>
    <row r="142" spans="1:23" x14ac:dyDescent="0.25">
      <c r="A142" s="23"/>
      <c r="B142" s="23"/>
      <c r="C142" s="23"/>
      <c r="N142" s="22"/>
      <c r="O142" s="22"/>
      <c r="P142" s="22"/>
    </row>
    <row r="143" spans="1:23" ht="26.25" customHeight="1" x14ac:dyDescent="0.25">
      <c r="A143" s="23"/>
      <c r="B143" s="23"/>
      <c r="C143" s="23"/>
      <c r="N143" s="22"/>
      <c r="O143" s="22"/>
      <c r="P143" s="22"/>
    </row>
    <row r="144" spans="1:23" ht="26.25" customHeight="1" x14ac:dyDescent="0.25">
      <c r="A144" s="23"/>
      <c r="B144" s="23"/>
      <c r="C144" s="23"/>
      <c r="N144" s="22"/>
      <c r="O144" s="22"/>
      <c r="P144" s="22"/>
    </row>
    <row r="145" spans="1:16" ht="43.5" customHeight="1" x14ac:dyDescent="0.25">
      <c r="A145" s="23"/>
      <c r="B145" s="23"/>
      <c r="C145" s="23"/>
      <c r="N145" s="22"/>
      <c r="O145" s="22"/>
      <c r="P145" s="22"/>
    </row>
    <row r="146" spans="1:16" x14ac:dyDescent="0.25">
      <c r="A146" s="23"/>
      <c r="B146" s="23"/>
      <c r="C146" s="23"/>
      <c r="N146" s="22"/>
      <c r="O146" s="22"/>
      <c r="P146" s="22"/>
    </row>
    <row r="147" spans="1:16" ht="15.75" customHeight="1" x14ac:dyDescent="0.25">
      <c r="A147" s="23"/>
      <c r="B147" s="23"/>
      <c r="C147" s="23"/>
      <c r="N147" s="22"/>
      <c r="O147" s="22"/>
      <c r="P147" s="22"/>
    </row>
    <row r="148" spans="1:16" x14ac:dyDescent="0.25">
      <c r="A148" s="23"/>
      <c r="B148" s="23"/>
      <c r="C148" s="23"/>
      <c r="N148" s="22"/>
      <c r="O148" s="22"/>
      <c r="P148" s="22"/>
    </row>
    <row r="149" spans="1:16" x14ac:dyDescent="0.25">
      <c r="A149" s="23"/>
      <c r="B149" s="23"/>
      <c r="C149" s="23"/>
      <c r="N149" s="22"/>
      <c r="O149" s="22"/>
      <c r="P149" s="22"/>
    </row>
    <row r="150" spans="1:16" x14ac:dyDescent="0.25">
      <c r="A150" s="23"/>
      <c r="B150" s="23"/>
      <c r="C150" s="23"/>
      <c r="N150" s="22"/>
      <c r="O150" s="22"/>
      <c r="P150" s="22"/>
    </row>
    <row r="151" spans="1:16" x14ac:dyDescent="0.25">
      <c r="A151" s="23"/>
      <c r="B151" s="23"/>
      <c r="C151" s="23"/>
      <c r="N151" s="22"/>
      <c r="O151" s="22"/>
      <c r="P151" s="22"/>
    </row>
    <row r="152" spans="1:16" x14ac:dyDescent="0.25">
      <c r="A152" s="23"/>
      <c r="B152" s="23"/>
      <c r="C152" s="23"/>
      <c r="N152" s="22"/>
      <c r="O152" s="22"/>
      <c r="P152" s="22"/>
    </row>
    <row r="153" spans="1:16" x14ac:dyDescent="0.25">
      <c r="A153" s="23"/>
      <c r="B153" s="23"/>
      <c r="C153" s="23"/>
      <c r="N153" s="22"/>
      <c r="O153" s="22"/>
      <c r="P153" s="22"/>
    </row>
    <row r="154" spans="1:16" x14ac:dyDescent="0.25">
      <c r="A154" s="23"/>
      <c r="B154" s="23"/>
      <c r="C154" s="23"/>
      <c r="N154" s="22"/>
      <c r="O154" s="22"/>
      <c r="P154" s="22"/>
    </row>
    <row r="155" spans="1:16" x14ac:dyDescent="0.25">
      <c r="A155" s="23"/>
      <c r="B155" s="23"/>
      <c r="C155" s="23"/>
      <c r="N155" s="22"/>
      <c r="O155" s="22"/>
      <c r="P155" s="22"/>
    </row>
    <row r="156" spans="1:16" x14ac:dyDescent="0.25">
      <c r="A156" s="23"/>
      <c r="B156" s="23"/>
      <c r="C156" s="23"/>
      <c r="N156" s="22"/>
      <c r="O156" s="22"/>
      <c r="P156" s="22"/>
    </row>
    <row r="157" spans="1:16" x14ac:dyDescent="0.25">
      <c r="A157" s="23"/>
      <c r="B157" s="23"/>
      <c r="C157" s="23"/>
      <c r="N157" s="22"/>
      <c r="O157" s="22"/>
      <c r="P157" s="22"/>
    </row>
    <row r="158" spans="1:16" s="24" customFormat="1" x14ac:dyDescent="0.25">
      <c r="A158" s="25"/>
      <c r="B158" s="25"/>
      <c r="C158" s="25"/>
    </row>
    <row r="159" spans="1:16" ht="15.75" customHeight="1" x14ac:dyDescent="0.25">
      <c r="A159" s="23"/>
      <c r="B159" s="23"/>
      <c r="C159" s="23"/>
      <c r="N159" s="22"/>
      <c r="O159" s="22"/>
      <c r="P159" s="22"/>
    </row>
    <row r="160" spans="1:16" ht="15" customHeight="1" x14ac:dyDescent="0.25">
      <c r="A160" s="23"/>
      <c r="B160" s="23"/>
      <c r="C160" s="23"/>
      <c r="N160" s="22"/>
      <c r="O160" s="22"/>
      <c r="P160" s="22"/>
    </row>
    <row r="161" spans="1:16" x14ac:dyDescent="0.25">
      <c r="A161" s="23"/>
      <c r="B161" s="23"/>
      <c r="C161" s="23"/>
      <c r="N161" s="22"/>
      <c r="O161" s="22"/>
      <c r="P161" s="22"/>
    </row>
    <row r="162" spans="1:16" x14ac:dyDescent="0.25">
      <c r="A162" s="23"/>
      <c r="B162" s="23"/>
      <c r="C162" s="23"/>
      <c r="N162" s="22"/>
      <c r="O162" s="22"/>
      <c r="P162" s="22"/>
    </row>
    <row r="163" spans="1:16" x14ac:dyDescent="0.25">
      <c r="A163" s="23"/>
      <c r="B163" s="23"/>
      <c r="C163" s="23"/>
      <c r="N163" s="22"/>
      <c r="O163" s="22"/>
      <c r="P163" s="22"/>
    </row>
    <row r="164" spans="1:16" x14ac:dyDescent="0.25">
      <c r="A164" s="23"/>
      <c r="B164" s="23"/>
      <c r="C164" s="23"/>
      <c r="N164" s="22"/>
      <c r="O164" s="22"/>
      <c r="P164" s="22"/>
    </row>
    <row r="165" spans="1:16" x14ac:dyDescent="0.25">
      <c r="A165" s="23"/>
      <c r="B165" s="23"/>
      <c r="C165" s="23"/>
      <c r="N165" s="22"/>
      <c r="O165" s="22"/>
      <c r="P165" s="22"/>
    </row>
    <row r="166" spans="1:16" x14ac:dyDescent="0.25">
      <c r="A166" s="23"/>
      <c r="B166" s="23"/>
      <c r="C166" s="23"/>
      <c r="N166" s="22"/>
      <c r="O166" s="22"/>
      <c r="P166" s="22"/>
    </row>
    <row r="167" spans="1:16" x14ac:dyDescent="0.25">
      <c r="A167" s="23"/>
      <c r="B167" s="23"/>
      <c r="C167" s="23"/>
      <c r="N167" s="22"/>
      <c r="O167" s="22"/>
      <c r="P167" s="22"/>
    </row>
    <row r="168" spans="1:16" x14ac:dyDescent="0.25">
      <c r="A168" s="23"/>
      <c r="B168" s="23"/>
      <c r="C168" s="23"/>
      <c r="N168" s="22"/>
      <c r="O168" s="22"/>
      <c r="P168" s="22"/>
    </row>
    <row r="169" spans="1:16" x14ac:dyDescent="0.25">
      <c r="A169" s="23"/>
      <c r="B169" s="23"/>
      <c r="C169" s="23"/>
      <c r="N169" s="22"/>
      <c r="O169" s="22"/>
      <c r="P169" s="22"/>
    </row>
    <row r="170" spans="1:16" x14ac:dyDescent="0.25">
      <c r="A170" s="23"/>
      <c r="B170" s="23"/>
      <c r="C170" s="23"/>
      <c r="N170" s="22"/>
      <c r="O170" s="22"/>
      <c r="P170" s="22"/>
    </row>
    <row r="171" spans="1:16" ht="15.75" customHeight="1" x14ac:dyDescent="0.25">
      <c r="A171" s="23"/>
      <c r="B171" s="23"/>
      <c r="C171" s="23"/>
      <c r="N171" s="22"/>
      <c r="O171" s="22"/>
      <c r="P171" s="22"/>
    </row>
    <row r="172" spans="1:16" ht="15" customHeight="1" x14ac:dyDescent="0.25">
      <c r="A172" s="23"/>
      <c r="B172" s="23"/>
      <c r="C172" s="23"/>
      <c r="N172" s="22"/>
      <c r="O172" s="22"/>
      <c r="P172" s="22"/>
    </row>
    <row r="173" spans="1:16" x14ac:dyDescent="0.25">
      <c r="A173" s="23"/>
      <c r="B173" s="23"/>
      <c r="C173" s="23"/>
      <c r="N173" s="22"/>
      <c r="O173" s="22"/>
      <c r="P173" s="22"/>
    </row>
    <row r="174" spans="1:16" x14ac:dyDescent="0.25">
      <c r="A174" s="23"/>
      <c r="B174" s="23"/>
      <c r="C174" s="23"/>
      <c r="N174" s="22"/>
      <c r="O174" s="22"/>
      <c r="P174" s="22"/>
    </row>
    <row r="175" spans="1:16" x14ac:dyDescent="0.25">
      <c r="A175" s="23"/>
      <c r="B175" s="23"/>
      <c r="C175" s="23"/>
      <c r="N175" s="22"/>
      <c r="O175" s="22"/>
      <c r="P175" s="22"/>
    </row>
    <row r="176" spans="1:16" x14ac:dyDescent="0.25">
      <c r="A176" s="23"/>
      <c r="B176" s="23"/>
      <c r="C176" s="23"/>
      <c r="N176" s="22"/>
      <c r="O176" s="22"/>
      <c r="P176" s="22"/>
    </row>
    <row r="177" spans="1:16" x14ac:dyDescent="0.25">
      <c r="A177" s="23"/>
      <c r="B177" s="23"/>
      <c r="C177" s="23"/>
      <c r="N177" s="22"/>
      <c r="O177" s="22"/>
      <c r="P177" s="22"/>
    </row>
    <row r="178" spans="1:16" x14ac:dyDescent="0.25">
      <c r="A178" s="23"/>
      <c r="B178" s="23"/>
      <c r="C178" s="23"/>
      <c r="N178" s="22"/>
      <c r="O178" s="22"/>
      <c r="P178" s="22"/>
    </row>
    <row r="179" spans="1:16" x14ac:dyDescent="0.25">
      <c r="A179" s="23"/>
      <c r="B179" s="23"/>
      <c r="C179" s="23"/>
      <c r="N179" s="22"/>
      <c r="O179" s="22"/>
      <c r="P179" s="22"/>
    </row>
    <row r="180" spans="1:16" x14ac:dyDescent="0.25">
      <c r="A180" s="23"/>
      <c r="B180" s="23"/>
      <c r="C180" s="23"/>
      <c r="N180" s="22"/>
      <c r="O180" s="22"/>
      <c r="P180" s="22"/>
    </row>
    <row r="181" spans="1:16" x14ac:dyDescent="0.25">
      <c r="A181" s="23"/>
      <c r="B181" s="23"/>
      <c r="C181" s="23"/>
      <c r="N181" s="22"/>
      <c r="O181" s="22"/>
      <c r="P181" s="22"/>
    </row>
    <row r="182" spans="1:16" s="24" customFormat="1" x14ac:dyDescent="0.25">
      <c r="A182" s="25"/>
      <c r="B182" s="25"/>
      <c r="C182" s="25"/>
    </row>
    <row r="183" spans="1:16" ht="15.75" customHeight="1" x14ac:dyDescent="0.25">
      <c r="A183" s="23"/>
      <c r="B183" s="23"/>
      <c r="C183" s="23"/>
      <c r="N183" s="22"/>
      <c r="O183" s="22"/>
      <c r="P183" s="22"/>
    </row>
    <row r="184" spans="1:16" x14ac:dyDescent="0.25">
      <c r="A184" s="23"/>
      <c r="B184" s="23"/>
      <c r="C184" s="23"/>
      <c r="N184" s="22"/>
      <c r="O184" s="22"/>
      <c r="P184" s="22"/>
    </row>
    <row r="185" spans="1:16" x14ac:dyDescent="0.25">
      <c r="A185" s="23"/>
      <c r="B185" s="23"/>
      <c r="C185" s="23"/>
      <c r="N185" s="22"/>
      <c r="O185" s="22"/>
      <c r="P185" s="22"/>
    </row>
    <row r="186" spans="1:16" x14ac:dyDescent="0.25">
      <c r="A186" s="23"/>
      <c r="B186" s="23"/>
      <c r="C186" s="23"/>
      <c r="N186" s="22"/>
      <c r="O186" s="22"/>
      <c r="P186" s="22"/>
    </row>
    <row r="187" spans="1:16" x14ac:dyDescent="0.25">
      <c r="A187" s="23"/>
      <c r="B187" s="23"/>
      <c r="C187" s="23"/>
      <c r="N187" s="22"/>
      <c r="O187" s="22"/>
      <c r="P187" s="22"/>
    </row>
    <row r="188" spans="1:16" x14ac:dyDescent="0.25">
      <c r="A188" s="23"/>
      <c r="B188" s="23"/>
      <c r="C188" s="23"/>
      <c r="N188" s="22"/>
      <c r="O188" s="22"/>
      <c r="P188" s="22"/>
    </row>
    <row r="189" spans="1:16" x14ac:dyDescent="0.25">
      <c r="A189" s="23"/>
      <c r="B189" s="23"/>
      <c r="C189" s="23"/>
      <c r="N189" s="22"/>
      <c r="O189" s="22"/>
      <c r="P189" s="22"/>
    </row>
    <row r="190" spans="1:16" x14ac:dyDescent="0.25">
      <c r="A190" s="23"/>
      <c r="B190" s="23"/>
      <c r="C190" s="23"/>
      <c r="N190" s="22"/>
      <c r="O190" s="22"/>
      <c r="P190" s="22"/>
    </row>
    <row r="191" spans="1:16" x14ac:dyDescent="0.25">
      <c r="A191" s="23"/>
      <c r="B191" s="23"/>
      <c r="C191" s="23"/>
      <c r="N191" s="22"/>
      <c r="O191" s="22"/>
      <c r="P191" s="22"/>
    </row>
    <row r="192" spans="1:16" x14ac:dyDescent="0.25">
      <c r="A192" s="23"/>
      <c r="B192" s="23"/>
      <c r="C192" s="23"/>
      <c r="N192" s="22"/>
      <c r="O192" s="22"/>
      <c r="P192" s="22"/>
    </row>
    <row r="193" spans="1:16" x14ac:dyDescent="0.25">
      <c r="A193" s="23"/>
      <c r="B193" s="23"/>
      <c r="C193" s="23"/>
      <c r="N193" s="22"/>
      <c r="O193" s="22"/>
      <c r="P193" s="22"/>
    </row>
    <row r="194" spans="1:16" x14ac:dyDescent="0.25">
      <c r="A194" s="23"/>
      <c r="B194" s="23"/>
      <c r="C194" s="23"/>
      <c r="N194" s="22"/>
      <c r="O194" s="22"/>
      <c r="P194" s="22"/>
    </row>
    <row r="195" spans="1:16" x14ac:dyDescent="0.25">
      <c r="A195" s="23"/>
      <c r="B195" s="23"/>
      <c r="C195" s="23"/>
      <c r="N195" s="22"/>
      <c r="O195" s="22"/>
      <c r="P195" s="22"/>
    </row>
    <row r="196" spans="1:16" x14ac:dyDescent="0.25">
      <c r="A196" s="23"/>
      <c r="B196" s="23"/>
      <c r="C196" s="23"/>
      <c r="N196" s="22"/>
      <c r="O196" s="22"/>
      <c r="P196" s="22"/>
    </row>
    <row r="197" spans="1:16" x14ac:dyDescent="0.25">
      <c r="A197" s="23"/>
      <c r="B197" s="23"/>
      <c r="C197" s="23"/>
      <c r="N197" s="22"/>
      <c r="O197" s="22"/>
      <c r="P197" s="22"/>
    </row>
    <row r="198" spans="1:16" x14ac:dyDescent="0.25">
      <c r="A198" s="23"/>
      <c r="B198" s="23"/>
      <c r="C198" s="23"/>
      <c r="N198" s="22"/>
      <c r="O198" s="22"/>
      <c r="P198" s="22"/>
    </row>
    <row r="199" spans="1:16" x14ac:dyDescent="0.25">
      <c r="A199" s="23"/>
      <c r="B199" s="23"/>
      <c r="C199" s="23"/>
      <c r="N199" s="22"/>
      <c r="O199" s="22"/>
      <c r="P199" s="22"/>
    </row>
    <row r="200" spans="1:16" x14ac:dyDescent="0.25">
      <c r="A200" s="23"/>
      <c r="B200" s="23"/>
      <c r="C200" s="23"/>
      <c r="N200" s="22"/>
      <c r="O200" s="22"/>
      <c r="P200" s="22"/>
    </row>
    <row r="201" spans="1:16" x14ac:dyDescent="0.25">
      <c r="A201" s="23"/>
      <c r="B201" s="23"/>
      <c r="C201" s="23"/>
      <c r="N201" s="22"/>
      <c r="O201" s="22"/>
      <c r="P201" s="22"/>
    </row>
    <row r="202" spans="1:16" x14ac:dyDescent="0.25">
      <c r="A202" s="23"/>
      <c r="B202" s="23"/>
      <c r="C202" s="23"/>
      <c r="N202" s="22"/>
      <c r="O202" s="22"/>
      <c r="P202" s="22"/>
    </row>
    <row r="203" spans="1:16" x14ac:dyDescent="0.25">
      <c r="A203" s="23"/>
      <c r="B203" s="23"/>
      <c r="C203" s="23"/>
      <c r="N203" s="22"/>
      <c r="O203" s="22"/>
      <c r="P203" s="22"/>
    </row>
    <row r="204" spans="1:16" x14ac:dyDescent="0.25">
      <c r="A204" s="23"/>
      <c r="B204" s="23"/>
      <c r="C204" s="23"/>
      <c r="N204" s="22"/>
      <c r="O204" s="22"/>
      <c r="P204" s="22"/>
    </row>
    <row r="205" spans="1:16" x14ac:dyDescent="0.25">
      <c r="A205" s="23"/>
      <c r="B205" s="23"/>
      <c r="C205" s="23"/>
      <c r="N205" s="22"/>
      <c r="O205" s="22"/>
      <c r="P205" s="22"/>
    </row>
    <row r="206" spans="1:16" x14ac:dyDescent="0.25">
      <c r="A206" s="23"/>
      <c r="B206" s="23"/>
      <c r="C206" s="23"/>
      <c r="N206" s="22"/>
      <c r="O206" s="22"/>
      <c r="P206" s="22"/>
    </row>
    <row r="207" spans="1:16" x14ac:dyDescent="0.25">
      <c r="A207" s="23"/>
      <c r="B207" s="23"/>
      <c r="C207" s="23"/>
      <c r="N207" s="22"/>
      <c r="O207" s="22"/>
      <c r="P207" s="22"/>
    </row>
    <row r="208" spans="1:16" x14ac:dyDescent="0.25">
      <c r="A208" s="23"/>
      <c r="B208" s="23"/>
      <c r="C208" s="23"/>
      <c r="N208" s="22"/>
      <c r="O208" s="22"/>
      <c r="P208" s="22"/>
    </row>
    <row r="209" spans="1:16" x14ac:dyDescent="0.25">
      <c r="A209" s="23"/>
      <c r="B209" s="23"/>
      <c r="C209" s="23"/>
      <c r="N209" s="22"/>
      <c r="O209" s="22"/>
      <c r="P209" s="22"/>
    </row>
    <row r="210" spans="1:16" x14ac:dyDescent="0.25">
      <c r="A210" s="23"/>
      <c r="B210" s="23"/>
      <c r="C210" s="23"/>
      <c r="N210" s="22"/>
      <c r="O210" s="22"/>
      <c r="P210" s="22"/>
    </row>
    <row r="211" spans="1:16" x14ac:dyDescent="0.25">
      <c r="A211" s="23"/>
      <c r="B211" s="23"/>
      <c r="C211" s="23"/>
      <c r="N211" s="22"/>
      <c r="O211" s="22"/>
      <c r="P211" s="22"/>
    </row>
    <row r="212" spans="1:16" x14ac:dyDescent="0.25">
      <c r="A212" s="23"/>
      <c r="B212" s="23"/>
      <c r="C212" s="23"/>
      <c r="N212" s="22"/>
      <c r="O212" s="22"/>
      <c r="P212" s="22"/>
    </row>
    <row r="213" spans="1:16" x14ac:dyDescent="0.25">
      <c r="A213" s="23"/>
      <c r="B213" s="23"/>
      <c r="C213" s="23"/>
      <c r="N213" s="22"/>
      <c r="O213" s="22"/>
      <c r="P213" s="22"/>
    </row>
    <row r="214" spans="1:16" x14ac:dyDescent="0.25">
      <c r="A214" s="23"/>
      <c r="B214" s="23"/>
      <c r="C214" s="23"/>
      <c r="N214" s="22"/>
      <c r="O214" s="22"/>
      <c r="P214" s="22"/>
    </row>
    <row r="215" spans="1:16" x14ac:dyDescent="0.25">
      <c r="A215" s="23"/>
      <c r="B215" s="23"/>
      <c r="C215" s="23"/>
      <c r="N215" s="22"/>
      <c r="O215" s="22"/>
      <c r="P215" s="22"/>
    </row>
    <row r="216" spans="1:16" x14ac:dyDescent="0.25">
      <c r="A216" s="23"/>
      <c r="B216" s="23"/>
      <c r="C216" s="23"/>
      <c r="N216" s="22"/>
      <c r="O216" s="22"/>
      <c r="P216" s="22"/>
    </row>
    <row r="217" spans="1:16" x14ac:dyDescent="0.25">
      <c r="A217" s="23"/>
      <c r="B217" s="23"/>
      <c r="C217" s="23"/>
      <c r="N217" s="22"/>
      <c r="O217" s="22"/>
      <c r="P217" s="22"/>
    </row>
    <row r="218" spans="1:16" x14ac:dyDescent="0.25">
      <c r="A218" s="23"/>
      <c r="B218" s="23"/>
      <c r="C218" s="23"/>
      <c r="N218" s="22"/>
      <c r="O218" s="22"/>
      <c r="P218" s="22"/>
    </row>
    <row r="219" spans="1:16" x14ac:dyDescent="0.25">
      <c r="A219" s="23"/>
      <c r="B219" s="23"/>
      <c r="C219" s="23"/>
      <c r="N219" s="22"/>
      <c r="O219" s="22"/>
      <c r="P219" s="22"/>
    </row>
    <row r="220" spans="1:16" x14ac:dyDescent="0.25">
      <c r="A220" s="23"/>
      <c r="B220" s="23"/>
      <c r="C220" s="23"/>
      <c r="N220" s="22"/>
      <c r="O220" s="22"/>
      <c r="P220" s="22"/>
    </row>
    <row r="221" spans="1:16" x14ac:dyDescent="0.25">
      <c r="A221" s="23"/>
      <c r="B221" s="23"/>
      <c r="C221" s="23"/>
      <c r="N221" s="22"/>
      <c r="O221" s="22"/>
      <c r="P221" s="22"/>
    </row>
    <row r="222" spans="1:16" x14ac:dyDescent="0.25">
      <c r="A222" s="23"/>
      <c r="B222" s="23"/>
      <c r="C222" s="23"/>
      <c r="N222" s="22"/>
      <c r="O222" s="22"/>
      <c r="P222" s="22"/>
    </row>
    <row r="223" spans="1:16" x14ac:dyDescent="0.25">
      <c r="A223" s="23"/>
      <c r="B223" s="23"/>
      <c r="C223" s="23"/>
      <c r="N223" s="22"/>
      <c r="O223" s="22"/>
      <c r="P223" s="22"/>
    </row>
    <row r="224" spans="1:16" x14ac:dyDescent="0.25">
      <c r="A224" s="23"/>
      <c r="B224" s="23"/>
      <c r="C224" s="23"/>
      <c r="N224" s="22"/>
      <c r="O224" s="22"/>
      <c r="P224" s="22"/>
    </row>
    <row r="225" spans="1:16" x14ac:dyDescent="0.25">
      <c r="A225" s="23"/>
      <c r="B225" s="23"/>
      <c r="C225" s="23"/>
      <c r="N225" s="22"/>
      <c r="O225" s="22"/>
      <c r="P225" s="22"/>
    </row>
    <row r="226" spans="1:16" x14ac:dyDescent="0.25">
      <c r="A226" s="23"/>
      <c r="B226" s="23"/>
      <c r="C226" s="23"/>
      <c r="N226" s="22"/>
      <c r="O226" s="22"/>
      <c r="P226" s="22"/>
    </row>
    <row r="227" spans="1:16" x14ac:dyDescent="0.25">
      <c r="A227" s="23"/>
      <c r="B227" s="23"/>
      <c r="C227" s="23"/>
      <c r="N227" s="22"/>
      <c r="O227" s="22"/>
      <c r="P227" s="22"/>
    </row>
    <row r="228" spans="1:16" x14ac:dyDescent="0.25">
      <c r="A228" s="23"/>
      <c r="B228" s="23"/>
      <c r="C228" s="23"/>
      <c r="N228" s="22"/>
      <c r="O228" s="22"/>
      <c r="P228" s="22"/>
    </row>
    <row r="229" spans="1:16" x14ac:dyDescent="0.25">
      <c r="A229" s="23"/>
      <c r="B229" s="23"/>
      <c r="C229" s="23"/>
      <c r="N229" s="22"/>
      <c r="O229" s="22"/>
      <c r="P229" s="22"/>
    </row>
    <row r="230" spans="1:16" x14ac:dyDescent="0.25">
      <c r="A230" s="23"/>
      <c r="B230" s="23"/>
      <c r="C230" s="23"/>
      <c r="N230" s="22"/>
      <c r="O230" s="22"/>
      <c r="P230" s="22"/>
    </row>
    <row r="231" spans="1:16" x14ac:dyDescent="0.25">
      <c r="A231" s="23"/>
      <c r="B231" s="23"/>
      <c r="C231" s="23"/>
      <c r="N231" s="22"/>
      <c r="O231" s="22"/>
      <c r="P231" s="22"/>
    </row>
    <row r="232" spans="1:16" x14ac:dyDescent="0.25">
      <c r="A232" s="23"/>
      <c r="B232" s="23"/>
      <c r="C232" s="23"/>
      <c r="N232" s="22"/>
      <c r="O232" s="22"/>
      <c r="P232" s="22"/>
    </row>
    <row r="233" spans="1:16" x14ac:dyDescent="0.25">
      <c r="A233" s="23"/>
      <c r="B233" s="23"/>
      <c r="C233" s="23"/>
      <c r="N233" s="22"/>
      <c r="O233" s="22"/>
      <c r="P233" s="22"/>
    </row>
    <row r="234" spans="1:16" x14ac:dyDescent="0.25">
      <c r="A234" s="23"/>
      <c r="B234" s="23"/>
      <c r="C234" s="23"/>
      <c r="N234" s="22"/>
      <c r="O234" s="22"/>
      <c r="P234" s="22"/>
    </row>
    <row r="235" spans="1:16" x14ac:dyDescent="0.25">
      <c r="A235" s="23"/>
      <c r="B235" s="23"/>
      <c r="C235" s="23"/>
      <c r="N235" s="22"/>
      <c r="O235" s="22"/>
      <c r="P235" s="22"/>
    </row>
    <row r="236" spans="1:16" x14ac:dyDescent="0.25">
      <c r="A236" s="23"/>
      <c r="B236" s="23"/>
      <c r="C236" s="23"/>
      <c r="N236" s="22"/>
      <c r="O236" s="22"/>
      <c r="P236" s="22"/>
    </row>
    <row r="237" spans="1:16" x14ac:dyDescent="0.25">
      <c r="A237" s="23"/>
      <c r="B237" s="23"/>
      <c r="C237" s="23"/>
      <c r="N237" s="22"/>
      <c r="O237" s="22"/>
      <c r="P237" s="22"/>
    </row>
    <row r="238" spans="1:16" x14ac:dyDescent="0.25">
      <c r="A238" s="23"/>
      <c r="B238" s="23"/>
      <c r="C238" s="23"/>
      <c r="N238" s="22"/>
      <c r="O238" s="22"/>
      <c r="P238" s="22"/>
    </row>
    <row r="239" spans="1:16" x14ac:dyDescent="0.25">
      <c r="A239" s="23"/>
      <c r="B239" s="23"/>
      <c r="C239" s="23"/>
      <c r="N239" s="22"/>
      <c r="O239" s="22"/>
      <c r="P239" s="22"/>
    </row>
    <row r="240" spans="1:16" x14ac:dyDescent="0.25">
      <c r="A240" s="23"/>
      <c r="B240" s="23"/>
      <c r="C240" s="23"/>
      <c r="N240" s="22"/>
      <c r="O240" s="22"/>
      <c r="P240" s="22"/>
    </row>
    <row r="241" spans="1:16" x14ac:dyDescent="0.25">
      <c r="A241" s="23"/>
      <c r="B241" s="23"/>
      <c r="C241" s="23"/>
      <c r="N241" s="22"/>
      <c r="O241" s="22"/>
      <c r="P241" s="22"/>
    </row>
    <row r="242" spans="1:16" x14ac:dyDescent="0.25">
      <c r="A242" s="23"/>
      <c r="B242" s="23"/>
      <c r="C242" s="23"/>
      <c r="N242" s="22"/>
      <c r="O242" s="22"/>
      <c r="P242" s="22"/>
    </row>
    <row r="243" spans="1:16" x14ac:dyDescent="0.25">
      <c r="A243" s="23"/>
      <c r="B243" s="23"/>
      <c r="C243" s="23"/>
      <c r="N243" s="22"/>
      <c r="O243" s="22"/>
      <c r="P243" s="22"/>
    </row>
    <row r="244" spans="1:16" x14ac:dyDescent="0.25">
      <c r="A244" s="23"/>
      <c r="B244" s="23"/>
      <c r="C244" s="23"/>
      <c r="N244" s="22"/>
      <c r="O244" s="22"/>
      <c r="P244" s="22"/>
    </row>
    <row r="245" spans="1:16" x14ac:dyDescent="0.25">
      <c r="A245" s="23"/>
      <c r="B245" s="23"/>
      <c r="C245" s="23"/>
      <c r="N245" s="22"/>
      <c r="O245" s="22"/>
      <c r="P245" s="22"/>
    </row>
    <row r="246" spans="1:16" x14ac:dyDescent="0.25">
      <c r="A246" s="23"/>
      <c r="B246" s="23"/>
      <c r="C246" s="23"/>
      <c r="N246" s="22"/>
      <c r="O246" s="22"/>
      <c r="P246" s="22"/>
    </row>
    <row r="247" spans="1:16" x14ac:dyDescent="0.25">
      <c r="A247" s="23"/>
      <c r="B247" s="23"/>
      <c r="C247" s="23"/>
      <c r="N247" s="22"/>
      <c r="O247" s="22"/>
      <c r="P247" s="22"/>
    </row>
    <row r="248" spans="1:16" x14ac:dyDescent="0.25">
      <c r="A248" s="23"/>
      <c r="B248" s="23"/>
      <c r="C248" s="23"/>
      <c r="N248" s="22"/>
      <c r="O248" s="22"/>
      <c r="P248" s="22"/>
    </row>
    <row r="249" spans="1:16" x14ac:dyDescent="0.25">
      <c r="A249" s="23"/>
      <c r="B249" s="23"/>
      <c r="C249" s="23"/>
      <c r="N249" s="22"/>
      <c r="O249" s="22"/>
      <c r="P249" s="22"/>
    </row>
    <row r="250" spans="1:16" x14ac:dyDescent="0.25">
      <c r="A250" s="23"/>
      <c r="B250" s="23"/>
      <c r="C250" s="23"/>
      <c r="N250" s="22"/>
      <c r="O250" s="22"/>
      <c r="P250" s="22"/>
    </row>
    <row r="251" spans="1:16" x14ac:dyDescent="0.25">
      <c r="A251" s="23"/>
      <c r="B251" s="23"/>
      <c r="C251" s="23"/>
      <c r="N251" s="22"/>
      <c r="O251" s="22"/>
      <c r="P251" s="22"/>
    </row>
    <row r="252" spans="1:16" x14ac:dyDescent="0.25">
      <c r="A252" s="23"/>
      <c r="B252" s="23"/>
      <c r="C252" s="23"/>
      <c r="N252" s="22"/>
      <c r="O252" s="22"/>
      <c r="P252" s="22"/>
    </row>
    <row r="253" spans="1:16" x14ac:dyDescent="0.25">
      <c r="A253" s="23"/>
      <c r="B253" s="23"/>
      <c r="C253" s="23"/>
      <c r="N253" s="22"/>
      <c r="O253" s="22"/>
      <c r="P253" s="22"/>
    </row>
    <row r="254" spans="1:16" x14ac:dyDescent="0.25">
      <c r="A254" s="23"/>
      <c r="B254" s="23"/>
      <c r="C254" s="23"/>
      <c r="N254" s="22"/>
      <c r="O254" s="22"/>
      <c r="P254" s="22"/>
    </row>
    <row r="255" spans="1:16" x14ac:dyDescent="0.25">
      <c r="A255" s="23"/>
      <c r="B255" s="23"/>
      <c r="C255" s="23"/>
      <c r="N255" s="22"/>
      <c r="O255" s="22"/>
      <c r="P255" s="22"/>
    </row>
    <row r="256" spans="1:16" x14ac:dyDescent="0.25">
      <c r="A256" s="23"/>
      <c r="B256" s="23"/>
      <c r="C256" s="23"/>
      <c r="N256" s="22"/>
      <c r="O256" s="22"/>
      <c r="P256" s="22"/>
    </row>
    <row r="257" spans="1:16" x14ac:dyDescent="0.25">
      <c r="A257" s="23"/>
      <c r="B257" s="23"/>
      <c r="C257" s="23"/>
      <c r="N257" s="22"/>
      <c r="O257" s="22"/>
      <c r="P257" s="22"/>
    </row>
    <row r="258" spans="1:16" x14ac:dyDescent="0.25">
      <c r="A258" s="23"/>
      <c r="B258" s="23"/>
      <c r="C258" s="23"/>
      <c r="N258" s="22"/>
      <c r="O258" s="22"/>
      <c r="P258" s="22"/>
    </row>
    <row r="259" spans="1:16" x14ac:dyDescent="0.25">
      <c r="A259" s="23"/>
      <c r="B259" s="23"/>
      <c r="C259" s="23"/>
      <c r="N259" s="22"/>
      <c r="O259" s="22"/>
      <c r="P259" s="22"/>
    </row>
    <row r="260" spans="1:16" x14ac:dyDescent="0.25">
      <c r="A260" s="23"/>
      <c r="B260" s="23"/>
      <c r="C260" s="23"/>
      <c r="N260" s="22"/>
      <c r="O260" s="22"/>
      <c r="P260" s="22"/>
    </row>
    <row r="261" spans="1:16" x14ac:dyDescent="0.25">
      <c r="A261" s="23"/>
      <c r="B261" s="23"/>
      <c r="C261" s="23"/>
      <c r="N261" s="22"/>
      <c r="O261" s="22"/>
      <c r="P261" s="22"/>
    </row>
    <row r="262" spans="1:16" x14ac:dyDescent="0.25">
      <c r="A262" s="23"/>
      <c r="B262" s="23"/>
      <c r="C262" s="23"/>
      <c r="N262" s="22"/>
      <c r="O262" s="22"/>
      <c r="P262" s="22"/>
    </row>
    <row r="263" spans="1:16" x14ac:dyDescent="0.25">
      <c r="A263" s="23"/>
      <c r="B263" s="23"/>
      <c r="C263" s="23"/>
      <c r="N263" s="22"/>
      <c r="O263" s="22"/>
      <c r="P263" s="22"/>
    </row>
    <row r="264" spans="1:16" x14ac:dyDescent="0.25">
      <c r="A264" s="23"/>
      <c r="B264" s="23"/>
      <c r="C264" s="23"/>
      <c r="N264" s="22"/>
      <c r="O264" s="22"/>
      <c r="P264" s="22"/>
    </row>
    <row r="265" spans="1:16" x14ac:dyDescent="0.25">
      <c r="A265" s="23"/>
      <c r="B265" s="23"/>
      <c r="C265" s="23"/>
      <c r="N265" s="22"/>
      <c r="O265" s="22"/>
      <c r="P265" s="22"/>
    </row>
    <row r="266" spans="1:16" x14ac:dyDescent="0.25">
      <c r="A266" s="23"/>
      <c r="B266" s="23"/>
      <c r="C266" s="23"/>
      <c r="N266" s="22"/>
      <c r="O266" s="22"/>
      <c r="P266" s="22"/>
    </row>
    <row r="267" spans="1:16" x14ac:dyDescent="0.25">
      <c r="A267" s="23"/>
      <c r="B267" s="23"/>
      <c r="C267" s="23"/>
      <c r="N267" s="22"/>
      <c r="O267" s="22"/>
      <c r="P267" s="22"/>
    </row>
    <row r="268" spans="1:16" x14ac:dyDescent="0.25">
      <c r="A268" s="23"/>
      <c r="B268" s="23"/>
      <c r="C268" s="23"/>
      <c r="N268" s="22"/>
      <c r="O268" s="22"/>
      <c r="P268" s="22"/>
    </row>
    <row r="269" spans="1:16" x14ac:dyDescent="0.25">
      <c r="A269" s="23"/>
      <c r="B269" s="23"/>
      <c r="C269" s="23"/>
      <c r="N269" s="22"/>
      <c r="O269" s="22"/>
      <c r="P269" s="22"/>
    </row>
    <row r="270" spans="1:16" x14ac:dyDescent="0.25">
      <c r="A270" s="23"/>
      <c r="B270" s="23"/>
      <c r="C270" s="23"/>
      <c r="N270" s="22"/>
      <c r="O270" s="22"/>
      <c r="P270" s="22"/>
    </row>
    <row r="271" spans="1:16" x14ac:dyDescent="0.25">
      <c r="A271" s="23"/>
      <c r="B271" s="23"/>
      <c r="C271" s="23"/>
      <c r="N271" s="22"/>
      <c r="O271" s="22"/>
      <c r="P271" s="22"/>
    </row>
    <row r="272" spans="1:16" x14ac:dyDescent="0.25">
      <c r="A272" s="23"/>
      <c r="B272" s="23"/>
      <c r="C272" s="23"/>
      <c r="N272" s="22"/>
      <c r="O272" s="22"/>
      <c r="P272" s="22"/>
    </row>
    <row r="273" spans="1:16" x14ac:dyDescent="0.25">
      <c r="A273" s="23"/>
      <c r="B273" s="23"/>
      <c r="C273" s="23"/>
      <c r="N273" s="22"/>
      <c r="O273" s="22"/>
      <c r="P273" s="22"/>
    </row>
    <row r="274" spans="1:16" x14ac:dyDescent="0.25">
      <c r="A274" s="23"/>
      <c r="B274" s="23"/>
      <c r="C274" s="23"/>
      <c r="N274" s="22"/>
      <c r="O274" s="22"/>
      <c r="P274" s="22"/>
    </row>
    <row r="275" spans="1:16" x14ac:dyDescent="0.25">
      <c r="A275" s="23"/>
      <c r="B275" s="23"/>
      <c r="C275" s="23"/>
      <c r="N275" s="22"/>
      <c r="O275" s="22"/>
      <c r="P275" s="22"/>
    </row>
    <row r="276" spans="1:16" x14ac:dyDescent="0.25">
      <c r="A276" s="23"/>
      <c r="B276" s="23"/>
      <c r="C276" s="23"/>
      <c r="N276" s="22"/>
      <c r="O276" s="22"/>
      <c r="P276" s="22"/>
    </row>
    <row r="277" spans="1:16" x14ac:dyDescent="0.25">
      <c r="A277" s="23"/>
      <c r="B277" s="23"/>
      <c r="C277" s="23"/>
      <c r="N277" s="22"/>
      <c r="O277" s="22"/>
      <c r="P277" s="22"/>
    </row>
    <row r="278" spans="1:16" x14ac:dyDescent="0.25">
      <c r="A278" s="23"/>
      <c r="B278" s="23"/>
      <c r="C278" s="23"/>
      <c r="N278" s="22"/>
      <c r="O278" s="22"/>
      <c r="P278" s="22"/>
    </row>
    <row r="279" spans="1:16" x14ac:dyDescent="0.25">
      <c r="A279" s="23"/>
      <c r="B279" s="23"/>
      <c r="C279" s="23"/>
      <c r="N279" s="22"/>
      <c r="O279" s="22"/>
      <c r="P279" s="22"/>
    </row>
    <row r="280" spans="1:16" x14ac:dyDescent="0.25">
      <c r="A280" s="23"/>
      <c r="B280" s="23"/>
      <c r="C280" s="23"/>
      <c r="N280" s="22"/>
      <c r="O280" s="22"/>
      <c r="P280" s="22"/>
    </row>
    <row r="281" spans="1:16" x14ac:dyDescent="0.25">
      <c r="A281" s="23"/>
      <c r="B281" s="23"/>
      <c r="C281" s="23"/>
      <c r="N281" s="22"/>
      <c r="O281" s="22"/>
      <c r="P281" s="22"/>
    </row>
    <row r="282" spans="1:16" x14ac:dyDescent="0.25">
      <c r="A282" s="23"/>
      <c r="B282" s="23"/>
      <c r="C282" s="23"/>
      <c r="N282" s="22"/>
      <c r="O282" s="22"/>
      <c r="P282" s="22"/>
    </row>
    <row r="283" spans="1:16" x14ac:dyDescent="0.25">
      <c r="A283" s="23"/>
      <c r="B283" s="23"/>
      <c r="C283" s="23"/>
      <c r="N283" s="22"/>
      <c r="O283" s="22"/>
      <c r="P283" s="22"/>
    </row>
    <row r="284" spans="1:16" x14ac:dyDescent="0.25">
      <c r="A284" s="23"/>
      <c r="B284" s="23"/>
      <c r="C284" s="23"/>
      <c r="N284" s="22"/>
      <c r="O284" s="22"/>
      <c r="P284" s="22"/>
    </row>
    <row r="285" spans="1:16" x14ac:dyDescent="0.25">
      <c r="A285" s="23"/>
      <c r="B285" s="23"/>
      <c r="C285" s="23"/>
      <c r="N285" s="22"/>
      <c r="O285" s="22"/>
      <c r="P285" s="22"/>
    </row>
    <row r="286" spans="1:16" x14ac:dyDescent="0.25">
      <c r="A286" s="23"/>
      <c r="B286" s="23"/>
      <c r="C286" s="23"/>
      <c r="N286" s="22"/>
      <c r="O286" s="22"/>
      <c r="P286" s="22"/>
    </row>
    <row r="287" spans="1:16" x14ac:dyDescent="0.25">
      <c r="A287" s="23"/>
      <c r="B287" s="23"/>
      <c r="C287" s="23"/>
      <c r="N287" s="22"/>
      <c r="O287" s="22"/>
      <c r="P287" s="22"/>
    </row>
    <row r="288" spans="1:16" x14ac:dyDescent="0.25">
      <c r="A288" s="23"/>
      <c r="B288" s="23"/>
      <c r="C288" s="23"/>
      <c r="N288" s="22"/>
      <c r="O288" s="22"/>
      <c r="P288" s="22"/>
    </row>
    <row r="289" spans="1:16" x14ac:dyDescent="0.25">
      <c r="A289" s="23"/>
      <c r="B289" s="23"/>
      <c r="C289" s="23"/>
      <c r="N289" s="22"/>
      <c r="O289" s="22"/>
      <c r="P289" s="22"/>
    </row>
    <row r="290" spans="1:16" x14ac:dyDescent="0.25">
      <c r="A290" s="23"/>
      <c r="B290" s="23"/>
      <c r="C290" s="23"/>
      <c r="N290" s="22"/>
      <c r="O290" s="22"/>
      <c r="P290" s="22"/>
    </row>
    <row r="291" spans="1:16" x14ac:dyDescent="0.25">
      <c r="A291" s="23"/>
      <c r="B291" s="23"/>
      <c r="C291" s="23"/>
      <c r="N291" s="22"/>
      <c r="O291" s="22"/>
      <c r="P291" s="22"/>
    </row>
    <row r="292" spans="1:16" x14ac:dyDescent="0.25">
      <c r="A292" s="23"/>
      <c r="B292" s="23"/>
      <c r="C292" s="23"/>
      <c r="N292" s="22"/>
      <c r="O292" s="22"/>
      <c r="P292" s="22"/>
    </row>
    <row r="293" spans="1:16" x14ac:dyDescent="0.25">
      <c r="A293" s="23"/>
      <c r="B293" s="23"/>
      <c r="C293" s="23"/>
      <c r="N293" s="22"/>
      <c r="O293" s="22"/>
      <c r="P293" s="22"/>
    </row>
    <row r="294" spans="1:16" x14ac:dyDescent="0.25">
      <c r="A294" s="23"/>
      <c r="B294" s="23"/>
      <c r="C294" s="23"/>
      <c r="N294" s="22"/>
      <c r="O294" s="22"/>
      <c r="P294" s="22"/>
    </row>
    <row r="295" spans="1:16" x14ac:dyDescent="0.25">
      <c r="A295" s="23"/>
      <c r="B295" s="23"/>
      <c r="C295" s="23"/>
      <c r="N295" s="22"/>
      <c r="O295" s="22"/>
      <c r="P295" s="22"/>
    </row>
    <row r="296" spans="1:16" x14ac:dyDescent="0.25">
      <c r="A296" s="23"/>
      <c r="B296" s="23"/>
      <c r="C296" s="23"/>
      <c r="N296" s="22"/>
      <c r="O296" s="22"/>
      <c r="P296" s="22"/>
    </row>
    <row r="297" spans="1:16" x14ac:dyDescent="0.25">
      <c r="A297" s="23"/>
      <c r="B297" s="23"/>
      <c r="C297" s="23"/>
      <c r="N297" s="22"/>
      <c r="O297" s="22"/>
      <c r="P297" s="22"/>
    </row>
    <row r="298" spans="1:16" x14ac:dyDescent="0.25">
      <c r="A298" s="23"/>
      <c r="B298" s="23"/>
      <c r="C298" s="23"/>
      <c r="N298" s="22"/>
      <c r="O298" s="22"/>
      <c r="P298" s="22"/>
    </row>
    <row r="299" spans="1:16" x14ac:dyDescent="0.25">
      <c r="A299" s="23"/>
      <c r="B299" s="23"/>
      <c r="C299" s="23"/>
      <c r="N299" s="22"/>
      <c r="O299" s="22"/>
      <c r="P299" s="22"/>
    </row>
    <row r="300" spans="1:16" x14ac:dyDescent="0.25">
      <c r="A300" s="23"/>
      <c r="B300" s="23"/>
      <c r="C300" s="23"/>
      <c r="N300" s="22"/>
      <c r="O300" s="22"/>
      <c r="P300" s="22"/>
    </row>
    <row r="301" spans="1:16" x14ac:dyDescent="0.25">
      <c r="A301" s="23"/>
      <c r="B301" s="23"/>
      <c r="C301" s="23"/>
      <c r="N301" s="22"/>
      <c r="O301" s="22"/>
      <c r="P301" s="22"/>
    </row>
    <row r="302" spans="1:16" x14ac:dyDescent="0.25">
      <c r="A302" s="23"/>
      <c r="B302" s="23"/>
      <c r="C302" s="23"/>
      <c r="N302" s="22"/>
      <c r="O302" s="22"/>
      <c r="P302" s="22"/>
    </row>
  </sheetData>
  <mergeCells count="33">
    <mergeCell ref="A1:M1"/>
    <mergeCell ref="A2:M2"/>
    <mergeCell ref="B4:G4"/>
    <mergeCell ref="B6:C6"/>
    <mergeCell ref="A8:M8"/>
    <mergeCell ref="A84:A88"/>
    <mergeCell ref="A89:A101"/>
    <mergeCell ref="A102:A138"/>
    <mergeCell ref="A64:A83"/>
    <mergeCell ref="N8:U8"/>
    <mergeCell ref="N9:N10"/>
    <mergeCell ref="A9:A10"/>
    <mergeCell ref="B9:B10"/>
    <mergeCell ref="C9:C10"/>
    <mergeCell ref="D9:D10"/>
    <mergeCell ref="E9:E10"/>
    <mergeCell ref="F9:G9"/>
    <mergeCell ref="P9:P10"/>
    <mergeCell ref="Q9:Q10"/>
    <mergeCell ref="R9:R10"/>
    <mergeCell ref="S9:S10"/>
    <mergeCell ref="U9:U10"/>
    <mergeCell ref="A11:A16"/>
    <mergeCell ref="A17:A25"/>
    <mergeCell ref="A26:A60"/>
    <mergeCell ref="A61:A63"/>
    <mergeCell ref="O9:O10"/>
    <mergeCell ref="K9:L9"/>
    <mergeCell ref="M9:M10"/>
    <mergeCell ref="T9:T10"/>
    <mergeCell ref="H9:H10"/>
    <mergeCell ref="I9:I10"/>
    <mergeCell ref="J9:J10"/>
  </mergeCells>
  <conditionalFormatting sqref="Z6:Z7">
    <cfRule type="cellIs" dxfId="4" priority="4" stopIfTrue="1" operator="equal">
      <formula>$Z$6</formula>
    </cfRule>
  </conditionalFormatting>
  <conditionalFormatting sqref="N11:N138">
    <cfRule type="cellIs" dxfId="3" priority="3" operator="equal">
      <formula>"x"</formula>
    </cfRule>
  </conditionalFormatting>
  <conditionalFormatting sqref="P11:P138">
    <cfRule type="cellIs" dxfId="2" priority="2" operator="equal">
      <formula>"x"</formula>
    </cfRule>
  </conditionalFormatting>
  <conditionalFormatting sqref="O11:O138">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Elizabeth</cp:lastModifiedBy>
  <dcterms:created xsi:type="dcterms:W3CDTF">2012-07-30T00:05:19Z</dcterms:created>
  <dcterms:modified xsi:type="dcterms:W3CDTF">2019-05-15T19:38:16Z</dcterms:modified>
</cp:coreProperties>
</file>