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drawings/drawing6.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9.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623"/>
  <workbookPr defaultThemeVersion="124226"/>
  <mc:AlternateContent xmlns:mc="http://schemas.openxmlformats.org/markup-compatibility/2006">
    <mc:Choice Requires="x15">
      <x15ac:absPath xmlns:x15ac="http://schemas.microsoft.com/office/spreadsheetml/2010/11/ac" url="D:\1_Backup Cintia 29JAN2024\CLG\COPAN\Trabalho remoto\Site PANs\"/>
    </mc:Choice>
  </mc:AlternateContent>
  <xr:revisionPtr revIDLastSave="0" documentId="13_ncr:1_{DF1B9F99-C4FC-4963-9889-337D51C5FBDA}" xr6:coauthVersionLast="47" xr6:coauthVersionMax="47" xr10:uidLastSave="{00000000-0000-0000-0000-000000000000}"/>
  <bookViews>
    <workbookView xWindow="-24120" yWindow="-105" windowWidth="24240" windowHeight="13140" tabRatio="793" firstSheet="3" activeTab="8" xr2:uid="{00000000-000D-0000-FFFF-FFFF00000000}"/>
  </bookViews>
  <sheets>
    <sheet name="Monitoria Anual - 1" sheetId="1" r:id="rId1"/>
    <sheet name="Painel de Gestão - 1" sheetId="2" r:id="rId2"/>
    <sheet name="Monitoria Anual - 2" sheetId="44" r:id="rId3"/>
    <sheet name="Painel de Gestão - 2" sheetId="45" r:id="rId4"/>
    <sheet name="Monitoria Anual - 3" sheetId="46" r:id="rId5"/>
    <sheet name="Painel de Gestão - 3" sheetId="47" r:id="rId6"/>
    <sheet name="Monitoria Anual - 4" sheetId="48" r:id="rId7"/>
    <sheet name="Painel de Gestão - 4" sheetId="49" r:id="rId8"/>
    <sheet name="Monitoria Final" sheetId="35" r:id="rId9"/>
    <sheet name="Painel de Gestão Final" sheetId="36" r:id="rId10"/>
  </sheets>
  <calcPr calcId="191028" refMode="R1C1" iterateCount="0" calcOnSave="0"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 i="36" l="1"/>
  <c r="J35" i="49"/>
  <c r="I35" i="49"/>
  <c r="H35" i="49"/>
  <c r="G35" i="49"/>
  <c r="D35" i="49"/>
  <c r="F35" i="49"/>
  <c r="J34" i="49"/>
  <c r="I34" i="49"/>
  <c r="H34" i="49"/>
  <c r="G34" i="49"/>
  <c r="F34" i="49"/>
  <c r="J33" i="49"/>
  <c r="I33" i="49"/>
  <c r="H33" i="49"/>
  <c r="G33" i="49"/>
  <c r="D33" i="49"/>
  <c r="F33" i="49"/>
  <c r="J32" i="49"/>
  <c r="I32" i="49"/>
  <c r="H32" i="49"/>
  <c r="G32" i="49"/>
  <c r="F32" i="49"/>
  <c r="D34" i="49"/>
  <c r="D32" i="49"/>
  <c r="D24" i="49"/>
  <c r="D23" i="49"/>
  <c r="D20" i="49"/>
  <c r="D19" i="49"/>
  <c r="D18" i="49"/>
  <c r="D17" i="49"/>
  <c r="D22" i="49"/>
  <c r="D16" i="49"/>
  <c r="F21" i="49"/>
  <c r="F20" i="49"/>
  <c r="F19" i="49"/>
  <c r="F18" i="49"/>
  <c r="F17" i="49"/>
  <c r="F22" i="49"/>
  <c r="F16" i="49"/>
  <c r="F15" i="49"/>
  <c r="Z18" i="47" a="1"/>
  <c r="Z18" i="47"/>
  <c r="AA17" i="47" a="1"/>
  <c r="AA17" i="47"/>
  <c r="Z17" i="47" a="1"/>
  <c r="Z17" i="47"/>
  <c r="AA20" i="47" a="1"/>
  <c r="AA20" i="47"/>
  <c r="Z20" i="47" a="1"/>
  <c r="Z20" i="47"/>
  <c r="AA19" i="47" a="1"/>
  <c r="AA19" i="47"/>
  <c r="Z19" i="47" a="1"/>
  <c r="Z19" i="47"/>
  <c r="AA18" i="47" a="1"/>
  <c r="AA18" i="47"/>
  <c r="J34" i="47"/>
  <c r="I34" i="47"/>
  <c r="H34" i="47"/>
  <c r="G34" i="47"/>
  <c r="F34" i="47"/>
  <c r="E34" i="47"/>
  <c r="AA16" i="47"/>
  <c r="Z16" i="47"/>
  <c r="D23" i="47"/>
  <c r="D5" i="2"/>
  <c r="J32" i="2"/>
  <c r="F15" i="2"/>
  <c r="E35" i="49"/>
  <c r="E34" i="49"/>
  <c r="E33" i="49"/>
  <c r="E32" i="49"/>
  <c r="D29" i="49"/>
  <c r="D7" i="49"/>
  <c r="D5" i="49"/>
  <c r="B3" i="49"/>
  <c r="J35" i="47"/>
  <c r="I35" i="47"/>
  <c r="H35" i="47"/>
  <c r="G35" i="47"/>
  <c r="F35" i="47"/>
  <c r="E35" i="47"/>
  <c r="J33" i="47"/>
  <c r="I33" i="47"/>
  <c r="H33" i="47"/>
  <c r="G33" i="47"/>
  <c r="F33" i="47"/>
  <c r="E33" i="47"/>
  <c r="J32" i="47"/>
  <c r="I32" i="47"/>
  <c r="H32" i="47"/>
  <c r="G32" i="47"/>
  <c r="F32" i="47"/>
  <c r="E32" i="47"/>
  <c r="D29" i="47"/>
  <c r="D24" i="47"/>
  <c r="D20" i="47"/>
  <c r="D19" i="47"/>
  <c r="D18" i="47"/>
  <c r="D17" i="47"/>
  <c r="D16" i="47"/>
  <c r="F15" i="47"/>
  <c r="D7" i="47"/>
  <c r="D5" i="47"/>
  <c r="B3" i="47"/>
  <c r="F21" i="47"/>
  <c r="J35" i="45"/>
  <c r="I35" i="45"/>
  <c r="H35" i="45"/>
  <c r="G35" i="45"/>
  <c r="F35" i="45"/>
  <c r="E35" i="45"/>
  <c r="J34" i="45"/>
  <c r="I34" i="45"/>
  <c r="H34" i="45"/>
  <c r="G34" i="45"/>
  <c r="F34" i="45"/>
  <c r="E34" i="45"/>
  <c r="J33" i="45"/>
  <c r="I33" i="45"/>
  <c r="H33" i="45"/>
  <c r="G33" i="45"/>
  <c r="F33" i="45"/>
  <c r="E33" i="45"/>
  <c r="J32" i="45"/>
  <c r="I32" i="45"/>
  <c r="H32" i="45"/>
  <c r="G32" i="45"/>
  <c r="F32" i="45"/>
  <c r="E32" i="45"/>
  <c r="D29" i="45"/>
  <c r="D24" i="45"/>
  <c r="D23" i="45"/>
  <c r="AA20" i="45" a="1"/>
  <c r="AA20" i="45"/>
  <c r="Z20" i="45" a="1"/>
  <c r="Z20" i="45"/>
  <c r="D20" i="45"/>
  <c r="AA19" i="45" a="1"/>
  <c r="AA19" i="45"/>
  <c r="Z19" i="45" a="1"/>
  <c r="Z19" i="45"/>
  <c r="D19" i="45"/>
  <c r="AA18" i="45" a="1"/>
  <c r="AA18" i="45"/>
  <c r="Z18" i="45" a="1"/>
  <c r="Z18" i="45"/>
  <c r="D18" i="45"/>
  <c r="AA17" i="45" a="1"/>
  <c r="AA17" i="45"/>
  <c r="Z17" i="45" a="1"/>
  <c r="Z17" i="45"/>
  <c r="D17" i="45"/>
  <c r="AA16" i="45"/>
  <c r="Z16" i="45"/>
  <c r="D16" i="45"/>
  <c r="F15" i="45"/>
  <c r="D7" i="45"/>
  <c r="D5" i="45"/>
  <c r="B3" i="45"/>
  <c r="D33" i="45"/>
  <c r="F21" i="45"/>
  <c r="F33" i="2"/>
  <c r="G33" i="2"/>
  <c r="H33" i="2"/>
  <c r="I33" i="2"/>
  <c r="J33" i="2"/>
  <c r="AA16" i="2"/>
  <c r="Z16" i="2"/>
  <c r="Z17" i="2" a="1"/>
  <c r="Z17" i="2"/>
  <c r="G28" i="36"/>
  <c r="F28" i="36"/>
  <c r="E28" i="36"/>
  <c r="G27" i="36"/>
  <c r="F27" i="36"/>
  <c r="E27" i="36"/>
  <c r="G26" i="36"/>
  <c r="F26" i="36"/>
  <c r="E26" i="36"/>
  <c r="G25" i="36"/>
  <c r="F25" i="36"/>
  <c r="E25" i="36"/>
  <c r="D22" i="36"/>
  <c r="D17" i="36"/>
  <c r="D16" i="36"/>
  <c r="D15" i="36"/>
  <c r="D5" i="36"/>
  <c r="B3" i="36"/>
  <c r="J35" i="2"/>
  <c r="I35" i="2"/>
  <c r="H35" i="2"/>
  <c r="G35" i="2"/>
  <c r="F35" i="2"/>
  <c r="E35" i="2"/>
  <c r="J34" i="2"/>
  <c r="I34" i="2"/>
  <c r="H34" i="2"/>
  <c r="G34" i="2"/>
  <c r="F34" i="2"/>
  <c r="E34" i="2"/>
  <c r="E33" i="2"/>
  <c r="I32" i="2"/>
  <c r="H32" i="2"/>
  <c r="G32" i="2"/>
  <c r="F32" i="2"/>
  <c r="E32" i="2"/>
  <c r="D29" i="2"/>
  <c r="D24" i="2"/>
  <c r="D23" i="2"/>
  <c r="F21" i="2"/>
  <c r="AA20" i="2" a="1"/>
  <c r="AA20" i="2"/>
  <c r="Z20" i="2" a="1"/>
  <c r="Z20" i="2"/>
  <c r="D20" i="2"/>
  <c r="AA19" i="2" a="1"/>
  <c r="AA19" i="2"/>
  <c r="Z19" i="2" a="1"/>
  <c r="Z19" i="2"/>
  <c r="D19" i="2"/>
  <c r="AA18" i="2" a="1"/>
  <c r="AA18" i="2"/>
  <c r="Z18" i="2" a="1"/>
  <c r="Z18" i="2"/>
  <c r="D18" i="2"/>
  <c r="AA17" i="2" a="1"/>
  <c r="AA17" i="2"/>
  <c r="D17" i="2"/>
  <c r="D16" i="2"/>
  <c r="D7" i="2"/>
  <c r="B3" i="2"/>
  <c r="D22" i="47"/>
  <c r="E19" i="47"/>
  <c r="AB18" i="47"/>
  <c r="F18" i="47"/>
  <c r="E17" i="49"/>
  <c r="D33" i="47"/>
  <c r="AB20" i="47"/>
  <c r="F20" i="47"/>
  <c r="D26" i="36"/>
  <c r="AB20" i="45"/>
  <c r="F20" i="45"/>
  <c r="D28" i="36"/>
  <c r="D32" i="45"/>
  <c r="D34" i="45"/>
  <c r="D35" i="45"/>
  <c r="D25" i="36"/>
  <c r="AB16" i="2"/>
  <c r="F16" i="2"/>
  <c r="AB18" i="2"/>
  <c r="F18" i="2"/>
  <c r="AB20" i="2"/>
  <c r="F20" i="2"/>
  <c r="AB19" i="45"/>
  <c r="F19" i="45"/>
  <c r="D32" i="47"/>
  <c r="D22" i="45"/>
  <c r="E20" i="45"/>
  <c r="D34" i="2"/>
  <c r="D18" i="36"/>
  <c r="E17" i="36"/>
  <c r="AB16" i="47"/>
  <c r="F16" i="47"/>
  <c r="AB19" i="2"/>
  <c r="F19" i="2"/>
  <c r="D27" i="36"/>
  <c r="D34" i="47"/>
  <c r="D35" i="47"/>
  <c r="D33" i="2"/>
  <c r="AB17" i="47"/>
  <c r="F17" i="47"/>
  <c r="AB18" i="45"/>
  <c r="F18" i="45"/>
  <c r="AB17" i="45"/>
  <c r="F17" i="45"/>
  <c r="D35" i="2"/>
  <c r="AB16" i="45"/>
  <c r="F16" i="45"/>
  <c r="D32" i="2"/>
  <c r="AB19" i="47"/>
  <c r="F19" i="47"/>
  <c r="AB17" i="2"/>
  <c r="F17" i="2"/>
  <c r="D22" i="2"/>
  <c r="E18" i="2"/>
  <c r="E20" i="49"/>
  <c r="E16" i="49"/>
  <c r="E18" i="47"/>
  <c r="E20" i="47"/>
  <c r="E16" i="47"/>
  <c r="E17" i="47"/>
  <c r="E18" i="49"/>
  <c r="E19" i="49"/>
  <c r="E19" i="45"/>
  <c r="E17" i="45"/>
  <c r="E18" i="45"/>
  <c r="E16" i="45"/>
  <c r="G15" i="49"/>
  <c r="F22" i="47"/>
  <c r="G15" i="47"/>
  <c r="E15" i="36"/>
  <c r="E16" i="36"/>
  <c r="F22" i="45"/>
  <c r="G16" i="45"/>
  <c r="E17" i="2"/>
  <c r="E19" i="2"/>
  <c r="E16" i="2"/>
  <c r="E20" i="2"/>
  <c r="F22" i="2"/>
  <c r="E18" i="36"/>
  <c r="E22" i="49"/>
  <c r="E22" i="47"/>
  <c r="E22" i="45"/>
  <c r="G16" i="47"/>
  <c r="G18" i="47"/>
  <c r="G17" i="47"/>
  <c r="G19" i="49"/>
  <c r="G16" i="49"/>
  <c r="G17" i="49"/>
  <c r="G20" i="49"/>
  <c r="G21" i="49"/>
  <c r="G18" i="49"/>
  <c r="G19" i="47"/>
  <c r="G21" i="47"/>
  <c r="G20" i="47"/>
  <c r="E22" i="2"/>
  <c r="G15" i="45"/>
  <c r="G20" i="45"/>
  <c r="G21" i="45"/>
  <c r="G19" i="45"/>
  <c r="G18" i="45"/>
  <c r="G17" i="45"/>
  <c r="G20" i="2"/>
  <c r="G18" i="2"/>
  <c r="G16" i="2"/>
  <c r="G15" i="2"/>
  <c r="G21" i="2"/>
  <c r="G17" i="2"/>
  <c r="G19" i="2"/>
  <c r="G22" i="49"/>
  <c r="G22" i="47"/>
  <c r="G22" i="45"/>
  <c r="G2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V42" authorId="0" shapeId="0" xr:uid="{B641F4B4-55E6-8F40-B894-23B020EF6DFB}">
      <text>
        <r>
          <rPr>
            <b/>
            <sz val="10"/>
            <color rgb="FF000000"/>
            <rFont val="Tahoma"/>
            <family val="2"/>
          </rPr>
          <t>Microsoft Office User:</t>
        </r>
        <r>
          <rPr>
            <sz val="10"/>
            <color rgb="FF000000"/>
            <rFont val="Tahoma"/>
            <family val="2"/>
          </rPr>
          <t xml:space="preserve">
</t>
        </r>
        <r>
          <rPr>
            <sz val="10"/>
            <color rgb="FF000000"/>
            <rFont val="Tahoma"/>
            <family val="2"/>
          </rPr>
          <t xml:space="preserve">Indicar problema para a não execução da ação. </t>
        </r>
      </text>
    </comment>
  </commentList>
</comments>
</file>

<file path=xl/sharedStrings.xml><?xml version="1.0" encoding="utf-8"?>
<sst xmlns="http://schemas.openxmlformats.org/spreadsheetml/2006/main" count="3253" uniqueCount="1278">
  <si>
    <t>PLANO DE AÇÃO NACIONAL PARA A CONSERVAÇÃO DE ESPÉCIES AMEAÇADAS DE EXTINÇÃO - PAN</t>
  </si>
  <si>
    <t>PLANO DE AÇÃO NACIONAL PARA A CONSERVAÇÃO DA HERPETOFAUNA AMEAÇADA DO NORDESTE - PAN HERPETOFAUNA DO NORDESTE</t>
  </si>
  <si>
    <t>Objetivo geral do PAN</t>
  </si>
  <si>
    <t>Redução das ameaças e ampliação do conhecimento sobre os anfíbios e répteis da região Nordeste contemplados neste PAN, integrando a sociedade no processo de conservação, em cinco anos.</t>
  </si>
  <si>
    <t>Data da monitoria</t>
  </si>
  <si>
    <t>23/09/2020 - 25/09/2020</t>
  </si>
  <si>
    <t>Agrupada</t>
  </si>
  <si>
    <t>Excluída</t>
  </si>
  <si>
    <t>PLANEJAMENTO DO PAN</t>
  </si>
  <si>
    <t xml:space="preserve">SITUAÇÃO ATUAL </t>
  </si>
  <si>
    <t>REPROGRAMAÇÃO DO PAN</t>
  </si>
  <si>
    <t>OBJETIVOS ESPECÍFICOS</t>
  </si>
  <si>
    <t>Nº</t>
  </si>
  <si>
    <t>Ação</t>
  </si>
  <si>
    <t>Produto</t>
  </si>
  <si>
    <t>Resultados esperados</t>
  </si>
  <si>
    <t>Período</t>
  </si>
  <si>
    <t>Articulador</t>
  </si>
  <si>
    <t>Custo estimado (R$)</t>
  </si>
  <si>
    <t>Colaboradores</t>
  </si>
  <si>
    <t>Localização</t>
  </si>
  <si>
    <t>Observações</t>
  </si>
  <si>
    <t>Ação cujo início planejado é posterior ao período monitorado</t>
  </si>
  <si>
    <t>Ação não iniciada ou não concluída</t>
  </si>
  <si>
    <t>Ação em andamento com problemas de realização</t>
  </si>
  <si>
    <t xml:space="preserve">Ação em andamento no período previsto </t>
  </si>
  <si>
    <t>Ação concluída</t>
  </si>
  <si>
    <t>Ação excluída ou agrupada</t>
  </si>
  <si>
    <t>Descrição do andamento da ação</t>
  </si>
  <si>
    <t>Produto obtido</t>
  </si>
  <si>
    <t>Problemas enfrentados que justificam a não execução, a execução parcial da ação, a exclusão ou o agrupamento</t>
  </si>
  <si>
    <t>Responsável pela informação sobre o andamento da ação</t>
  </si>
  <si>
    <t xml:space="preserve">Recomendações ou Observações </t>
  </si>
  <si>
    <t>Revisão do texto da ação</t>
  </si>
  <si>
    <t>Revisão do produto da ação</t>
  </si>
  <si>
    <t>Revisão do Resultado Esperado</t>
  </si>
  <si>
    <t>Revisão da Data de Início</t>
  </si>
  <si>
    <t>Revisão da Data de Término</t>
  </si>
  <si>
    <t>Revisão do articulador da ação</t>
  </si>
  <si>
    <t>Revisão da estimativa do custo global</t>
  </si>
  <si>
    <t>Revisão dos colaboradores</t>
  </si>
  <si>
    <t>Revisão das localidades</t>
  </si>
  <si>
    <t>Revisão Área de Relevância</t>
  </si>
  <si>
    <t>Recomendações e observações</t>
  </si>
  <si>
    <t>Início</t>
  </si>
  <si>
    <t>Fim</t>
  </si>
  <si>
    <t>Localidades</t>
  </si>
  <si>
    <t>Área de relevância</t>
  </si>
  <si>
    <t xml:space="preserve">OE1: Redução da perda e fragmentação de habitat advinda da utilização não sustentável de recursos naturais. </t>
  </si>
  <si>
    <t>1.1</t>
  </si>
  <si>
    <t>Definir as áreas prioritárias para conservação das espécies contempladas no PAN Herpetofauna do Nordeste.</t>
  </si>
  <si>
    <t>Relatório e Mapas</t>
  </si>
  <si>
    <t>Áreas prioritárias definidas e mapeadas</t>
  </si>
  <si>
    <t>Lara Gomes Côrtes (ICMBio/RAN)</t>
  </si>
  <si>
    <t>Moacir Tinôco (UCSAL), Arnaldo Magalhães (UNIVASF), Geraldo Moura(UFRPE), Daniel Mesquita (UFPB), Frederico França (UFPB), Davi Pantoja (UFPI), Geane Limeira (UNIVASF/CEMAFAUNA), Felipe Siqueira Campos (UESC),  José Ricardo de Oliveira Santos (UNEB/UFRPE), Leonardo Pessoa Cabus Oitaven (UFRPE), Maristela Casé Costa Cunha (UNEB/UFRPE), Alan Pedro de Araújo (UFRPE), Ubiratã Ferreira Souza (UFRPE), Rogério Ferreira de Oliveira (UFRPE), Pedro Vinícius Freire Guedes da Silva(UFRPE), Elisângela da Silva Guimarães (UFRPE), Marília Fernanda de Alencar Araújo da Silva (UFRPE), Christian Felipe de Barros Ferreira (UFRPE), Alcina Gabriela Maria Medeiros da Fonsêca Santos (UFRPE), Lara Valesca Mendonça da Costa Santos (UFRPE), Wagner Berenguel Ferreira (UFRPE), Ana Paula Gomes Tavares (UFRPE), Luiz Jorge Dias (IMESC - MA), Larissa Nascimento Barreto (UFMA), João Carlos Costa (UEMA)</t>
  </si>
  <si>
    <t>x</t>
  </si>
  <si>
    <t xml:space="preserve">Foi acordado na oficina de 2019 que aguardaríamos o término do processo de avaliação das espécies para conclusão dessa ação. As planilhas com as coordenadas das espécies contempladas no PAN que já foram avaliadas e validadas foram baixadas do Sistema Salve e reorganizadas. Estamos aguardando a avaliação e validação do restante (julho 2021) para NGeo/RAN dar início à elaboração do produto da ação. </t>
  </si>
  <si>
    <t>Planilha contendo as informações de ocorrência das espécies que já foram avaliadas e cujo processo já foi validado (Anfíbios).</t>
  </si>
  <si>
    <t>Sônia H. Santesso T. de Mendonça (ICMBio/RAN Base RAN Lagoa Santa - MG)</t>
  </si>
  <si>
    <t>Alterar o prazo de término para dezembro de 2021</t>
  </si>
  <si>
    <t>Incluir Thais Barreto Guedes da Costa (UEMA)</t>
  </si>
  <si>
    <t>1.2</t>
  </si>
  <si>
    <t>Propor áreas para estabelecer conectividade considerando as áreas prioritárias definidas no PAN.</t>
  </si>
  <si>
    <t>Mapas elaborados</t>
  </si>
  <si>
    <t>Áreas destinadas para conectividade</t>
  </si>
  <si>
    <t>Moacir Tinôco (UCSAL), Antônio Argôlo (UESC), Daniel Cassiano (UECE/FACEBI), Daniel Passos (UFERSA), Daniel Mesquita (UFPB),   Davi Pantoja (UFPI), Flávia Prado (SEMA - CE), Gabriela Gama (IMA - AL), Geraldo Moura (UFRPE), Gilda Andrade (UFMA), Leonardo Ribeiro (UNIVASF/CCA), Patrícia Tavares (SEMA - PE), Renato Faria (UFS), Sara Alves (INEMA - BA), Arnaldo Magalhães (UNIVASF), Frederico França (UFPB), Geane Limeira (UNIVASF/CEMAFAUNA), José Ricardo de Oliveira Santos (UNEB/UFRPE), Leonardo Pessoa Cabus Oitaven (UFRPE), Maristela Casé Costa Cunha (UNEB/UFRPE), Alan Pedro de Araújo (UFRPE), Ubiratã Ferreira Souza (UFRPE), Rogério Ferreira de Oliveira (UFRPE), Pedro Vinícius Freire Guedes da Silva (UFRPE), Elisângela da Silva Guimarães (UFRPE), Marília Fernanda de Alencar Araújo da Silva (UFRPE), Christian Felipe de Barros Ferreira (UFRPE), Alcina Gabriela Maria Medeiros da Fonsêca Santos (UFRPE), Lara Valesca Mendonça da Costa Santos (UFRPE), Wagner Berenguel Ferreira (UFRPE), Larissa Barreto (UFMA), João Carlos Costa (UEMA)</t>
  </si>
  <si>
    <t>Definir critérios</t>
  </si>
  <si>
    <t>As áreas prioritárias ainda não foram definidas na ação 1.1. No entanto, é sabido que a região da ESEC Murici é uma delas. Em Alagoas na região dessa UC, sob a coordenação de Marco Antônio Freitas, teve início no mês de maio, a construção de um corredor ecológico. O objetivo é reconectar as áreas para proporcionar o deslocamento de animais, a dispersão de sementes e o aumento da cobertura vegetal. O corredor ligará o setor leste e oeste da unidade de conservação federal, isolados a mais de 20 anos por pastagem. A área de ligação é da Fazenda Bananeiras, a qual teve permitida pelo proprietário a construção do corredor, que terá 100 metros de largura. Os brigadistas da unidade ajudam na construção da cerca utilizando estacas da madeira de sabiá (típica do Nordeste), que foram todas recolhidas de áreas degradadas. O arame e o grampo foram doados pela Sociedade para a Conservação das Aves do Brasil (SAVE Brasil). O corredor vai reconectar ilhas de florestas existentes na área para fazer as pontes e ainda serão plantadas árvores nativas.  O lugar abriga, entre outras espécies ameaçadas e endêmicas, a jararaca-de-murici (Bothrops muriciensis), espécie-alvo do PAN.</t>
  </si>
  <si>
    <t>Boletim ICMBio em Foco 573 (com informações sobre a área).</t>
  </si>
  <si>
    <t>1.3</t>
  </si>
  <si>
    <t>Realizar em cada estado uma oficina para informar aos órgãos ambientais as áreas prioritárias e ameaças indicadas pelo PAN.</t>
  </si>
  <si>
    <t xml:space="preserve"> Oficinas de divulgação e sensibilização</t>
  </si>
  <si>
    <t>OEMAs conhecendo as áreas prioritárias para as espécies desse PAN</t>
  </si>
  <si>
    <t>Cristiana Vieira (SEMA - BA), Moacir Tinôco (UCSAL), Iuri Ribeiro (UESC), Eduardo Dias (UFS), Selma Torquato (UFAL), Carolina Lisboa (SEMURB/Natal - RN), Sara Alves (INEMA - BA), Ednilza Maranhão (UFRPE), Daniel Mesquita (UFPB), Ubiratan Gonçalves (UNEAL), Geraldo Moura (UFRPE), Leonardo Ribeiro (UNIVASF/CCA), Antônio Argôlo (UESC), Arnaldo Magalhães (UNIVASF), Daniel Cassiano (UECE/FACEDI), Simone Porfírio (SUDEMA - PB), Roberto Cavalcante (SEMACE), Marco Freitas (ICMBio/ESEC Murici), Diva Borges-Nojosa (UFC),  José Ricardo de Oliveira Santos (UNEB/UFRPE), Maristela Casé Costa Cunha (UNEB/UFRPE), Alan Pedro de Araújo (UFRPE), Cristina Farias da Fonseca (IBAMA/UFRPE), Larissa Barreto (UFMA), João Carlos Costa (UEMA).</t>
  </si>
  <si>
    <t>Todos os estados envolvidos no PAN</t>
  </si>
  <si>
    <t xml:space="preserve">Órgãos de licenciamento e fiscalização.
Disponibilizar para cada estado os documentos referente as áreas prioritárias do PAN. 
Convidar os Batalhão de Polícia Ambiental - BPA dos estados, Ministério Público - MP e Municípios. </t>
  </si>
  <si>
    <t>Mesmo caso da ação 1.2. Ainda não temos as áreas prioritárias. No entanto, foi iniciada a elaboração do fio lógico da oficina. Mesmo assim, entendo que no contexto geral ela ainda está vermelha.</t>
  </si>
  <si>
    <t>Fio lógico da oficina em fase inicial de elaboração.</t>
  </si>
  <si>
    <t>Ainda não temos as áreas prioritárias.</t>
  </si>
  <si>
    <t>Alterar data de início (para janeiro 2022) e término da ação (para julho 2024).</t>
  </si>
  <si>
    <t>Incluir Davi Pantoja (UFPI) e Thaís Barreto Guedes da Costa (UEMA). Retirar os nomes de Cristiana Vieira (SEMA - BA) e Simone Porfírio (SUDEMA - PB), pois saíram das Secretarias.</t>
  </si>
  <si>
    <t>1.4</t>
  </si>
  <si>
    <t>Promover a participação das comunidades locais na conservação das espécies do PAN e seus ambientes.</t>
  </si>
  <si>
    <t>Memória das atividades com as comunidades locais
 Ações Educativas (Materiais didáticos, relatórios de intervenção, lista de frequência)</t>
  </si>
  <si>
    <t>Comunidades locais cientes da importância e colaborando na conservação das espécies do PAN</t>
  </si>
  <si>
    <t>Moacir Santos Tinôco (UCSAL)</t>
  </si>
  <si>
    <t>Ednilza Maranhão (UFRPE), Renan Nunes (UESC), Eduardo Dias (UFS), Antônio Argôlo (UESC), Gilda Andrade (UFMA), Geane Limeira (UNIVASF/CEMAFAUNA), Mirco Solé (UESC), Renato Faria (UFS), Maria Augusta dos Anjos (SEMARH - SE), Arnaldo Magalhães (UNIVASF), Daniel Cassiano (UECE/FACEDI), Geraldo Moura (UFRPE), Tarcísio Botelho (Ação Ambiental Socioambientalismo e ONG BIOEDUCAR), Frederico França(UFPB), Davi Pantoja (UFPI), José Ricardo de Oliveira Santos (UFRPE), Elisângela da Silva Guimarães (UFRPE), Leonardo Pessoa Cabus Oitaven  (UFRPE), Maristela Casé Costa Cunha (UNEB/UFRPE), Wagner Berenguel Ferreira (UFRPE), Rogério Ferreira de Oliveira (UFRPE),  Larissa Barreto (UFMA), João Carlos Costa (UEMA), Gildevan Nolasco Lopes (IFMA)</t>
  </si>
  <si>
    <t>O valor do curso é calculado pensando em um público de 5.000 para cada grupo especificado nos colaboradores.</t>
  </si>
  <si>
    <t>Em Alagoas: Sob a coordenação de Tamí Mott (UFAL): cartilha educativa sobre serpentes e vídeo sobre identificação de girinos. 
Em Pernambuco: 
1) Articulação de Geane Limeira (Laboratório de Herpetologia CEMAFAUNA/UNIVASF), Luiz César Machado Pereira (Coordenação CEMAFAUNA/UNIVASF) e Leonardo Ribeiro (UNIVASF/CCA): As atividades executadas pelo Centro de Conservação e Manejo de Fauna da Caatinga (CEMAFAUNA/UNIVASF) consistiram em palestras, oficinas e cursos de capacitação nas abrangências do médio São Francisco (Petrolina - PE e Juazeiro - BA) e Chapada Diamantina (Jacobina e Morro de Chapéu - BA). 
2) Articulação Ednilza Maranhão (UFRPE): Jogos didáticos, material para pintar com desenhos das espécies ameaçadas, exposição itinerante, brincadeiras, três monografias, publicações em periódicos, reportagens, um aplicativo, livro paradidático, um guia, palestras, capacitações de professores para produção de kits didáticos e participação das atividades educativas promovida pelas UCs.
3) Articulação de Geraldo Moura (UFRPE): Trabalham com 6 exposições: i) Espécies ameaçadas de Pernambuco (30 painéis); ii) Relação homens animais (26 painéis); iii) O fascinante mundo da zoologia (16 painéis); iv) Animais venenosos e peçonhentos (14 painéis); v) A evolução do reino animal (18 painéis); vi) Estação Ecológica do Tapacurá-um laboratório vivo (30 painéis). Esses painéis são emprestados para escolas públicas e privadas (ficam expostos por 15 dias no colégio) e tb para eventos dentro e fora da UFRPE. Após o início da pandemia está tudo parado, mas no segundo semestre de 2019 os painéis estavam ativos.
Na Paraíba: Articulação Frederico França (UFPB – Rio Tinto): Em 2019, antes da pandemia, o projeto atuou em 4 escolas no litoral norte da Paraíba (duas em Rio Tinto – Escola Estadual de Ensino Fundamental Luiz Burity e Colégio Herman Lundgren, e uma em Mamanguape – Escola Estadual Indígena Lopes Ribeiro e Escola Cidadã Integral Senador Rui Carneiro). Também foram realizadas oficinas em duas feiras de ciências (Mostra de Profissões realizada na Universidade Federal da Paraíba, em Rio Tinto, e Semana Nacional de Ciência e Tecnologia realizada no Parque Zoobotânico Arruda Câmara, em João Pessoa) e em outras oficinas realizadas para turmas do curso de graduação em ecologia da UFPB. Além disso, nós nos reunimos semanalmente para preparação de material, e elaboração das oficinas (jogos, material e fantoches podem ser vistos no instagram do projeto @educa.serpentes). Dois alunos tiveram bolsas de extensão para realização do projeto (Alerandro Soares e Élida Silva) e mais nove alunos (seis de graduação e três de mestrado) são colaboradores. Os alunos apresentaram resultados do projeto no 1º Simpósio de Ecologia e Monitoramento Ambiental, realizado no Campus IV da UFPB em Rio Tinto, entre os dias 29 de outubro e 01 de novembro de 2019 e, também, no IV Encontro Unificado de Extensão da UFPB (ENEX 2019) realizado em 22/11/2019 em Mamanguape. Atualmente (em 2020) temos preparado material virtual que são postados e realizado “lives” no instagram do projeto (@educa.serpentes) e fazemos reuniões periódicas via google meets. 
Na Bahia:
1) Articulação de José Ricardo de Oliveira Santos (UNEBA): Foram realizados dois encontros no centro da cidade (Paulo Afonso - BA), entre os estudantes e a comunidade do centro da cidade, para uma conversa sobre as principais espécies de vertebrados, que estão ameaçadas de extinção na Caatinga. Nele, foi possível incluir uma espécie de anuro e uma de lagarto que estão dentro do PAN. 
2) Articulação de Moacir Tinôco (UCSAL): Parte dessas atividades estão disponíveis nos seguintes endereços eletrônicos: Livro Restinga do Litoral Norte da Bahia https://www.facebook.com/herpetofaunabahia
https://www.instagram.com/herpetofaunalnb/?hl=pt-br
https://www.instagram.com/calango_do_abaete/?hl=pt-br
3) Articulação de Antônio Argôlo (UESC): Foram realizados oficinas, palestras e cursos por especialistas da Herpetofauna. Todas as atividades mostraram-se de suma importância não só ao compartilhar e agregar conhecimento, bem como traçar estratégias para a conservação desses grupos zoológicos. O Projeto de extensão "Prevenção de Acidentes e Conservação da Natureza: ações com enfoque em serpentes e morcegos" iniciou suas atividades em 2003 e, até o presente momento, vem realizando viagens através de várias regiões da Bahia onde são realizadas palestras, aulas, cursos de capacitação, treinamentos e exposições, de forma independente ou integrada a eventos regionais ou escolares; principalmente em escolas públicas e na zona rural. Mais recentemente o Projeto iniciou divulgação nas redes sociais, com páginas ainda em fase de construção. As palestras, aulas exposições e cursos contemplam pessoas de todas as idades, sendo trabalhados numa linguagem específica para cada público e tem como objetivo esclarecer sobre lendas e mitos acerca das serpentes e outros grupos da herpetofauna. Assim, os conteúdos trabalhados objetivam sensibilizar a população quanto à relevância ecológica e importância da conservação desses animais e as consequências negativas da matança dos mesmos para os sistemas naturais. Além disso, busca tornar didática a identificação das serpentes mais comuns em cada região e facilitar a diferenciação entre espécies peçonhentas e não peçonhentas. As campanhas também objetivam difundir conhecimento sobre a História Natural de serpentes, bem como sobre acidentes ofídicos e a sua prevenção. As atividades são dirigidas para o público em geral e, também, especificamente para profissionais de diversas áreas, como profissionais da saúde, bombeiros, guias turísticos e professores. O Projeto de Extensão é ferramenta importante e fundamental, não só para divulgar e agregar conhecimento sobre a nossa Herpetofauna, mas contribuir para a própria popularização da ciência.  
No Rio Grande do Norte: Articulação Eliza Freire (UFRN): Material produzido e disponibilizado no site do Laboratório de Herpetologia da UFRN. Manual Educativo - Serpentes na Caatinga: Prevenir, Sim; Matar, Não!; Exposição Itinerante - Encontros e Desencontros com Serpentes na Caatinga: Prevenir, Sim; Matar, Não!; Cartilha Educativa: Calangos e as cobras da Serra e do Sertão; Cordel Ilustrado: O Lagarto do folhiço; Livro paradidático: Aprender é divertido com as serpentes da Caatinga. Disponível no site: http://labherpeto.cb.ufrn.br/popc.html
Em Sergipe: Uma aluna de Renato Faria (UFS), Rachel dos Santos Pinto de Souza, vai desenvolver o TCC intitulado “Etnobiologia e Educação Ambiental como ferramentas de conservação: anfíbios e répteis sob o olhar de moradores do Povoado Macacos, Tobias Barreto-SE”. Após a pandemia vai retomar. 
No Maranhão: Thaís Guedes (UEMA) informou que há um projeto de ação nacional para nomes vernaculares de serpentes, onde é colaboradora e tem como coordenadores Renato Bérnils (UFES) e Henrique Costa (UFJF). Disse ainda que envolve a comunidade de várias formas e que tem disciplinas de pós-graduação que executam essas ações com animais peçonhentos e aborda sobre acidentes ofídicos. 
No Ceará: Moacir disse que Diva realizou ações relacionadas à ação (verificar com ela)
No Piauí: Davi Pantoja (UFPI) informou: Projeto “Educação Ambiental, Prevenção de Acidentes Ofídicos e Conservação da Biodiversidade em Comunidades Rurais do Vale do Gurgueia, Piauí”. Atuação no Vale do Gurgueia, sudoeste do Piauí, área de influência do PARNA Serra das Confusões – única área do Piauí com ocorrência confirmada de Amphisbaena frontalis [Em Perigo (EN)]. O objetivo deste projeto é realizar um curso itinerante de educação ambiental pelas comunidades rurais no Vale do Gurgueia para trabalhar as relações dessas comunidades com os animais squamatas e seus habitat na região, abordando simultaneamente saúde pública e conservação da natureza. As atividades foram desenvolvidas durante todo o ano de 2019 (tendo ficado suspensas em 2020 devido a pandemia de COVID-19) buscando integrar o conhecimento científico ao conhecimento tradicional, promovendo o entendimento sobre os traços ecológicos das espécies da região e sensibilização quanto a importância de sua conservação. /</t>
  </si>
  <si>
    <t>Em Alagoas: Cartilha e vídeo disponíveis. Instagram @sobreserpentes e @labi.ufal
Em Pernambuco: 
1.	Parte das atividades estão disponíveis nos seguintes endereços eletrônicos: http://www.cemafauna.univasf.edu.br/; https://www.instagram.com/p/CErVDpxhZzZ/?igshid=2fdh02efh203
2.	Alguns links abaixo de produtos: 
a)	Super Frostão um Herói anfíbio http://ufrpe.br/sites/ufrpe.br/files/Super%20Frost%C3%A3o%2C%20um%20her%C3%B3i%20anf%C3%ADbio.pdf
b)	Sapos, Jias, Calangos e serpentes ameaçados de extinção http://ufrpe.br/sites/ufrpe.br/files/Sapos%2C%20Jias%2C%20Calangos%20e%20Serpentes.pdf 
c)	Isso é um Cururu? Aplicativo - https://play.google.com/store/apps/details?id=br.com.mobileufrpe.isso_e_um_cururu&amp;hl=pt_BR 
d)	Reportagens - http://ufrpe.br/br/content/pesquisadores-da-ufrpe-publicam-livros-infantis-sobre-anf%C3%ADbios-e-r%C3%A9pteis#:~:text=Pesquisadores%20da%20UFRPE%20publicam%20livros%20infantis%20sobre%20anf%C3%ADbios%20e%20r%C3%A9pteis,-Postado%20em%20ter&amp;text=A%20esp%C3%A9cie%20em%20quest%C3%A3o%20chama,programa%20de%20Pesquisa%20em%20Biodiversidade.
3.	Articulação de Geraldo Moura (UFRPE) faltam os registros
Na Paraíba: instagram do projeto @educa.serpentes 
Na Bahia: 
1.	Dois encontros em Paulo Afonso (Vídeo de divulgação do evento: com José Ricardo de Oliveira Santos -  UNEBA)
2.	 Articulação de Moacir Tinôco (UCSAL): Livro Restinga do Litoral Norte da Bahia https://www.facebook.com/herpetofaunabahia
      https://www.instagram.com/herpetofaunalnb/?hl=pt-br
      https://www.instagram.com/calango_do_abaete/?hl=pt-br
3.	 Articulação Antônio Argôlo (Fotos que serão organizadas pelo colaborador)
No Rio Grande do Norte: Site do Laboratório de Herpetologia da UFRN. Manual Educativo - Serpentes na Caatinga: Prevenir, Sim; Matar, Não!; Exposição Itinerante - Encontros e Desencontros com Serpentes na Caatinga: Prevenir, Sim; Matar, Não!; Cartilha Educativa: Calangos e as cobras da Serra e do Sertão; Cordel Ilustrado: O Lagarto do folhiço; Livro paradidático: Aprender é divertido com as serpentes da Caatinga. Disponível no site: http://labherpeto.cb.ufrn.br/popc.html
No Piauí: Alguns registros destas atividades estão disponíveis na rede por meio do perfil @herpeto_piaui (https://www.instagram.com/herpeto_piaui/) no Instagram e no Blog do NAGU (Núcleo de Agroecologia e Arte do Vale do Gurgueia (https://naguagroecologia.blogspot.com/2020/04/educacao-ambiental-prevencao-de.html). Neste período nós alcançamos 3 municípios; 8 comunidades; aproximadamente 270 participantes; 14 palestras realizadas. O projeto é conduzido por uma equipe 7 de 7 colaboradores.
No Maranhão: Ementa da disciplina “Tópicos especiais em Animais Peçonhentos oferecida no Programa de Pós-Graduação em Biodiversidade, Ambiente e Saúde da UEMA”. E lista de alunos contemplados e suas formações e imagens da disciplina de 2019 (aconteceu em dezembro) com a parte prática de identificação das espécies em laboratório e infelizmente esse ano (setembro/2020) o print da disciplina virtual. Maiores infos: https://www.ppgbas.uema.br/wp-content/uploads/2019/06/2º-semestre-2020-certo.pdf</t>
  </si>
  <si>
    <t>Na Paraíba: O maior problema, em 2020, foi a pandemia do COVID-19, que impossibilitou (foram suspensas) todas as ações em escolas e feiras. Na Bahia Moacir Tinôco (UCSAL) acredita que o único problema da ação é termos muitos colaboradores e pouca resposta.</t>
  </si>
  <si>
    <t>Moacir Santos Tinôco (UCSAL) e colaboradores da ação.</t>
  </si>
  <si>
    <t>Formas de articulação que possam estimular as instituições de fomento a apoiar mais as ações educativas nos estados (Ednilza Maranhão - UFRPE). Talvez reforçar a importância de ao menos indicar onde buscar as evidências, como sites, blogs e redes sociais (Moacir Tinôco - UCSAL).</t>
  </si>
  <si>
    <t>Robson Waldemar Ávila (UFC)</t>
  </si>
  <si>
    <t>1.5</t>
  </si>
  <si>
    <t>Monitorar as dinâmicas das populações e os habitat nas áreas prioritárias de espécies contempladas no PAN.</t>
  </si>
  <si>
    <t>Publicações</t>
  </si>
  <si>
    <t>Hugo Bonfim (ICMBio/RAN), Selma Torquato (UFAL), Iuri Ribeiro (UESC), Magno Travassos (UCSAL/UFBA), Renato Faria (UFS), Antônio Argôlo (UESC), Leonardo Ribeiro (UNIVASF/CCA), Larissa Barreto (UFMA), João Carlos Costa (UEMA), Eliza Freire (UFRN), Eduardo Dias (UFS), Mirco Solé (UESC), Arnaldo Magalhães ((UNIVASF/CCA)), Victor Dill (UESC), Daniel Cassiano (UECE), Geraldo Moura (UFRPE), Daniel Mesquita (UFPB), Flora Juncá (UEFS), Frederico França (UFPB), Daniel Passos (UFERSA), Diva Borges-Nojosa (UFC), Geane Limeira (UNIVASF/CEMAFAUNA), Leonardo Pessoa Cabus Oitaven (UFRPE)</t>
  </si>
  <si>
    <t>Áreas prioritárias</t>
  </si>
  <si>
    <t>Em Alagoas e Rio Grande do Norte: 
1.	Participação no projeto: “Lagartos ameaçados da Mata Atlântica nordestina: monitoramento populacional e estudos filogenéticos com espécies contempladas por Plano de Ação Nacional (PAN/ICMBio) para subsidiar ações de conservação”.
CHAMADA UNIVERSAL MCTIC/CNPq n.º 28/2018 1
RESUMO
A Mata Atlântica brasileira é um dos hotspots em biodiversidade mais ameaçados do mundo, apesar de abrigar grande riqueza e endemismos de espécies; seus remanescentes correspondem a 15% da área original, a maioria situados no sudeste do Brasil. Na região nordeste, o cenário do que restou da Mata Atlântica é crítico; pequenas ilhas de vegetação nativa são circundadas por plantações de cana-de-açúcar e pecuária. Apesar deste cenário, novas espécies de anfíbios e répteis ainda vêm sendo descritas, demonstrando o pouco conhecimento sobre a herpetofauna, mas a maioria das espécies recém descobertas está ameaçada. No Plano de Ação Nacional (PAN) Herpetofauna ameaçada da Mata Atlântica nordestina, estão contempladas 77 espécies de répteis e anfíbios, sendo 25 espécies-alvo (ameaçadas de extinção conforme a Lista Oficial Brasileira de 2014) e 52 beneficiadas, que tenham ocorrência no recorte geográfico deste PAN, para as quais são prementes ações de Conservação. Nesse contexto, este Projeto visa monitorar populações e realizar estudos filogenéticos em espécies de lagartos ameaçadas de extinção e/ou endêmicas da região setentrional da Mata Atlântica, com o fito de subsidiar ações de conservação previstas pelo PAN Mata Atlântica nordestina. Uma espécie alvo, C. natalensis, endêmica de remanescentes florestais do Rio Grande do Norte, terá suas populações monitoradas quanto ao tamanho e densidade populacional em cinco áreas protegidas; estudos moleculares/filogenéticos desta espécie também serão efetuados. Quatro espécies beneficiadas também terão suas populações monitoradas em suas áreas restritas de ocorrências; estudos moleculares/filogenéticos definirão pelo menos três novas espécies, já sob ameaça. Este Projeto, portanto, é imprescindível para implementação de ações de Conservação previstas no PAN Herpetofauna ameaçada da Mata Atlântica Nordestina, inclusive com participação de comunidades locais, promovendo assim conservação, perpetuação deste rico patrimônio genético e popularização da Ciência. 
INSTITUIÇÕES PARTICIPANTES: Universidade Federal do Rio Grande do Norte - UFRN (Coordenação Dra. Eliza Freire) e Museu de História Natural/Universidade Federal de Alagoas – UFAL
2.	Projeto: ARCA: Avaliação, Recuperação e Conservação dos Animais Ameaçados de Extinção do Centro Pernambuco de Endemismo.
Coordenador Prof. Dr. Luís Fábio Silveira, processo FAPESP 2017/23548-2.
Subprojeto: Herpetofauna da Mata do Cedro
Equipe: Dra. Tamí Mott, Dr. Filipe Augusto Cavalcanti do Nascimento, Ms. Ubiratan Gonçalves da Silva, Ms. Selma Torquato da Silva
Localidade visitada: Reserva Particular do Patrimônio Natural Mata do Cedro, Rio Largo, AL 
(Ainda não foram enviados artigos ou indicativos dos artigos publicados)
3.	Lagartos ameaçados da Mata Atlântica nordestina
Foram visitadas as seguintes áreas selecionadas: (1) Parque Estadual Dunas de Natal “Jornalista Luiz Maria Alves” (05º49'42"S, 35º11'20"W), Unidade de Conservação estadual localizada no município de Natal, com 1.172 ha (localidade-tipo de C. natalensis); (2) Parque Municipal Dom Nivaldo Monte (05º50'43"S, 35º13'52"W), Unidade de Conservação municipal localizada no município de Natal, com 680 ha; (3) Área de Proteção Ambiental Jenipabu (APA Jenipabu; 05º41'58"S, 35º12'27"W), Unidade de Conservação estadual localizada nos municípios de Extremoz e Natal, RN; (4) Estação Experimental Rommel Mesquita de Faria, atual Parque Estadual do Jiqui (05º55'40"S, 35º11'01"W), Unidade de Conservação estadual localizada no município de Parnamirim, com 395 ha; (5) Centro de Lançamento Barreira do Inferno (5°55'02"S, 35°10'04"W), fragmento de Mata Atlântica administrado pela Força Aérea Brasileira, localizado no município de Parnamirim; (6) Floresta Nacional de Nísia Floresta (06º05'16"S, 35º11'07"W), Unidade de Conservação federal localizada no município de Nísia Floresta, com 175 ha; (7) Parque Estadual Mata da Pipa (06º14'55"S, 35º03'27"W), Unidade de Conservação Estadual localizada no município de Tibau do Sul, com 290 ha; e (8) Reserva Particular do Patrimônio Natural Mata da Estrela (06º23'50"S, 35º00'34"W), uma reserva particular localizada no município de Baía Formosa, com 2.039 ha. 
4.	Projeto ARCA - Subprojeto: Herpetofauna da Mata do Cedro
Para realização do inventário foram realizadas até o momento duas excursões de 10 dias cada. A primeira excursão ocorreu entre 24 de setembro a 03 de outubro de 2019 e a segunda de 28 de novembro a 07 de dezembro de 2019. 
Em Pernambuco: Geraldo Moura (UFRPE): Estudos contemplando táxons em áreas prioritárias para as espécies contempladas no PAN da Herpetofauna do Nordeste. Estudos de dinâmica populacional desenvolvidos por alunos de mestrado e doutorado sobre espécies do PAN. 
Na Bahia: 
1.	Moacir Tinoco (UCSAL): Nossas principais contribuições são sobre as interações ecológicas entre as espécies de anfíbios e répteis na região das áreas prioritárias do centro de endemismo de Pernambuco, Chapada Diamantina e Agreste no estado da Bahia, bem como sobre o comportamento de espécie contemplada (Tropidurus hygomi) do PAN da Herpetofauna do NE no litoral norte da Bahia. Estudos de dinâmica populacional de Tropidurus hygomi e Glaucomastix abaetensis de alunos de mestrado e doutorado. 
2.	Iuri Dias (UESC): As populações de Tropidurus semitaeniatus do Parque Nacional da Chapada Diamantina foram avaliadas para verificar possíveis diferenças na morfometria, taxa de injúrias, razão sexual, assimetria flutuante e tolerância térmica entre áreas com diferentes históricos de queimadas durante o desenvolvimento do projeto de mestrado do discente Marcelo Sena. 
3.	Magno Travassos (UCSAL/UFBA): Continuidade no monitoramento das populações do G. abaetensis e T. hygomi. Preparação de dois manuscritos para submissão no início de 2021.
Na Bahia e Sergipe: Trabalho com Glaucomastix a fim de investigar a diferenciação e relações em G. abaetensis, que resultou a descrição de uma espécie nova (Glaucomastix itabaianensis).
No Rio Grande do Norte: Daniel Passos (UFERSA): Projeto sobre Leposoma baturitensis não iniciado. Essa espécie ocorre no Ceará.
No Maranhão: 
1.	Gilda Andrade (UFMA) informou que Larissa Barreto (UFMA) publicou um trabalho com Trachemys adiutrix.
2.	Thaís Guedes (UEMA) informou que tem alunos nas ações de mapeamento da herpetofauna no Maranhão:
a.	Lucas Rafael Uchôa (Thaís Guedes é orientadora no PPGBAS/UEMA). Título: Padrões de riqueza e distribuição de lagartos para identificação de áreas prioritárias para conservação da Caatinga (Em execução)
b.	Sâmia Caroline Araújo (Thaís Guedes é orientadora no PPGBAS/UEMA). Título: Serpentes de importância médica do Maranhão: Diversidade, mapeamento e perfil clínico-epidemiológico dos acidentes (Em execução)
c.	Jean Soraes Silva (Tháis Guedes é co-orientadora, Adrian Garda é orientador na Ecologia UFRN). Título: Padrões de riqueza e distribuição de anfíbios para identificação de área prioritárias para conservação da Caatinga (Em execução) 
Em Sergipe: Renato Faria (UFS) informou que está produzindo uma lista de espécies comparativa entre uma lista de espécie iniciada há 20 anos em uma área de mata próxima à universidade. Trabalho na mesma área para verificar a mudança na composição de espécies.</t>
  </si>
  <si>
    <t xml:space="preserve">1.	Selma Torquato da Silva (UFAL) informou: 
Ainda não tem publicação, mas o esforço amostral permitiu inventariar 47 espécies (24 de anfíbios e 21 de répteis). Os anfíbios estão representados por cinco famílias e 11 gêneros: Bufonidae (2), Craugastoridae (1), Hylidae (10), Leptodactylidae (9), Microhylidae (1), Phyllomedusidae (1). Os répteis estão representados em 12 famílias, gêneros de lagartos: Phyllodactylidae (1), Sphaerodactylidae (1), Mabuyidae (1), Dactyloidae (2), Leiosauridae (1), Gymnophthalmidae (1), Teiidae (3), Tropiduridae (2); quatro famílias de serpentes e oito gêneros - Typhlopidae (1), Colubridae (2), Dipsadidae (5), Viperidae (1). Nenhum anfíbio anuro apresenta ameaçado pela avaliação da União Internacional da Conservação da Natureza (IUCN, 2020), porém duas espécies constam da lista da fauna ameaçada de extinção do Instituto Chico Mendes de Conservação da Biodiversidade (ICMBio, 2018) Chiasmocleis alagoanus (EN) e Hylomantis granulosa (VU). Cabe ressaltar que o indivíduo de Chiasmocleis foi encontrado dentro do pitfall em óbito e por isso que o aproveitamento científico foi realizado. Os três indivíduos de Hylomantis eram jovens e foram identificados como Pithecopus nordestinus em campo. Nenhuma espécie ameaçada estará sendo retirada da natureza se estiver viva e saudável. Dentre os répteis Squamata, nenhuma espécie encontra-se ameaçada de extinção pela lista da IUCN 2020 e uma espécie de serpente (Amerotyphlops cf. paucisquamus) consta da lista do ICMBio 2018. 
2.	Geraldo Moura (UFRPE) encaminhou: 
COSTA, J.O.; CHAVES, M.F.; BEZERRA, J.J.L.; ARAUJO, J.L.; SILVA, J.M.; MOURA, G.J.B. Influência da Estacionalidade no Acúmulo de Carboidratos e Proteínas nos Testículos de Leptodactylus macrosternum (Anura: Leptodactylidae). REVISTA CIÊNCIA &amp; DESENVOLVIMENTO, v. 13, p. 521-533, 2020. (Não é espécie do PAN).
PEREIRA-FILHO, G.A.; FREITAS, M.A.; SILVA VIEIRA, W.L.; BARBOSA DE MOURA, G.J.; RODRIGUES FRANÇA, F.G. State of knowledge and conservation of the snake fauna of the - Brejos de Altitude- in the Pernambuco Endemism Center, Northeastern Brazil. Ethnobiology and Conservation, v. 9, p. 1-15, 2020. (Nove espécies do PAN: Atractus caete, Echinanthera cephalomaculata, Drymoluber brazili, Drymoluber dichrous, Echinanthera cephalostriata, Erythrolamprus reginae, Lachesis muta, Siphlophis compressus, Thamnodynastes almae)
FREITAS, M.A.; ABEGG, A.D.; ARAUJO, D.S.; COELHO, H.E.A.; AZEVEDO, W.S.; CHAVES, M.F.; ROSA, C.M.; MOURA, G.J.B. Herpetofauna of three 'Brejos de Altitude' in the interior of the state of Pernambuco, northeastern Brasil. HERPETOLOGY NOTES, v. 12, p. 591-602, 2019. (Três espécies do PAN: Cercosaura ocellata, Stenolepis ridleyi, Thamnodynastes almae).  
TINOCO, M.S.(Org.) Restinga - Herpetofauna do Litoral Norte da Bahia. Barro de Chão. São Paulo. 567pp. 2019.
DE ARAÚJO, A.P.; MARQUES, A.H.C.; DANTAS, A.P.; DE MELO-JUNIOR, M.; DE MOURA, G.J.B.; TINOCO, M.S. Assisted phoresy of invertebrates by anurans in tank bromeliads: interspecific relationship. AQUATIC SCIENCES, v. 82, p. 64-74, 2020. (não tem espécie do PAN).
SOUZA, U.F.; SOUZA JUNIOR, J.A.M.; SANTOS, L.A.S.; SANTOS, A.G.M.M.F.; GUIMARAES, F.P.B.B.; MOURA, G.J.B.; TINÔCO, M.S. Antipredator mechanisms of Bokermannhyla oxente Lugli and Haddad, 2006 in the Northeast of Brazil. HERPETOLOGY NOTES, v. 13, p. 667-669, 2020. (Não é espécie do PAN).
ARAÚJO, A.P.; BASTOS, C.M.; SANTOS, R.V.I.; MOURA, G.J.B.; MELO-JUNIOR, M.; TINÔCO, M.S. Novel records of phoresy among microcrustacea and bromeliad treefrogs in Atlantic forest. HERPETOLOGY NOTES, v. 12, p. 531-535, 2019. (não tem espécie do PAN).
VASCONCELOS, L.; BRUINJE, A.C.; COELHO, F.E.A.; TINÔCO, M. S.; MARQUES, R. Full mating repertoire of Tropidurus hygomi Reinhardt and Lütken, 1861 on a coastal sand dune habitat in Bahia, Brazil (Squamata: Tropiduridae). HERPETOLOGY NOTES, v. 12, p. 353-357, 2019. (É espécie do PAN).
3.	Iuri Dias (UESC) encaminhou: 
MARCELO SENA. 2020. Efeito do fogo sobre os lagartos do Parque Nacional da Chapada Diamantina. Dissertação de Mestrado no Programa de Pós Graduação em Zoologia, Universidade Estadual de Santa Cruz.
4.	Magno Travassos (UCSAL/UFBA) informou: 
Um manuscrito sobre dinâmica e estrutura populacional de G. abaetensis e T. hygomi e outro sobre viabilidade populacional.
5.	Gilda Andrade (UFMA) informou sobre o artigo de Larissa Barreto (UFMA): 
BARRETO, L.; NECKEL-OLIVEIRA, S.; RIBEIRO, L.E.S.; GARCEZ, R.B.M.; CALVET, M.C.R.; OLIVEIRA, C.C.; Van ZUIDAM, B.G.; ROESSINK, I.; Van NES, E.H.; PEETERS, E.T.H.M. Seasonal Variation in the Population Parameters of Kinosternon scorpiodes and Trachemys adiutrix, and Their Association with Rainfall in Seasonally Flooded Lakes. HERPETOLOGICAL CONSERVATION AND BIOLOGY, 15(2):457–466, 2020.
6.	Carlos Frederico Duarte Rocha (UFRJ) encaminhou artigo com Eduardo Dias (UFS): 
ROSÁRIO, I.R.; DOS SANTOS, R.M.L.; ARIAS, F.; ROCHA, C.F.D.; DIAS, E.J.D.; CARVALHO, C.M.; RODRIGUES, M.T.U. Phylogeography of the endangered sand dune whiptail lizard Glaucomastix abaetensis (Dias, Rocha &amp; Vrcibradic, 2002) with the description of a new species. ZOOTAXA (ONLINE), 624: 451-477. 2019. </t>
  </si>
  <si>
    <t>Moacir Tinôco (UCSAL): O único problema encontrado foi o retorno dos colaboradores. Verificando muito rapidamente o Lattes de alguns colaboradores eu percebo que eles possuem informações publicadas para esta ação, e por algum motivo eles “não sabem” relatar. 
Iuri Dias (UESC): A avaliação de assimetria flutuante foi interrompida devido as restrições de acesso a universidade durante a pandemia para finalização da análise do material coletado.  
Daniel Passos (UFERSA): Dificuldades em razão da COVID-19.</t>
  </si>
  <si>
    <t>Moacir S. Tinôco (UCSAL) e colaboradores da ação</t>
  </si>
  <si>
    <t>Estimular instituições de fomento a lançar editais voltados a apoiar ações de pesquisa, além de utilizar a informação obtida para projetos sociais e preservação ambiental. Incluir o Prof. Robson Ávila (UFC) em razão dos seus estudos com diversas espécies do PAN. o doutorando Marcelo Sena do Nascimento (UESC). Na sua tese, ele irá avaliar o monitoramento acústico de populações de anuros submetidos a diferentes níveis de impactos antropogênicos.</t>
  </si>
  <si>
    <t xml:space="preserve">Incluir Robson Waldemar Ávila (UFC) e Marcelo Sena do Nascimento (UESC). </t>
  </si>
  <si>
    <t>1.6</t>
  </si>
  <si>
    <t>Articular ações para a criação, ampliação e implementação de Unidades de Conservação e conectividade entre as mesmas na área de abrangência do PAN.</t>
  </si>
  <si>
    <t>Atas de reuniões 
 Programas de estimulos à criação de UC. Vídeos de divulgação</t>
  </si>
  <si>
    <t>Aumento das áreas protegidas (exemplo: RPPN)</t>
  </si>
  <si>
    <t>Ednilza Maranhão dos Santos (UFRPE)</t>
  </si>
  <si>
    <t>Moacir Tinôco (UCSAL), Patrícia Tavares (SEMA - PE), Carolina Lisboa (SEMURB/Natal - RN), Flávia Prado (SEMA - CE), Cezar Gonçalves (ICMBio/PARNA Chapada Diamantina), Marco Freitas (ICMBio/ESEC Murici), Adriana Castro (INEMA - BA), Arnaldo Magalhães (UNIVASF), Fábio Lima (Parque Klaus Peters), Davi Pantoja (UFPI), Geane Limeira (UNIVASF/CEMAFAUNA), Simone Porfírio (SUDEMA - PB), Yuri Teixeira Amaral (ICMBio - MA)</t>
  </si>
  <si>
    <t>Estados envolvidos no PAN</t>
  </si>
  <si>
    <t>Considerar a proposta já existente para a Serra da Jiboia/BA</t>
  </si>
  <si>
    <t>Na Bahia: 
1 - Segundo Moacir Tinôco (UCSAL) há um projeto para criação de UC (é a RPPN Fontes dos Padres, Camaçari/Bahia), já com parecer do Órgão Ambiental. 
2 – Moacir informou ainda que o Comitê da Reserva da Biosfera da Mata Atlântica está propondo uma ação voltada para o estabelecimento de um corredor de restinga para o calango-do-abaeté. 
Em Alagoas: Segundo Marco Freitas (ICMBio/ESEC de Murici) está sendo implantado um corredor ecológico no entorno da ESEC Murici (descrito na ação 1.2). 
Em Pernambuco: 
1 - Segundo Geane Limeira/Luiz Cesar Pereira (CEMAFAUNA) foi criada uma UC na Serra da Catingueiras, municípios de Salgueiro e Cobrobó e,  há ainda, sugestões para ampliação ou corredores em áreas como do complexo das Serras dos Macarenhas e Serras do Urubu, Centro de Endemismo de Pernambuco , áreas com maior número de espécies ameaçadas. 
2 – Segundo Patrícia Tavares (SEMA - PE) algumas UCs foram/estão sendo criadas em Pernambuco independentemente da atuação do PAN. Na região dos Brejos de Altitude, foi criada uma UC, cujo decreto saiu agora em agosto de 2020 (Monumento Natural Municipal (MONAM) da Serra do Pará, nos municípios Santa Cruz do Capibaribe-PE. Outras cinco UCs estão em processo de criação (Consultas Públicas em andamento). No entanto, não consideraremos essas UCs como produtos do PAN, a não ser que haja alguma atuação de colaboradores do PAN nos processos de criação que ainda estão em andamento. São elas:
- Monumento Natural (MONA) Serras do Pará e do Pico (Corredor Ecológico Serras – Capibaribe).
- Área de Proteção Ambiental (APA) Serras de Brejo da Madre de Deus, Belo Jardim, Taquaritinga do Norte e Vertentes.
- Refúgio de Vida Silvestre (RVS) Cabeceiras do Capibaribe (Corredor Ecológico Cabeceiras – Brejo).
- Área de Relevante Interesse Ecológico (ARIE) Serra de Bengalas (Corredor Ecológico Bengalas – Russas).
- Refúgio Municipal de Vida Silvestre (RMVS) Mata da Ronda (Corredor Ronda – Tapacurá).</t>
  </si>
  <si>
    <t>Em Pernambuco: Decreto nº 47.558, de 5 de junho de 2019, que Cria o Refúgio de Vida Silvestre Serras Caatingueiras localizado nos Municípios de Salgueiro e Cabrobó, no Estado de Pernambuco.
Em Alagoas: Boletim ICMBio em Foco 573 apresenta detalhes do corredor.
Na Bahia: Memorial Descritivo Básico RPPN Fonte dos Padres - Limites e Confrontações; Notificação administrativa 004/2019; Print da Tela SEI da SEMA - BA com o número do processo (027.1452.2020.0000601-01) e movimentação.</t>
  </si>
  <si>
    <t>Ednilza Maranhão dos Santos (UFRPE) e colaboradores da ação</t>
  </si>
  <si>
    <t>Em Pernambuco, o andamento e conclusão das ações ocorreram em parceria com os seguintes órgãos: Centro de Conservação e Manejo de Fauna da Caatinga (CEMAFAUNA/UNIVASF), Núcleo de Ecologia e Monitoramento Ambiental (NEMA/UNIVASF), Secretaria do Estado de Pernambuco, Diretoria do Serviço Geográfico do Exército Brasileiro, Fundação Instituto Brasileiro de Geografia e Estatística (IBGE), Agência Estadual do Meio Ambiente (CPRH), Instituto Chico Mendes de Conservação da Biodiversidade (ICMBio). Moacir solicitou o encaminhamento de uma moção de apoio à criação da RPPN.</t>
  </si>
  <si>
    <t>Articular ações para a criação, ampliação e implementação de Unidades de Conservação e conectividade entre elas, na área de abrangência do PAN.</t>
  </si>
  <si>
    <t>Retirar o nome de Simone Porfírio (SUDEMA - PB)</t>
  </si>
  <si>
    <t>1.7</t>
  </si>
  <si>
    <t>Criar e atualizar uma plataforma virtual para ampliação e intensificação das informações sobre as espécies, ameaças  e as atividades do PAN, para a sociedade.</t>
  </si>
  <si>
    <t xml:space="preserve">Plataforma criada e implementada com informações sobre as espécies e atividades do PAN
 Logo marca do PAN
</t>
  </si>
  <si>
    <t>Disseminação para a sociedade das informações sobre as espécies e atividades do PAN</t>
  </si>
  <si>
    <t>Rodrigo G. Tinoco (Herpeto.org)</t>
  </si>
  <si>
    <t>Sônia Mendonça (ICMBio/RAN Base RAN Lagoa Santa - MG), Moacir Tinôco (UCSAL), Antônio Argôlo (UESC), Daniel Cassiano (UECE/FACEDI), Daniel Passos (UFERSA), Daniel Mesquita (UFPB), Davi Pantoja (UFPI), Flávia do Prado (SEMA - CE), Gabriela Gama (IMA - AL), Geraldo Moura (UFRPE), Gilda Andrade (UFMA), Leonardo Ribeiro (UNIVASF/CCA), Patrícia Tavares (SEMA - PE), Renato Faria (UFS), Sara Alves (INEMA - BA), Larissa Barreto (UFMA), João Carlos Costa (UEMA), Gildevan N. Lopes (IFMA)</t>
  </si>
  <si>
    <t>Colocar ferramenta SIG na plataforma. 
 Linguagem acessível para diferentes públicos.</t>
  </si>
  <si>
    <t xml:space="preserve">Levantamento dos dados e informações sobre as espécies que vão entrar no site. Criação de uma identidade visual para os produtos digitais do PAN Nordeste em andamento. Apoio na divulgação das atividades nas Redes Sociais. Informou dia 22/9 que já está com a plataforma estável e pronto para desenvolver o site o quanto antes possível. </t>
  </si>
  <si>
    <t>Domínio livre no grupo herpeto (www.herpeto.org/(PAN Nordeste). Sistema para montar um Blog para notícias do PAN Nordeste. Servidor / Hospedagem no grupo herpeto.</t>
  </si>
  <si>
    <t>Criação do site foi temporariamente paralisada devido a uma atualização do sistema de gerenciamento do site. Foi necessário aguardar o desenvolvedor do plugin resolver o problema. Recebi as informações há pouco tempo e quando tentei montar o site para apresentar um produto mais robusto tive problemas com o sistema, ainda pretendo avançar no produto e entregar todos os produtos até o final no ano. Depois mudamos da fase de criação para manutenção. Gostaria de saber se há recursos para contratação de serviço de automatização de postagens socais (algo próximo a R$ 100,00 anuais).</t>
  </si>
  <si>
    <t>•	Sugestão de reuniões trimestrais para avanço dos produtos. 
•	Sugestão de pessoas que têm interesse em ajudar, seja na revisão ou na criação de postagens para as redes sociais.
•	Preciso de acesso aos arquivos (Dropbox ou similar).</t>
  </si>
  <si>
    <t>1.8</t>
  </si>
  <si>
    <r>
      <t xml:space="preserve">Avaliar o efeito da degradação dos </t>
    </r>
    <r>
      <rPr>
        <i/>
        <sz val="11"/>
        <rFont val="Calibri"/>
        <family val="2"/>
      </rPr>
      <t>habitat</t>
    </r>
    <r>
      <rPr>
        <sz val="11"/>
        <rFont val="Calibri"/>
        <family val="2"/>
      </rPr>
      <t xml:space="preserve"> para auxiliar no manejo e conservação de espécies contempladas no PAN.</t>
    </r>
  </si>
  <si>
    <t>Diretrizes para melhoria no manejo e conservação das espécies do PAN</t>
  </si>
  <si>
    <t>Iuri Ribeiro Dias (UESC)</t>
  </si>
  <si>
    <t>Fábio Lima (Parque Klaus Peters), Adriana Castro (INEMA - BA), Flora Juncá (UEFS), Cezar Gonçalves (ICMBio/PARNA Chapada Diamantina), Caio Vinicius Mira Mendes (UESC), Renan Costa (UESC), Cristiana Vieira (SEMA - BA), Moacir Tinôco (UCSAL) , Magno Travassos (UCSAL/UFBA), Antônio Argôlo (UESC), Eliza Freire (UFRN), Geraldo Moura (UFRPE), Daniel Mesquita (UFPB), Davi Pantoja (UFPI), Frederico França (UFPB), Ana Paula Tavares (UFRPE), Mirco Solé (UESC)</t>
  </si>
  <si>
    <t>Chapada Diamantina</t>
  </si>
  <si>
    <t>Será realizado um projeto na Chapada Diamantina referente a queimada.
 Será monitorada a perda de bromélias na restinga do litoral norte.</t>
  </si>
  <si>
    <t>Na Bahia: 
1.	Pesquisadores da UESC (Iuri Dias, Mirco Solé, Caio Mendes e Renan Costa): Ação em andamento em conjunto com a execução do projeto “Qual o efeito das queimadas sobre a herpetofauna do Parque Nacional da Chapada Diamantina?” financiado pela Chamada CNPq/ICMBio/FAPs nº18/2017. Essa pesquisa visa avaliar de forma integrativa os impactos das queimadas na herpetofauna utilizando métricas de diversidade biológica, diferenças na composição da dieta e na simetria bilateral que podem ser ocasionadas por estresse ambiental e por meio de dados ecofisiológicos de tolerância termal das espécies da unidade de conservação.
2.	Pesquisadores da UCSAL/UFBA (Magno Travassos e Moacir Tinôco): Monitoramento de populações do Glaucomastix abaetensis e Tropidurus hygomi, uma das abordagens é a degradação da área. 
No Rio Grande do Norte: Pesquisadores da UFRN (Eliza Freire): Por enquanto, está em andamento por meio da supervisão de um pós-doc. Paralelamente a este, vários trabalhos ainda sem produtos, estão em andamento.
No Maranhão: Yuri Amaral e Larissa Barreto (colaboradores do PAN) e outros autores publicaram o trabalho intitulado: Análise estrutural da paisagem do Parque Nacional dos Lençóis Maranhenses: implicações para a conservação. Esse trabalho avaliou os efeitos antrópicos na estrutura da paisagem do Parque Nacional dos Lençóis Maranhenses (LMNP) e sua zona tampão, e estratégias propostas para a conservação da região. LMNP é uma importante área protegida no litoral norte brasileiro, que protege um ecossistema de zonas úmidas, único composto por campos de dunas de areia e uma vegetação costeira chamada restinga. (Trachemys adiutrix ocorre nessa área).
Em Pernambuco: Geraldo Moura (UFRPE) informou na oficina que há um Doutorado em andamento, de André Leite, e o Doutorado de Francisco Bahiense (que trabalha em um local na Bahia e outro em Pernambuco, com ocorrência de espécies do PAN). A dissertação de Alcina, que já foi defendida. E que tem também o Mestrado do Mateus Bonfim e um orientado de mestrado, Rogério Oliveira, que trabalhou com a influência das turbinas eólicas sobre a riqueza, diversidade e abundância e características acústicas dos anuros. Já tem a dissertação defendida.
Na Paraíba: Daniel Mesquita está orientando dois alunos (mestrado, Breno Falcão, e doutorado, Arielson Protásio) com interações sonoras na Caatinga e na Floresta Atlântica.</t>
  </si>
  <si>
    <t>1.	Um manuscrito avaliando os efeitos do fogo em anuros (Anjos, A., Solé, M. &amp; Benchimol, M. Fire effects on anurans: what we know so far?) foi aceito e deve ser publicado nos próximos meses no periódico Anais da Academia Brasileira de Ciências. Além disso, três dissertações foram concluídas e os manuscritos ainda estão sendo finalizados para submissão. Outras duas teses de doutorado, duas dissertações de mestrado e uma iniciação científica estão em andamento. 
2.	Coronel-Bejarano, D. 2020. Influência do fogo sobre populações de Scinax montivagus (Anura: Hylidae). Mestrado no Programa de Pós Graduação em Ecologia e Evolução, Universidade Estadual de Feira de Santana. 
3.	Sena, M. 2020. Efeito do fogo sobre os lagartos do Parque Nacional da Chapada Diamantina. Mestrado no Programa de Pós-Graduação em Zoologia, Universidade Estadual de Santa Cruz. 
4.	Batista, C. S. 2020. Avaliando o efeito das queimadas sobre assimetria flutuante de larvas de anuros do Parque Nacional da Chapada Diamantina. Mestrado no Programa de Pós-Graduação em Sistemas Aquáticos Tropicais, Universidade Estadual de Santa Cruz.
5.	Pós-doutorado em andamento: Raul Fernandes Dantas de Sales. Monitoramento de Populações do Lagartinho-de-folhiço, Coleodactylus natalensis Freire, 1999, espécie ameaçada, em remanescentes da Mata Atlântica setentrional. Início: 2018-2022. Universidade Federal do Rio Grande do Norte, PRODEMA -PNPD/CAPES
6.	Artigo: Yuri Teixeira Amaral, Edyane Moraes dos Santos, Milton Cézar Ribeiro, Larissa Barreto. Landscape structural analysis of the Lençóis Maranhenses national park: implications for conservation. Journal for Nature Conservation, 51 (2019).
7.	Magno Travassos: Manuscrito em produção sobre viabilidade populacional em cenários de perda de habitat.</t>
  </si>
  <si>
    <t>Iuri Dias, Mirco Solé, Caio Mendes e Renan Costa (da UESC) - Com as restrições ocasionadas pela pandemia, tanto as atividades de campo de 2020 como as análises laboratoriais (experimentos de tolerância térmica e avaliação da assimetria flutuante) foram interrompidas atrasando o alcance de alguns resultados importantes para ação. Moacir Tinôco (UCSAL) disse que na prática não temos problema, apenas não temos nada publicado ainda, assim a ação não tem produto. Magno - Por conta da pandemia houve um atraso na defesa da tese e atrelado a isto a produção final dos manuscritos.</t>
  </si>
  <si>
    <t>Retirar o nome de Cristiana Vieira (SEMA - BA), pois saiu da SEMA.</t>
  </si>
  <si>
    <t>Excluir Chapada da Diamantina de localidades</t>
  </si>
  <si>
    <t>Área de abrangência do PAN</t>
  </si>
  <si>
    <t>1.9</t>
  </si>
  <si>
    <t>Elaborar e divulgar protocolo mínimo de amostragem para monitoramento de espécies do PAN.</t>
  </si>
  <si>
    <t>Protocolo elaborado e divulgado</t>
  </si>
  <si>
    <t>Arnaldo J. C. Magalhães Júnior (UNIVASF São Raimundo Nonato - PI)</t>
  </si>
  <si>
    <t>Daniel Cassiano (UECE), Geraldo Moura (UFRPE), Daniel Mesquita (UFPB), Frederico França (UFPB) , Magno Travassos (UCSAL/UFBA), Geane Limeira (UNIVASF/CEMAFAUNA), Mirco Solé (UESC), Iuri Ribeiro (UESC), Moacir Tinôco (UCSAL), Flora Juncá (UEFS), Hugo Bonfim(ICMBio/RAN), Larissa Barreto (UFMA)</t>
  </si>
  <si>
    <t>Arnaldo informou que a ação está em andamento e está fazendo a compilação das informações. Disse ainda que já recebeu algumas metodologias. Na oficina alguns colaboradores disseram que não foram contatados para elaboração do documento.</t>
  </si>
  <si>
    <t>Ainda não há</t>
  </si>
  <si>
    <t>Não informados pelo articulador.</t>
  </si>
  <si>
    <t>Arnaldo J. C. Magalhães Júnior (UNIVASF/São Raimundo Nonato - PI)</t>
  </si>
  <si>
    <t>1.10</t>
  </si>
  <si>
    <t>Articular ações de recomposição de vegetação nos hábitats de espécies contempladas no PAN.</t>
  </si>
  <si>
    <t>Projetos de recomposição realizados e Relatórios</t>
  </si>
  <si>
    <t>Incremento do habitat</t>
  </si>
  <si>
    <t>Gabriela Mota Gama (IMA - AL)</t>
  </si>
  <si>
    <t>Thalyta Almeida (IMA - AL), Vitor Alberto de Matos Pereira (SEMA - BA), Patrícia Tavares (SEMA - PE)</t>
  </si>
  <si>
    <t>Alagoas (inicialmente)</t>
  </si>
  <si>
    <t>Todos os estados</t>
  </si>
  <si>
    <t>Seguir recomendações das áreas prioritárias e conectividade.</t>
  </si>
  <si>
    <t>Gabriela informou que a ação ainda não foi iniciada por ela, conforme havia planejado. No entanto, na região da ESEC de Murici está em andamento a formação de um corredor ecológico conforme descrito na ação 1.2 e 1.6 que prevê o plantio de árvores nativas. Na oficina foi sugerido alterar o início da ação para janeiro de 2022 uma vez que a ação sugere seguir recomendações das áreas prioritárias e conectividade que ainda não foram estabelecidas.</t>
  </si>
  <si>
    <t>Apenas na região da ESEC Murici (ICMBio em Foco nº 573).</t>
  </si>
  <si>
    <t>•	Ação prevista para ser iniciada por Gabriela em 2020, e prejudicada por conta da quarentena, que dificultou a articulação de ações.
•	Ausência de colaboradores das OEMAs de alguns Estados abrangidos pelo PAN, dificultando o repasse e obtenção de informações. Alguns colaboradores não atuam mais na fauna, outros sem e-mail na lista, e outros com e-mail inválido. 
•	Dependência de produtos de outras ações, como mapas atualizados com áreas prioritárias.</t>
  </si>
  <si>
    <t xml:space="preserve">Gabriela Mota Gama (IMA - AL) e Sônia H S T Mendonça (ICMBio/RAN Base RAN Lagoa Santa - MG) </t>
  </si>
  <si>
    <t>Identificar colaboradores das OEMAs de alguns Estados abrangidos pelo PAN que possam atuar nessa ação, e encaminhar informações do PAN, como o sumário executivo do PAN e os mapas atualizados com áreas prioritárias.</t>
  </si>
  <si>
    <t>1.11</t>
  </si>
  <si>
    <t>Criar um grupo de comunicação para ampla divulgação das ações do PAN.</t>
  </si>
  <si>
    <t>Grupo criado;
Notícias do PAN em mídias de ampla circulação (TV, rádio, jornais, redes sociais)</t>
  </si>
  <si>
    <t>Divulgação do PAN</t>
  </si>
  <si>
    <t>Carolina Maria Cardoso Lisboa (SEMURB/Natal - RN)</t>
  </si>
  <si>
    <t>Sônia Mendonça (ICMBio/RAN Base RAN Lagoa Santa - MG), Davi Pantoja (UFPI), Marcos Paulo Sales (UCSAL e Jornalista DRT - BA 2246)</t>
  </si>
  <si>
    <r>
      <t xml:space="preserve">Foram realizadas diversas publicações de posts, notícias, reportagens e </t>
    </r>
    <r>
      <rPr>
        <i/>
        <sz val="11"/>
        <color theme="1"/>
        <rFont val="Calibri"/>
        <family val="2"/>
        <scheme val="minor"/>
      </rPr>
      <t>lives</t>
    </r>
    <r>
      <rPr>
        <sz val="11"/>
        <color theme="1"/>
        <rFont val="Calibri"/>
        <family val="2"/>
        <scheme val="minor"/>
      </rPr>
      <t xml:space="preserve"> em diversos canais de mídias.</t>
    </r>
  </si>
  <si>
    <t>1.	O Calango do Abaeté é uma das espécies alvo do PAN do Nordeste – 30 de agosto de 2019
https://www.facebook.com/calangodoabaete/photos/o-pan-da-herpetofauna-do-nordeste-%C3%A9-uma-iniciativa-do-minist%C3%A9rio-do-meio-ambient/2386015148181109/
https://gramho.com/media/2121937525064239411
2.	Especialistas de todo o Nordeste se reúnem em Salvador para discutir espécies ameaçadas de extinção - 19 de setembro de 2019
http://noosfero.ucsal.br/institucional/noticias/especialistas-de-todo-o-nordeste-se-reunem-em-salvador-para-discutir-especies-ameacadas-de-extincao
3.	Ufersa atua contra extinção de espécies de anfíbios e répteis no Rio Grande do Norte - 27 de setembro de 2019
https://assecom.ufersa.edu.br/2019/09/27/ufersa-atua-contra-extincao-de-especies-de-anfibios-e-repteis-no-estado/
4.	A luta pela conservação da Mata Atlântica - 6 de novembro de 2019
https://www.ufrn.br/imprensa/reportagens-e-saberes/30696/a-luta-pela-conservacao-da-mata-atlantica
5.	A luta pela conservação da Mata Atlântica - 6 de novembro de 2019
http://www.andifes.org.br/ufrn-a-luta-pela-conservacao-da-mata-atlantica/
6.	A luta pela conservação da Mata Atlântica - 8 de novembro de 2019
https://nossaciencia.com.br/noticias/a-luta-pela-conservacao-da-mata-atlantica/
7.	Livro e exposição Restinga exalta a biodiversidade do Litoral Norte da Bahia – 05 de novembro de 2019
https://portalabrantes.com.br/entrete/2457-Livro-e-exposicao-Restinga-exalta-a-biodiversidade-do-Litoral-Norte-da-Bahia
8.	Livro e exposição Restinga exalta a biodiversidade do Litoral Norte da Bahia – 06 de novembro de 2019
https://jornaldachapada.com.br/2019/11/06/livro-e-exposicao-restinga-exalta-a-biodiversidade-do-litoral-norte-da-bahia/
9.	Livro e exposição exaltam biodiversidade do Litoral Norte – 06 de novembro de 2019
http://sertaobaiano.com.br/noticia/restinga-livro-e-exposicao-exaltam-biodiversidade-do-litoral-norte
10.	Livro e exposição Restinga exalta a biodiversidade do Litoral Norte da Bahia – 07 de novembro de 2019. https://www.jornalgrandebahia.com.br/2019/11/livro-e-exposicao-restinga-exalta-a-biodiversidade-do-litoral-norte-da-bahia/
11.	Livro e exposição “Restinga” exaltam a biodiversidade do Litoral Norte da Bahia – 07 de novembro de 2019. https://www.jornaldamidia.com.br/2019/11/07/livro-e-exposicao-restinga-exaltam-a-biodiversidade-do-litoral-norte-da-bahia/
12.	Inéditos, livro e exposição Restinga exaltam toda a biodiversidade do Litoral Norte da Bahia – 07 de novembro de 2019. https://anotabahia.com/ineditos-livro-e-exposicao-restinga-exaltam-toda-a-biodiversidade-do-litoral-norte-da-bahia/
13.	Livro e exposição Restinga exaltam biodiversidade do Litoral Norte – 01 de dezembro de 2019. http://www.vilasmagazine.com.br/noticia-detalhe.php?idConteudo=00000005067
14.	Live de @MoacirTinoco sobre o Plano de Ação Nacional para a conservação da Herpetofauna do Nordeste do Brasil (PAN) – 01 de junho de 2020. https://twitter.com/herpetofaunalnb/status/1267426003086905345
15.	Espécies invasoras em tempo de pandemia. E o que eu tenho a ver com isso? Com Carlos Abrahão (ICMBio/RAN) – 08 de junho de 2020: https://www.youtube.com/watch?reload=9&amp;v=LjY6zrqD3y8
https://gramho.com/media/2317838140930724525
16.	Pesquisa mostra espécies de anfíbios e répteis que estão ameaçados em Alagoas – 15 de julho de 2020
https://ufal.br/ufal/noticias/2020/7/pesquisa-mostra-especies-de-anfibios-e-repteis-que-estao-ameacados-em-alagoas
17.	Herpetofauna do Litoral Norte da Bahia: Site: https://sites.google.com/view/herpetofaunalnb/; Facebook (@herpetofaunabahia, @calango_do_abaete); Instagram (@herpetofaunalnb, @calango_do_abaete); Twitter (@herpetofaunalnb)
18.	Laboratório de Herpetologia da UFRN: Site: www.labherpeto.cb.ufrn.br e Instagram: @ufrnlabherpeto
19.	DPant Lab. - Herpetologia (UFPI): Instagram: Herpetologia Piauiense (@herpeto_piaui)
20.	Conservação de lagartos no Nordeste: Live com Moacir Tinôco (UCSAL) e Daniel Mesquita (UFPB) – 22/06/2020: https://youtu.be/Rugn0j-XzbI
21.	Serpentes das restingas: Live com Frederico França (UFPB) e Moacir Tinôco (UCSAL): file:///C:/Users/ICMBio/Desktop/A_PAN_Nordeste_2%C2%BACiclo/PRODUTOS_PAN-NE/Outros/Lives_Pandemia/Serpentes%20das%20Restingas_Moacir/Serpentes%20das%20Restingas_Moacir.htm
22.	O plantão herpetológico como um exemplo promissor de gestão de grupos de pesquisas no Nordeste: Live com Geraldo Moura (UFRPE) e Moacir Tinôco (UCSAL), 29/06/2020: https://www.youtube.com/watch?v=jxD5F2wApI4
23.	Divulgação da oficina para elaboração de indicadores e metas (por Marcos Paulo Sales): 12 inserções Online em Portais, Sites e Blogs (principais: ICMBio; Universidade Católica do Salvador (UCSal); A Tarde FM; Salvador Notícias; Diga, Bahia; Jornal Grande Bahia; Jornal da Chapada), Quatro inserções em emissoras de rádios (entre elas, uma entrevista na Rede Bahia (afiliada da Globo). 
24.	Live com o Prof. Argôlo e Helena Costa no instagram do colegiado de Ciência Biológicas da UESC (@colbio.uesc). Título: Cobras do Sul da Bahia: O que sabemos sobre suas peçonhas.
25.	Semana do MEIO AMBIENTE: COVID-19 - As medidas de isolamento para combate à pandemia deixam bichos mais livres para circularem. Movimento reduzido atrai animais para áreas urbanas. Com Moacir Tinôco.
26.	Workshop no IFMA (2020, remoto): conhecer para conservar: experiência com a herpetofauna Neotropical (certificado encaminhado). Com Thaís Barreto Guedes da Costa (UEMA).
27.	Live com Thaís Barreto Guedes da Costa (UEMA). Mapeando a mais rica fauna de répteis e anfíbios do mundo: um desafio para conservação. Com Lucas Ramos Costa Lima (UESPI). Em 04/08/2020. Pelo Instagram @biodemya. Link: https://www.instagram.com/tv/CDfDXXpFyjf/?igshid=1kbah7lezqwqq
28.	Palestra proferida por Thaís Guedes (UEMA): Serpentes da Caatinga. Em 31/05/2019. Auditório do CESC/UEMA.
29.	Palestra proferida por Thaís Guedes (UEMA): Uma história biogeográfica complexa de diversificação em serpentes do gênero Bothrops (Viperidae) na região Neotropical. Com Breno Hamdam. Laboratório de Ecomorfologia Animal (LEA).</t>
  </si>
  <si>
    <t>Carolina Maria Cardoso Lisboa (SEMURB/Natal - RN), colaboradores da ção e membros do GAT presentes na oficina.</t>
  </si>
  <si>
    <t>Seria interessante reunir todas as mídias dos integrantes do PAN no Linktree, por exemplo. Os produtos poderão ser reunidos em uma página no site do PAN que está sendo elaborado por Rodrigo Tinoco.</t>
  </si>
  <si>
    <t>Incluir Daniel Passos (UFERSA), Thaís Barreto Guedes da Costa (UEMA)</t>
  </si>
  <si>
    <t xml:space="preserve">OE2: Redução da perda de indivíduos das espécies do PAN em suas áreas naturais, ampliando e compartilhando conhecimento e diminuindo conflitos entre humanos e animais. </t>
  </si>
  <si>
    <t>2.1</t>
  </si>
  <si>
    <r>
      <t xml:space="preserve">Investigar presença e consequências do fungo </t>
    </r>
    <r>
      <rPr>
        <i/>
        <sz val="11"/>
        <rFont val="Calibri"/>
        <family val="2"/>
      </rPr>
      <t>Batrachochytrium dendrobatidis</t>
    </r>
    <r>
      <rPr>
        <sz val="11"/>
        <rFont val="Calibri"/>
        <family val="2"/>
      </rPr>
      <t xml:space="preserve"> (B.d.) na área de ocorrência dos anfíbios contemplados no PAN.</t>
    </r>
  </si>
  <si>
    <t>Relatórios, mapas e artigos constatando a ocorrência do fungo em espécies de anfíbios</t>
  </si>
  <si>
    <t>Listas das espécies efetivamente afetadas pelo fungo e áreas de ocorrência do fungo.</t>
  </si>
  <si>
    <t>Flora Acuña Juncá (UEFS)</t>
  </si>
  <si>
    <t>Diva Borges-Nojosa (UFC), Tamí Mott (UFAL), Davi Pantoja (UFPI), Adrian Garda (UFRN), Ubiratan Gonçalves (UNEAL), Mirco Solé (UESC), Leonardo Ribeiro (UNIVASF/CCA), Geraldo Moura (UFRPE), Daniel Cassiano (UECE/FACEDI), Barnagleison Lisboa (UFAL), João Carlos Costa (UEMA), Felipe Toledo (UNICAMP)</t>
  </si>
  <si>
    <t>Não se sabe</t>
  </si>
  <si>
    <t>Área de ocorrência dos anfíbios contemplados no PAN.</t>
  </si>
  <si>
    <t>Na Bahia: Ação realizada por aluna de doutorado de Flora Juncá (UEFS).
Em Pernambuco: Geraldo Moura (UFRPE) informou que Rogério Oliveira, quando era aluno de graduação (o mesmo que faz o trabalho das turbinas eólicas), fez um trabalho sobre a ocorrência do fungo em Garanhuns e Caetés e o artigo já foi submetido (ainda não aceito). Desenvolve o trabalho sobre: dos indivíduos capturados, quantos possuíam o fungo.
Em Sergipe e Alagoas: Renato Faria (UFS) informou que tempos atrás a Tami Mott (UFAL) esteve em Sergipe para coletar bichos no Parque Nacional da Serra de Itabaiana. Também esteve em Alagoas. Trabalho em parceria com Felipe Toledo (Unicamp). Moacir menciona Tamí Mott fez coleta no nordeste todo.  
No Maranhão: Thaís Guedes (UEMA) mencionou que as espécies de anfíbios contempladas no PAN não ocorrem no MA, mas há possibilidade do envolvimento de uma aluna com coletas no norte do Maranhão. Essa aluna está trabalhando com girino (morfologia e molecular) e que está de olho em malformação no aparato bucal dos espécimes para tentar ver indícios de Quitridio. Patrícia dos Santos Sousa (Thaís é co-orientadora, Carlos Azevedo é orientador no PPGBAS/UEMA). Título: Diversidade de girinos do leste maranhense: identificação molecular, caracterização morfológica e aspectos ecológicos.</t>
  </si>
  <si>
    <t>Artigo: 
AMORIM, F.O.; PIMENTEL, L.A.; MACHADO, L.F.; CAVALCANTI, A.D.C.; NAPOLI, M.F.; JUNCÁ, F.A. New records of Batrachochytrium dendrobatidis in the state of Bahia, Brazil: histological analysis in anuran amphibian collections. Diseases of Aquatic Organisms, v. 136, p. 147-155, 2019.
Tese de Doutorado: 
Fabiana Oliveira de Amorim. Batrachochytrium dendrobatidis (Fungi: Chytridiomycota) em anfíbios no estado da Bahia, Brasil: distribuição e relação com o ambiente. 2019. Tese (Doutorado em Ecologia e Biomonitoramento) - Universidade Federal da Bahia, Fundação de Amparo à Pesquisa do Estado da Bahia. Orientador: Flora Acuña Juncá.</t>
  </si>
  <si>
    <t xml:space="preserve">Distanciamento físico entre os colaboradores. </t>
  </si>
  <si>
    <t>Flora Acuña Juncá (UEFS) e membros do GAT durante a oficina</t>
  </si>
  <si>
    <t>2.2</t>
  </si>
  <si>
    <r>
      <t xml:space="preserve">Investigar a presença e as consequências do fungo </t>
    </r>
    <r>
      <rPr>
        <i/>
        <sz val="11"/>
        <rFont val="Calibri"/>
        <family val="2"/>
      </rPr>
      <t xml:space="preserve">Ophidiomyces ophiodiicola </t>
    </r>
    <r>
      <rPr>
        <sz val="11"/>
        <rFont val="Calibri"/>
        <family val="2"/>
      </rPr>
      <t>(O.o) na área de ocorrência  das serpentes contempladas no PAN.</t>
    </r>
  </si>
  <si>
    <t>Relatórios, mapas e artigos constatando a ocorrência do fungo em espécies de  serpentes</t>
  </si>
  <si>
    <t>Listas das espécies efetivamente afetadas pelo fungo e áreas de ocorrência do fungo</t>
  </si>
  <si>
    <t>Frederico Gustavo Rodrigues França (UFPB)</t>
  </si>
  <si>
    <t>Davi Pantoja (UFPI), Antônio Argôlo (UESC), Leonardo Ribeiro (UNIVASF/CCA), Danielle Karla Alves da Silva (UFPB), Jadson Diogo Pereira Bezerra (UFPE), Geraldo Jorge Barbosa de Moura (UFRPE), Genese Ferreira (UFRPE), João Carlos Costa (UEMA)</t>
  </si>
  <si>
    <t>Área de ocorrência das serpentes contempladas no PAN.</t>
  </si>
  <si>
    <t>Na Paraíba: Frederico França (UFPB) informou que até o momento 17 indivíduos de 10 espécies que apresentavam algum tipo de lesão no corpo foram amostrados para procura do fungo Ophidiomyces ophidiicola. Estas foram: (1 indivíduo) Oxyrhopus trigeminus, (2) Leptophis ahaetulla, (3) Boa constrictor, (2) Epicrates cenchria, (1) Oxyrhopus petola, (1) Erythrolamprus poecilogyrus, (1) Erythrolamprus taeniogaster, (2) Helicops angulatus, (2) Bothrops leucurus e (2) Micrurus aff. Ibiboboca. Todos os indivíduos foram coletados em áreas de floresta atlântica da Paraíba, as raspagens dos locais lesionados foram realizadas no laboratório de ecologia animal da Universidade Federal da Paraíba, e os procedimentos laboratoriais para a identificação do fungo foram realizados no laboratório de fungos da Universidade Federal de Pernambuco com a colaboração dos pesquisadores Danielle Karla Alves da Silva (UFPB) e Jadson Diogo Pereira Bezerra (UFPE). Até o momento não foi identificada a presença do fungo Ophidiomyces ophidiicola em serpentes amostradas do Nordeste. Outros fungos foram registrados e identificados, mas são espécies que ocorrem principalmente na pele em muda e não causam lesões em serpentes.
No Maranhão: Thaís Guedes (UEMA) comentou que está trabalhando bastante com material de coleção para todo o Maranhão, além de campo em uma área de Cerrado com influência Amazônica, mas não observou serpentes com lesões que pudessem ser direcionadas para o fungo.</t>
  </si>
  <si>
    <t>Ainda não foi constatado nenhum espécime contaminado.</t>
  </si>
  <si>
    <t>Frederico Gustavo Rodrigues França (UFPB), colaboradores da ação e membros do GAT na oficina</t>
  </si>
  <si>
    <t xml:space="preserve"> Outras espécies, principalmente da família Viperidae (família mais comum aonde o fungo tem sido identificado em outras regiões do mundo), devem ser amostradas em outros lugares do Nordeste até o final da ação.</t>
  </si>
  <si>
    <t>Incluir Thaís Barreto Guedes da Costa (UEMA)</t>
  </si>
  <si>
    <t>2.3</t>
  </si>
  <si>
    <r>
      <t>Realizar cursos de capacitação para atores locais, incluindo gestores de UCs e pesquisadores, para detecção de indivíduos infectados por fungos (</t>
    </r>
    <r>
      <rPr>
        <i/>
        <sz val="11"/>
        <rFont val="Calibri"/>
        <family val="2"/>
      </rPr>
      <t>Batrachochytrium dendrobatidis</t>
    </r>
    <r>
      <rPr>
        <sz val="11"/>
        <rFont val="Calibri"/>
        <family val="2"/>
      </rPr>
      <t xml:space="preserve">e </t>
    </r>
    <r>
      <rPr>
        <i/>
        <sz val="11"/>
        <rFont val="Calibri"/>
        <family val="2"/>
      </rPr>
      <t>Ophidiomyces  ophiodiicola</t>
    </r>
    <r>
      <rPr>
        <sz val="11"/>
        <rFont val="Calibri"/>
        <family val="2"/>
      </rPr>
      <t>), nas áreas de ocorrência das espécies do PAN.</t>
    </r>
  </si>
  <si>
    <t>Ata de frequência dos participantes em cursos de capacitação e Protocolo divulgado</t>
  </si>
  <si>
    <t>Atores locais, inclusos gestores de UCs e pesquisadores capacitados em reconhecer as doenças provocadas pelos fungos B.d e O.o.</t>
  </si>
  <si>
    <t>Simone Porfírio (SUDEMA - PB), Patrícia Tavares (SEMA - PE), Moacir Tinôco (UCSAL), Flávia Prado (SEMA - CE), Geraldo Moura (UFRPE), Daniel Mesquita (UFPB), Renato Silva (UCSAL), Diva Borges-Nojosa (UFC), Antônio Argôlo (UESC), Flora Juncá (UEFS), Frederico França (UFPB), Davi Pantoja (UFPI), Geane Limeira (UNIVASF/CEMAFAUNA), João Carlos Costa (UEMA)</t>
  </si>
  <si>
    <t>UCs com ocorrência das espécies contempladas no PAN</t>
  </si>
  <si>
    <t xml:space="preserve">Divulgar um protocolo de biossegurança e cursos de capacitação para atores locais (gestores de UCs) e pesquisadores para identificação das doenças provocadas pelos fungos nos anfíbios/serpentes nas áreas de ocorrência das espécies do PAN. </t>
  </si>
  <si>
    <t>O questionário foi enviado para todos os colaboradores da ação, obtendo-se apenas quatro retornos negativos, ou seja, que não obtiveram atividades relativas a esta ação. Mesmo assim representando 45 % dos estados da região. A ação não foi iniciada, salvo engano, por falta do material teórico/didático inicial acordado durante a oficina de planejamento. Após discussões na oficina decidiu-se pela criação de uma ação (Ação 2.13) para a elaboração de protocolos para a detecção de Bd (anfíbios) e Oo (serpentes). Esta ação ficará apenas para realização dos cursos de capacitação.</t>
  </si>
  <si>
    <t>O problema encontrado se refere ao material teórico/didático ainda não elaborado.</t>
  </si>
  <si>
    <t xml:space="preserve">Incluir Carlos Abrahão (ICMBio/RAN) e retirar o nome de Simone Porfírio (SUDEMA - PB), pois ela saiu da SEMA da Paraíba e Moacir Tinôco (UCSAL) porque ele é o articulador da ação.  </t>
  </si>
  <si>
    <t>2.4</t>
  </si>
  <si>
    <t>Articular e subsidiar com informações técnicas a realização de operações de fiscalização direcionadas para áreas de ocorrência das seguintes espécies contempladas no PAN:  Bothrops pirajai, Bothrops muriciensis, Bothrops bilineatus, Lachesis muta,  Hylomantis granulosa, Phasmahyla spp, Trachemys adiutrix e demais espécies com potencial.</t>
  </si>
  <si>
    <t>Documento técnico para subsidiar os órgãos de fiscalização e Relatório de Fiscalização</t>
  </si>
  <si>
    <r>
      <rPr>
        <sz val="11"/>
        <color rgb="FF000000"/>
        <rFont val="Calibri"/>
        <family val="2"/>
      </rPr>
      <t>Operações de fiscalização realizadas. Diminuição de caça predatória, tráfico e captura</t>
    </r>
    <r>
      <rPr>
        <sz val="11"/>
        <color rgb="FF38761D"/>
        <rFont val="Calibri"/>
        <family val="2"/>
      </rPr>
      <t xml:space="preserve"> </t>
    </r>
  </si>
  <si>
    <t>Patrícia Ferreira Tavares (SEMA - PE)</t>
  </si>
  <si>
    <t>Marco Freitas (ICMBio/ESEC Murici), Sara Alves (INEMA - BA), Antônio Argôlo (UESC), Roberto Cavalcante (SEMACE), Simone Porfírio (SUDEMA - PB), Gilda Andrade (UFMA), Maria Augusta dos Anjos (SEMARH - SE),  Larissa Barreto (UFMA), Yuri Amaral (ICMBio/PARNA Lençóis Maranhenses),  João Carlos Costa (UEMA), Gildevan N. Lopes (IFMA)</t>
  </si>
  <si>
    <t>Pernambuco, Bahia, Paraíba, Ceará, Sergipe, Maranhão</t>
  </si>
  <si>
    <t>Marco Freitas vai atualizar o documento elaborado no PAN Mata Atlântica Nordestina. Buscar parcerias com IBAMA e Polícia Ambiental e outras Unidades descentralizadas do ICMBio. Outras espécies traficadas que não estão no PAN que podem ser beneficiadas pela ação: Epicrates cenchria, E. assisi, Boa constrictor, Iguana iguana, Ceratophrys spp, Salvator merianae, Tupinambis teguixin
Capacitar para uso do aplicativo (Cyber Tracker), que pode ser utilizado em outras ações.</t>
  </si>
  <si>
    <t>•	O produto previsto foi elaborado por Marco Freitas (ICMBio/Esec Murici) e Sônia Mendonça (ICMBio/RAN Base RAN Lagoa Santa-MG). O encaminhamento para colaboradores e outros possíveis órgãos estava aguardando a liberação do ICMBIO, que ocorreu há poucos dias. Antônio Argolo sugeriu complementação ao documento que encaminharei para apreciação da coordenação do PAN. Antônio Argôlo (UESC) sugere complementar o documento com: “Dentre as espécies objeto da ação, possuímos informações apenas para Bothrops pirajai, B. bilineatus e Lachesis muta. Todas são típicas de florestas e, com exceção da primeira, apresentam ampla distribuição através da região cacaueira do sul da Bahia. Esse fato tem importância para a conservação de tais espécies, já que o cacau é ali cultivado principalmente sob a mata nativa raleada (cabrucas) e também conecta fragmentos de floresta. Assim, vários indivíduos de B. bilineatus e L. muta têm sido encontrados nesse tipo de ambiente. Contudo, no tocante a B. pirajai a situação difere um pouco. A maior quantidade dos poucos registros já obtidos da espécie origina-se dos municípios de Ituberá, Camamu, Igrapiuna e Marau, localizados ao norte da região cacaueira mais tradicional da Bahia. Naqueles locais, o cacau divide espaço com outros cultivos a céu aberto e a espécie encontra-se mais restrita aos poucos fragmentos de florestas que ali restaram. Dessa forma, espera-se grande atenção para as matas que constituem habitat da serpente B. pirajai, especialmente pelo fato de se tratar de uma espécie endêmica do sul da Bahia”. 
•	Marco Antônio de Freitas, Analista Ambiental da ESEC Murici - Enviou relatórios contendo ações de fiscalização que tem realizado nas unidades de conservação ESEC e APA Murici, de 2017 a 2018 e na REBIO Pedra Talhada, de 2018 e 2019. Na ESEC Murici - cinco operações em 2017 realizadas pelo ICMBIO e uma pelo IMA; cinco operações em 2018; além de rondas semanais. Totalizando até o final de janeiro de 2020, após a primeira operação em 2017 na apreensão de 99 espingardas, 97 canos (armadilhas de disparo), 80 tatuzeiras, 2.240 gaiolas e alçapões, 1.732 aves apreendidas e libertadas até 31 janeiro de 2020, sendo 14 delas ameaçadas de extinção neste período, doze saíra-sete-cores, um pintassilgo do Nordeste e um jacu-de-Alagoas. REBIO Pedra Talhada – seis operações entre o período de 2018 e 2019, totalizando apreensão de 335 animais. Nenhum dos espécimes capturados pertencem às espécies contempladas nesta ação.</t>
  </si>
  <si>
    <t xml:space="preserve">O documento que subsidiará as operações de fiscalização aborda o contexto do PAN, as listas alvo e beneficiadas, as características relevantes das espécies contempladas nesta ação, recomendações para atuação dos órgãos de fiscalização∕gestão, a fim de reduzir a captura e a morte das espécimes; e uma planilha contendo as informações das espécies, coordenadas geográficas dos pontos de ocorrência, localidades, a incidência em unidades de conservação, entre outras informações. Sob a Coordenação de Marco Freitas, foram realizadas operações de fiscalização, a partir da elaboração desse ciclo do PAN (em 2018) na ESEC de Murici (5 operações) e REBIO Pedra Talhada (seis operações entre o período de 2018 e 2019). Nenhum dos espécimes capturados pertencem às espécies contempladas nesta ação.  </t>
  </si>
  <si>
    <t>Durante todo o período após o início do PAN, dentre os colaboradores, a articuladora só obteve retorno da colaboradora Sara Alves (INEMA∕BA), Marco Freitas (ICMBIO) e Antônio Argôlo (UESC). Gilda Andrade (UFMA) informou que solicitou a transferência para Thaís Guedes, mas que enviaria as contribuições, o que não ocorreu. Os demais não responderam, mesmo diante de tentativas via whatsapp. É sabido que Simone Porfírio saiu da SUDEMA∕PB.</t>
  </si>
  <si>
    <t>Patrícia Ferreira Tavares (SEMA - PE) e colaboradores da ação.</t>
  </si>
  <si>
    <t>Antônio Jorge Suzart Argôlo (UESC) sugeriu cobrar a intensificação da fiscalização contra os desmatamentos nos municípios acima relacionados.</t>
  </si>
  <si>
    <t>Articular e subsidiar com informações técnicas a realização de operações de fiscalização direcionadas para áreas de ocorrência das seguintes espécies contempladas no PAN: Bothrops pirajai, Bothrops muriciensis, Bothrops bilineatus, Lachesis muta, Hylomantis granulosa, Phasmahyla timbo, Phasmahyla spectabilis, Trachemys adiutrix e demais espécies com potencial de tráfico.</t>
  </si>
  <si>
    <t>Retirar o nome de Simone Porfírio (SUDEMA - PB).</t>
  </si>
  <si>
    <t>2.5</t>
  </si>
  <si>
    <t>Ampliar o conhecimento das ações humanas negativas sobre as espécies contempladas no PAN.</t>
  </si>
  <si>
    <t>Publicações, relatórios de atividades</t>
  </si>
  <si>
    <t>Tarcísio Tinoco Botelho (Ação Ambiental Socioambientalismo e ONG Bioeducar)</t>
  </si>
  <si>
    <t>Antônio Argôlo (UESC), Juliana Alves (UESC), Patrícia Tavares (SEMA - PE), Diva Borges-Nojosa (UFC), Geane Limeira (UNIVASF/CEMAFAUNA), Thamires Campos (UNIVASF/CEMAFAUNA), José Ricardo De Oliveira Santos (UNEB/UFRPE), Maristela Casé Costa Cunha (UNEB/UFRPE), Cristina Farias da Fonseca (IBAMA/UFRPE), Moacir Tinôco (UCSAL), Larissa Barreto (UFMA), Yuri  Amaral (ICMBio/PARNA Lençois Maranhenses), João Carlos Costa (UEMA).</t>
  </si>
  <si>
    <t>Áreas com ocorrência das espécies do PAN</t>
  </si>
  <si>
    <t>Valor estimado para acontecer em todas as regiões que ocorrem espécies deste PAN</t>
  </si>
  <si>
    <t>•	Tarcísio informou que em razão do contexto de Pandemia houve redução significativa das ações neste período. Ainda se faz necessário ampliar estas ações em todo o território de atuação deste PAN. Neste período conseguimos difundir a importância da conservação de espécies ameaçadas de extinção, inclusive espécies deste PAN, para visitantes da reserva e escolas e eventos on-line.
•	Moacir Tinôco (UCSAL) informou que tem um aluno (Luiz Henrique Carneiro) do curso de Biologia da UCSAL, que vai iniciar um trabalho em 2021 sobre atropelamentos na Rodovia BA099.
•	Geraldo Moura (UPRPE) informou que uma aluna da pós em Ecologia Urbana, Jamille Marques (UFRPE), está fazendo uma compilação das questões míticas, o uso que se estabelece com as serpentes no litoral sul da BA.  Se os resultados obtidos por Jamille apresentarem também as ações humanas negativas sobre as espécies, essa dissertação poderá ser considerada nessa ação.
•	Moacir Tinôco (UCSAL) ressaltou que, caso a aluna de Geraldo Moura (UFRPE), Jamille, consiga informações negativas em sua dissertação poderá ser agregada à ação. Há também um aluno do Geraldo que trabalha em sua dissertação com artesanato, caso se identifique a presença de, por exemplo, couro de jibóia ou dente de jacaré, pode também ser enquadrada nessa ação. Recomendação de Tarcísio: Listar em cada região, pessoas chaves para ações de educação ambiental.</t>
  </si>
  <si>
    <t xml:space="preserve">Acredita-se que houve entendimento equivocado sobre o objetivo da ação por parte do articulador e colaboradores. Não se trata de ações de educação ambiental, que já está contemplada em outras ações do PAN. </t>
  </si>
  <si>
    <t>Tarcísio Tinoco Botelho (Ação Ambiental Socioambientalismo e ONG Bioeducar) e membros do GAT presentes na oficina</t>
  </si>
  <si>
    <t>Sugestão de ampliar a data de término para julho de 2024.</t>
  </si>
  <si>
    <t>2.6</t>
  </si>
  <si>
    <t>Compartilhar conhecimento para mitigar as ações humanas negativas sobre espécies contempladas no PAN.</t>
  </si>
  <si>
    <t>Palestras, oficinas e compartilhar na plataforma virtual</t>
  </si>
  <si>
    <t>Antônio Jorge Suzart Argôlo (UESC)</t>
  </si>
  <si>
    <t>Juliana Alves (UESC), Patrícia Tavares (SEMA - PE), Diva Borges-Nojosa (UFC), Maria Augusta dos Anjos (SEMARH - SE), Adriana Castro (INEMA - BA), Moacir Tinôco (UCSAL), Geane Limeira (UNIVASF/CEMAFAUNA), José Ricardo De Oliveira Santos (UNEB/UFRPE), Maristela Casé Costa Cunha (UNEB/UFRPE), Cristina Farias da Fonseca (IBAMA/UFRPE), Larissa Barreto (UFMA), Yuri  Amaral (ICMBio/PARNA Lençois Maranhenses), João Carlos Costa (UEMA), Gilda V. Andrade (UFMA)</t>
  </si>
  <si>
    <t>Paraíba, Bahia</t>
  </si>
  <si>
    <t>Na Bahia: 
1. Antônio Argôlo (UESC) informou que foram realizados oficinas, palestras e cursos por especialistas da herpetofauna. Todas as atividades mostraram-se de suma importância não só ao compartilhar e agregar conhecimento, bem como traçar estratégias para a conservação desses grupos zoológicos. O Projeto de extensão "Prevenção de Acidentes e Conservação da Natureza: ações com enfoque em serpentes e morcegos" iniciou suas atividades em 2003 e, até o presente momento, vem realizando viagens através de várias regiões da Bahia onde são realizadas palestras, aulas, cursos de capacitação, treinamentos e exposições, de forma independente ou integrada a eventos regionais ou escolares; principalmente em escolas públicas e na zona rural. Mais recentemente o Projeto iniciou divulgação nas redes sociais, com páginas ainda em fase de construção. As palestras, aulas exposições e cursos contemplam pessoas de todas as idades, sendo trabalhados numa linguagem específica para cada público e tem como objetivo esclarecer sobre lendas e mitos acerca das serpentes e outros grupos da herpetofauna. Assim, os conteúdos trabalhados objetivam sensibilizar a população quanto à relevância ecológica e importância da conservação desses animais e as consequências negativas da matança dos mesmos para os sistemas naturais. Além disso, buscam tornar didática a identificação das serpentes mais comuns em cada região e facilitar a diferenciação entre espécies peçonhentas e não peçonhentas. As campanhas também objetivam difundir conhecimento sobre a história natural de serpentes, bem como sobre acidentes ofídicos e a sua prevenção. As atividades são dirigidas para o público em geral e também especificamente para profissionais de diversas áreas, como profissionais da saúde, bombeiros, guias turísticos e professores. O Projeto de Extensão é ferramenta importante e fundamental, não só para divulgar e agregar conhecimento sobre a nossa Herpetofauna, mas contribuir para a própria popularização da ciência.  
2. Moacir Tinôco (UCSAL) informou que na Região Metropolitana de Salvador e litoral Nortes, agreste, Chapada da Diamantina e Nordeste da Bahia, as ações foram conduzidas junto a comunidades tradicionais e escolas públicas municipais e estaduais. 
3. Ricardo de Oliveira Santos (UNEB/UFRPE) informou que em Paulo Afonso/BA as atividades foram realizadas com a população da cidade através das disciplinas “Anatomia dos Vertebrados” e “Fisiologia Animal Comparada”, que José Ricardo lecionou na Universidade do Estado da Bahia – Campus VIII. 
Na Paraíba: 
Frederico França (UFPB) informou que desde 2019 realizam um projeto de extensão que contempla essa ação. O projeto “Educa Serpentes: Projeto de Práticas de Educação Ambiental para Desmitificação das Serpentes no Nordeste do Brasil” tem como objetivo fazer ações (oficinas, postagens, artigos, cursos, ...) para conscientizar pessoas sobre importância da preservação das serpentes, desmitificar e corrigir informações errôneas sobre as serpentes e desenvolver material educacional que ajude a disseminar o conhecimento da importância das serpentes para os ecossistemas e o homem. Informações sobre o projeto podem ser encontradas no instagram @educa.serpentes.
Em Alagoas: 
Foi elaborada uma cartilha educativa sobre serpentes (Mitos e Verdades) pelo Laboratório de Biologia Integrativa da Universidade Federal de Alagoas (UFAL), junto com o Museu de História Natural e sob a coordenação de Tamí Mott (UFAL). Esse e outros conteúdos são compartilhados nas redes sociais (Instagram: @sobreserpentes e @labi.ufal; biologiaintegrativa.com. No XXVIII Fim de Semana no Museu; Data: 13/07/2019 e 14/07/2019, Organização: Selma Torquato e Filipe Nascimento (UFAL) aconteceu um Bate-papo: Mitos e verdades sobre serpentes (Laboratório de Biologia Integrativa/UFAL).
No Rio Grande do Norte: 
1. Manual Educativo - Serpentes na Caatinga: Prevenir, Sim; Matar, Não! e Exposição Itinerante - Encontros e Desencontros com Serpentes na Caatinga: Prevenir, Sim; Matar, Não! Esses materiais estão disponíveis no site do Laboratório de Herpetologia da UFRN, em Produtos de Popularização da Ciência. 
2. Informações que Daniel Passos vai passar
No Piauí: 
1. O “Herquieduca - Educação ambiental com foco em répteis, anfíbios e morcegos” é um Projeto de Extensão desenvolvido por estudantes e professores do Laboratório de Zoologia da Universidade Federal do Piauí, que tem como objetivo principal integrar o conhecimento científico ao conhecimento popular por meio da educação ambiental para trabalhar a relação sociedade e biodiversidade ameaçada, em especial répteis, anfíbios e morcegos, animais usualmente repelidos ou perseguidos, incentivando assim uma convivência harmônica e segura com a vida silvestre. Acompanhem esse perfil e descubra a importância desses animais para os ecossistemas, mitos e verdades relacionados a eles e várias curiosidades sobre a vida desses grupos.
2. Projeto “Educação Ambiental, Prevenção de Acidentes Ofídicos e Conservação da Biodiversidade em Comunidades Rurais do Vale do Gurgueia, Piauí”. Atuação no Vale do Gurgueia, sudoeste do Piauí, área de influência do PARNA Serra das Confusões – única área do Piauí com ocorrência confirmada de Amphisbaena frontalis [Em Perigo (EN)]. O objetivo deste projeto é realizar um curso itinerante de educação ambiental pelas comunidades rurais no Vale do Gurgueia para trabalhar as relações dessas comunidades com os animais squamatas e seus habitat na região, abordando simultaneamente saúde pública e conservação da natureza. As atividades foram desenvolvidas durante todo o ano de 2019 (tendo ficado suspensas em 2020 devido a pandemia de COVID-19) buscando integrar o conhecimento científico ao conhecimento tradicional, promovendo o entendimento sobre os traços ecológicos das espécies da região e sensibilização quanto a importância de sua conservação. Alguns registros destas atividades estão disponíveis na rede por meio do perfil @herpeto_piaui (https://www.instagram.com/herpeto_piaui/) no Instagram e no Blog do NAGU (Núcleo de Agroecologia e Arte do Vale do Gurgueia (https://naguagroecologia.blogspot.com/2020/04/educacao-ambiental-prevencao-de.html). Neste período nós alcançamos 3 municípios; 8 comunidades; aproximadamente 270 participantes; 14 palestras realizadas. O projeto é conduzido por uma equipe 7 de 7 colaboradores.</t>
  </si>
  <si>
    <t>Na Bahia:
1. O Projeto de extensão "Prevenção de Acidentes e Conservação da Natureza: ações com enfoque em serpentes e morcegos" iniciou suas atividades em 2003 e, até o presente momento, vem realizando viagens por várias regiões da Bahia. São realizados palestras, aulas, cursos de capacitação, treinamentos e exposições, de forma independente ou integrada à eventos regionais ou escolares; principalmente em escolas públicas e na zona rural. Mais recentemente o Projeto iniciou divulgação nas redes sociais, com páginas ainda em fase de construção. 
2. Foram realizadas palestras (4 palestras em escolas), exposições (3) e oficinas (2) abordando a herpetofauna ameaçada no litoral norte do Estado da Bahia e na Chapada Diamantina. 
3. Foram realizados dois encontros no centro da cidade de Paulo Afonso, entre os estudantes e a comunidade do centro da cidade, para uma conversa sobre as principais espécies de vertebrados, que estão ameaçadas de extinção na Caatinga. Nele, foi possível incluir uma espécie de anuro e uma de lagarto que estão dentro do PAN. 
Na Paraíba: 
Em 2019, antes da pandemia, o projeto atuou em 4 escolas no litoral norte da Paraíba (duas em Rio Tinto – Escola Estadual de Ensino Fundamental Luiz Burity e Colégio Herman Lundgren, e uma em Mamanguape – Escola Estadual Indígena Lopes Ribeiro e Escola Cidadã Integral Senador Rui Carneiro). Também foram realizadas oficinas em duas feiras de ciências (Mostra de Profissões realizada na Universidade Federal da Paraíba, em Rio Tinto, e Semana Nacional de Ciência e Tecnologia realizada no Parque Zoobotânico Arruda Câmara, em João Pessoa) e em outras oficinas realizadas para turmas do curso de graduação em ecologia da UFPB.
Em Alagoas: 
Cartilha educativa sobre serpentes. Esse e outros conteúdos são compartilhados nas redes sociais (Instagram: @sobreserpentes e @labi.ufal; biologiaintegrativa.com). 
No Rio Grande do Norte:
1. Manual Educativo - Serpentes na Caatinga: Prevenir, Sim; Matar, Não! e Exposição Itinerante - Encontros e Desencontros com Serpentes na Caatinga: Prevenir, Sim; Matar, Não!</t>
  </si>
  <si>
    <t>Não relatado</t>
  </si>
  <si>
    <t>Antônio Jorge Suzart Argôlo (UESC) e colaboradores da ação.</t>
  </si>
  <si>
    <t>Sobre a área de abrangência se encontrar restrita à Bahia e Paraíba. Sugestão de Sônia: incluir outros estados, já que temos produtos em Alagoas, Rio Grande do Norte, Pernambuco e Piauí.</t>
  </si>
  <si>
    <t>Palestras e oficinas realizadas, atas, relatórios, registros fotográficos, lista de presença, número de publicações em plataforma virtual</t>
  </si>
  <si>
    <t xml:space="preserve">Incluir Daniel Passos (UFERSA), Davi Pantoja (UFPI) </t>
  </si>
  <si>
    <t>2.7</t>
  </si>
  <si>
    <t>Elaborar um diagnóstico e um plano de controle de espécies domésticas (cães e gatos) para ser implantado em áreas de ocorrências de espécies do PAN.</t>
  </si>
  <si>
    <t>Relatório do diagnóstico e Plano de controle</t>
  </si>
  <si>
    <t>Subsidiar a ação 2.8</t>
  </si>
  <si>
    <t>Davi Lima Pantoja Leite (UFPI)</t>
  </si>
  <si>
    <t>Carlos Abrahão (ICMBio/RAN), Adriana Castro (INEMA - BA), Fábio Lima (Parque Klaus Peters), Moacir Tinôco (UCSAL), Daniel Cassiano (UECE/FACEDI), Daniel Mesquita (UFPB), Leonardo Ribeiro (UNIVASF/CCA), Diva Borges-Nojosa (UFC), Carolina Lisboa (SEMURB - RN),  Flávia Prado (SEMA - CE)</t>
  </si>
  <si>
    <t>Inicialmente, no Litoral norte da Bahia, Mucugê, Brejos Cearence, Região das Dunas de São Francisco e Mata do Buraquinho/PB</t>
  </si>
  <si>
    <t>Áreas de ocorrência de espécies do PAN</t>
  </si>
  <si>
    <t>Essa ação não deverá ser aplicada no Arquipélago de Fernando de Noronha pela especificidade do local e por já ter sido elaborado plano de controle em agosto de 2018.</t>
  </si>
  <si>
    <t xml:space="preserve">Ação não iniciada. </t>
  </si>
  <si>
    <t>Davi informou que não conseguiu uma boa articulação e que não se identifica como articulador da ação por ter pouca afinidade com o tema, mas que se dedicará daqui pra frente para articular a elaboração do relatório e plano de controle e que vai buscar um aluno para ajudá-lo nessa ação.</t>
  </si>
  <si>
    <t>Davi solicitou contatos: no Litoral norte da Bahia e Mucugê (Moacir Tinôco - UCSAL), Brejos Ceará (Diva Borjes-Nojosa ou Robson Ávila da UFC), Região das Dunas de São Francisco (Leonardo Ribeiro - UNIVASF/CCA) e Mata do Buraquinho/PB (Daniel Mesquita - UFPB e Juliana Ferreira – ICMBio/RAN).</t>
  </si>
  <si>
    <t>Incluir Juliana Ferreira – ICMBio/RAN Base RAN Lagoa Santa - MG).</t>
  </si>
  <si>
    <t>2.8</t>
  </si>
  <si>
    <t>Articular a implementação do Plano de Controle de espécies domésticas nas áreas diagnosticadas na ação 2.7.</t>
  </si>
  <si>
    <t>Plano de Controle implementado</t>
  </si>
  <si>
    <t>Diminuir a população das espécies domésticas na área do PAN</t>
  </si>
  <si>
    <t>Carlos Roberto Abrahão (ICMBio/RAN)</t>
  </si>
  <si>
    <t>Davi Pantoja (UFPI), Moacir Tinôco (UCSAL), Carolina Lisboa (SEMURB/Natal - RN), Adriana Castro (INEMA - BA)</t>
  </si>
  <si>
    <t>Localidades de ocorrência das espécies do PAN, diagnosticadas na ação 2.7.</t>
  </si>
  <si>
    <t>Nas UCs federais a ação será executada pelo ICMBio. Nas demais áreas, diagnosticadas na ação 2.7, articulações serão realizadas com os órgãos estaduais, municipais e iniciativas privadas para que possam dar suporte à efetivação da ação, envolvendo-os no processo.</t>
  </si>
  <si>
    <t>A ação terá início apenas em julho de 2022 após a conclusão da ação 2.7.</t>
  </si>
  <si>
    <t>2.9</t>
  </si>
  <si>
    <t xml:space="preserve">Fazer uma avaliação de risco de espécies exóticas invasoras sobre as espécies do PAN. </t>
  </si>
  <si>
    <t>Diagnóstico</t>
  </si>
  <si>
    <t>Diretriz para o manejo de exóticas invasoras</t>
  </si>
  <si>
    <t>Roberto Glaydson Ribeiro Cavalcante (SEMACE - CE)</t>
  </si>
  <si>
    <t xml:space="preserve">Mônica Campos (ONG Bioeducar), Carlos Abrahão (ICMBio/RAN), Sara Alves (INEMA - BA), Patrícia Tavares (SEMA - PE), Arnaldo Magalhães (UNIVASF), Gilda Andrade (UFMA), Mirco Solé (UESC), Antônio Argôlo (UESC), Daniel Mesquita (UFPB), Moacir Tinôco (UCSAL), Érica Fonseca (UFSM), Gildevan N. Lopes (IFMA), João Carlos Costa (UEMA) </t>
  </si>
  <si>
    <t>Roberto informou que ainda está atuando na área de fauna, porém com foco no projeto de construção do CETRAS do Estado e que infelizmente não trabalharam nas ações do PAN. Informou ainda que, por enquanto, acha um pouco difícil continuar atuando no PAN como articulador dessa ação já que foi retirado das atividades de fiscalização para focar no projeto do CETRAS. É um projeto grande e está tomando praticamente todo o tempo de trabalho. Ele disse que pode tentar colaborar, mas ser o articulador está bem complicado. Patrícia comentou que Ednilza Maranhão (UFRPE), também está coordenando um projeto de listas de espécies exóticas em UCs em Pernambuco. Moacir (UCSAL) conversou com Érica Fonseca, da Universidade Federal de Santa Maria, cujo projeto atual refere-se à diversidade de répteis e anfíbios exóticos no Brasil: introdução, influência humana e desafios políticos. Ela aceitou o convite.</t>
  </si>
  <si>
    <t>Roberto não atua mais em fiscalização e solicitou a sua substituição.</t>
  </si>
  <si>
    <t>Solicita substituição na articulação da ação.</t>
  </si>
  <si>
    <t>Érica Fonseca Evangelista (UFSM)</t>
  </si>
  <si>
    <t>Incluir Sara Alves (INEMA - BA)</t>
  </si>
  <si>
    <t>2.10</t>
  </si>
  <si>
    <t>Usar o conteúdo da avaliação de risco produzido na ação 2.9 para solicitar às instituições competentes ações de manejo e controle.</t>
  </si>
  <si>
    <t>Ofícios e reuniões</t>
  </si>
  <si>
    <t>Documentos enviados e Ata das reuniões executadas</t>
  </si>
  <si>
    <t>Mônica Campos (Ação Ambiental Socioambientalismo e ONG Bioeducar), Sara Alves (INEMA - BA), Patrícia Tavares (SEMA - PE), Arnaldo Magalhães (UNIVASF), Gilda Andrade (UFMA), Mirco Solé (UESC), Antônio Argôlo (UESC), João Carlos Costa (UEMA)</t>
  </si>
  <si>
    <t>A ação terá início apenas em julho de 2022 após a conclusão da ação 2.9.</t>
  </si>
  <si>
    <t>Incluir Daniel Mesquita (UFPB), Moacir Tinôco (UCSAL)</t>
  </si>
  <si>
    <t>2.11</t>
  </si>
  <si>
    <r>
      <t xml:space="preserve">Identificar espécies contempladas nesse PAN sobre a necessidade de instituir programa </t>
    </r>
    <r>
      <rPr>
        <i/>
        <sz val="11"/>
        <rFont val="Calibri"/>
        <family val="2"/>
      </rPr>
      <t>ex situ</t>
    </r>
    <r>
      <rPr>
        <sz val="11"/>
        <rFont val="Calibri"/>
        <family val="2"/>
      </rPr>
      <t xml:space="preserve"> de conservação. </t>
    </r>
  </si>
  <si>
    <t>Relatório técnico com espécies</t>
  </si>
  <si>
    <t>Lista de espécies e justificativa</t>
  </si>
  <si>
    <t>Hugo Bonfim (ICMBio/RAN), Selma Torquato (UFAL), Iuri Ribeiro (UESC), Magno Travassos (UCSAL/UFBA), Renato Faria (UFS), Antônio Argôlo (UESC), Leonardo Ribeiro (UNIVASF/CCA), Eliza Freire (UFRN), Eduardo Dias (UFS), Mirco Solé (UESC), Arnaldo Magalhões (UNIVASF), Victor Dill (UESC), Daniel Cassiano (UECE), Geraldo Moura (UFRPE), Daniel Mesquita (UFPB), Flora Juncá (UEFS), Frederico França (UFPB), Daniel Passos (UFERSA), Diva Borges-Nojosa (UFC)</t>
  </si>
  <si>
    <t>A identificação dessas espécies deve estar relacionada com o resultado da ação 1.5</t>
  </si>
  <si>
    <t>A ação terá início apenas em julho de 2023. No entanto, já está sendo feito alguma coisa em relação para os anfíbios, iniciativa da Amphibian Ark. Carlos Abrahão está participando da discussão, mas ainda não há resultado.</t>
  </si>
  <si>
    <r>
      <t xml:space="preserve">Incluir </t>
    </r>
    <r>
      <rPr>
        <sz val="12"/>
        <color rgb="FF201F1E"/>
        <rFont val="Calibri"/>
        <family val="2"/>
        <scheme val="minor"/>
      </rPr>
      <t>Thaís Barreto Guedes da Costa (UEMA)</t>
    </r>
  </si>
  <si>
    <t>2.12</t>
  </si>
  <si>
    <t>Inventariar áreas não amostradas, com potencial para ocorrência de espécies contempladas no PAN.</t>
  </si>
  <si>
    <t>Relatórios, publicações</t>
  </si>
  <si>
    <t>Renato Gomes Faria (UFS)</t>
  </si>
  <si>
    <t>Frederico França (UFPB), Daniel Mesquita (UFPB), Iuri Ribeiro (UESC), Hugo Bonfim (ICMBio/RAN), Ana Paula Gomes Tavares (UFRPE), Ubiratã Ferreira Souza (UFRPE), Alcina Gabriela Maria Medeiros da Fonsêca Santos (UFRPE), Lara Valesca Mendonça da Costa Santos (UFRPE), Leonardo Pessoa Cabus Oitaven (UFRPE), Geraldo Jorge Barbosa de Moura (UFRPE), Gilda V. Andrade (UFMA), João Carlos Costa (UEMA), Gildevan N. Lopes (IFMA), Davi Pantoja (UFPI), Antônio J. S. Argôlo (UESC), Daniel Passos (UFERSA)</t>
  </si>
  <si>
    <t>Duas áreas novas por estado</t>
  </si>
  <si>
    <t>Todos os estados do Nordeste</t>
  </si>
  <si>
    <t>Durante as últimas semanas foram realizadas consultas a todos os colaboradores da Ação e também a outros herpetólogos do Nordeste, tendo vários e-mails retornados e alguns não foram respondidos. Solicitei as pessoas consultadas que repassassem a mensagem a outras pessoas, não relacionadas no e-mail, para ampliar o alcance da solicitação, porém sem muito sucesso. Falta ainda entrar em contato com várias pessoas relacionadas na lista de contato (arquivo Excel). Por um erro meu passei batido nesse arquivo, que continha os e-mails de várias pessoas, que eu não tinha conseguido ou que não me lembrei na época. 
1. Leonardo P. C. Oitaven (UFRPE): desenvolveu dois inventários em áreas de Mata Atlântica em Pernambuco (Reservas de Matas do Sistema Gurjaú, já publicado, e no Centro de Instrução Marechal Newton Cavalcanti [CIMNC], manuscrito em andamento, foi enviado com o pedido para não divulgação até ser publicado).
2. Frederico França (UFPB): inventariou algumas áreas de Floresta Atlântica da Paraíba como REBIO Guaribas (disponível em  https://www.biotaxa.org/hn/article/view/28653), Barra de Gramame (https://zookeys.pensoft.net/article/26946/) e da área urbana de Rio Tinto (https://doi.org/10.33256/hj29.4.274281). Em andamento estão inventários das serpentes da APA da Barra do Rio Mamanguape, município de Rio Tinto, na mata da Usina São João, município de Santa Rita e na área urbana do município de Jacaraú.  
3. Hugo Pinto (ICMBio/RAN): não coletou recentemente em áreas de abrangência do PAN, tendo já encaminhado informações pretéritas para oficinas anteriores. No momento está afastado para doutorado.
4. Daniel Cunha Passos (UFERSA-RN): realizou inventários de três áreas na Depressão Sertaneja Setentrional, uma área no leste do Ceará (município de Russas) e duas áreas no oeste do Rio Grande do Norte (municípios de Mossoró e Assu). Relata não ter registrado nenhuma espécie-alvo ou beneficiada pelo PAN.
5. Moacir Tinôco (UCSAL): áreas relatadas com trabalhos em andamento na Bahia nos Municípios de Conde, Mucugê, Maracás, Itaguaçu, Itanagra e Lauro de Freitas.
6. Daniel Mesquita (UFPB): amostrou a região de Serra Vermelha, no Parque Nacional da Serra das Confusões, no Piauí. O local da coleta foi no município de Redenção-PI. Manuscrito de um check list está em andamento.
7. Lara Valesca (UFRPE): amostrou no Jardim Botânico do Recife, porém não foram encontradas espécies contempladas no PAN.
8. Davi Pantoja (UFPI): inventários de áreas variadas do Vale do Gurgueia (Sudoeste do Piauí). Dados já existentes para Bom Jesus, Cristino Castro, Curimatá, Currais, Palmeira do Piauí, Alvorada do Gurgueia, Redenção do Gurgueia, e Eliseu Martins. Os resultados ainda não foram publicados, mas relata que até o momento não foram registradas espécies que estejam incluídas na Lista Vermelha.  Um capítulo de livro sobre a região oeste da Bahia.
9. Renato Faria (UFS): área de Floresta Atlântica adjacente a Universidade Federal de Sergipe, campus São Cristóvão, inventário em andamento.  
10. Ednilza Maranhão dos Santos (UFRPE): Parque Estadual de Dois Irmãos - Recife (cinco espécies e uma possível espécie nova); Estação Ecológica de Caetés - Abreu e Lima/ Paulista (Cinco espécies); Refúgio de Vida Silvestre Matas de Siriji (seis espécies e uma possível espécie nova); Estação Ecológica de Tapacurá - São Lourenço da mata (duas espécies) e Mata do besouro - Lagoa dos Gatos (duas espécies novas).
11. Ubiratan Gonçalves (UNEAL): Inventários na região agreste do estado de Alagoas, nos municípios de Arapiraca e Craíbas. Nestas localidades não foram encontradas espécies alvo ou beneficiadas.  Inventário na região da zona da mata alagoana, no município de Boca da Mata, onde foi encontrada uma espécie alvo (Chiasmocleis alagoana).
12. Marco Freitas (ICMBio/Esec Murici): Defendeu o doutorado dia 2 de março de 2020 com o título: Diversidade da herpetofauna e espermatogênese de anuros em três brejos de altitude do Nordeste do Brasil, mesmo não publicando os artigos da tese, autorizo a utilizar informações sobre espécies-alvo e beneficiadas do PAN. Phyllodytes gyrinaethes  nas Serras do Cavalo em Caruaru, e Taquaritinga do Norte, município de Taquaritinga do Norte, PE. Agalychnis granulosa Na Serra dos Cavalos em Caruaru, PE. Echinanthera cephalomaculata na Serra dos Cavalos, Caruaru, Fazenda Tao em Gravatá e Amorinha, Chã Grande, Pernambuco. Stenolepys ridley, Serra dos Cavalos, Caruaru, Fazenda Taboca em Belo Jardim PE. Lachesis muta, espécie beneficiada e ameaçada em Pernambuco (artigo com novos registros e todos os pontos que conseguimos levantar no Centro de Endemismo Pernambuco, e também com três registros esse ano para Alagoas, um casal na Serra da Barriga em União dos Palmares, e uma fêmea adulta atropelada na BR104 em Ibateguara). Trabalhando na ESEC Murici desde janeiro de 2017 tenho encontrado essas espécies-alvos do PAN: Agalychnis granulosa, Phyllodytes gyrinaethes e Crossodactylus dantei. A serpente Bothrops muriciensis nesse mesmo período encontrei três indivíduos adultos, um macho e duas fêmeas. 
13. Iuri Ribeiro Dias (UESC): Inventários em andamento na Bahia no Parque Nacional da Chapada Diamantina e amostragens regulares em Una, Ilhéus, Uruçuca e Igrapiúna - Bahia. Dissertações defendidas: Marcos Vinicius Coutinho Ferreira. Composição da herpetofauna e uso do habitat por anuros na Serra das Almas, Chapada Diamantina, Bahia. 2020. Dissertação Mestrado em Zoologia - UESC. Orientador Antônio Argôlo (Manuscrito em andamento); Omar Rojas Padilla. Riqueza de anfíbios e répteis, e distribuição espacial dos anfíbios no Parque Nacional da Serra das Lontras, Bahia - Brasil. 2019. Dissertação Mestrado em Zoologia - UESC Orientador: Mirco Solé Kienle. Manuscrito aceito na Zookeys com o inventário da herpetofauna; Marcos Ferreira Vila Nova. Composição herpetofaunística da Estação Ecológica Estadual Wenceslau Guimarães, sul da Bahia, Brasil. 2019. Mestrado em Zoologia - UESC. Orientador: Dennis Rodder; Coorientador: Iuri Ribeiro Dias. Amostragens complementares serão necessárias para finalizar o manuscrito; Inventário de Squamata da Serra Azul e Serra do Mandim na Bahia. Artigo publicado:  Souza-Costa, C.A.; Mira-Mendes, C.V.; Dias, I.R.; SILVA, K. B.; Argôlo, A. J.; Solé, M. Squamate reptiles from seasonal semi-deciduous forest remnants in southwestern Bahia, Brazil. Bonn zoological Bulletin, v. 69, p. 85-94, 2020. 
14. Magno Travassos (UCSAL/UFBA): Monitoramento no município de Salvador (essa com ocorrência confirmada para espécies do PAN). No estado do Piauí, nos municípios de São João do Piauí, Pedro Laurentino e Queimada Nova, ainda sem registro de espécies alvo, mas estamos trabalhando em manuscritos para ambos os estados. 
15. Daniel Cassiano (UECE): Inventariou a herpetofauna da Serra de Maranguape, verificou o impacto da bananicultura na herpetofauna em áreas de APP influenciadas por bananais, estudou a biologia reprodutiva de Adelophryne maranguapensis. O artigo “Reproductive biology of direct developing and threatened frog Adelophryne maranguapensis (Anura, Eleutherodactylidae) reveals a cryptic reproductive mode for anurans and the first record of parental care for the genus” Está em fase final de publicação. 
16. Alcina Santos: Inventários em andamento no Jardim Botânico do Recife (com Ubiratã Souza e Lara Valesca) e no Ecoparque Muribeca – Jaboatão dos Guararapes/PE. Mas até o momento não foram encontradas espécies contempladas no PAN."
17. Leonardo Ribeiro (UNIVASF/CCA): Inventários na região do semiárido na Bahia, municípios de Umburanas e Sento Sé com identificação de nova espécie de anfisbena. 
18. Estudo realizado em uma área semiárida, em uma propriedade da Lipari Mineração LTDA, dentro do município de Nordestina, na região norte do estado da Bahia, no Brasil.
19. Thaís realizou dois monitoramentos de fauna nos municípios Barra dos Coqueiros, Santo Amaro das Brotas e Nossa Senhora do Socorro, em Sergipe. (G.itabaianensis e Tropidurus hygomi).</t>
  </si>
  <si>
    <t>1. Leonardo P. C. Oitaven (UFRPE): manuscrito em andamento foi enviado com o pedido para não ser divulgado até ser publicado. “Herpetofauna of Marechal Newton Cavalcanti Instruction Center, a Hotspot Atlantic Forest fragment in Pernambuco, North-eastern Brazil. Leonardo P. C. Oitaven, Danilo S. Barreto, Mariana M. de Assunção, José R. de O. Santos, Alan P. Araújo, Geraldo J. B. de Moura. 
2. Frederico França (UFPB) informou: 
a) REBIO Guaribas (disponível em  https://www.biotaxa.org/hn/article/view/28653)
b) Barra de Gramame (https://zookeys.pensoft.net/article/26946/)
c) Área urbana de Rio Tinto (https://doi.org/10.33256/hj29.4.274281) 
3. Daniel Mesquita (UFPB) informou que amostrou a região de Serra Vermelha, no Parque Nacional da Serra das Confusões, no Piauí. O local da coleta foi no município de Redenção/PI. Manuscrito de um check list está em andamento.
4. Marco Freitas (ICMBio/Esec Murici) informou: 
a) Tese de Doutorado de Marco Antônio Freitas: Diversidade da herpetofauna e espermatogênese de anuros em três brejos de altitude do Nordeste do Brasil. 
b) Artigo: FREITAS, M.A.; ABEGG, A.D.; ARAUJO, D.S.; COELHO, H.E.A.; AZEVEDO, W.S.; CHAVES, M.F.; ROSA, C.M.; MOURA, G.J.B. Herpetofauna of three 'Brejos de Altitude' in the interior of the state of Pernambuco, northeastern Brasil. HERPETOLOGY NOTES, v. 12, p. 591-602, 2019. (Três espécies do PAN: Cercosaura ocellata, Stenolepis ridleyi, Thamnodynastes almae).  
c) Artigo: FREITAS, M.A.; BARBOSA, G.G.; BERNARDINO, K.P.; PINHEIRO-FILHO, J.D.; ABEGG, A.D. First records of the rare snake Echinanthera cephalomaculata Di-Bernardo, 1994 in the state of Pernambuco, Brazil (Serpentes: Dipsadidae). Herpetology Notes, volume 12: 1005-1009, 2019. 
d) Artigo: PEREIRA-FILHO, G.A.; SOUSA, S.M.; SOUSA, A.G.F.; BARBOSA, A.R.; FRANÇA, F.G.R.; FREITAS, M.A. The Distribution of Lachesis muta (Linnaeus, 1766) in the Atlantic Forest of the Pernambuco Endemism Center, Northeastern Brazil. Herpetology Notes, volume 13: 565-569, 2020. 
e) Artigo: PEREIRA-FILHO, G.A.; FREITAS, M.A.; VIEIRA, W.L.S.; MOURA, G.J.B.; FRANÇA, F.G.R. State of knowledge and conservation of the snake fauna of the “Brejos de Altitude” in the Pernambuco Endemism Center, Northeastern Brazil. Ethnobiology and Conservation 2020, 9:12, 2020. (Nove espécies do PAN: Atractus caete, Echinanthera cephalomaculata, Drymoluber brazili, Drymoluber dichrous, Echinanthera cephalostriata, Erythrolamprus reginae, Lachesis muta, Siphlophis compressus, Thamnodynastes almae)
5. Iuri Ribeiro Dias (UESC) informou: 
a) Dissertação de Mestrado na UESC: Marcos Vinicius Coutinho Ferreira. Composição da herpetofauna e uso do habitat por anuros na Serra das Almas, Chapada Diamantina, Bahia. 2020. 
b) Dissertação de Mestrado em Zoologia – UESC: Omar Rojas Padilla. Riqueza de anfíbios e répteis, e distribuição espacial dos anfíbios no Parque Nacional da Serra das Lontras, Bahia - Brasil. 2019. Orientador Antônio Argôlo (Manuscrito em andamento). 
c) Dissertação de Mestrado em Zoologia na UESC: Marcos Ferreira Vila Nova. Composição herpetofaunística da Estação Ecológica Estadual Wenceslau Guimarães, sul da Bahia, Brasil. 2019. Orientador: Mirco Solé Kienle (Manuscrito aceito na Zookeys com o inventário da herpetofauna). 
d) Mestrado em Zoologia - UESC. Orientador: Dennis Rodder; Coorientador: Iuri Ribeiro Dias. Amostragens complementares serão necessárias para finalizar o manuscrito. 
e) Artigo: Souza-Costa, C. A.; Mira-Mendes, C. V.; Dias, Iuri Ribeiro; SILVA, K. B.; Argôlo, A. J.; Solé, M. Squamate reptiles from seasonal semi-deciduous forest remnants in southwestern Bahia, Brazil. Bonn zoological Bulletin, v. 69, p. 85-94, 2020.
6. Magno Travassos (UCSAL/UFBA): Monitoramento no município de Salvador (essa com ocorrência confirmada para espécies do PAN). No estado do Piauí, nos municípios de São João do Piauí, Pedro Laurentino e Queimada Nova, ainda sem registro de espécies alvo, mas estamos trabalhando em manuscritos para ambos os estados. 
7.Daniel Cassiano (UECE): O artigo “Reproductive biology of direct developing and threatened frog Adelophryne maranguapensis (Anura, Eleutherodactylidae) reveals a cryptic reproductive mode for anurans and the first record of parental care for the genus” foi aceito. 
8. Leonardo Ribeiro (UNIVASF/CCA):
RIBEIRO, L.B.; GOMIDES, S.C.; COSTA, H.C. A New Worm Lizard Species (Squamata: Amphisbaenidae: Amphisbaena) with Nonautotomic Tail, from Northeastern Brazil. Journal of Herpetology, Vol. 54, No. 1, 9–18, 2020.
RIBEIRO, L.B.; GOMIDES, S.C.; COSTA, H. C. A New Species of Amphisbaena from Northeastern Brazil (Squamata: Amphisbaenidae). Journal of Herpetology, Vol. 52, No. 2, 234–241, 2018.
9. Moacir Tinôco (UCSAL). Restinga. Herpetofauna do Litoral Norte da Bahia. Moacir Santos Tinôco (Editor). Barro de Chão, Salvador, Bahia. Brasil. 2019. 571 pp. 
10. LEITE, A. K.; OLIVEIRA, M. L. T.; DIAS, M. A.; TINÔCO, M. S. Species composition and richness of the herpetofauna of the semiarid environment of Nordestina, in northeastern Bahia, Brazil. BIOTEMAS (UFSC), v. 32, p. 63-78, 2019. 
11. Capítulo de livro com a participação de Davi Pantoja (UFPI): COLLI, G. R.; FRANÇA, F. G. R.; MESQUITA, D. O.; PANTOJA, D. L. Répteis da Trijunção e o itinerário de Spix e Martius entre o São Francisco e o Vão do Paranã. In: Reuber Albuquerque Brandão; Renata Dias Fançoso; Theodoro de Hungria Machado; Neuber Joaquim dos Santos. (Org.). História Natural do Sertão da Trijunção do Nordeste, Centro-Oeste e Sudeste do Brasil. 1ed.São Paulo: PerSe, 2020, p. 128-147.</t>
  </si>
  <si>
    <t>• Respostas pendentes de e-mails enviados.
• Endereços eletrônicos não encontrados.
• Grande parte dos pesquisadores consultados possui trabalhos em andamento, porém sem a constatação de espécies contempladas no PAN, até o momento.</t>
  </si>
  <si>
    <t>Renato Gomes Faria (UFS) e colaboradores da ação.</t>
  </si>
  <si>
    <t>OE3: Redução dos impactos negativos das atividades econômicas sobre o habitat e as espécies de anfíbios e répteis contemplados neste PAN.</t>
  </si>
  <si>
    <t>3.1</t>
  </si>
  <si>
    <t>Realizar estudos comparativos de parâmetros ecológicos das populações de espécies do PAN em áreas de presença e ausência de atividades econômicas.</t>
  </si>
  <si>
    <t>Relatórios técnicos, trabalhos acadêmicos e publicações</t>
  </si>
  <si>
    <t>Compreender como os diferentes níveis de impactos econômicos afetam os padrões ecológicos das espécies contempladas pelo PAN</t>
  </si>
  <si>
    <t>Geraldo Jorge Barbosa de Moura (UFRPE)</t>
  </si>
  <si>
    <t>Daniel Mesquita (UFPB), Daniel Cassiano (UECE/FACEDI), Frederico França (UFPB), Moacir Tinôco (UCSAL), Renato Faria (UFS), Gilda Andrade (UFMA), Daniel Passos (UFERSA), Eliza Freire (UFRN), Flora Jucá (UFS), Antônio Argôlo (UESC), Arnaldo Magalhães (UNIVASF), Ednilza Maranhão (UFRPE), Leonardo Ribeiro (UNIVASF/CCA), José Ricardo de Oliveira Santos (UNEB/UFRPE), Marcio Frazão (UFCG), Marcelo Kokubum (UFCG), Steferson Abrantes (UFCG), Déborah Praciano (UECE), Maristela Casé Costa Cunha  (UNEB/UFRPE), Rogério Ferreira de Oliveira (UFRPE), Jaqueline Bianque de Oliveira (UFRPE),  Marco Freitas (ICMBio/ESEC Murici), Thamires Campos (UNIVASF/CEMAFAUNA), Magno Travassos (UCSAL), Clara Porto (UCSAL),  Larissa Barreto (UFMA), João Carlos Costa (UEMA), Luiz Jorge Dias (IMESC - MA e UEMA), Yuri Amaral (ICMBio/ PARNA Lençóis Maranhenses), Roberto Cavalcante (SEMACE)</t>
  </si>
  <si>
    <t>Área de ocorrência das espécies-alvo do PAN</t>
  </si>
  <si>
    <t>Geraldo informou que em relação ao que foi comentado por ocasião da oficina de planejamento e as respostas recebidas que a ação está caminhando com passos lentos, porém vale destacar que é uma ação que exige mais tempo para ser executada e ter ações mais robustas (publicáveis). E ainda tivemos a agravante da Pandemia.
Detalhe do doutorado de uma das minhas co-orientandas (Gabriela Felix): Até o presente momento foram realizadas as coletas de campo, sendo quatro incursões – duas no período seco e duas no período chuvoso – nas áreas de coleta diferenciadas de acordo com o tipo de uso do solo em “Agricultura convencional”, “Agricultura orgânica” e “Caatinga stricto sensu”. No decorrer do estudo determinou-se que para fim de avaliação do efeito ecotoxicológico dos contaminantes ambientais sobre os anuros coletados serão processadas somente as amostras de fígado, as quais já foram coletadas e emblocadas em parafina e parte destes blocos foram cortados em micrótomo e montados em lâmina sob lâmina. A leitura das lâminas ainda não foi iniciada. Para mensuração de metais pesados, as amostras de músculo, intestino e fígado coletadas já foram liofilizadas e enviadas para o Laboratório de Química Analítica do Centro de Pesquisas (CENAPESQ) da Universidade Federal Rural de Pernambuco (UFRPE) onde serão analisadas.</t>
  </si>
  <si>
    <t>Em Pernambuco:
Ainda não há produtos palpáveis (publicados). Detalhe do doutorado de uma das minhas orientandas (Gabriela Felix): No momento há somente resultados referentes à avaliação macroscópica dos órgãos coletados durante as necropsias dos animais. Aparentemente houve uma maior prevalência de lesões macroscópicas nos anuros coletados na área de agricultura convencional, no entanto, os dados precisam ser tabulados e analisados de forma criteriosa para descrição de qualquer resultado e as análises microscópicas e mensuração de metais devem ser realizadas para confirmação dos achados.
No Maranhão: 
BARRETO, L.; NECKEL-OLIVEIRA, S.; RIBEIRO, L.E.S.; GARCEZ, R.B.M.; CALVET, M.C.R.; OLIVEIRA, C.C.; Van ZUIDAM, B.G.; ROESSINK, I.; Van NES, E.H.; PEETERS, E.T.H.M. Seasonal Variation in the Population Parameters of Kinosternon scorpiodes and Trachemys adiutrix, and Their Association with Rainfall in Seasonally Flooded Lakes. HERPETOLOGICAL CONSERVATION AND BIOLOGY, 15(2):457–466, 2020.</t>
  </si>
  <si>
    <t>Julgo que a falta de produtos é porque corresponde a uma ação realmente que exige mais tempo. E ainda tivemos a agravante da Pandemia.</t>
  </si>
  <si>
    <t>Geraldo Jorge Barbosa de Moura (UFRPE) e colaboradores da ação.</t>
  </si>
  <si>
    <t>3.2</t>
  </si>
  <si>
    <t>Identificar e propor condicionantes a serem entregues para os órgãos de licenciamento ambiental.</t>
  </si>
  <si>
    <t>Lista de condicionantes</t>
  </si>
  <si>
    <t>Condicionantes sendo consideradas nos processos de licenciamento</t>
  </si>
  <si>
    <t>Sara Maria de Brito Alves (INEMA - BA)</t>
  </si>
  <si>
    <t>Simone Porfírio (SUDEMA - PB), Gabriela Gama (IMA - AL), Patrícia Tavares (SEMA - PE), Flávia Prado (SEMACE), Adriana Castro (INEMA - BA), Carolina Lisboa (SEMURB/Natal - RN), Moacir Tinôco (UCSAL), Daniel Mesquita (UFPB), Geraldo Moura (UFRPE), Daniel Cassiano (UECE/FACEDI), Frederico França (UFPB), Renato Faria (UFS), Gilda Andrade (UFMA), Daniel Passos (UFERSA), Eliza Freire (UFRN), Roberto Cavalcante (SEMACE), Thamires Campos (UNIVASF/CEMAFAUNA), Yuri Amaral (ICMBio/PARNA Lençóis Maranhenses), Luiz Jorge Dias (IMESC - MA e UEMA), Roberto Cavalcante (SEMACE)</t>
  </si>
  <si>
    <t>Recomendação: incluir estudos comparativos da ação 3.7 nas condicionantes das autorizações para manejo de fauna no licenciamento</t>
  </si>
  <si>
    <t xml:space="preserve">Colaboradores que responderam o e-mail sobre o andamento dessa ação (Thamires, Patrícia, Gabriela, Daniel Passos). Houve contribuição para elaboração de possíveis condicionantes a serem encaminhadas aos órgãos ambientais por Sara, Thamires, Patrícia e Gabriela. A primeira versão foi apresentada na oficina para complementações e validação. A ação, portanto, está concluída. </t>
  </si>
  <si>
    <t>Lista de condicionantes.</t>
  </si>
  <si>
    <t>3.3</t>
  </si>
  <si>
    <t>Realizar oficinas e encaminhar aos órgãos de meio ambiente e gestão dos recursos naturais e Ministérios Públicos material do PAN para subsidiar as emissões de licenças.</t>
  </si>
  <si>
    <t>Mapas, shapes de áreas prioritárias, documentos gerados e encaminhados; Relatórios técnicos; Lista de condicionantes do produto da ação 3.1; Oficinas de divulgação e sensibilização</t>
  </si>
  <si>
    <t>Sara Maria de Brito Alves (INEMA -BA)</t>
  </si>
  <si>
    <t>Simone Porfírio (SUDEMA - PB), Gabriela Gama (IMA - AL), Patrícia Tavares (SEMA - PE), Flávia Prado (SEMACE), Adriana Castro (INEMA - BA), Carolina Lisboa (SEMURB/Natal - RN), Roberto Cavalcante (SEMACE),  Yuri Amaral (ICMBio/PARNA Lençóis Maranhenses), Luiz Jorge Dias (IMESC - MA)</t>
  </si>
  <si>
    <t>Áreas de empreendimentos passíveis de licenciamento</t>
  </si>
  <si>
    <t>O objetivo desta ação é encaminhar às SEMAS, OEMAS e OMMAs, shapes com as áreas do PAN e áreas de ocorrência das espécies-alvo do PAN, juntamente com outros materiais para consulta. 
Convidar todos os municípios (órgãos licenciadores e Ministérios Públicos) da área de ocorrência das espécies-alvo do PAN para as oficinas. Solicitar retorno dos participantes das oficinas. Realizar junto com a ação 1.3</t>
  </si>
  <si>
    <t>Na Bahia, Sara informou que o INEMA através da Coordenação de Gestão de Fauna da Diretoria de Sustentabilidade e Conservação realizou nos meses de agosto e setembro 09 Capacitações para Procedimentos de Fauna, CETAS, Planos de Ação para Conservação de Espécies Ameaçadas e Educação Ambiental para Fauna Silvestre com os servidores de 09 Unidades Regionais e Postos Avançados, todas em ambiente virtual. Nessa oportunidade foram apresentadas as espécies ameaçadas, os PANS e a interface com a agenda de controle e comando.</t>
  </si>
  <si>
    <t xml:space="preserve">Na Bahia: Fotos das capacitações virtuais. </t>
  </si>
  <si>
    <t>Sara tem a impressão que a ação mistura dois temas: divulgação/sensibilização e condicionantes para o licenciamento ambiental. Sugiro que seja desmembrada da seguinte maneira: encaminhar aos órgãos de meio ambiente e gestão dos recursos naturais e Ministérios Públicos material do PAN para subsidiar as emissões de licenças. E a outra parte de oficinas fica no geral para divulgar o PAN no geral, incluindo as questões de controle e comando. A ação não foi desenvolvida nos outros estados.</t>
  </si>
  <si>
    <t>Para a primeira parte da ação o produto será: Mapas, shapes de áreas prioritárias, documentos gerados e encaminhados, Relatórios técnicos; Lista de condicionantes do produto da ação. Para a segunda parte será: Oficina realizada, listas de presença, fotos. Patrícia sugere definir os materiais que serão encaminhados.</t>
  </si>
  <si>
    <t>3.4</t>
  </si>
  <si>
    <t>Articular junto aos Ministérios Públicos a integração das demandas do PAN herpetofauna do Nordeste na elaboração de novos Termos de Ajustamento de Conduta (TACs), quando tratar de ajustes de danos ambientais que impactem as espécies do PAN.</t>
  </si>
  <si>
    <t>Relatórios, ofícios</t>
  </si>
  <si>
    <t>Ações incluídas em TACs</t>
  </si>
  <si>
    <t>Simone Porfírio (SUDEMA - PB), Patrícia Tavares (SEMA - PE), Flávia Prado (SEMACE), Adriana Castro (INEMA - BA), Carolina Lisboa (SEMURB/Natal - RN), Epitácio Correia (IMA - AL)</t>
  </si>
  <si>
    <t>Todos os estados da região Nordeste</t>
  </si>
  <si>
    <t>Ação ainda não foi iniciada conforme planejado.</t>
  </si>
  <si>
    <t>•	Ação foi prevista para ser iniciada por Gabriela em 2020, e prejudicada por conta da quarentena, que dificultou a articulação entre o órgão ambiental e Ministério público.
•	Ausência de colaboradores das OEMAs de alguns Estados abrangidos pelo PAN, dificultando o repasse e obtenção de informações. Alguns colaboradores não atuam mais na fauna, outros sem e-mail na lista, e outros com e-mail inválido. 
•	Dependência de produtos de outras ações, como mapas atualizados com áreas prioritárias, sumário executivo do PAN.
•	Ação depende do conhecimento sobre ações de pesquisa e conservação com as espécies do PAN, para que os recursos sejam destinados a projetos específicos.</t>
  </si>
  <si>
    <t>•	Identificar contatos dos núcleos de meio ambiente dos Ministérios Públicos Estaduais e encaminhar informações do PAN, como o sumário executivo do PAN, e o mapas atualizados com áreas prioritárias.
•	Identificar colaboradores das OEMAs de alguns Estados abrangidos pelo PAN que possam atuar nessa ação.
•	Identificar projetos aptos a receber recursos de TACs.
•	Melhorar a articulação entre as Instituições, e identificar e atualizar a rede de colaboradores da ação. Para isso, seria ideal encaminhar o sumário executivo, com informações compiladas para as Instituições (OEMAs e MPs).
•	Sugestão: retirar trecho “... quando tratar de ajustes de danos ambientais que impactem as espécies do PAN”.
•	Justificativa: Ampliar o direcionamento de recursos de TACs possibilitando a destinação de recursos de qualquer tipo de atividade/empreendimento, mesmo que não impactem diretamente as espécies do PAN.</t>
  </si>
  <si>
    <t>Articular junto aos Ministérios Públicos a integração das demandas do PAN herpetofauna do Nordeste na elaboração de novos Termos de Ajustamento de Conduta (TACs).</t>
  </si>
  <si>
    <t>Projetos alinhados com as ações do PAN incluídas em TACs.</t>
  </si>
  <si>
    <t>3.5</t>
  </si>
  <si>
    <r>
      <t xml:space="preserve">Elaborar e encaminhar documento ao Órgão Estadual de Meio Ambiente - OEMA ressaltando o prejuízo da ampliação do Aeroporto de Salvador sobre o Parque das Dunas para a conservação do </t>
    </r>
    <r>
      <rPr>
        <i/>
        <sz val="11"/>
        <color rgb="FF000000"/>
        <rFont val="Calibri"/>
        <family val="2"/>
      </rPr>
      <t>Glaucomastix</t>
    </r>
    <r>
      <rPr>
        <sz val="11"/>
        <color rgb="FF000000"/>
        <rFont val="Calibri"/>
        <family val="2"/>
      </rPr>
      <t xml:space="preserve"> </t>
    </r>
    <r>
      <rPr>
        <i/>
        <sz val="11"/>
        <color rgb="FF000000"/>
        <rFont val="Calibri"/>
        <family val="2"/>
      </rPr>
      <t>abaetensis.</t>
    </r>
  </si>
  <si>
    <t>Documento encaminhado</t>
  </si>
  <si>
    <t>Adriana Castro (INEMA - BA), Fábio Lima (Parque Municipal Klaus Peters),  Larissa Barreto (UFMA), João Carlos Costa (UEMA), Gildevan N. Lopes (IFMA), Davi Pantoja (UFPI)</t>
  </si>
  <si>
    <t>Salvador - BA</t>
  </si>
  <si>
    <t>O documento deverá ser encaminhado com cópia aos Ministérios Públicos.</t>
  </si>
  <si>
    <t>O documento foi elaborado e encaminhado para assinatura para envio ao órgão ambiental do estado, contudo não foi devolvido assinado. O documento necessita ser encaminhado à chefia do RAN para que seja elaborado o Ofício de encaminhamento. Falta que o principal interessado, o gestor do Parque das Dunas encaminhe a documentação para encaminhamento ao RAN. Durante a oficina o documento foi complementado e deverá ser encaminhado pelo articulador da ação até dezembro de 2020.</t>
  </si>
  <si>
    <t>Produto incompleto. Elaborado, mas não assinado e nem encaminhado.</t>
  </si>
  <si>
    <t>Recomendo apenas que seja verificado o fluxo das assinaturas do documento para envio para a OEMA. Revisão da data do término da ação.</t>
  </si>
  <si>
    <t>3.6</t>
  </si>
  <si>
    <t>Elaborar e encaminhar aos órgãos competentes documento que recomende a utilização dos protocolos de resgate e destinação de indivíduos de espécies contempladas no PAN a serem incorporados no âmbito do licenciamento.</t>
  </si>
  <si>
    <t xml:space="preserve">Utilização do protocolo durante os licenciamentos </t>
  </si>
  <si>
    <t>Thamires Freitas Campos (UNIVASF/CEMAFAUNA)</t>
  </si>
  <si>
    <t>Moacir Tinôco (UCSAL), Daniel Cassiano (UECE/FACEDI), Leonardo Ribeiro (UNIVASF/CCA), Arnaldo Magalhães (UNIVASF), Simone Porfírio (SUDEMA - PB), Gabriela Gama (IMA - AL), Patrícia Tavares (SEMA - PE), Flávia Prado (SEMACE), Adriana Castro (INEMA - BA), Carolina Lisboa (SEMURB/Natal - RN), Daniel Mesquita (UFPB), Roberto Cavalcante (SEMACE), Sara Maria de Brito Alves (INEMA - BA), Maria Augusta (SEMARH - SE), Cristina Farias da Fonseca (IBAMA/UFRPE), Dênisson Souza e Silva (UFRPE), Yuri Marinho Valença (CPRH), Yuri Amaral (ICMBio/Parna Lençois Maranhenses), Roberto Cavalcante (SEMACE)</t>
  </si>
  <si>
    <t xml:space="preserve">Em caso de solturas, mesmo que não seja de espécie não contempladas no PAN, seguir o protocolo. </t>
  </si>
  <si>
    <t>Está em fase de finalização da compilação das instruções normativas estaduais e federal para elaboração do documento. No entanto, o prazo para sua conclusão já expirou.</t>
  </si>
  <si>
    <t>O documento está em fase de elaboração.</t>
  </si>
  <si>
    <t>A dificuldade foi chegar a um protocolo único que compile todas as informações normativas de cada estado e direcionar a destinação da soltura das espécies contempladas no PAN a serem incorporados no âmbito do licenciamento ambiental que na grande maioria estão ligadas a empresas privadas, para conectar essas empresas as instituições públicas através de carta de aceite para CETAS e coleções científicas, porém esbarrei na situação que nem todo estado exige.</t>
  </si>
  <si>
    <t>Dialogar um caminho único para encaminhar esse documento, a fim de criar uma forma que seja instaurado entre os órgãos ambientais estaduais. Existe necessidade de estender o prazo final para dezembro/2020. O grupo, na oficina, decidiu ampliar o prazo para julho-2021.</t>
  </si>
  <si>
    <t>3.7</t>
  </si>
  <si>
    <t>Desenvolver ações formativas instrumentalizando a comunidade, de modo a promover atividades turísticas sustentáveis.</t>
  </si>
  <si>
    <t>Atas de reuniões, palestras, material de divulgação, eventos e capacitações, etc</t>
  </si>
  <si>
    <t>Promoção do Turismo Sustentável</t>
  </si>
  <si>
    <t>Adriana Lúcia Batista de Castro (INEMA - BA)</t>
  </si>
  <si>
    <t>Patrícia Tavares (SEMA - PE), Ubiratã Ferreira Souza (UFRPE), Moacir Tinôco (UCSAL), Fábio Lima (Parque Klaus Peters)</t>
  </si>
  <si>
    <t>Na Bahia, nos municípios: Mata de São João, Itanagra, Entre Rios, Esplanada e Conde Jandaíra</t>
  </si>
  <si>
    <t>Municípios de ocorrência das espécies-alvo do PAN</t>
  </si>
  <si>
    <t>Inicialmente essa ação será realizada na Bahia.</t>
  </si>
  <si>
    <t>Até o presente momento já contamos com as seguintes ações desenvolvidas relacionadas aos objetivos da ação 3.7: 
• Realocação de fauna silvestre de vida livre: Essa é uma das atividades realizada pela UC na região – Parque Klaus Peters. Condomínios, hotéis, empresas e outras pessoas têm entrado em contato para a remoção dos animais silvestres em encontros oportunistas. O manejo é realizado com equipamentos de contenção (pinção, gancho e caixa de transporte), além da utilização de perneiras. É preenchida uma ficha de campo onde são coletadas informações e aferidas as coordenadas geográficas. No momento do manejo uma equipe aproveita a oportunidade para realizar uma ação pontual de informação ambiental sobre a espécie realocada falando um pouco sobre seu hábito e cuidados, após a ação é entregue um certificado de "Parceiro da Natureza" elaborado para valorizar a pessoa que entrou em contato solicitando a remoção do animal.
• Capacitação de equipe: Constantemente é realizado treinamentos em parcerias com universidades para formação continuada dos guardas parques para acompanhamento de turistas e ações diversas dentro da UC. Em sua maioria são moradores das comunidades locais.
• Palestras e treinamentos para colaboradores dos condomínios e guias de turismo: Devido à proximidade da Unidade de Conservação de condomínios e empreendimentos hoteleiros são realizadas palestras e treinamentos com esses colaboradores e guias de turismo que atuam nos limites da Unidade de Conservação.
• Recebimento da Reunião Anual do Conselho Nacional da Reserva da Biosfera da Mata Atlântica na região do Litoral Norte da Bahia. Estiveram presentes representantes de 17 estados brasileiros pertencentes ao domínio da Mata Atlântica. Neste momento foi lançado o primeiro roteiro turístico dos Postos Avançados da Reserva da Biosfera da Mata Atlântica (RBMA) com visitação aos Postos Avançados que fazem parte (Reserva Sapiranga; Instituto Baleia Jubarte, Parque Sauípe, ECOA, Parque das Dunas, Fundação Terra Mirim, Projeto TAMAR, Parque Klaus Peters, Ecoparque da Mata e RPPN Lontra). Muitos destes postos com presença de restingas em estágio avançado de regeneração e registro de espécies-alvos deste PAN. 
• Durante o evento da RBMA também realizamos o Seminário Nacional Turismo e Mata Atlântica, onde foram desenvolvidas diversas palestras tratando sobre o turismo sustentável e com explanação de Postos Avançados que contemplam áreas onde estão presentes espécies do PAN. Este roteiro contempla proposta de implementação de turismo sustentável dentro da Unidade de Conservação – APA do Litoral Norte do Estado da Bahia casado aos objetivos da RBMA.</t>
  </si>
  <si>
    <t>Registros fotográficos e listas de presença das ações listadas.</t>
  </si>
  <si>
    <t xml:space="preserve">Existem possibilidades de desenvolvimentos de mais ações até o prazo de conclusão – previsão 2024. Sônia Mendonça solicitará o encaminhamento dos produtos já obtidos. Moacir: A RBMA está propondo uma ação voltada para um corredor de restinga para o calango-do-abaeté. </t>
  </si>
  <si>
    <t>3.8</t>
  </si>
  <si>
    <t xml:space="preserve">Subsidiar as OEMAS com informações que compatibilizem a implantação de empreendimentos nos remanescentes da APA do Catolé e Serra da Saudinha com a conservação das espécies ameaçadas contempladas pelo PAN. </t>
  </si>
  <si>
    <t xml:space="preserve">Documento encaminhado. Palestras. Atas de reuniões </t>
  </si>
  <si>
    <t>Selma Torquato da Silva (UFAL/MHN)</t>
  </si>
  <si>
    <t>Eliza Freire (UFRN), Ubiratan Gonçalves (UNEAL), Sônia Mendonça (ICMBio/RAN)</t>
  </si>
  <si>
    <t>APA do Catolé e Serra da Saudinha</t>
  </si>
  <si>
    <t>Alagoas</t>
  </si>
  <si>
    <t>O documento produzido pelo grupo articulador deverá ser assinado pelo GAT do PAN (ou RAN) atestando a importância da proteção das áreas em questão.</t>
  </si>
  <si>
    <t>Foi entregue ao Conselho gestor da APA do Catolé uma carta de manifesto e dossiê dos pesquisadores da UFAL contra as atividades que promovem impactos negativos praticadas nesta Unidade de Conservação juntamente com um dossiê documentado que atesta a extrema relevância da referida APA. Também foi realizado um estudo que resultou na elaboração do Plano de Manejo da APA do Catolé, o qual se encontra sob a análise do conselho gestor da APA. Houve também a publicação de artigo sobre anuros que atesta a relevância da área. Outro artigo, sobre os répteis, está em andamento e também enfatizará a relevância da Unidade de Conservação.</t>
  </si>
  <si>
    <t>1 - Carta de manifesto e dossiê contra as atividades que promovem impactos negativos praticadas na APA do Catolé
2 - Plano de Manejo da APA do Catolé, que estabelece restrições de uso para as áreas de mata ombrófila e das manchas de cerrado (em tramitação).</t>
  </si>
  <si>
    <t>O documento produzido pelo grupo articulador poderá ser assinado pelo GAT do PAN (ou RAN) atestando a importância da proteção das áreas em questão.</t>
  </si>
  <si>
    <t>OE4: Melhoria da qualidade do habitat das espécies do PAN que sofrem impactos de contaminantes.</t>
  </si>
  <si>
    <t>4.1</t>
  </si>
  <si>
    <t>Ampliar o conhecimento do efeito do uso de agrotóxicos sobre as espécies do PAN.</t>
  </si>
  <si>
    <t>Artigos, teses, dissertações e relatórios</t>
  </si>
  <si>
    <t>Efeitos conhecidos para as áreas e espécies do PAN</t>
  </si>
  <si>
    <t>Leonardo Barros Ribeiro (UNIVASF/CCA)</t>
  </si>
  <si>
    <t>Ubiratan Gonçalves (UNEAL), Antônio  Argôlo (UESC), Ana Catarina Luscher Albinati (UNIVASF), Gabriela Felix (UFRPE), Geraldo Moura (UFRPE), Jaqueline Bianque (UFRPE), Flora Juncá (UEFS), Patrícia Gondim (SEMACE), Giordano Viola (IFRN),  Frederico França (UFPB), Eliza Freire (UFRN), Caio Vinícius de Mira Mendes (UESC), Renan Nunes Costa (UESC), Geane Limeira (UNIVASF/CEMAFAUNA)</t>
  </si>
  <si>
    <t>Submédio São Francisco, Alagoas, Ceará, Pernambuco, Rio Grande do Norte, Mata Atlântica da Paraíba, Bahia</t>
  </si>
  <si>
    <t>Todos os estados do PAN</t>
  </si>
  <si>
    <t>Em Pernambuco: 
1 - Efeito ecotoxicológico dos contaminantes ambientais sobre os anuros (Leptodactylus macrosternum; estudo para inferência em espécies do PAN) (Colaboradores Gabriela Felix, Ana Catarina Luscher Albinati, Geraldo Moura, Jaqueline Bianque). 
2 - Até o presente momento foram realizadas as coletas em campo, sendo quatro campanhas – duas no período seco e duas no período chuvoso – nas áreas de coleta diferenciadas de acordo com o tipo de uso do solo em “Agricultura convencional”, “Agricultura orgânica” e “Caatinga stricto sensu”. No decorrer do estudo determinou-se que para fim de avaliação do efeito ecotoxicológico dos contaminantes ambientais sobre os anuros coletados serão processadas somente as amostras de fígado, as quais já foram emblocadas em parafina, e parte destes blocos foi cortado em micrótomo e montado em lâminas. A leitura das lâminas ainda não foi iniciada. Para mensuração de metais pesados, as amostras de músculo, intestino e fígado coletadas já foram liofilizadas e enviadas para o Laboratório de Química Analítica do Centro de Pesquisas (CENAPESQ) da Universidade Federal Rural de Pernambuco (UFRPE) onde serão analisadas.
3 - Avaliação da genotoxicidade em lagartos (Colaborador Daniel Cunha Passos). Está sendo avaliada a genotoxicidade em duas populações de lagartos, uma delas exposta a intenso uso de agrotóxicos. Modelo de estudo é Tropidurus (não é espécie do PAN). 
Em Alagoas: Ubiratan (UNEAL) informou que já houve coleta de material em fevereiro de 2020 para avaliação de micronúcleo na Mata do Catolé e coleta de material para análise de metais pesados e análise de micronúcleo na região agreste em agosto de 2020 (Leptodactylidae e Hylidae). 
Na Bahia: 
1 - Moacir informou que está avaliando uma provável contaminação por agrotóxico em anfíbios da família Leptodactylidae. 
2 – Mirco Solé (UCSAL) está desenvolvendo um projeto que busca responder as seguintes questões:  
The researchers at the Tropical Herpetology Lab try to find answers to the following questions:
•	Where and how do tropical frogs live?
How are reptiles distributed and what limits their distribution?
•	How susceptible are tropical frogs to climate change?
What do frogs eat and who eats frogs?
•	How do pesticides and fertilizers affect frog development?</t>
  </si>
  <si>
    <t>Tese de Doutorado: no momento há somente resultados referentes à avaliação macroscópica dos órgãos coletados durante as necropsias dos animais. Aparentemente houve uma maior prevalência de lesões macroscópicas nos anuros coletados na área de agricultura convencional, no entanto, os dados precisam ser tabulados e analisados de forma criteriosa para descrição de qualquer resultado, e as análises microscópicas e mensuração de metais devem ser realizadas para confirmação dos achados.</t>
  </si>
  <si>
    <t xml:space="preserve">A quarentema da Covid-19 tem prejudicado os procedimentos laboratoriais como a finalização dos cortes em micrômetro para montagem e leitura de lâminas histológicas, e as análises para mensuração de metais pesados. Também tem comprometido a coleta e análise dos dados. Alguns colaboradores não encaminharam as informações solicitadas.
</t>
  </si>
  <si>
    <t>Leonardo Barros Ribeiro (UNIVASF/CCA) e colaboradores da ação</t>
  </si>
  <si>
    <t>Incluir Moacir Santos Tinôco (UCSAL) e Daniel Cunha Passos (UFERSA). Retirar o nome de Giordano Viola (IFRN).</t>
  </si>
  <si>
    <t>4.2</t>
  </si>
  <si>
    <t xml:space="preserve">Articular com órgãos de controle ambiental ações de fiscalização mais intensas com relação ao uso irregular de agrotóxicos nas áreas de ocorrência de espécies contempladas no PAN.
</t>
  </si>
  <si>
    <t xml:space="preserve">Nota técnica encaminhada aos órgãos fiscalizadores estaduais e MPEs, informando áreas prioritárias para fiscalização, considerando as espécies contempladas no PAN
</t>
  </si>
  <si>
    <t>Ações de fiscalização realizadas</t>
  </si>
  <si>
    <t>Flávia Michele Vasconcelos do Prado (SEMA - CE)</t>
  </si>
  <si>
    <t>Ubiratan Gonçalves (UNEAL), Antônio Argôlo (UESC), Leonardo Ribeiro (UNIVASF/CCA), Sara Alves (INEMA - BA), Patrícia Tavares (SEMA - PE), Simone Porfírio (SUDEMA - PB), Gilda  Andrade (UFMA), Roberto Cavalcante (SEMACE)</t>
  </si>
  <si>
    <t>O documento deverá ser encaminhado com cópia aos Ministérios Públicos</t>
  </si>
  <si>
    <t>A ação só terá início em julho de 2022.</t>
  </si>
  <si>
    <t>4.3</t>
  </si>
  <si>
    <t>Elaborar e apresentar aos Órgãos Estaduais de Meio Ambiente - OEMAs protocolo de recomendação para composição dos termos de referência para o licenciamento e fiscalização da exploração de areia e rocha nas áreas das espécies contempladas pelo PAN.</t>
  </si>
  <si>
    <t>Protocolo entregue e oficina realizada</t>
  </si>
  <si>
    <t>Termos de referência que incluam condicionantes sobre as espécies do PAN</t>
  </si>
  <si>
    <t>Marco Antônio de Freitas (ICMBio/ESEC Murici)</t>
  </si>
  <si>
    <t>Daniel Passos (UFERSA), Flávia Prado (SEMA - CE), Carolina Lisboa (SEMURB/Natal - RN), Eliza Freire (UFRN), Simone Porfírio (SUDEMA - PB), Ednilza Maranhão (UFRPE), Moacir Tinôco (UCSAL), Selma Torquato (UFAL), Luiz Jorge Dias (IMESC - MA e UEMA), Yuri  Amaral (ICMBio/ PARNA Lençóis Maranhenses)</t>
  </si>
  <si>
    <t>Marco Freitas informou que não iniciou o documento por esquecimento.</t>
  </si>
  <si>
    <t>Com o término do Doutorado e novas demandas após assumir a chefia da ESEC de Murici Marco Freitas esqueceu de iniciar a ação.</t>
  </si>
  <si>
    <t>4.4</t>
  </si>
  <si>
    <t>Produção de material e divulgação sobre efeitos de atividades potencialmente poluidoras nas espécies do PAN.</t>
  </si>
  <si>
    <t>Material de divulgação (cartilha, folder, livros, redes sociais)</t>
  </si>
  <si>
    <t>Ações de divulgação efetuadas</t>
  </si>
  <si>
    <t>Eliza Maria Xavier Freire (UFRN)</t>
  </si>
  <si>
    <t>Daniel Passos (UFERSA), Carolina Lisboa (SEMURB/Natal - RN), Leonardo Ribeiro (UNIVASF/CCA), Antônio Argôlo (UESC), Renato Faria (UFS), Daniel Cassiano (UECE/FACEDI), Geraldo Moura (UFRPE), Arnaldo Magalhães (UNIVASF), Moacir Tinôco (UCSAL), Tarcísio Botelho (Ação Ambiental Socioambientalismo e ONG Bioeducar), Daniel Mesquita (UFPB), Frederico França (UFPB), Geane Limeira (UNIVASF/CEMAFAUNA), Davi Pantoja (UFPI), Rodrigo Tinoco (Herpeto.org), Thamires Campos (UNIVASF/CEMAFAUNA),  Moacir Tinôco (UCSAL), Gilda Andrade (UFMA)</t>
  </si>
  <si>
    <t>Incluir materiais produzidos na plataforma virtual (ação 1.7)</t>
  </si>
  <si>
    <t>No Rio Grande do Norte: 
1.	Houve produção de material e divulgação sobre espécies do PAN, por meio de exposição itinerante, mas NÃO sobre efeitos de atividades potencialmente poluidoras. 
2.	Encontro de Zoologia do Nordeste (EZN) 01/09/2019 a 04/09/2019 Detalhes da ação: Foram discutidos assuntos de relevância para a biodiversidade, conservação da fauna regional através da sua exploração racional, preservação do seu ambiente e poluição. Público atendido: cerca de 300 pessoas. 
Na Bahia: 
Foi publicado capítulo de livro onde tratamos dos aspectos das atividades potencialmente poluidoras para espécies do PAN. (O livro foi enviado para o RAN e entregue para alguns membros do PAN, antes da pandemia). O material da exposição está disponível em: https://www.facebook.com/herpetofaunabahia. O livro foi divulgado em quatro exposições e três oficinas. 
Em Alagoas: 
XXVIII Fim de Semana no Museu; Data: 13/07/2019 e 14/07/2019 Organização: Selma Torquato e Filipe Nascimento. Programação do Evento: Sábado 13/07 09-10h Solenidade de homenagem aos pesquisadores que contribuíram com o setor de Herpetologia do Museu de História Natural da Universidade Federal de Alagoas 10-11h, Cine debate: Os répteis no cinema 11-12h Oficina: Conhecendo os répteis, Domingo 14/07 09-10h Oficina: Conhecendo os anfíbios 10-11h, Bate-papo: Mitos e verdades sobre serpentes (Laboratório de Biologia Integrativa/UFAL).</t>
  </si>
  <si>
    <t>Na Bahia: Um capítulo de livro onde tratamos dos aspectos das atividades potencialmente poluidoras para espécies do PAN (O livro foi enviado para o RAN e entregue para alguns membros do PAN, antes da pandemia) O material da exposição está disponível em: https://www.facebook.com/herpetofaunabahia</t>
  </si>
  <si>
    <t xml:space="preserve">O material/produto de divulgação e popularização da ciência com o qual Eliza Freire trabalha contempla espécies do PAN, mas não contempla efeitos de atividades potencialmente poluidoras. O mesmo problema é identificado com os produtos da UFAL. </t>
  </si>
  <si>
    <t>Eliza Maria Xavier Freire (UFRN) e colaboradores da ação.</t>
  </si>
  <si>
    <t>Eliza Freire sugere revisão do texto da Ação. Retirar do texto da ação a parte que limita somente às espécies do PAN, já que tais atividades são para todas as espécies e contemplariam as espécies do PAN de qualquer forma. O grupo presente na oficina concordou com a sugestão.</t>
  </si>
  <si>
    <t>Produzir e divulgar materiais sobre efeitos de atividades potencialmente poluidoras nas áreas de ocorrência das espécies do PAN.</t>
  </si>
  <si>
    <t>4.5</t>
  </si>
  <si>
    <t>Detectar se o nível de emissão de efluentes (microbiológico, físico-químico, agrotóxicos ou metais pesados) está de acordo com a legislação vigente nas áreas de ocorrência das espécies do PAN.</t>
  </si>
  <si>
    <t>Relatório da qualidade de água nos pontos de ocorrência das espécies do PAN</t>
  </si>
  <si>
    <t>Detectadas as irregularidades, o órgão competente deverá ser acionado.</t>
  </si>
  <si>
    <t>Ubiratan Gonçalves da Silva (UNEAL)</t>
  </si>
  <si>
    <t>Selma Torquato (UFAL), Gabriela Gama (IMA - AL), Moacir Tinôco (UCSAL), Ednilza Maranhão (UFRPE), Jozelia Correia (UFRPE), Roberto Cavalcante (SEMACE), Cristiana Vieira (SEMA - BA), Sara Alves (INEMA - BA),  Milena Machado (UFERSA - RN)</t>
  </si>
  <si>
    <t>Alagoas, Ceará, Bahia, Pernambuco, Maranhão</t>
  </si>
  <si>
    <t xml:space="preserve">A ação na Bahia está em andamento. Nas outras localidades ainda não foi iniciada. Portanto, a ação não foi concluída no período previsto.
Na Bahia: Moacir Tinôco (UCSAL) informou que estão analisando a qualidade da água das lagoas no interior e nas áreas do entorno do projeto da RPPN Fonte dos Padres, as análises iniciaram em novembro de 2019 e seguem até dezembro de 2020. Nesses estudos estão avaliando a água em seis pontos de amostragem, do ponto de vista microbiológico, físico-químico, comunidade planctônica e avaliação da comunidade de macrófita e como esses parâmetros alteram a qualidade ambiental das lagoas e afetam a biodiversidade. Para esse estudo está sendo utilizada a Resolução 357/2005 do CONAMA. Este projeto é uma parceria entre a UCSAL e o Condomínio Busca Vida, que é o responsável pelo financiamento dos estudos. Já foram feitas coletas de água, plâncton e macrófitas. Os estudos para este projeto receberam recurso da ordem de R$ 15 mil reais e o relatório final será entregue até março de 2021. </t>
  </si>
  <si>
    <t xml:space="preserve">Houve interpretação equivocada sobre o produto da ação pelo articulador prejudicando o andamento da ação. </t>
  </si>
  <si>
    <t>Ubiratan Gonçalves da Silva (UNEAL) e membros do GAT durante a oficina.</t>
  </si>
  <si>
    <t>O grupo entendeu que o prazo de término deve ser ampliando para julho de 2024.</t>
  </si>
  <si>
    <t>Detectar se o nível de emissão de efluentes (microbiológico, físico-químico, agrotóxicos ou metais pesados) está de acordo com a legislação vigente em áreas de ocorrência das espécies do PAN.</t>
  </si>
  <si>
    <t>4.6</t>
  </si>
  <si>
    <t>Detectar a presença de microplásticos em anfíbios,  lagartos e serpentes que ocorrem nas áreas de ocorrência das espécies do PAN.</t>
  </si>
  <si>
    <t>Dissertação e artigos publicados</t>
  </si>
  <si>
    <t>Minimizar o impacto dos poluentes plásticos nas áreas de ocorrência das espécies do PAN</t>
  </si>
  <si>
    <t>Geraldo Moura (UFRPE), Gilda Andrade (UFMA), Leonardo Ribeiro (UNIVASF/CCA), Jaqueline Santos (UFRPE), Jayne Crisleny (UFRPE/UAST), Leonardo Pessoa Cabus Oitaven (UFRPE), Lara Valesca Mendonça Costa Santos (UFRPE), Geane Limeira (UNIVASF/CEMAFAUNA), Euvaldo Marciano Santos Silva Júnior (UNIVASF/CEMAFAUNA)</t>
  </si>
  <si>
    <t>Pernambuco, Maranhão, Paraíba</t>
  </si>
  <si>
    <t xml:space="preserve">Thamires informou que foi confirmada a presença dos microplásticos (MPs) em uma espécie de anfíbio através da conclusão da dissertação e pelo artigo a ser publicado, havendo a possibilidade de replicação da metodologia para as espécies do PAN. Porém, essa espécie de anfíbio não ocorre nas áreas das espécies do PAN. Geraldo Moura (UFRPE) - Estudo dos resíduos sólidos com uma monografia de graduação que está avaliando a presença de microplástico no tubo digestivo de anuros não ameaçados que co-existem com espécies contempladas em PE. Com Jaqueline Santos (co-orientadora). Pretende fazer mais coisas com esse tema. </t>
  </si>
  <si>
    <t>Após discussões os participantes da oficina entenderam que essa ação está sendo contemplada na ação 4.8, já que microplásticos são resíduos sólidos. Portanto, o grupo decidiu agrupá-la à ação 4.8.</t>
  </si>
  <si>
    <t>4.7</t>
  </si>
  <si>
    <t>Estimular práticas agrícolas sustentáveis e a transição agroecológica nas áreas de abrangência do PAN nas Secretarias de Meio Ambiente - SEMAs, secretarias de agricultura, associações e sindicatos de produtores rurais.</t>
  </si>
  <si>
    <t>Apresentações expositivas efetuadas.
Realização de oficinas e implementação de práticas agroecológicas</t>
  </si>
  <si>
    <t xml:space="preserve">Ampliação do uso de práticas agroecológicas nas áreas do PAN </t>
  </si>
  <si>
    <t>Tarcísio Botelho (Ação Ambiental Socioambientalismo e ONG Bioeducar), Simone Porfírio (SUDEMA - PB), Frederico França (UFPB), Flávia Prado (SEMA - CE), Clara Porto (UCSAL), Geane Limeira ( UNIVASF/CEMAFAUNA) Ednilza Maranhão (UFRPE), Renato Silva (UCSAL), Patrícia Tavares (SEMA - PE), Gabriela Gama (IMA - AL), Carolina Lisboa (SEMURB/Natal - RN), Daniel Mesquita (UFPB), Vitor Alberto de Matos Pereira (SEMA - BA)</t>
  </si>
  <si>
    <t>Bahia, Piauí, Paraíba, Ceará, Pernambuco, Rio Grande do Norte</t>
  </si>
  <si>
    <t xml:space="preserve">Davi informou que tem realizado algumas ações no Piauí com o núcleo de Agroecologia do Vale do Gurguéia por meio do NAGU - Núcleo de Agroecologia e Arte do Vale do Gurgueia. As informações encontram-se sintetizadas em nosso Blog (https://naguagroecologia.blogspot.com). “O NAGU é um grupo de ensino, pesquisa e extensão com enfoque multi e interdisciplinar, que busca compreender e construir alternativas aos desafios dos sujeitos do campo do Vale do Gurgueia, no Território da Chapada das Mangabeiras. Nesse sentido, o Núcleo promove espaços de trocas de saberes entre estudantes, professores, pesquisadores e técnicos da Universidade Federal do Piauí-UFPI, da Escola Família Agrícola Eliseu Martins - EFAEM, de Organizações Não Governamentais e Governamentais de ATER e comunidades rurais e urbanas, envolvendo temas como a Agroecologia, arte, educação do campo. Para isso, são utilizadas metodologias participativas, tais como Diagnóstico Rural Participativo, Cursos de formação e implantação de Sistemas Agroflorestais, Cartografia Social, Documentários audio-visual e Teatro do Oprimido.”
</t>
  </si>
  <si>
    <t>Ainda não há produto definitivo Mas algumas ações podem ser acessadas nos seguintes links: Para facilitar sua navegação e extração das principais ações e projetos, consultar as seguintes páginas:
1. Na palheta à direita: Notícias  &gt; 2020 &gt; Março (https://naguagroecologia.blogspot.com/2020/03/)
2. Na palheta à direita: Notícias  &gt; 2020 &gt; Abril (https://naguagroecologia.blogspot.com/2020/04/ )
3. Na palheta à direita: Notícias  &gt; 2020 &gt; Junho (https://naguagroecologia.blogspot.com/2020/06/ ) 
4. Na palheta à direita: Notícias  &gt; 2020 &gt; Agosto (https://naguagroecologia.blogspot.com/2020/08/ ) 
5. Na palheta à direita: Notícias  &gt; 2020 &gt; Setembro &gt; Informativo NAGU (https://naguagroecologia.blogspot.com/2020/09/informativo-nagu-setembro-de-2020.html )</t>
  </si>
  <si>
    <t xml:space="preserve">Retirar o nome de Simone Porfírio (SUDEMA - PB), pois saiu da SUDEMA. Incluir Clara Porto (UCSAL) pegar contato com Moacir e Vitor Alberto de Matos Pereira (SEMA - BA) </t>
  </si>
  <si>
    <t>4.8</t>
  </si>
  <si>
    <t>Realizar diagnóstico e monitoramento do efeito dos resíduos sólidos nas espécies do PAN.</t>
  </si>
  <si>
    <t>Relatórios técnicos, dissertações, publicações e ações coletivas</t>
  </si>
  <si>
    <t>Conhecer e reduzir os impactos dos resíduos sólidos e sensibilizar as comunidades</t>
  </si>
  <si>
    <t>Gilda Andrade (UFMA), Hugo Bonfim (ICMBio/RAN), Ednilza Maranhão (UFRPE), Selma Torquato (UFAL), Cristiana Vieira (SEMA - BA), Eduardo Dias (UFS), Carolina Lisboa (SEMURB/Natal - RN), Simone Porfírio (SUDEMA - PB), Roberto Cavalcante (SEMACE), Davi Pantoja (UFPI), Eliza Freire (UFRN), Cezar Gonçalves (ICMBio/PARNA Chapada Diamantina), Thamires Campos (UNIVASF/CEMAFAUNA), Daniel Mesquita (UFPB), Frederico França (UFPB), Moacir Tinôco (UCSAL), Geraldo Moura (UFRPE), Moacir Tinôco (UCSAL), Larissa Barreto (UFMA), João Carlos Costa (UEMA)</t>
  </si>
  <si>
    <t xml:space="preserve">•	Daniel Mesquita (UFPB) – Sem estudos nessa área no momento
•	Geraldo Moura (UFRPE) - Estudo dos resíduos sólidos com uma monografia de graduação que está avaliando a presença de microplástico no tubo digestivo de anuros não ameaçados que co-existem com espécies contempladas em PE.
•	Thamires Campos (UNIVASF/CEMAFAUNA): Estudo de pós-graduação aborda a temática dessa ação, o produto será sua dissertação. A detecção da ingestão dos microplásticos (MPs) em anfíbios pode sem dúvida ser uma das formas de diagnóstico e monitoramento dos efeitos dos resíduos sólidos. Duas coisas importantes: deve ocorrer tanto em indivíduos adultos e jovens como em girinos. Quando utilizei uma espécie de anfíbio terrestre, detectei a contaminação dos MPs tanto nos indivíduos jovens quanto nos adultos, na água e no solo, porém como a metodologia não se estendeu aos girinos ficou complicado implicar os efeitos, porque eu só tinha o conhecimento da contaminação local.  Outra coisa é limitar o local de coleta, por exemplo, utilizar as espécies bromelígenas (eu até coloquei como recomendação da minha ação). Como essas espécies utilizam os copos d´água das bromélias para reprodução a única via de transmissão seria o ar. Então trabalhar com todas as fases da espécie num local reduzido ajudaria bastante a concluir as informações, seria mais fácil de trabalhar.
•	Moacir Tinoco (UCSAL): Ações de sensibilização pública sobre o efeito dos resíduos sólidos incluindo microplásticos em ambientes costeiros no litoral norte da Bahia e seus efeitos na herpetofauna.
•	Thaís Guedes (UEMA): Está avaliando dieta de várias serpentes da Caatinga e não detectou a presença de microplásticos até este momento. </t>
  </si>
  <si>
    <t>•	Geraldo Moura (UFRPE) - uma monografia de graduação em andamento. 
•	Thamires Campos (UNIVASF/CEMAFAUNA): Dissertação de mestrado em andamento.
•	Moacir Tinoco (UCSAL): Resultados das ações estão disponíveis em: https://www.instagram.com/herpetofaunalnb/?hl=pt-br</t>
  </si>
  <si>
    <t>O único problema encontrado foi o retorno dos colaboradores.</t>
  </si>
  <si>
    <t>Moacir Santos Tinôco (UCSAL), colaboradores da ação e membros do GAT presentes na oficina</t>
  </si>
  <si>
    <t>A ação 4.6 foi agrupada com essa já que microplásticos são resíduos sólidos, mas o grupo entendeu que não era preciso alterar o texto da ação.</t>
  </si>
  <si>
    <t>Retirar o nome de Cristiana Vieira (SEMA - BA) e Simone Porfírio (SUDEMA - PB) porque não estão mais nas instituições.</t>
  </si>
  <si>
    <t>4.9</t>
  </si>
  <si>
    <t>Ampliar o conhecimento sobre os possíveis efeitos das mudanças climáticas na Herpetofauna do Nordeste.</t>
  </si>
  <si>
    <t>Relatórios, dissertações e artigos</t>
  </si>
  <si>
    <t>Detectar efeitos aplicáveis às espécies do PAN</t>
  </si>
  <si>
    <t>Daniel Cunha Passos (UFERSA)</t>
  </si>
  <si>
    <t>Eliza Freire (UFRN), Leonardo Ribeiro (UNIVASF/CCA), Giordano Viola (IFRN), Milena Wachlevski (UFERSA),  Mirco Solé (UESC), Hugo Bonfim (ICMBio/RAN)</t>
  </si>
  <si>
    <t>Rio Grande do Norte, Alagoas e Pernambuco</t>
  </si>
  <si>
    <t xml:space="preserve">Alguns colaboradores possuem ações em andamento, apesar de estarem com cronograma comprometido, no intuito de atender as metas da ação: 
•	Daniel Passos (UFERSA): Projeto sobre a influência do aquecimento global sobre a incubação de lagartos.
•	Leonardo Ribeiro (UNIVASF/CCA): Projeto sobre Ecologia térmica de anuros.
•	Mirco Solé (UESC) (Tolerância ao aquecimento em anfíbios).
•	Daniel Mesquita (UFPB): PROGRAMA DE APOIO A NÚCLEOS DE EXCELÊNCIA
EDITAL 006/2018 - PRONEX 2018: Passado, Presente e Futuro da Caatinga: História, Ecologia e Conservação da Herpetofauna Frente às Mudanças Ambientais. 
Resumo: A biodiversidade da Caatinga é uma das menos conhecidas dentre os biomas brasileiros, mas estudos preliminares indicam que ela é tão rica quanto a de biomas florestais, que recebem muito mais atenção de agências e programas conservacionistas. Durante as últimas décadas, a Caatinga foi ocupada de forma avassaladora por atividades agropecuárias e mesmo as projeções mais otimistas indicam que grande parte dos seus ambientes naturais desaparecerão dentro de algumas décadas. Modelos climáticos que incorporam as mudanças do uso da terra e a perda de hábitats predizem importantes alterações no ciclo hidrológico e do carbono, com profundos impactos sobre o clima da Caatinga. A interação entre mudanças climáticas e a perda de hábitats, aliada à negligência governamental com a conservação da biodiversidade e o uso sustentável dos recursos naturais da Caatinga, apontam para uma crise de perda de biodiversidade de grandes proporções, comprometendo seriamente a capacidade do Brasil de cumprir suas obrigações frente à Convenção sobre Diversidade Biológica – CDB, assim como a capacidade da Caatinga de fornecer serviços ecossistêmicos para sustentar o desenvolvimento humano. As instituições de pesquisa e de ensino superior da região nordeste são poucas e a maioria possui programas de pós-graduação ainda em fase de consolidação, apesar da grande demanda por recursos humanos qualificados. Além disso, existem poucas iniciativas de engajamento do público com a biodiversidade e os recursos naturais da Caatinga, bem como de informação para o setor público que ressaltem as ameaças impostas pelos padrões de uso da terra e mudanças climáticas. Nesse contexto, o Núcleo de Excelência Herpetologia da Caatinga irá mobilizar e agregar alguns dos principais Grupos de Pesquisa e instituições que investigam a herpetofauna da Caatinga, bem como Grupos de Pesquisa e instituições de regiões menos privilegiadas com investimentos em educação, ciência e tecnologia, mas que irão desempenhar papel estratégico na produção de pesquisa, formação de pessoal e transferência de conhecimento. O Núcleo de Excelência Herpetologia da Caatinga envolverá a colaboração de 11 instituições brasileiras (Instituto Butantã, Instituto Federal do Piauí, Instituto Nacional de Pesquisas da Amazônia, Universidade de Brasília, Universidade de São Paulo, Universidade Federal da Bahia, Universidade Federal da Paraíba, Universidade Federal de Campina Grande, Universidade Federal de Sergipe, Universidade Federal do Piauí, Universidade Federal do Rio Grande do Norte) e 4 instituições estrangeiras (American Museum of Natural History, Auburn University at Montgomery, Ohio University at Athens e University of California at Santa Cruz). Serão promovidos, sobretudo, (1) a produção de pesquisas de alto impacto científico e na fronteira do conhecimento, (2) a formação de recursos humanos com capacitação diferenciada e em diferentes níveis, (3) a melhoria da infraestrutura de coleções científicas e laboratórios, (4) a consolidação e a gestão de bancos de dados interligando camadas da biodiversidade, clima e uso da terra, (5) o engajamento público com a Ciência e a transferência de conhecimentos para a tomada de decisões pelo setor público. Até o momento já realizamos um inventário no PARNA Serra das Confusões, um uma área recém- incorporada ao parque, a região de Serra Vermelha. Em 2020, estava previsto duas expedições que foram adiadas devido a pandemia.
•	Geraldo Moura (UFRPE) informa sobre um projeto que está sendo desenvolvido no Brasil todo, coordenado pelo Rogério Bastos, com gravadores distribuídos e gravando ininterruptamente (pontos de coleta de vocalização de anuros em Pernambuco e na Bahia). 
•	Davi Pantoja (UFPI): Informou que, caso seja contemplado com os recursos do PELD, será criado um grid no PN Serra das Confusões, que poderá colaborar para a ação.
•	Thais Guedes (UEMA): Thaís informou sobre um projeto aprovado que trata sobre mudanças climáticas em serpentes (Passado, Presente e Futuro da Caatinga: História, Ecologia e Conservação da Herpetofauna Frente às Mudanças Ambientais). </t>
  </si>
  <si>
    <t>•	Dois Relatórios: Daniel Passos (UFERSA) e Leonardo Ribeiro (UNIVASF/CCA)
•	Dissertação em andamento: Mirco Solé (UESC)</t>
  </si>
  <si>
    <t>Todos os colaboradores que enviaram informações relataram que o andamento ficou comprometido devido à Quarentena da Covid-19.</t>
  </si>
  <si>
    <t>Daniel Cunha Passos (UFERSA) e colaboradores da ação.</t>
  </si>
  <si>
    <t xml:space="preserve">Adicionar em Produtos: teses de doutorado. </t>
  </si>
  <si>
    <t>Relatórios, dissertações, teses e artigos</t>
  </si>
  <si>
    <t>Incluir Davi Pantoja (UFPI), Geraldo Moura (UFRPE), Daniel Mesquita (UFPB), Thaís Barreto Guedes da Costa (UEMA). Retirar o nome de Giordano Viola (IFRN).</t>
  </si>
  <si>
    <t>Retirar Rio Grande do Norte, Alagoas e Pernambuco</t>
  </si>
  <si>
    <t>PLANEJAMENTO DE NOVAS AÇÕES</t>
  </si>
  <si>
    <t>NOVAS AÇÕES:</t>
  </si>
  <si>
    <t>OBJETIVO ESPECÍFICO</t>
  </si>
  <si>
    <t>Objetivo Específico 2: Redução da perda de indivíduos das espécies do PAN em suas áreas naturais, ampliando e compartilhando conhecimento e diminuindo conflitos entre humanos e animais.</t>
  </si>
  <si>
    <t>2.13</t>
  </si>
  <si>
    <t>Elaborar protocolos para detecção dos fungos Batrachochytrium dendrobatidis (B.d.) em anuros e Ophidiomyces ophiodiicola (O.o) em serpentes.</t>
  </si>
  <si>
    <t>Protocolos elaborados</t>
  </si>
  <si>
    <t>Protocolos divulgados entre os grupos de pesquisa</t>
  </si>
  <si>
    <t>Geraldo Moura (UFRPE), Moacir Tinôco (UCSAL), Flora Juncá (UEFS), Frederico França (UFPB), Thaís Barreto Guedes da Costa (UEMA), Tamí Mott (UFAL), Felipe Toledo (Unicamp).</t>
  </si>
  <si>
    <t xml:space="preserve">2.14 </t>
  </si>
  <si>
    <t>Realizar levantamentos sobre possíveis espécies do PAN que são alvos de tráfico a fim de subsidiar com informações técnicas os órgãos de fiscalização.</t>
  </si>
  <si>
    <t>Lista de espécies alvos de tráfico</t>
  </si>
  <si>
    <t>Órgãos de fiscalização informados sobre as espécies alvos de tráfico</t>
  </si>
  <si>
    <t>Juliana G. Ferreira (ICMBio/RAN Base RAN Lagoa Santa - MG)</t>
  </si>
  <si>
    <t>Sara Alves (INEMA - BA), Patrícia Tavares (SEMA - PE), Daniel Passos (UFERSA), Marco Freitas (ICMBio/ESEC Murici)</t>
  </si>
  <si>
    <t>OBJETIVO</t>
  </si>
  <si>
    <t>PLANO DE AÇÃO NACIONAL DE CONSERVAÇÃO DE ESPÉCIES AMEAÇADAS DE EXTINÇÃO - PAN</t>
  </si>
  <si>
    <t>Objetivo Geral do PAN</t>
  </si>
  <si>
    <t>PAINEL DE GESTÃO DO PAN</t>
  </si>
  <si>
    <t>RESUMO DA SITUAÇÃO DAS AÇÕES DO PAN</t>
  </si>
  <si>
    <t>SITUAÇÃO ATUAL DAS AÇÕES - 1ª MONITORIA (2020)</t>
  </si>
  <si>
    <t>SITUAÇÃO DAS AÇÕES</t>
  </si>
  <si>
    <t xml:space="preserve">MONITORIA </t>
  </si>
  <si>
    <t>%</t>
  </si>
  <si>
    <t>PÓS MONITORIA</t>
  </si>
  <si>
    <t xml:space="preserve"> Excluída ou Agrupada - Pós monitoria</t>
  </si>
  <si>
    <t xml:space="preserve"> Início planejado é posterior ao período monitorado</t>
  </si>
  <si>
    <t xml:space="preserve"> Não iniciada ou não concluída</t>
  </si>
  <si>
    <t xml:space="preserve"> Em andamento com problemas de realização</t>
  </si>
  <si>
    <t xml:space="preserve"> Em andamento no período previsto </t>
  </si>
  <si>
    <t xml:space="preserve"> Concluída</t>
  </si>
  <si>
    <t xml:space="preserve"> Ações Novas - Pós monitoria</t>
  </si>
  <si>
    <r>
      <t xml:space="preserve"> </t>
    </r>
    <r>
      <rPr>
        <b/>
        <sz val="11"/>
        <color theme="0"/>
        <rFont val="Calibri"/>
        <family val="2"/>
        <scheme val="minor"/>
      </rPr>
      <t>TOTAL DE AÇÕES DO PAN</t>
    </r>
  </si>
  <si>
    <t xml:space="preserve"> Ações Agrupadas na Monitoria</t>
  </si>
  <si>
    <t xml:space="preserve"> Ações Excluídas na Monitoria</t>
  </si>
  <si>
    <t>PAINEL DE OBJETIVOS ESPECÍFICOS DO PAN</t>
  </si>
  <si>
    <t>Número de Objetivos Específicos</t>
  </si>
  <si>
    <t>Objetivos Específicos</t>
  </si>
  <si>
    <t>Ações</t>
  </si>
  <si>
    <t>OBJETIVO 1</t>
  </si>
  <si>
    <t>OBJETIVO 2</t>
  </si>
  <si>
    <t>OBJETIVO 3</t>
  </si>
  <si>
    <t>OBJETIVO 4</t>
  </si>
  <si>
    <t>21/09/2021 - 24/09/2021 (virtual)</t>
  </si>
  <si>
    <t>Moacir Tinôco (UCSAL), Arnaldo Magalhães (UNIVASF São Raimundo Nonato - PI), Geraldo Moura(UFRPE), Daniel Mesquita (UFPB), Frederico França (UFPB), Davi Pantoja (UFPI), Geane Limeira (UNIVASF/CEMAFAUNA), Felipe Siqueira Campos (UESC),  José Ricardo de Oliveira Santos (UNEB/UFRPE), Leonardo Pessoa Cabus Oitaven (UFRPE), Maristela Casé Costa Cunha (UNEB/UFRPE), Alan Pedro de Araújo (UFRPE), Ubiratã Ferreira Souza (UFRPE), Rogério Ferreira de Oliveira(UFRPE), Pedro Vinícius Freire Guedes da Silva(UFRPE), Elisângela da Silva Guimarães (UFRPE), Marília Fernanda de Alencar Araújo da Silva (UFRPE), Christian Felipe de Barros Ferreira (UFRPE), Alcina Gabriela Maria Medeiros da Fonsêca Santos (UFRPE), Lara Valesca Mendonça da Costa Santos (UFRPE), Wagner Berenguel Ferreira (UFRPE), Ana Paula Gomes Tavares (UFRPE), Luiz Jorge Dias (IMESC - MA), Larissa Nascimento Barreto (UFMA), João Carlos Costa (UEMA), Thais Guedes (UEMA)</t>
  </si>
  <si>
    <t>Já foram levantadas as variáveis nas fichas das espécies, os modelos de distribuição foram feitos com base na última oficina de avaliação de lagartos (script desenvolvido com o Guarino nestas oficinas) e foi feita uma primeira priorização espacial. Esses resultados preliminares foram enviados aos colaboradores da ação e a bolsista Bruna fez uma apresentação durante a monitoria do PAN Nordeste no dia 21 de setembro para receber contribuições. Estão sendo feitos ajustes após as colaborações enviadas por participantes da oficina.</t>
  </si>
  <si>
    <t>Áreas estratégicas selecionadas (preliminar, ainda em fase de ajustes; serão enviadas para contribuições)</t>
  </si>
  <si>
    <t>Lara Côrtes (ICMBio/RAN) e Bruna Arbo (ICMBio/RAN)</t>
  </si>
  <si>
    <t>Definir as áreas estratégicas para conservação das espécies contempladas no PAN Herpetofauna do Nordeste.</t>
  </si>
  <si>
    <t>Áreas estratégicas definidas e mapeadas.</t>
  </si>
  <si>
    <t>Moacir Tinôco (UCSAL), Antônio Argôlo (UESC), Daniel Cassiano (UECE/FACEBI), Daniel Passos (UFERSA), Daniel Mesquita (UFPB),  Davi Pantoja (UFPI), Flávia Prado (SEMA - CE), Gabriela Gama (IMA - AL), Geraldo Moura (UFRPE), Gilda Andrade (UFMA), Leonardo Ribeiro (UNIVASF/CCA), Patrícia Tavares (CPRH - PE), Renato Faria (UFS), Sara Alves (INEMA - BA), Arnaldo Magalhães (UNIVASF São Raimundo Nonato - PI), Frederico França (UFPB), Geane Limeira (UNIVASF/CEMAFAUNA), José Ricardo de Oliveira Santos (UNEB/UFRPE), Leonardo Pessoa Cabus Oitaven (UFRPE), Maristela Casé Costa Cunha (UNEB/UFRPE), Alan Pedro de Araújo (UFRPE), Ubiratã Ferreira Souza (UFRPE), Rogério Ferreira de Oliveira (UFRPE), Pedro Vinícius Freire Guedes da Silva(UFRPE), Elisângela da Silva Guimarães (UFRPE), Marília Fernanda de Alencar Araújo da Silva (UFRPE), Christian Felipe de Barros Ferreira (UFRPE), Alcina Gabriela Maria Medeiros da Fonsêca Santos (UFRPE), Lara Valesca Mendonça da Costa Santos (UFRPE), Wagner Berenguel Ferreira (UFRPE), Larissa Barreto (UFMA), João Carlos Costa (UEMA)</t>
  </si>
  <si>
    <t>A definição das áreas prioritárias, considerando a finalização do processo de avaliação, será concluída até dezembro/2021, com validação dos modelos nessa oficina. Na sequência, os representantes de cada estado poderão fazer a proposição de novas áreas para estabelecimento de conectividade. No entanto, já estão ocorrendo algumas iniciativas em áreas estratégicas já conhecidas desde o 1º ciclo (Mata Atlântica). Na monitoria 1 Marco Freitas informou sobre o corredor na região da ESEC Murici (AL). Rio Grande do Norte: Segundo Carolina Lisboa (SEMURB/Natal/RN) a Secretaria de Meio Ambiente de Natal-RN fez uma proposta de corredor ecológico (Corredor Ecológico do Pitimbu) de 106 hectares ligando duas Zonas de Proteção Ambiental da cidade, sendo que em uma delas existe uma UC municipal (Parque Natural Municipal Dom Nivaldo Monte) que abriga o Coleodactylus natalensis (espécie-alvo do PAN), além de haver registro da espécie em uma área do corredor. A proposta ainda está em discussão, mas já tem o apoio da comunidade e de vereadores da Câmara Municipal. Bahia: Moacir Tinôco (UCSAL) informou que foi dada entrada em um pedido de RPPN na BA, por meio de uma carta assinada pelo RAN, área para proteger o G. abaetensis. Moacir sugere que o GAT peça formalmente ao INEMA para dar continuidade ao pedido. Durante a oficina foi redigida uma moção e compartilhada com o GAT.</t>
  </si>
  <si>
    <t>Até agora o que se sabe é uma região da ESEC Murici, Alagoas, sob a coordenação de Marco Antônio Freitas. Trata-se da construção de um corredor ecológico. O corredor ligará o setor leste e oeste da unidade de conservação federal, isolados a mais de 20 anos por pastagem. O lugar abriga, entre outras espécies ameaçadas e endêmicas, a jararaca-de-murici (Bothrops muriciensis), espécie-alvo do PAN. Informações sobre a área do corredor no Boletim ICMBio em Foco 573.</t>
  </si>
  <si>
    <t>O produto da ação 1.1 é pré-requisito para execução dessa ação.</t>
  </si>
  <si>
    <t>Sônia H. S. T. Mendonça (ICMBio/RAN/Base RAN Lagoa Santa)</t>
  </si>
  <si>
    <t>Propor áreas para estabelecer conectividade considerando as áreas estratégicas definidas no PAN.</t>
  </si>
  <si>
    <t>Moacir Tinôco (UCSAL), Antônio Argôlo (UESC), Daniel Cassiano (UECE/FACEBI), Daniel Passos (UFERSA), Daniel Mesquita (UFPB), Davi Pantoja (UFPI), Flávia Prado (SEMA - CE), Gabriela Gama (IMA - AL), Geraldo Moura (UFRPE), Gilda Andrade (UFMA), Leonardo Ribeiro (UNIVASF/CCA), Patrícia Tavares (CPRH - PE), Renato Faria (UFS), Sara Alves (INEMA - BA), Arnaldo Magalhães (UNIVASF São Raimundo Nonato - PI), Frederico França (UFPB), Geane Limeira (UNIVASF/CEMAFAUNA), José Ricardo de Oliveira Santos (UNEB/UFRPE), Leonardo Pessoa Cabus Oitaven (UFRPE), Maristela Casé Costa Cunha (UNEB/UFRPE), Alan Pedro de Araújo (UFRPE), Ubiratã Ferreira Souza (UFRPE), Rogério Ferreira de Oliveira (UFRPE), Pedro Vinícius Freire Guedes da Silva(UFRPE), Elisângela da Silva Guimarães (UFRPE), Marília Fernanda de Alencar Araújo da Silva (UFRPE), Christian Felipe de Barros Ferreira (UFRPE), Alcina Gabriela Maria Medeiros da Fonsêca Santos (UFRPE), Lara Valesca Mendonça da Costa Santos (UFRPE), Wagner Berenguel Ferreira (UFRPE), Larissa Barreto (UFMA), João Carlos Costa (UEMA), Lara Côrtes (ICMBio/RAN), Bruna Arbo (ICMBio/RAN) e Flávia Queiroz (ICMBio/RAN).</t>
  </si>
  <si>
    <t>Moacir Tinôco (UCSAL), Iuri Ribeiro (UESC), Eduardo Dias (UFS), Selma Torquato (UFAL), Carolina Lisboa (SEMURB/Natal - RN), Sara Alves (INEMA - BA), Ednilza Maranhão (UFRPE), Daniel Mesquita (UFPB), Ubiratan Gonçalves (UNEAL), Geraldo Moura (UFRPE), Leonardo Ribeiro (UNIVASF/CCA), Antônio Argôlo (UESC), Arnaldo Magalhães (UNIVASF São Raimundo Nonato - PI), Daniel Cassiano (UECE/FACEDI), Roberto Cavalcante (SEMACE), Marco Freitas (ICMBio/ESEC Murici), Diva Borges-Nojosa (UFC),  José Ricardo de Oliveira Santos (UNEB/UFRPE), Maristela Casé Costa Cunha (UNEB/UFRPE), Alan Pedro de Araújo (UFRPE), Cristina Farias da Fonseca (IBAMA/UFRPE), Larissa Barreto (UFMA), João Carlos Costa (UEMA), Davi Pantoja (UFPI), Thaís Guedes (UEMA)</t>
  </si>
  <si>
    <t>Realizar em cada estado uma reunião para informar aos órgãos ambientais as áreas estratégicas e ameaças indicadas pelo PAN.</t>
  </si>
  <si>
    <t>Reuniões de divulgação e sensibilização</t>
  </si>
  <si>
    <t>OEMAs conhecendo as áreas estratégicas para as espécies desse PAN</t>
  </si>
  <si>
    <t>Ednilza Maranhão (UFRPE), Renan Nunes (UESC), Eduardo Dias (UFS), Antônio Argôlo (UESC), Gilda Andrade (UFMA), Geane Limeira (UNIVASF/CEMAFAUNA), Mirco Solé (UESC), Renato Faria (UFS), Maria Augusta dos Anjos (SEMARH - SE), Arnaldo Magalhães (UNIVASF São Raimundo Nonato - PI), Daniel Cassiano (UECE/FACEDI), Geraldo Moura (UFRPE), Tarcísio Botelho (Ação Ambiental Socioambientalismo e ONG BIOEDUCAR), Frederico França(UFPB), Davi Pantoja (UFPI), José Ricardo de Oliveira Santos (UFRPE), Elisângela da Silva Guimarães (UFRPE), Leonardo Pessoa Cabus Oitaven  (UFRPE), Maristela Casé Costa Cunha (UNEB/UFRPE), Wagner Berenguel Ferreira (UFRPE), Rogério Ferreira de Oliveira (UFRPE),  Larissa Barreto (UFMA), João Carlos Costa (UEMA), Gildevan Nolasco Lopes (IFMA), Robson Waldemar Ávila (UFC)</t>
  </si>
  <si>
    <t>A ação foi conduzida entre 2020 e 2021, contudo, houve neste período uma certa influência do efeito da pandemia. Ainda assim, foram realizadas atividades online, o que de fato permitiu que a ação pudesse ter uma continuidade e até mesmo atingir muitos estados do Nordeste.</t>
  </si>
  <si>
    <t>Atividades online; “Anfíbios e répteis de Camaputiua e seus entornos” de Hidayane dos Santos França, Daniella Pereira de Sá, Patrício Getúlio Garcia Neto, Gildevan Nolasco Lopes, Raimundo José Santos e Gilda Vasconcellos de Andrade (https://www.edufma.ufma.br/index.php/produto/anfíbios-e-repteis-de-camaputiua-e-seus-entornos/)</t>
  </si>
  <si>
    <t>Moacir S. Tinôco (UCSAL)</t>
  </si>
  <si>
    <t>definir com maior clareza o que poderiam ser produtos desta ação.</t>
  </si>
  <si>
    <t>Memória das atividades com as comunidades locais, Ações Educativas (Materiais didáticos, relatórios de intervenção, lista de frequência, publicações)</t>
  </si>
  <si>
    <t>Hugo Bonfim (ICMBio/RAN), Selma Torquato (UFAL), Iuri Ribeiro (UESC), Magno Travassos (UCSAL/UFBA), Renato Faria (UFS), Antônio Argôlo (UESC), Leonardo Ribeiro (UNIVASF/CCA), Larissa Barreto (UFMA), João Carlos Costa (UEMA), Eliza Freire (UFRN), Eduardo Dias (UFS), Mirco Solé (UESC), Arnaldo Magalhães (UNIVASF São Raimundo Nonato - PI), Victor Dill (UESC), Daniel Cassiano (UECE), Geraldo Moura (UFRPE), Daniel Mesquita (UFPB), Flora Juncá (UEFS), Frederico França (UFPB), Daniel Passos (UFERSA), Diva Borges-Nojosa (UFC), Geane Limeira (UNIVASF/CEMAFAUNA), Leonardo Pessoa Cabus Oitaven (UFRPE), Robson Waldemar Ávila (UFC), Marcelo Sena do Nascimento (UESC)</t>
  </si>
  <si>
    <t>Moacir informou que as atividades da ação foram mantidas, contudo, algumas áreas foram fechadas em razão da pandemia. As áreas de Busca Vida – Abrantes, Camaçari-BA, Fazenda Milagres , Conde-BA, PEU-ECOA , Salvador-BA, foram mantidas quanto ao monitoramento e andamento das atividades da ação, as demais áreas tiveram suas atividades suspensas.
Eliza Freire informou que desde 2018 tem um projeto com lagartos: Lagartos ameaçados da Mata Atlântica nordestina: monitoramento populacional e estudos filogenéticos com espécies contempladas por Plano de Ação Nacional (PAN/ICMBio) para subsidiar ações de conservação (Universal MCTIC/CNPq n.º 28/2018).</t>
  </si>
  <si>
    <t>Relatórios de TCC, Monografias e publicações decorrentes desses estudos</t>
  </si>
  <si>
    <t>em função da pandemia, algumas atividades foram prejudicadas, inclusive com o calango-do-abaeté</t>
  </si>
  <si>
    <t>Áreas Estratégicas do PAN</t>
  </si>
  <si>
    <t>Atas de reuniões 
 Programas de estimulo à criação de UC. Vídeos de divulgação</t>
  </si>
  <si>
    <t>Moacir Tinôco (UCSAL), Patrícia Tavares (CPRH - PE), Carolina Lisboa (SEMURB/Natal - RN), Flávia Prado (SEMA - CE), Cezar Gonçalves (ICMBio/PARNA Chapada Diamantina), Marco Freitas (ICMBio/ESEC Murici), Adriana Castro (INEMA - BA), Arnaldo Magalhães (UNIVASF São Raimundo Nonato - PI), Fábio Lima (Parque Klaus Peters), Davi Pantoja (UFPI), Geane Limeira (UNIVASF/CEMAFAUNA), Yuri Teixeira Amaral  (ICMBio/Parna Lençóis Maranhenses)</t>
  </si>
  <si>
    <t xml:space="preserve">Alagoas: Segundo Marco Freitas (ICMBio/ESEC Murici) em conversas pessoais, "convenci o senador Renan Calheiros de ceder um corredor ecológico de 8 hectares medindo 1.200 por 100 metros de largura com dois fragmentos "ilhas" no meio na ZA da ESEC Murici, mas que era o menor caminho para religar. O corredor conta com uma recuperação muito rápida no segundo trecho por conta do relevo acidentado e a recuperação de duas nascentes. O corredor foi iniciado em maio de 2020, e pretende conectar o setor leste do setor oeste da ESEC Murici separados por pastagens a cerca de 30 anos. A maior dificuldade tem sido a manutenção do arame farpado, o gado sempre rompe e mensalmente estamos revisando e refazendo as cercas, assim como repondo as cerca de 200 mudas de árvores plantadas nos dois primeiros trechos que serviram para ajuda na recuperação. O segundo trecho a recuperação está sendo muito rápida." Maranhão: Conforme Prof. Luiz Jorge B. Dias (UEMA\CECEN\DHG) estão a terminar um esforço de pesquisa associado ao Zoneamento Ecológico-Econômico do Bioma Cerrado e Sistema Costeiro, com indicação dos remanescentes florestais de forma comparativa entre 2007 e 2020, derivado dos processos de pressão de uso e cobertura da terra. Envolvendo uma área de 191 mil k2, indicamos com esse estudo um grau de proteção ambiental integrada para esses núcleos de vegetação de porte florestal e calculamos algumas métricas para entender possíveis conexões entre essas paisagens nucleares. Contudo, não inserimos outras formações, ainda, como as campestres ou arbustivas. O documento foi lançado no dia 17/09. Segundo Luiz eles poderão disponibilizar a base de dados.
Pernambuco: Segundo Ednilza Maranhão (UFRPE): existe uma enorme preocupação atual da comunidade científica e população que fazem parte do território da APA de Aldeia Beberibe em relação ao empreendimento do governo "Arco rodoviário metropolitano do Recife" que irá causar um impacto enorme ao maior fragmentos na região metropolitana do Recife, local de várias espécies com algum grau de ameaça como Agalychnis granulosa, Chiasmocleis alagoanus, Phyllodytes gyrinaethes, Physalaemus caete, Phyllodytes edelmoi, Dryadosaura nordestina, Strobilurus torquatus, Dipsas sazimai, , Siphlophis compressus e Lachesis muta. Essa última merece bastante preocupação, com vários registros de animais adentrando áreas edificadas possivelmente pela supressão de vegetação nativa dentro da APA, soma-se a isso a necessidade de translocação dos indivíduos e estratégias de manejo. Com esse empreendimento os problemas irão ser mais graves afetando a biodiversidade local bem como a vida de pessoas. Atualmente uma rede de pesquisadores e sociedade civil vem em uma articulação para tentar frear ou mudar o traçado da obra, participam dessa articulação o Forum socioambiental de Aldeia, Laboratório Interdisciplinar de Anfíbios e Répteis/UFRPE, professores da UFPE e UPE, além da gestão da APA e diferentes atores da sociedade. As ações para proteger essa área (uma unidade de conservação) são várias, como divulgação, participação de lives, encontros, plenárias, diferentes fóruns, abaixo assinado, ministério publico... (rede onde pode encontrar mais informações @forumsocialaldeia, acesse e assine o abaixo assinado contra o Arco na campanha "Arudeia").
Segundo Patrícia Tavares (CPRH/PE): Quanto às perspectivas de criação há a ARIE Mata Serra de Bengalas – (a ser criada pelo Município de Passira – Estudos e consultas públicas realizadas. Resta ato de criação pelo município.); Serra da Matinha (Solicitação de prefeitura para criação de uma UC municipal – a iniciar estudos para criação); Criação de UC no território do Complexo Industrial Portuário de Suape (a iniciar estudos financiados pelo Completo Portuário Suape). Rio Grande do Norte: Segundo Carolina Lisboa (SEMURB/Natal/RN): A Secretaria de Meio Ambiente de Natal-RN fez uma proposta de corredor ecológico (Corredor Ecológico do Pitimbu, em anexo) de 106 hectares ligando duas Zonas de Proteção Ambiental da cidade, sendo que em uma delas existe uma UC municipal (Parque Natural Municipal Dom Nivaldo Monte) que abriga o Coleodactylus natalensis (espécie alvo do PAN), além de haver registro da espécie em uma área do corredor. A proposta ainda está em discussão, mas já tem o apoio da comunidade e de vereadores da Câmara Municipal. Bahia: Segundo Moacir Tinôco (UCSAL): Foi dada entrada em um pedido de RPPN na BA, por meio de uma carta assinada pelo RAN, área para proteger o G. abaetensis. Moacir sugere que o GAT peça formalmente ao INEMA para dar continuidade ao pedido. Durante a oficina foi redigida uma moção e compartilhada com o GAT. </t>
  </si>
  <si>
    <t>muitos não conseguiram avançar devido a Pandemia, acredito ter dificultado muito as atividades dos articuladores nos seus estados para essa ação do PAN. A maioria respondeu o e-mail destacando que não ocorreu avanços.</t>
  </si>
  <si>
    <t>Marco Freitas (ICMBio/ESEC Murici), Patrícia Tavares (SEMAS/PE), Carolina Lisboa (SEMAS/RN), Luiz Jorge B. Dias (UEMA\CECEN\DHG) e Daniel Cassiano (UECE)</t>
  </si>
  <si>
    <t>Ednilza: Destacou a importância da participação dos colaboradores como os técnicos efetivos que estão nas secretarias de meio ambiente de cada estado como principal estratégia de articulação dentro da máquina pública, porém articulados com os pesquisadores e as organizações não governamental. Considera importante para o PAN estimular essas relações e dinâmicas nos estados, dessa forma contribui para que as ações relacionadas à criação e implementação de unidades de conservação ocorram. Sugere ainda que os parceiros voltem a promover discussões, diálogos sobre os corredores ecológicos, e que esse tema pouco avançou na região e é de grande necessidade.
Um outro ponto que merece discussão no PAN é a necessidade de uma maior atenção e direcionamento frente as novas intenções do governo, principalmente federal, para as áreas protegidas, discurso e implementações quanto a desafetar, diminuir, concessão entre outros fazem parte do cenário atual com mais "fervor" e isso é bastante preocupante e fragiliza/flexibiliza a legislação que protege essas áreas de interesse biológico. Avaliar a atual situação das UCs frente as intenções e ataques do governo federal com destaque as áreas relevantes para manutenção das espécies ameaçadas; Pensar junto em mecanismos e instrumentos principalmente legais para atuar frente a essas situações.</t>
  </si>
  <si>
    <t>Sônia Mendonça (ICMBio/RAN Base RAN Lagoa Santa - MG), Moacir Tinôco (UCSAL), Antônio Argôlo (UESC), Daniel Cassiano (UECE/FACEDI), Daniel Passos (UFERSA), Daniel Mesquita (UFPB), Davi Pantoja (UFPI), Flávia Prado (SEMA - CE), Gabriela Gama (IMA - AL), Geraldo Moura (UFRPE), Gilda Andrade (UFMA), Leonardo Ribeiro (UNIVASF/CCA), Patrícia Tavares (CPRH - PE), Renato Faria (UFS), Sara Alves (INEMA - BA), Larissa Barreto (UFMA), João Carlos Costa (UEMA), Gildevan N. Lopes (IFMA)</t>
  </si>
  <si>
    <t>Domínio já disponível, com site em construção. Cotando a elaboração da logo pela ilustradora Gabriela de Jesus (herpeto.org)</t>
  </si>
  <si>
    <t>domínio e site prontos. Somente passível de atualizações (continuamente ao longo do ciclo do PAN). (www.herpeto.org/(PANNordeste).</t>
  </si>
  <si>
    <t>Falta de acesso aos dados das espécies, fotos, cantos, mapas e demais dados.</t>
  </si>
  <si>
    <t>A meta é finalizar o site durante a semana da reunião do PAN. Ver quais dos colaboradores teria disponibilidade em ajudar na produção dos textos. Sônia vai ajudar na disponibilização do material. A ação 1.11 será incorporada nessa aqui.</t>
  </si>
  <si>
    <t>Moacir Tinôco (UCSAL), Antônio Argôlo (UESC), Daniel Cassiano (UECE/FACEDI), Daniel Passos (UFERSA), Daniel Mesquita (UFPB), Davi Pantoja (UFPI), Flávia do Prado (SEMA/CE), Gabriela Gama (IMA/AL), Geraldo Moura (UFRPE), Gilda Andrade (UFMA), Leonardo Ribeiro (UNIVASF), Patrícia Tavares (CPRH - PE), Renato Faria (UFS), Sara Alves (INEMA/BA), Larissa Barreto (UFMA), João Carlos Lopes Costa (UEMA), Gildevan N. Lopes (IFMA), Carolina Lisboa (SEMURB/Natal - RN).</t>
  </si>
  <si>
    <t>Fábio Lima (Parque Klaus Peters), Adriana Castro (INEMA/BA), Flora Juncá (UEFS), Cezar Gonçalves (ICMBio/PARNA Chapada Diamantina), Caio Vinicius Mira Mendes (UESC), Renan Costa (UESC), Moacir Tinôco (UCSAL) , Magno Travassos (UCSAL/UFBA), Antônio Argôlo (UESC), Eliza Freire (UFRN), Geraldo Moura (UFRPE), Daniel Mesquita (UFPB), Davi Pantoja (UFPI), Frederico França (UFPB), Ana Paula Tavares (UFRPE), Mirco Solé (UESC)</t>
  </si>
  <si>
    <t>Bahia: Caio Vinicius de Mira Mendes, Iuri Dias, Mirco Solé e Renan Costa: ação em andamento com o projeto “Qual o efeito das queimadas sobre a herpetofauna do Parque Nacional da Chapada Diamantina?” financiado pela Chamada CNPq/ICMBio/FAPs nº18/2017. O projeto seria finalizado em dezembro de 2020 e foi prorrogado por mais um ano.  Mesmo assim, as últimas saídas de campo ficaram comprometidas devido às restrições impostas pela pandemia.  A doutoranda Amanda Anjos (Programa de Pós-Graduação em Ecologia e Conservação da Biodiversidade - UESC) está trabalhando nos dados desse projeto e deve defender sua tese em agosto de 2022 avaliando o efeito do fogo sobre a diversidade funcional e filogenética de anuros na Chapada Diamantina, Bahia. A doutoranda Lidiane Gomes (Programa de Pós-Graduação em Ecologia e Conservação da Biodiversidade - UESC) está investigando como as queimadas influenciam a paisagem sonora na Chapada Diamantina com previsão de término em março de 2022. Aprovamos um projeto de extensão para popularização do conhecimento sobre os anfíbios e répteis e para desenvolver ações educativas no Parque Nacional da Chapada Diamantina na UESC. Entretanto, as atividades ainda não foram iniciadas por conta da pandemia. 
Aprovação do projeto “Biodiversidade nas montanhas: desvendando padrões e processos ecológicos e evolutivos da biota da Chapada Diamantina” na Chamada CNPq/MCTI/CONFAP-FAPS/PELD nº 21/2020 Programa de Pesquisa Ecológica de Longa Duração coordenado pelo Prof. Mirco Solé com a participação de vários integrantes do PAN. O projeto possibilitará a continuidade em parte dessa ação. 
Moacir: Monitoramento do gradiente de altitude de lagartos em regiões da Chapada Diamantina no município de Mucugê, além do monitoramento ao longo de um ano sobre o efeito do fogo em comunidades de anfíbios em bromélias (Financiamento da FAPESB (bolsa auxílio) e bolsa de auxílio FACEPE). Ação pontual emergencial de monitoramento da queimada na região de Mucugê em relação ao potencial impacto para espécies do PAN, em novembro de 2020 (RAN, UESC e UCSAL)
Rio Grande do Norte: Eliza Freire: “Biomonitoramento utilizando Espécies de Lagartos Autóctones do Semiárido brasileiro para avaliação da qualidade ambiental frente à escassez hídrica e à radioatividade natural (CAPES)”. Este projeto visa o biomonitoramento de área do Semiárido nordestino que está vulnerável às condições de escassez hídrica, somadas a contaminação ambiental tanto de origem antrópica quanto de origem natural, com ênfase na radiação natural. Contempla a elaboração de um mapa de risco toxicológico de locais potencialmente poluídos tanto por ação antrópica quanto pela ocorrência natural de elementos tóxicos no Rio Grande do Norte, onde a seca e a poluição configuram fatores determinantes de qualidade ambiental com consequências sobre a saúde das comunidades estabelecidas nesta região. 
Eliza Freire: Mestrado em Desenvolvimento e Meio Ambiente de Jadna Maria Silva: Espécies de Lagartos Bioindicadoras de qualidade Ambiental, Universidade Federal do Rio Grande do Norte.</t>
  </si>
  <si>
    <t>* Publicação de artigo dos efeitos do fogo sobre os anuros: Anjos, A.G., Solé, M., Benchimol, M. 2021. Fire effects on anurans: What we know so far?. Forest Ecology and Management 495: 119338.
* Artigo em preparação intitulado “Determinants factors of the fire regime in a Brazilian flammable ecosystem” a ser submetido para a revista Landscape Ecology. O estudo busca elucidar quais são os principais fatores responsáveis pelo regime de incêndios no Parque Nacional da Chapada Diamantina. Os resultados deste estudo levarão a análises destes efeitos sobre a anurofauna a posteriori. 
* Artigo em preparação intitulado “Fluctuating asymmetry in Dendropsophus haddadi (Anura: Hylidae) as a measure of the history of glyphosate application: a case study in a rubber plantation from southern Bahia, Brazil” a ser submetido para a revista Austral Ecology. O trabalho aborda o efeito indireto da contaminação por glifosato através de anuros coletados em áreas de plantação de seringueira com diferentes históricos de uso do pesticida. 
* Artigo em preparação intitulado “How wildfire influence the soundscape: response of the biophony in the Chapada Diamantina National Park, Brazil” a ser submetido para a revista Ladscape Ecology. O estudo visa avaliar a influência dos incêndios na paisagem sonora da Chapada Diamantina por meio de monitoramento acústico passivo, utilização de índices acústicos e da descrição da biofonia, mostrando as diferenças entre locais queimados e não queimados.
* SILVA, J. M.; NAVONI, J. A.; FREIRE, E. M. X. 2020. Lizards as model organisms to evaluate Environmental Contamination and Biomonitoring. Environmental Monitoring and Assessment, v. 192, p. 454 https://doi.org/10.1007/s10661-020-08435-7. 
* Manuscrito em produção sobre viabilidade populacional em cenários de perda de habitat – a partir da tese de magno Travassos.</t>
  </si>
  <si>
    <t>Não obtivemos resposta dos e-mails encaminhados ao Prof. Arnaldo. A ação não foi iniciada e ficará vermelha. Depois de muitas discussões se a ação deveria ser excluída ou se poderia ter ser escopo alterado, decidiu-se que se, na rodada virtual, não houver articulador que queira assumir a ação, ela será excluída. 
Foi sugerido utilizar o protocolo do Programa Monitora, mas depois de algumas ponderações definiu-se por não utilizá-lo, por ser complexo e o que se busca é um protocolo de mais fácil aplicação.</t>
  </si>
  <si>
    <t>O articulador da ação não respondeu aos e-mails encaminhados.</t>
  </si>
  <si>
    <t>Se não houver articulador que queira assumir a ação durante a rodada virtual, ela será excluída.</t>
  </si>
  <si>
    <t>Ação excluída na rodada virtual por falta de articulador que pudesse assumir a ação.</t>
  </si>
  <si>
    <r>
      <t xml:space="preserve">Articular ações de recomposição de vegetação nos </t>
    </r>
    <r>
      <rPr>
        <i/>
        <sz val="11"/>
        <rFont val="Calibri"/>
        <family val="2"/>
      </rPr>
      <t>habitat</t>
    </r>
    <r>
      <rPr>
        <sz val="11"/>
        <rFont val="Calibri"/>
        <family val="2"/>
      </rPr>
      <t xml:space="preserve"> de espécies contempladas no PAN.</t>
    </r>
  </si>
  <si>
    <t>Thalyta Almeida (IMA - AL), Vitor Alberto de Matos Pereira (SEMA - BA), Patrícia Tavares (CPRH - PE)</t>
  </si>
  <si>
    <t>Seguir recomendações das áreas prioritárias e conectividade</t>
  </si>
  <si>
    <t>Seguir recomendações das áreas estratégias e conectividade</t>
  </si>
  <si>
    <t>Sônia Mendonça (ICMBio/RAN Base RAN Lagoa Santa - MG), Davi Pantoja (UFPI), Marcos Paulo Sales (UCSAL e Jornalista DRT/BA 2246), Daniel Passos (UFERSA), Thaís Guedes (UEMA)</t>
  </si>
  <si>
    <t>Foram realizadas diversas publicações de posts, notícias, reportagens e lives em diversos canais de mídias por parte dos colaboradores, citando o PAN Herpetofauna do Nordeste e/ou suas espécies alvo e/ou beneficiadas.</t>
  </si>
  <si>
    <t>1. Palestra proferida por Moacir Tinoco (UCSAL): Políticas Públicas e Herpetologia: Os Planos de Ação Nacional (PAN) para Conservação da Herpetofauna. I Ciclo de Palestras do @herpeto_piaui 2020. 2 de dezembro de 2020. https://www.youtube.com/watch?v=2ISlI0e3Tds
2. Pouco conhecidos e já ameaçados, Brejos de Altitude abrigam mais de 60 espécies de serpentes. 5 de maio de 2020. https://www.oeco.org.br/analises/pouco-conhecidos-e-ja-ameacados-brejos-de-altitude-abrigam-mais-de-60-especies-de-serpentes/
3. Com apoio da Funcap, pesquisadores publicam artigo sobre reprodução do sapinho maranguapense em periódico internacional. 22 de dezembro de 2020. https://www.ceara.gov.br/2020/12/22/com-apoio-da-funcap-pesquisadores-publicam-artigo-sobre-reproducao-do-sapinho-maranguapense-em-periodico-internacional/
4. Rara e ameaçada: pesquisadores estudam rã endêmica de Alagoas descoberta em 1988. 19 de janeiro de 2021. https://g1.globo.com/sp/campinas-regiao/terra-da-gente/noticia/2021/01/19/rara-e-ameacada-pesquisadores-estudam-ra-endemica-de-alagoas-descoberta-em-1988.ghtml
5. Live proferida por Gilda Vasconcellos de Andrade (UFMA): Uma carreira dedicada à conservação de anfíbios e répteis. Programa Herpeto Sem Fronteiras. 12 de fevereiro de 2021. https://www.youtube.com/watch?v=7mcjtxGoyEs
6. Live proferida por Moacir Tinoco (UCSAL): Conheça o Lab. Da Herpetofauna do Litoral Norte da Bahia. Programa Herpeto Sem Fronteiras. 19 de fevereiro de 2021. https://www.youtube.com/watch?v=vFwMvvgF_U4
7. Palestra proferida por Thaís Guedes (UEMA): Mapeando a mais rica fauna de répteis e anfíbios do mundo: um desafio para a conservação da Biodiversidade Brasileira. I Semana da Biodiversidade do CESC/UEMA: Tratando a Biodiversidade em épocas de pandemia. 17 a 22 de maio de 2021. https://www.youtube.com/watch?v=HYzvOHsE8oE
8. Live proferida por Eliza Freire (UFRN): Mulher e Ciência entre cobras e lagartos: do litoral ao sertão nordestino.  Programa Herpeto Sem Fronteiras. 10 de setembro de 2021. https://www.youtube.com/watch?v=-RMow6ukIV0
9. Live “Seminários Integrados de Biologia”_UFCG: FREIRE, E. M. X.; Kokubum, M. N. Herpetofauna do semiárido nordestino: diversidade e conservação com inserção do sertanejo. 2020.
10. Live “Café (Com)Ciência” UFPB online: FREIRE, E. M. X.; Biodiversidade do Semiárido: Conservação, (Com)Ciência e Inserção do Sertanejo, 2020. 
11. A luta pela conservação da Mata Atlântica - Entrevista concedida ao Portal da UFRN pela Profa. Dra. Eliza Freire (06/11/2020)
12. Herpetofauna nordestina: ameaças do Litoral ao Sertão, XX Encontro de Zoologia do Nordeste, 2019. Profa. Dra. Eliza Freire 
13. Herpetofauna do Nordeste: Impactos ambientais sobre a Biodiversidade no Nordeste do Brasil, XX Encontro de Zoologia do Nordeste, 2019. Profa. Dra. Eliza Freire</t>
  </si>
  <si>
    <t>Carolina Lisboa (SEMURB/Natal - RN), Thaís Guedes (UFMA)</t>
  </si>
  <si>
    <t>Ação agrupada à ação 1.7, de articulação do Rodrigo Tinoco, com o objetivo de alimentar o site com essas informações continuamente.</t>
  </si>
  <si>
    <t>Diva Borges-Nojosa (UFC), Tami Mott (UFAL), Davi Pantoja (UFPI), Adrian Garda (UFRN), Ubiratan Gonçalves (UNEAL), Mirco Solé (UESC), Leonardo Ribeiro (UNIVASF/CCA), Geraldo Moura (UFRPE), Daniel Cassiano (UECE/FACEDI), Barnagleison Lisboa (UFAL) , João Carlos Costa (UEMA), Felipe Toledo (UNICAMP)</t>
  </si>
  <si>
    <t>Flora informou que diante da pandemia, atividades de campo foram suspensas e que será submetido um projeto ainda este ano, juntamente com alguns membros da equipe acima para obtenção de recursos para investigação do fungo na Chapada Diamantina.</t>
  </si>
  <si>
    <t>Até o momento, houve o desenvolvimento de uma tese de doutorado e um trabalho publicado (está em produtos de 2020). A Dra. Fabiana Amorim, que defendeu a tese de doutorado no tema na UFBA, ainda não finalizou as outras duas publicações que incluem a distribuição e projeção da ocorrência do fungo e novas espécies infectadas pelo fungo.</t>
  </si>
  <si>
    <t xml:space="preserve">Não houve mais trabalhos de campo. </t>
  </si>
  <si>
    <t>Diva Borges-Nojosa (UFC), Tami Mott (UFAL), Davi Pantoja (UFPI), Adrian Garda (UFRN), Mirco Solé (UESC), Leonardo Ribeiro (UNIVASF/CCA), Geraldo Moura (UFRPE), Daniel Cassiano (UECE/FACEDI), Barnagleison Lisboa (UFAL), João Carlos Costa (UEMA), Felipe Toledo (UNICAMP)</t>
  </si>
  <si>
    <t>excluir o "não se sabe" (sugestão da COPAN)</t>
  </si>
  <si>
    <t>Davi Pantoja (UFPI), Antônio Argôlo (UESC), Leonardo Ribeiro (UNIVASF/CCA), Danielle Karla Alves da Silva (UFPB), Jadson Diogo Pereira Bezerra (UFPE), Geraldo Jorge Barbosa de Moura (UFRPE), Genese Ferreira (UFRPE), João Carlos Costa (UEMA), Thaís Guedes (UEMA)</t>
  </si>
  <si>
    <t>Frederico informou que em 2020 tínhamos monitorado 17 indivíduos de 10 espécies que apresentavam algum tipo de lesão no corpo foram amostrados para procura do fungo Ophidiomyces ophidiicola. Por causa da pandemia, apenas 12 outros indívíduos, acrescentando 4 espécies, foram testados quanto a presença do fungo, sendo: (1 indivíduo) Oxyrhopus trigeminus, (2) Leptophis ahaetulla, (5) Boa constrictor, (3) Chironius flavolineatus, (1) Apostolepis cearensis, (1) Tantilla melanocephala, (2) Epicrates cenchria, (1) Oxyrhopus petola, (1) Erythrolamprus poecilogyrus, (1) Erythrolamprus taeniogaster, (3) Helicops angulatus, (3) Bothrops leucurus, (1) Bothrops erythromelas e (4) Micrurus aff. Ibiboboca. Todos esses indivíduos provenientes da Paraíba, tanto da Floresta Atlântica, quanto da Caatinga. Apesar de termos encontrado outros fungos, nenhum traço de Oo foi registrado. Novos estudos têm mostrado que a distribuição do Ophidiomyces ophidiicola é restrita a ambientes temperados. Desta forma, tanto eu, quanto os pesquisadores especialistas em fungos (Danielle Karla Alves da Silva (UFPB), Jadson Diogo Pereira Bezerra (antes na UFPE, hoje na UFG), acreditamos que essa ação possa ser finalizada, pelo menos por esse ciclo do PAN Nordeste.</t>
  </si>
  <si>
    <t>Pandemia, fechamento dos laboratórios, dificuldade de trabalhos de campo.</t>
  </si>
  <si>
    <t xml:space="preserve">Frederico Gustavo Rodrigues França (UFPB) </t>
  </si>
  <si>
    <t xml:space="preserve">O monitoramento pode ser realizado principalmente em locais de clima temperado no Brasil. </t>
  </si>
  <si>
    <t>Realizar cursos de capacitação para atores locais, incluindo gestores de UCs e pesquisadores, para detecção de indivíduos infectados por fungos (Batrachochytrium dendrobatidise Ophidiomyces  ophiodiicola), nas áreas de ocorrência das espécies do PAN.</t>
  </si>
  <si>
    <t>Patrícia Tavares (CPRH - PE), Flávia Prado (SEMA - CE), Geraldo Moura (UFRPE), Daniel Mesquita (UFPB), Renato Silva (UCSAL), Diva Borges-Nojosa (UFC), Antônio Argôlo (UESC), Flora Juncá (UEFS), Frederico França (UFPB), Davi Pantoja (UFPI), Geane Limeira (UNIVASF/CEMAFAUNA), João Carlos Costa (UEMA), Carlos Abrahão (ICMBio/RAN)</t>
  </si>
  <si>
    <t>A ação dependia da elaboração do protocolo, ainda não concluído, por isso na monitoria passada teve seu prazo de início alterado. Ação não iniciada, pois o início é posterior à monitoria atual.</t>
  </si>
  <si>
    <t>Patrícia Ferreira Tavares (CPRH - PE)</t>
  </si>
  <si>
    <t>Marco Freitas (ICMBio/ESEC Murici), Sara Alves (INEMA - BA), Antônio Argôlo (UESC), Roberto Cavalcante (SEMACE - CE), Gilda Andrade (UFMA), Maria Augusta dos Anjos (SEMARH - SE),  Larissa Barreto (UFMA), Yuri Amaral (ICMBio/PARNA Lençois Maranhenses),  João Carlos Costa (UEMA), Gildevan N. Lopes (IFMA)</t>
  </si>
  <si>
    <t>Pernambuco, Bahia, Paraíba, Ceará, Sergipe, Maranhão, Alagoas, Piauí</t>
  </si>
  <si>
    <r>
      <t xml:space="preserve">Marco Freitas vai atualizar o documento elaborado no PAN Mata Atlântica Nordestina. Buscar parcerias com IBAMA e Polícia Ambiental e outras Unidades descentralizadas do ICMBio. Outras espécies traficadas que não estão no PAN que podem ser beneficiadas pela ação: </t>
    </r>
    <r>
      <rPr>
        <i/>
        <sz val="11"/>
        <rFont val="Calibri"/>
        <family val="2"/>
      </rPr>
      <t>Epicrates cenchria</t>
    </r>
    <r>
      <rPr>
        <sz val="11"/>
        <rFont val="Calibri"/>
        <family val="2"/>
      </rPr>
      <t xml:space="preserve">, </t>
    </r>
    <r>
      <rPr>
        <i/>
        <sz val="11"/>
        <rFont val="Calibri"/>
        <family val="2"/>
      </rPr>
      <t>E. assisi</t>
    </r>
    <r>
      <rPr>
        <sz val="11"/>
        <rFont val="Calibri"/>
        <family val="2"/>
      </rPr>
      <t xml:space="preserve">, </t>
    </r>
    <r>
      <rPr>
        <i/>
        <sz val="11"/>
        <rFont val="Calibri"/>
        <family val="2"/>
      </rPr>
      <t>Boa constrictor</t>
    </r>
    <r>
      <rPr>
        <sz val="11"/>
        <rFont val="Calibri"/>
        <family val="2"/>
      </rPr>
      <t xml:space="preserve">, </t>
    </r>
    <r>
      <rPr>
        <i/>
        <sz val="11"/>
        <rFont val="Calibri"/>
        <family val="2"/>
      </rPr>
      <t>Iguana iguana</t>
    </r>
    <r>
      <rPr>
        <sz val="11"/>
        <rFont val="Calibri"/>
        <family val="2"/>
      </rPr>
      <t xml:space="preserve">, </t>
    </r>
    <r>
      <rPr>
        <i/>
        <sz val="11"/>
        <rFont val="Calibri"/>
        <family val="2"/>
      </rPr>
      <t>Ceratophrys spp</t>
    </r>
    <r>
      <rPr>
        <sz val="11"/>
        <rFont val="Calibri"/>
        <family val="2"/>
      </rPr>
      <t>,</t>
    </r>
    <r>
      <rPr>
        <i/>
        <sz val="11"/>
        <rFont val="Calibri"/>
        <family val="2"/>
      </rPr>
      <t xml:space="preserve"> Salvator merianae</t>
    </r>
    <r>
      <rPr>
        <sz val="11"/>
        <rFont val="Calibri"/>
        <family val="2"/>
      </rPr>
      <t xml:space="preserve">, </t>
    </r>
    <r>
      <rPr>
        <i/>
        <sz val="11"/>
        <rFont val="Calibri"/>
        <family val="2"/>
      </rPr>
      <t>Tupinambis teguixin</t>
    </r>
    <r>
      <rPr>
        <sz val="11"/>
        <rFont val="Calibri"/>
        <family val="2"/>
      </rPr>
      <t xml:space="preserve">
Capacitar para uso do aplicativo (Cyber Tracker), que pode ser utilizado em outras ações.</t>
    </r>
  </si>
  <si>
    <t xml:space="preserve">O documento previsto em conformidade com o posto na ação foi finalizado com as contribuições de Marco Freitas, Antônio Argôlo, Thaís Guedes e Sônia Mendonça, já aprovado pelo ICMBio. Em fevereiro de 2021, foi acordado entre mim e Sônia que o encaminhamento aos órgãos de fiscalização deveria ser suspenso até momento oportuno, considerando a pandemia da COVID -19, com redução das atividades presenciais, de modo geral. Considerou-se ainda que o prazo término da execução é julho de 2024. </t>
  </si>
  <si>
    <t xml:space="preserve">Relatório contendo as características relevantes das espécies consideradas na ação, com imagens e recomendações norteadores para ações de fiscalização, listagem completa das espécies ameaçadas e beneficiadas no plano de ação nacional da herpetofauna do nordeste, além de uma planilha com registro de ocorrência e informações das espécies previstas na ação. 
Sugestão de encaminhar esses produtos juntamente com os documentos da ação 1.3, apresentando em reunião aos estados. </t>
  </si>
  <si>
    <t xml:space="preserve">Na oficina da 2ª monitoria deliberarmos sobre o encaminhamento do documento aos órgãos. </t>
  </si>
  <si>
    <t>Os documentos dessa ação serão encaminhados a partir de janeiro com a ajuda do RAN e também serão distribuídos nas reuniões que serão realizadas nos estados.</t>
  </si>
  <si>
    <t>Antônio Argôlo (UESC), Juliana Alves (UESC), Patrícia Tavares (CPRH - PE), Diva Borges-Nojosa (UFC), Geane Limeira (UNIVASF/CEMAFAUNA), Thamires Campos (UNIVASF/CEMAFAUNA), José Ricardo De Oliveira Santos (UNEB/UFRPE), Maristela Casé Costa Cunha (UNEB/UFRPE), Cristina Farias da Fonseca (IBAMA/UFRPE), Moacir Tinôco (UCSAL), Larissa Barreto (UFMA), Yuri  Amaral (ICMBio/PARNA Lençóis Maranhenses), João Carlos Costa (UEMA)</t>
  </si>
  <si>
    <t>Valor estimado para acontecer em todas as regões que ocorrem espécies deste PAN</t>
  </si>
  <si>
    <t>Alguns trabalhos em andamento, mas o articulador está com dificuldade de acompanhar.</t>
  </si>
  <si>
    <t>Doutorado concluído: Mikaelle Kaline Bezerra da Costa. Acidentes Ofídicos em região semiárida potiguar: Epidemiologia, Etnozoologia e Divulgação Científica como subsídios à prevenção de acidentes e conservação de espécies, Universidade Federal do Rio Grande do Norte, Doutorado em Desenvolvimento e Meio Ambiente, 2019. Orientação de Eliza Maria Xavier Freira (UFRN).
DA COSTA, MIKAELLE KALINE BEZERRA; DA FONSECA, CAMILLA SIQUEIRA; NAVONI, JULIO ALEJANDRO; FREIRE, E. M. X.  2019. Snake bite accidents in Rio Grande do Norte state, Brazil: Epidemiology, health management and influence of the environmental scenario. Tropical Medicine &amp; International Health, v. 24, p. 16324371. https://doi.org/10.1111/tmi.13207
Dissertação de Mestrado Jamille Marques (UFRPE): “Etnoherpetologia: Percepção, Simbolismo e Conservação em Comunidades Tradicionais do Litoral Norte da Bahia”. 2021. Orientação: Moacir Tinôco. Coorientação: Geraldo Moura.
Projeto de doutorado da Jamille: Avaliação do Impacto da Implantação da Ferrovia de Integração Oeste-Leste (FIOL) no Patrimônio Biocultural e Espécies do PAN da Herpetofauna do Nordeste. Orientação: Moacir Tinôco.
COSTA, M. K. B.; CAMPOS, M. R. M. L.; ARAUJO, M. F. F. ; FREIRE, E. M. X. 2021. Demystifying ophidism: bridging school and society to develop educational resources. AMBIENTE &amp; SOCIEDADE (ONLINE), v. 24, p. 1-24.  https://doi.org/10.1590/1809-4422asoc20200148r1vu2021L2AO 
- COSTA, M. K. B.; ALVES, R. R. N.; NAVONI, J. A.; FREIRE, E. M. X. Ethnozoology of snakebite victims in a risk area in Northeast Brazil. TOXICON. DOI:10.1016/j.toxicon.2021.08.021</t>
  </si>
  <si>
    <t>Tarcísio informou por e-mail que até novembro está com trabalho de manhã, tarde e noite e que não está conseguindo acompanhar nem o PAN e nem a ONG.</t>
  </si>
  <si>
    <t>Ampliar o conhecimento sobre as espécies contempladas no PAN e das ações humanas negativas sobre elas.</t>
  </si>
  <si>
    <t xml:space="preserve">Juliana Alves (UESC), Patrícia Tavares (CPRH - PE), Diva Borges-Nojosa (UFC), Maria Augusta dos Anjos (SEMARH - SE), Adriana Castro (INEMA - BA), Moacir Tinôco (UCSAL), Geane Limeira (UNIVASF/CEMAFAUNA), José Ricardo De Oliveira Santos (UNEB/UFRPE), Maristela Casé Costa Cunha (UNEB/UFRPE), Cristina Farias da Fonseca (IBAMA/UFRPE), Larissa Barreto (UFMA), Yuri  Amaral (ICMBio/PARNA Lençóis Maranhenses), João Carlos Costa (UEMA), Gilda V. Andrade (UFMA), Daniel Passos (UFERSA), Davi Pantoja (UFPI) </t>
  </si>
  <si>
    <t>Bahia:
1 - Antônio Argôlo (UESC) ministrou presencialmente a palestra intitulada “Serpentes: biologia e prevenção de acidentes” para os moradores do Condomínio Cidadelle House, em Ilhéus, dia 7 de novembro de 2020.
2 - Antônio Argôlo (UESC) ministrou online a palestra intitulada “Serpentes: biologia e prevenção de acidentes” para os moradores do Condomínio Pérolas do Mar, em Ilhéus, dia 13 de agosto de 2021.
3 - Antônio Argôlo e Juliana Alves (UESC) ministraram presencialmente a palestra “Serpentes e acidentes ofídicos” na base do Corpo de Bombeiros da Polícia Militar da Bahia. Ao final da palestra os ministrantes procederam exibições utilizando uma serpente viva inofensiva sobre técnicas de contensão de serpentes em operações de resgate. Atividade realizada no dia 4 de agosto de 2021.
4 - Antônio Argolo e Juliana Alves (UESC) participaram, dia 9 de agosto de 2021, da live sobre o projeto de extensão coordenado por Antônio Argôlo intitulado “Prevenção de acidentes e conservação da natureza: ações com enfoque em serpentes e morcegos”. A live insere-se no evento Biologando na Quarentena, organizado pelo Colegiado de Ciências Biológicas da Universidade Estadual de Santa Cruz.
5 - Rotineiramente, Antônio Argôlo e Juliana Alves (UESC) distribuem para o público em geral dois folders ilustrados intitulados “Serpentes perigosas da Bahia – Região Cacaueira” e “Cobras: em que acreditar?”.
Maranhão:
1 – Atividades desenvolvidas sob a coordenação de Gilda Andrade (UFMA):
A atividade do projeto “Herpetofauna: Conhecer para Conservar”, coordenado pela profa. Gilda V. Andrade (UFMA), na comunidade quilombola de Camaputiua, município de Cajari, APA da Baixada Maranhense, foi encerrada com a publicação de um livro resultante dos projetos de pesquisa e extensão realizados no local. A comunidade vive em contato direto com o ambiente de 2012 a 2014 foram realizados trabalhos de extensão que incluíram atividades em escolas comunitárias da região, feiras de ciências, exposições e palestras sobre a herpetofauna. Os trabalhos tiveram como objetivo conhecer a herpetofauna (anfíbios e répteis) local, trocar conhecimentos e despertar o interesse da comunidade pela conservação desses animais.  O livro foi redigido de modo simples e objetivo, com fotos e informações sobre as espécies encontradas. Os autores do livro foram a prof. Gilda, quatro estudantes da UFMA e um morador da comunidade, pescador e agricultor, que contribuiu com informações sobre a fauna estudada e auxiliou na localização e observação de muitos animais. A distribuição do livro em universidades, escolas, bibliotecas e sedes comunitárias, especialmente na Baixada Maranhense, ajuda a difundir o conhecimento e estimular a conservação desses animais tão ameaçados.
2 – Atividades desenvolvidas sob a coordenação de Thaís Guedes (UEMA):
Oito posters ou vídeo posters produzidos; um capítulo de livro publicado; organização de um evento; um minicurso ministrado; uma palestra ministrada; duas disciplinas ministradas em pós-graduação.
Rio Grande do Norte:
Três palestras ministradas por Daniel Passos (UFERSA)
Piauí: 
Davi informou sobre dois projetos de extensão em andamento
1. Educação Ambiental e Conservação da Herpetofauna no Vale do Gurgueia, Sudoeste do Piauí (área de atuação: diversos municípios do Piauí, no Vale do Gurgueia. Público-alvo: professores do ensino básico)
2. Educação Ambiental com foco em herpetologia e quiropterologia (área de atuação: região metropolitana de Teresina-PI e Timon-MA. Público-alvo: estudantes do ensino básico)</t>
  </si>
  <si>
    <t>Bahia:
Três palestras, uma live e distribuição de folders educativos sobre serpentes.
Rio Grande do Norte:
 1 - Daniel Passos (UFERSA) ministrou a palestra: "Comportamento Social e Sistemas de Acasalamento: O que os "lagartos" têm nos ensinado sobre isso?" na edição brasileira do Pint of Science de 2021 em 10/05/2021 - https://www.youtube.com/watch?v=r9wlGX-1Gvo.
2 - Daniel Passos (UFERSA) ministrou a palestra: "Técnicas de manejo de serpentes em campo e cativeiro e a Ofiofauna do Oeste Potiguar" no II Encontro Potiguar de Medicina Veterinária em 10/06/2021.
3 - Daniel Passos (UFERSA) ministrou a palestra: " O domínio Caatinga e o semiárido brasileiro: causos de um matuto nordestino" na Semana Acadêmica de Ciências Biológicas da Universidade do Extremo Sul Catarinense em 15/09/2021.
No Maranhão:
1 – Atividades desenvolvidas sob a coordenação de Gilda Andrade (UFMA):
O livro “Anfíbios e répteis de Camaputiua e seus entornos” de Hidayane dos Santos França, Daniella Pereira de Sá, Patrício Getúlio Garcia Neto, Gildevan Nolasco Lopes, Raimundo José Santos e Gilda Vasconcellos de Andrade foi publicado em 2021 com apoio da Fundação de Amparo à Pesquisa e ao Desenvolvimento Científico e Tecnológico do Maranhão (FAPEMA Nº 016/2018 - SERGIO FERRETTI LIVROS). Inclui a distribuição geográfica, tamanho, morfologia externa, aspectos da reprodução e alimentação e fotografias de 23 espécies de anfíbios, 12 de lagartos, 20 de serpentes, duas de cobras-de-duas-cabeças, duas de quelônios e uma de jacaré. As informações fornecidas no livro são de caráter geral e educativas, baseadas em dados científicos coletados sobre a fauna local e em literatura especializada. Além da versão impressa, a versão digital pode ser acessada no site da editora da Universidade Federal do Maranhão (EDUFMA):
https://www.edufma.ufma.br/index.php/produto/anfíbios-e-repteis-de-camaputiua-e-seus-entornos/
2 – Atividades desenvolvidas sob a coordenação de Thaís Guedes (UEMA):
Palestra: “Mapeando a mais rica fauna de répteis e anfíbios do mundo: um desafio para a conservação da Biodiversidade Brasileira”, durante a I Semana da Biodiversidade do CESC/UEMA: Tratando a Biodiversidade em épocas de pandemia.</t>
  </si>
  <si>
    <t>Antônio Argôlo (UESC), Juliana Alves (UESC), Daniel Passos (UFERSA), Thaís Guedes (UEMA)</t>
  </si>
  <si>
    <t>Carlos Abrahão (ICMBio/RAN), Adriana Castro (INEMA - BA), Fábio Lima (Parque Klaus Peters), Moacir Tinôco (UCSAL), Daniel Cassiano (UECE/FACEDI), Daniel Mesquita (UFPB), Leonardo Ribeiro (UNIVASF/CCA), Diva Borges-Nojosa (UFC), Carolina Lisboa (SEMURB/Natal - RN),  Flávia Prado (SEMA - CE), Juliana Ferreira (ICMBio/RAN Base RAN Lagoa Santa - MG)</t>
  </si>
  <si>
    <t>Essa ação não deverá ser aplicada no arquipélado de Fernando de Noronha pela especificidade do local e por já ter sido elaborado plano de controle em agosto de 2018.</t>
  </si>
  <si>
    <t>Davi não conseguiu captar o aluno (como informado na última oficina), nem iniciar a ação. Consultou os colaboradores e só recebeu um retorno (Leonardo). 
Leonardo informou que constatou apenas presença pontual de cão na região das dunas de São Francisco onde há ocorrência das espécies Calyptommatus leolepis, Procellosaurinus tetradactylus, Amphisbaena frontalis e Apostolepis arenaria. Outras moradias nas imediações dessa área das dunas indicam a possibilidade de ocorrência de outros cães, e também de gatos.
Daniel Mesquita informou que tem um mastozoólogo (Pedro Estrela) na UFPB que trabalhou com estimativa de tamanho populacional dos gatos (o mais próximo do que se espera dessa ação) e com a presença de raiva em morcegos.
Thaís sugeriu verificar se há ação semelhante em outro PAN, (Cemave, CPB) para buscarem parcerias. Caren sugeriu que a coordenação do PAN envie um e-mail para a COPAN solicitando buscar em outros PAN se existem ações nesse sentido.</t>
  </si>
  <si>
    <t>não tem perspectiva de algum aluno trabalhar com isso e a pandemia dificultou o trabalho de campo. Somente um colaborador tinha informações para enviar.</t>
  </si>
  <si>
    <t>Sugestão de deixar para avaliar na próxima oficina a possibilidade de execução dessa ação a partir da análise de banco de dados já existentes. A ação ficará vermelha e na próxima monitoria a data de término poderá ser alterada dependendo do andamento da ação. A ação continuará sob articulação de Davi, ao menos até a próxima oficina, pois o grupo julga que a ação é importante para ser excluída nesse momento.</t>
  </si>
  <si>
    <t>Elaborar um diagnóstico das espécies domésticas (cães e gatos) em áreas de ocorrências de espécies do PAN.</t>
  </si>
  <si>
    <t>Relatório do diagnóstico</t>
  </si>
  <si>
    <t>Carlos Abrahão (ICMBio/RAN), Adriana Castro (INEMA - BA), Fábio Lima (Parque Klaus Peters), Moacir Tinôco (UCSAL), Daniel Cassiano (UECE/FACEDI), Daniel Mesquita (UFPB), Leonardo Ribeiro (UNIVASF/CCA), Diva Borges-Nojosa (UFC), Carolina Lisboa (SEMURB/Natal - RN), Juliana Ferreira (ICMBio/RAN Base RAN Lagoa Santa - MG), Geraldo Moura (UFRPE), Patrícia Tavares (CPRH-PE)</t>
  </si>
  <si>
    <t>Inicialmente, no Litoral norte da Bahia, Mucugê, Brejos do Ceará, Região das Dunas de São Francisco, Mata do Buraquinho/PB e Fernando de Noronha.</t>
  </si>
  <si>
    <t>Verificar a possibilidade de usar o plano de controle de espécies domésticas (“Projeto de Manejo”) desenvolvido para Noronha e adaptar para as áreas diagnosticadas por essa ação</t>
  </si>
  <si>
    <t>Localidades de ocorrência das espécies do PAN diagnosticadas na ação 2.7</t>
  </si>
  <si>
    <t>Articular a implementação do Projeto de Manejo para controle de espécies domésticas utilizado em Noronha nas áreas diagnosticadas na ação 2.7</t>
  </si>
  <si>
    <t>Localidades de ocorrência das espécies do PAN diagnosticadas na ação 2.7 e Fernando de Noronha.</t>
  </si>
  <si>
    <t>Davi Pantoja (UFPI), Moacir Tinôco (UCSAL), Carolina Lisboa (SEMURB/Natal - RN), Adriana Castro (INEMA - BA), Fábio Lima (Parque Klaus Peters), Moacir Tinôco (UCSAL), Daniel Cassiano (UECE/FACEDI), Daniel Mesquita (UFPB), Leonardo Ribeiro (UNIVASF/CCA), Diva Borges-Nojosa (UFC), Flávia Prado (SEMA - CE), Geraldo Moura (UFRPE), Patrícia Tavares (CPRH-PE)</t>
  </si>
  <si>
    <t>Mônica Campos (ONG Bioeducar), Carlos Abrahão (ICMBio/RAN), Sara Alves (INEMA - BA), Patrícia Tavares (CPRH - PE), Arnaldo Magalhães (UNIVASF São Raimundo Nonato - PI), Gilda Andrade (UFMA), Mirco Solé (UESC), Antônio Argôlo (UESC), Daniel Mesquita (UFPB), Moacir Tinôco (UCSAL), Sara Alves (INEMA/BA)</t>
  </si>
  <si>
    <t>Érica informou:
- Levantamento das referências bibliográficas;
- Listagem das espécies exóticas invasoras com ocorrência no nordeste do Brasil;
- Identificação das espécies exóticas invasoras com impactos potenciais sobre as espécies do PAN (em andamento);
- Compilação dos dados de ocorrências das espécies selecionadas (em andamento).
Patrícia informou que estão fazendo o levantamento das espécies invasoras em UCs de Pernambuco (Ednilza Maranhão).</t>
  </si>
  <si>
    <t>Lista das espécies exóticas invasoras encontradas no nordeste do Brasil e suas distribuições.</t>
  </si>
  <si>
    <t>Carlos vai informar Erica sobre as informações da Patrícia</t>
  </si>
  <si>
    <t>Mônica (Ação Ambiental Socioambientalismo e ONG Bioeducar), Sara Alves (INEMA - BA), Patrícia Tavares (CPRH - PE), Arnaldo Magalhães (UNIVASF São Raimundo Nonato - PI), Gilda Andrade (UFMA), Mirco Solé (UESC), Antônio Argôlo (UESC), João Carlos Costa (UEMA), Daniel Mesquita (UFPB), Moacir Tinôco (UCSAL)</t>
  </si>
  <si>
    <t xml:space="preserve">Identificar espécies contempladas nesse PAN sobre a necessidade de instituir programa ex situ de conservação. </t>
  </si>
  <si>
    <t>Hugo Bonfim (ICMBio/RAN), Selma Torquato (UFAL), Iuri Ribeiro (UESC), Magno Travassos (UCSAL/UFBA), Renato Faraia (UFS), Antônio Argôlo (UESC), Leonardo Ribeiro (UNIVASF/CCA), Eliza Freire (UFRN), Eduardo Dias (UFS), Mirco Solé (UESC), Arnaldo Magalhões (UNIVASF São Raimundo Nonato - PI), Victor Dill (UESC), Daniel Cassiano (UECE), Geraldo Moura (UFRPE), Daniel Mesquita (UFPB), Flora Juncá (UEFS), Frederico França (UFPB), Daniel Passos (UFERSA), Diva Borges-Nojosa (UFC), Thaís Guedes (UEMA)</t>
  </si>
  <si>
    <t xml:space="preserve">Essa ação só terá início em julho de 2023, portanto está cinza. Mas Carlos informou sobre o convênio do ICMBio com a AZAB pra criação de espécies ameaçadas ex situ. Além das três espécies que já foram aprovadas pelo ICMBio e RAN, outras poderão ser incorporadas. E essa recomendação poderá ser feita pelo PAN. </t>
  </si>
  <si>
    <t>Frederico Gustavo Rodrigues França (UFPB), Daniel Mesquita (UFPB), Iuri Ribeiro (UESC), Hugo Bonfim (ICMBio/RAN), Ana Paula Gomes Tavares (UFRPE), Ubiratã Ferreira Souza (UFRPE), Alcina Gabriela Maria Medeiros da Fonsêca Santos (UFRPE), Lara Valesca Medonça da Costa Santos (UFRPE), Leonardo Pessoa Cabus Oitaven (UFRPE), Geraldo Jorge Barbosa de Moura (UFRPE), Gilda V. Andrade (UFMA),  João Carlos Costa (UEMA), Gildevan N. Lopes (IFMA), Davi Pantoja (UFPI), Antônio J. S. Argôlo (UESC), Daniel Passos (UFERnSA)</t>
  </si>
  <si>
    <t>Apenas Daniel Mesquita e Thais enviaram informações sobre o tema. A maioria das pessoas relatou que não tinham contribuições para o período. Eliza Freire enviou após a oficina algumas informações.
1 - Daniel Mesquita (UFPB): Inventariou a região da Serra vermelha, No PARNA das Confusões e, também, a região de Picuí-PB e Barra do Rio Mamanguape, em Rio Tinto-PB (julho/agosto de 2021).
2 – Thaís Guedes (UEMA): Inventariou seis municípios do leste maranhense: São Mateus do Maranhão, Coroatá, Aldeias Altas, Caxias e São João do Sóter.</t>
  </si>
  <si>
    <t xml:space="preserve">Eliza Freire (UFRN) encaminhou: VIEIRA, W. L. S. ; BRITO, J. A. M. ; MORAIS, E. R. ; VIEIRA, D. C. ; VIEIRA, K. S. ; FREIRE, E. M. X. 2020. Snakes in a seasonally dry tropical forest in northeastern Brazil. Biota Neotropica (Online. Edição em Inglês), v. 20, p. e20190850. https://doi.org/10.1590/1676-0611-BN-2019-0850   </t>
  </si>
  <si>
    <t>provavelmente em função da pandemia, o que temos de resultado foi começado anteriormente.</t>
  </si>
  <si>
    <t>Renato Gomes Faria (UFS), Daniel Mesquita (UFPB), Thaís Guedes (UEMA)</t>
  </si>
  <si>
    <t>Em 2020 vários inventários foram relatados. Importante fazer levantamento para ver se os demais estados têm duas áreas ou mais. Os estados que não tiverem podem fazer um esforço para completar esses inventários.
Renato vai fazer uma planilha com os estados, quantas e quais áreas foram inventariadas, quem fez, o período de visitação das áreas, colocar as referências e as publicações.</t>
  </si>
  <si>
    <t>Geraldo Moura (UFRPE), Moacir Tinôco (UCSAL), Flora Juncá (UEFS), Frederico França (UFPB), Thaís Barreto Guedes da Costa (UEMA), Tamí Mott (UFAL), Felipe Toledo (Unicamp)</t>
  </si>
  <si>
    <t>Foi solicitado apoio do Felipe Toledo que enviou artigo com o protocolo de detecção do B.d. A partir do artigo de Lambertini et al. 2013 foi montado um protocolo resumido para detecção de B.d. 
Frederico informou que em 2020 tínhamos monitorado 17 indivíduos de 10 espécies que apresentavam algum tipo de lesão no corpo foram amostrados para procura do fungo Ophidiomyces ophidiicola. Por causa da pandemia, apenas 12 outros indívíduos, acrescentando 4 espécies, foram testados quanto a presença do fungo, sendo: (1 indivíduo) Oxyrhopus trigeminus, (2) Leptophis ahaetulla, (5) Boa constrictor, (3) Chironius flavolineatus, (1) Apostolepis cearensis, (1) Tantilla melanocephala, (2) Epicrates cenchria, (1) Oxyrhopus petola, (1) Erythrolamprus poecilogyrus, (1) Erythrolamprus taeniogaster, (3) Helicops angulatus, (3) Bothrops leucurus, (1) Bothrops erythromelas e (4) Micrurus aff. Ibiboboca. Todos esses indivíduos provenientes da Paraíba, tanto da Floresta Atlântica, quanto da Caatinga. Apesar de termos encontrado outros fungos, nenhum traço de Oo foi registrado. Novos estudos têm mostrado que a distribuição do Ophidiomyces ophidiicola é restrita a ambientes temperados. Desta forma, tanto eu, quanto os pesquisadores especialistas em fungos (Danielle Karla Alves da Silva (UFPB), Jadson Diogo Pereira Bezerra (antes na UFPE, hoje na UFG), acreditamos que essa ação possa ser finalizada, pelo menos por esse ciclo do PAN Nordeste.</t>
  </si>
  <si>
    <t>Protocolo para detecção de Batrachochytrium dendrobatidis (B.d.). Enviar para COPAN como produto intermediário a ser disponibilizado no site do PAN</t>
  </si>
  <si>
    <t>Ainda não existem relatos de Ophiodiomices ophidicola no Brasil e, portanto, este protocolo ficou como menos prioritário e não foi feito até o momento.</t>
  </si>
  <si>
    <t>Carlos R. Abrahão (ICMBio/RAN)</t>
  </si>
  <si>
    <t>Dividir o produto em dois e colocar o protocolo de O. ophidicola para o próximo ano. Sugestão de que o segundo protocolo seja entregue até dezembro de 2022. Apesar de não ter sido detectado até agora, decidiu-se por fazer o protocolo para O.o.</t>
  </si>
  <si>
    <t>2.14</t>
  </si>
  <si>
    <t>Sara Alves (INEMA - BA), Patrícia Tavares (CPRH - PE), Daniel Passos (UFERSA), Marco Freitas (ICMBio/ESEC Murici)</t>
  </si>
  <si>
    <t>Estão sendo realizados levantamentos em mídias sociais e portais de notícias em busca de exemplares à venda e notícias sobre tráfico e apreensões.</t>
  </si>
  <si>
    <t>Tabela excel com as reportagens relacionadas e exemplares da herpetofauna à venda. Não foram localizados exemplares de espécies do PAN à venda, tampouco reportagens relacionadas a apreensões.</t>
  </si>
  <si>
    <t>Juliana Gonçalves Ferreira (ICMBio/RAN/Base RAN Lagoa Santa - MG)</t>
  </si>
  <si>
    <t>Daniel Mesquita (UFPB), Daniel Cassiano (UECE/FACEDI), Frederico França (UFPB), Moacir Tinôco (UCSAL), Renato Faria (UFS), Gilda Andrade (UFMA), Daniel Passos (UFERSA), Eliza Freire (UFRN), Flora Jucá (UFS), Antônio Argôlo (UESC), Arnaldo Magalhães (UNIVASF São Raimundo Nonato - PI), Ednilza Maranhão (UFRPE), Leonardo Ribeiro (UNIVASF/CCA), José Ricardo de Oliveira Santos (UNEB/UFRPE), Marcio Frazão (UFCG), Marcelo Kokubum (UFCG), Steferson Abrantes (UFCG), Déborah Praciano (UECE), Maristela Casé Costa Cunha  (UNEB/UFRPE), Rogério Ferreira de Oliveira (UFRPE), Jaqueline Bianque de Oliveira (UFRPE),  Marco Freitas (ICMBio/ESEC Murici), Thamires Campos (UNIVASF/CEMAFAUNA), Magno Travassos (UCSAL), Clara Porto (UCSAL),  Larissa Barreto (UFMA), João Carlos Costa (UEMA), Luiz Jorge Dias (IMESC - MA e UEMA), Yuri Amaral (ICMBio/ PARNA Lençóis Maranhenses), Roberto Cavalcante (SEMACE)</t>
  </si>
  <si>
    <t>Geraldo informou que encaminhou e-mails para todos os colaboradores da ação: 
1 - Geraldo Jorge Barbosa de Moura (UFRPE): Orientou o mestrado de Rogério Oliveira sobre a influência do ruído oriundo da energia eólica sobre a anurofauna em área de caatinga, foi defendida, porém nada ainda foi publicado.
2 - Moacir Tinôco (UCSAL): Muitas pesquisas estão em execução no litoral norte da Bahia, porém, temos apenas uma publicação (LEITE, A.; FAZOLATO, C. ; MARQUES, J. ; BONFIM, M. S. ; OLIVEIRA, M. T. ; TINOCO, M. S. ; MOURA, G. J. B. . Conservação da Restinga: O Projeto Calango do Abaeté. HERPETOLOGIA BRASILEIRA  v. 10, p. 26-37, 2021.). 
3 - Jaqueline Bianque de Oliveira (UFRPE): Orientou o doutorado de Cristina Fonseca, referente às alterações na biologia do P. geofroanus resultante do impacto no rio Cabibaribe, o qual já foi defendido, porém ainda não foi publicado. 
4 – Não tinham nada a informar: Daniel Mesquita (UFPB), Daniel Cassiano (UECE/FACEDI), Frederico França (UFPB), Renato Faria (UFS), Gilda Andrade (UFMA), Daniel Passos (UFERSA), Antônio Argôlo (UESC), Leonardo Ribeiro (UNIVASF), José Ricardo de Oliveira Santos (UFRPE), Marcio Frazão (UFCG), Marcelo Kokubum (UFCG), Steferson Abrantes (UFCG), Déborah Praciano (UECE), Maristela Casé Costa Cunha (UNEB/UFRPE), Marco Freitas (ICMBio/ESEC Murici), Magno Travassos (UCSAL), Roberto Cavalcante (SEMACE), Clara Porto (UCSAL). 
 5 – Não obteve retorno: Eliza Freire (UFRN), Flora Jucá (UFS), Arnaldo Magalhães (UNIVASF), Thamires Campos (UNIVASF), Larissa Barreto (UFMA), João Carlos Costa (UEMA).
6 – Não tinha o contato: Luiz Jorge Dias (IMESC/MA e UEMA),  Yuri Amaral (PARNA Lençóis Maranhenses/ICMBio</t>
  </si>
  <si>
    <t>Na Bahia:
LEITE, A.; FAZOLATO, C.; MARQUES, J.; BONFIM, M. S.; OLIVEIRA, M. T.; TINOCO, M. S.; MOURA, G. J. B. Conservação da Restinga: O Projeto Calango do Abaeté. HERPETOLOGIA BRASILEIRA, v. 10, p. 26-37, 2021.</t>
  </si>
  <si>
    <t>Daniel Mesquita (UFPB), Daniel Cassiano (UECE/FACEDI), Frederico França (UFPB), Moacir Tinôco (UCSAL), Renato Faria (UFS), Gilda Andrade (UFMA), Daniel Passos (UFERSA), Eliza Freire (UFRN), Flora Jucá (UFS), Antônio Argôlo (UESC), Arnaldo Magalhães (UNIVASF São Raimundo Nonato - PI), Ednilza Maranhão (UFRPE), Leonardo Ribeiro (UNIVASF/CCA), José Ricardo de Oliveira Santos (UNEB/UFRPE), Marcio Frazão (UFCG), Marcelo Kokubum (UFCG), Steferson Abrantes (UFCG), Déborah Praciano (UECE), Maristela Casé Costa Cunha  (UNEB/UFRPE), Rogério Ferreira de Oliveira (UFRPE), Jaqueline Bianque de Oliveira (UFRPE),  Marco Freitas (ICMBio/ESEC Murici), Thamires Campos (UNIVASF/CEMAFAUNA), Magno Travassos (UCSAL), Clara Porto (UCSAL),  Larissa Barreto (UFMA), João Carlos Costa (UEMA), Luiz Jorge Dias (IMESC - MA e UEMA), Roberto Cavalcante (SEMACE)</t>
  </si>
  <si>
    <t>(Ação concluída na Monitoria Anual 1). Identificar e propor condicionantes a serem entregues para os órgãos de licenciamento ambiental.</t>
  </si>
  <si>
    <t>Gabriela Gama (IMA - AL), Patrícia Tavares (CPRH - PE), Flávia Prado (SEMA - CE), Adriana Castro (INEMA - BA), Gabriela Lisboa (SEMURB/Natal - RN), Moacir Tinôco (UCSAL), Daniel Mesquita (UFPB), Geraldo Moura (UFRPE), Daniel Cassiano (UECE/FACEDI), Frederico França (UFPB), Renato Faria (UFS), Gilda Andrade (UFMA), Daniel Passos (UFERSA), Eliza Freire (UFRN), Roberto Cavalcante (SEMACE - CE), Thamires Campos (UNIVASF/CEMAFAUNA), Yuri Amaral (ICMBio/PARNA Lençóis Maranhenses), Luiz Jorge Dias (IMESC - MA e UEMA)</t>
  </si>
  <si>
    <r>
      <t xml:space="preserve">Mapas, shapes de áreas prioritárias, documentos gerados e encaminhados
Relatórios técnicos;
Lista de condicionantes produto da </t>
    </r>
    <r>
      <rPr>
        <sz val="11"/>
        <color rgb="FFFF0000"/>
        <rFont val="Calibri"/>
        <family val="2"/>
      </rPr>
      <t>ação 3.1;</t>
    </r>
    <r>
      <rPr>
        <sz val="11"/>
        <color rgb="FF000000"/>
        <rFont val="Calibri"/>
        <family val="2"/>
      </rPr>
      <t xml:space="preserve">
Oficinas de divulgação e sensibilização</t>
    </r>
  </si>
  <si>
    <t>Gabriela Gama (IMA - AL), Patrícia Tavares (CPRH - PE), Flávia Prado (SEMA - CE), Adriana Castro (INEMA - BA), Carolina Lisboa (SEMURB/Natal - RN), Roberto Cavalcante (SEMACE - CE),  Yuri Amaral (ICMBio/PARNA Lençóis Maranhenses), Luiz Jorge Dias  (IMESC - MA e UEMA)</t>
  </si>
  <si>
    <t>Na Bahia, o INEMA através do Subgrupo Conservação da ABEMA - Associação Brasileira de Entidades Estaduais de Meio Ambiente fará em 20 de setembro de 2021 uma apresentação para os Secretários de Meio Ambiente, Diretores de Fiscalização, Licenciamento e Manejo ex-situ sobre a importância dos PANs a integração deles nas agendas das OEMAs e o apoio das mesmas na execução das ações. A COPAN também participará. O produto será a lista de participantes desse evento.</t>
  </si>
  <si>
    <t>O problema para 2ª parte dessa ação é que não temos os subsídios para divulgação: ex: mapa das áreas prioritárias do PAN. A lista de condicionantes já está pronta.</t>
  </si>
  <si>
    <t>Sara Maria de Brito Alves (INEMA/BA)</t>
  </si>
  <si>
    <t>Mapas, shapes de áreas prioritárias, documentos gerados e encaminhados; Relatórios técnicos; Lista de condicionantes do produto da ação 3.2; Reuniões para divulgação e sensibilização</t>
  </si>
  <si>
    <t>Projetos alinhados com as ações do PAN incluídas em TACs</t>
  </si>
  <si>
    <t>Patrícia Tavares (CPRH - PE), Flávia Prado (SEMA - CE), Adriana Castro (INEMA - BA), Carolina Lisboa (SEMURB/Natal - RN), Epitácio Correia (IMA - AL)</t>
  </si>
  <si>
    <t>A ação não teve andamento. Gabriela diz que essa ação ficou dependente de documentos que ainda não estão prontos (Sumário, mapa das Áreas Estratégicas), pois qualquer contato que se faça com os MPs são necessários esses documentos.</t>
  </si>
  <si>
    <t xml:space="preserve">Gabriela Mota Gama (IMA/AL) </t>
  </si>
  <si>
    <t>Patrícia Tavares (CPRH - PE), Adriana Castro (INEMA/BA), Carolina Lisboa (SEMURB/Natal/RN), Epitácio Correia (IMA/AL), Roberto Cavalcanti (SEMACE)</t>
  </si>
  <si>
    <t>Carlos sugeriu que o material dessa ação seja apresentado também nas reuniões do próximo ano, e pede que isso seja relembrado no início do ano, quando as reuniões forem agendadas.</t>
  </si>
  <si>
    <t>Elaborar e encaminhar documento ao Órgão Estadual de Meio Ambiente - OEMA ressaltando o prejuízo da ampliação do Aeroporto de Salvador sobre o Parque das Dunas para a conservação do Glaucomastix abaetensis.</t>
  </si>
  <si>
    <t>Adriana Castro (INEMA - BA), Fábio Lima (Parque Klaus Peters),  Larissa Barreto (UFMA), João Carlos Costa (UEMA), Gildevan N. Lopes (IFMA), Davi Pantoja (UFPI)</t>
  </si>
  <si>
    <t>Salvador/BA</t>
  </si>
  <si>
    <t>O documento da ação foi elaborado e finalizado, teve contribuições do RAN, foi devolvido para o Moacir, faltou apenas definir como seria o encaminhamento. Moacir diz que ficou para Adriana encaminhar para o gestor do parque, que é Jorge Santana, e ele definiria o encaminhamento. Só que esse retorno do gestor não aconteceu. Moacir sugeriu ampliar o término da ação prevendo a entrega do documento que já está pronto.</t>
  </si>
  <si>
    <t>Documento elaborado</t>
  </si>
  <si>
    <t>Adriana Castro (INEMA/BA), Fábio Lima (Parque Municipal Klaus Peters), Sara Alves (INEMA/BA), Jorge Santana (Parque das Dunas de Salvador)</t>
  </si>
  <si>
    <t>Moacir Tinôco (UCSAL), Daniel Cassiano (UECE/FACEDI), Leonardo Ribeiro (UNIVASF/CCA), Arnaldo Magalhães (UNIVASF São Raimundo Nonato - PI), Gabriela Gama (IMA - AL), Patrícia Tavares (CPRH - PE), Flávia Prado (SEMA - CE), Adriana Castro (INEMA - BA), Carolina Lisboa (SEMURB/Natal - RN), Daniel Mesquita (UFPB), Roberto Cavalcante (SEMACE - CE), Sara Alves (INEMA - BA), Maria Augusta (SEMARH - SE), Cristina Farias da Fonseca (IBAMA/UFRPE), Dênisson Souza e Silva (UFRPE), Yuri Marinho Valença (CPRH), Yuri Amaral (ICMBio/Parna Lençóis Maranhenses)</t>
  </si>
  <si>
    <t>Thamires informou que a ação está paralisada desde a 1° monitoria, pois a articuladora não está mais no âmbito da herpetologia diretamente.</t>
  </si>
  <si>
    <t>Documentos das instruções normativas com as condicionantes para licenciamento ambiental de alguns estados compilados.</t>
  </si>
  <si>
    <t>Não estar mais ligada diretamente à área da herpetologia e falta de retorno após a tentativa de contato com os colaboradores, porém sem sucesso antes da 1° monitoria.</t>
  </si>
  <si>
    <t>Repassar a articulação para uma pessoa que esteja trabalhando diretamente com herpetologia. Thamires disse que pode repassar as informações que já havia pesquisado. Carlos sugeriu incorporar essa ação na divulgação que será feita a partir da ação 1.3 em cada estado.</t>
  </si>
  <si>
    <t>Thaís Guedes (UEMA)</t>
  </si>
  <si>
    <t>Moacir Tinôco (UCSAL), Daniel Cassiano (UECE/FACEDI), Leonardo Ribeiro (UNIVASF/CCA), Arnaldo Magalhães (UNIVASF São Raimundo Nonato - PI), Gabriela Gama (IMA - AL), Patrícia Tavares (CPRH - PE), Flávia Prado (SEMA - CE), Adriana Castro (INEMA - BA), Carolina Lisboa (SEMURB/Natal - RN), Daniel Mesquita (UFPB), Roberto Cavalcante (SEMACE - CE), Sara Alves (INEMA - BA), Maria Augusta (SEMARH - SE), Cristina Farias da Fonseca (IBAMA/UFRPE), Dênisson Souza e Silva (UFRPE), Yuri Marinho Valença (CPRH), Yuri Amaral (ICMBio/Parna Lençóis Maranhenses), Thamires Freitas Campos (UNIVASF/CEMAFAUNA) e Carlos Abrahão (ICMBio/RAN)</t>
  </si>
  <si>
    <t>Patrícia Tavares (CPRH - PE), Ubiratã Ferreira Souza (UFRPE), Moacir Tinôco (UCSAL), Fábio Lima (Parque Klaus Peters)</t>
  </si>
  <si>
    <t>Adriana informou que não houve nenhuma atividade durante a pandemia, sob sua coordenação. Moacir informou as atividades realizadas através da Expedição Restinga, listadas nos produtos dessa ação.</t>
  </si>
  <si>
    <t>Expedição Restinga, que ocorreu entre os dias 17 e 26 de julho de 2021, percorrendo os municípios de Salvador, Camaçari, Mata de São João, Nilo Peçanha, Ilhéus e Valença.</t>
  </si>
  <si>
    <t>em função da pandemia, algumas atividades não foram realizadas.</t>
  </si>
  <si>
    <t>Adriana Lúcia Batista de Castro (INEMA/BA) e Moacir Tinôco (UCSAL)</t>
  </si>
  <si>
    <t>Moacir Tinôco (UCSAL), Fábio Lima (Parque Klaus Peters)</t>
  </si>
  <si>
    <t>Bahia e Pernambuco.</t>
  </si>
  <si>
    <t>Retirar o texto (Inicialmente essa ação será realizada na Bahia)</t>
  </si>
  <si>
    <t>Eliza Freire (UFRN), Ubiratan Gonçalves (UNEAL), Sônia Mendonça (ICMBio/RAN Base RAN Lagoa Santa - MG)</t>
  </si>
  <si>
    <t>APA do Catolé e Fernão Velho: O Plano de Manejo da APA do Catolé e Fernão Velho foi publicado em 06 de agosto de 2020, tornando-se a partir de então um documento de acesso para o conhecimento público;  estudos sobre diversidade taxonômica de espécies da herpetofauna , ressaltando a ocorrência de espécies ameaçadas, insuficientemente conhecidas e a consequente  importância da área foram publicados e submetidos à publicação, bem como foram iniciados estudos sobre fisiologia térmica de espécies da herpetofauna, considerando  os possíveis efeitos do aquecimento global. Também, além da divulgação em nível internacional (XXI Congreso Argentino de Herpetología) sobre conservação da herpetofauna no Nordeste este tema também está incluído no evento nacional “XV Primavera dos Museus”, de 20 a 24 de setembro de 2020 (on line).  Planejam-se, em nível local, a realização de Oficinas para a divulgação do Plano de Manejo com as populações (associações e escolas) do entorno da APA para iniciar em 2022, realizadas em parceria entre MHN/UFAL e Secretaria de Recursos Hídricos.
Gabriela informou que o polígono maior do empreendimento foi indeferido após a carta e dossiê que tiveram os envios relatados na oficina anterior.
Serra da Saudinha: Estabelecimento de um Termo de Convênio (01/2020) celebrado entre a Universidade Federal de Alagoas (Museu de História Natural) e a empresa CAETEX FLORESTAL S.A. para o desenvolvimento do projeto denominado como “FAUNA DE INVERTEBRADOS, HERPETOFAUNA E MASTOFAUNA NA FAZENDA RIACHÃO (SELA), MACEIÓ, ALAGOAS.”, que visa realizar o levantamento da fauna de aracnídeos, moluscos, onicóforos, anfíbios, répteis e mamíferos, bem como desenvolver estudos sobre biologia reprodutiva e ecologia de espécies de lagartos e anfíbios ameaçadas em áreas de cultivo de eucalipto e remanescentes florestais, sendo um projeto inédito no estado de Alagoas. Tem como Coordenação administrativo-financeira a Fundação Universitária de Desenvolvimento de Extensão e Pesquisa – FUNDEPES e a execução acadêmica realizada pela Universidade Federal de Alagoas – UFAL, representada pela Coordenadora, Bióloga Selma Torquato da Silva (Anexo III).</t>
  </si>
  <si>
    <t>APA do Catolé e Fernão Velho:
-  Plano de Manejo da APA do Catolé e Fernão Velho foi publicado em 06 de agosto de 2020, tornando-se a partir de então um documento de acesso para o conhecimento público (Anexo I).
- Reuniões para a divulgação do Plano de Manejo com as populações (associações e escolas) do entorno da APA são planejadas para iniciar em 2022, realizadas em parceria entre MHN/UFAL e Secretaria de Recursos Hídricos.
- Estudos sobre diversidade taxonômica de espécies da herpetofauna, ressaltando a ocorrência de espécies ameaçadas, insuficientemente conhecidas e a consequente importância da área foram publicados e submetidos à publicação. 
- Indeferimento do empreendimento na APA Catolé e Fernão Velho.
Serra da Saudinha:
Estabelecimento de um Termo de Convênio (01/2020) celebrado em 03 de fevereiro de 2021, entre a Universidade Federal de Alagoas (Museu de História Natural) e a empresa CAETEX FLORESTAL S.A. para o desenvolvimento do projeto denominado como “Fauna de invertebrados, herpetofauna e mastofauna na Fazenda Riachão (Sela), Maceió, Alagoas”.</t>
  </si>
  <si>
    <t>As medidas de distanciamento social provocaram atraso no início das oficinas para a divulgação do Plano de Manejo da APA do Catolé e Fernão Velho, sendo previstas para 2022.</t>
  </si>
  <si>
    <t>Eliza Freire (UFRN)</t>
  </si>
  <si>
    <t>Ubiratan Gonçalves (UNEAL), Antônio  Argôlo (UESC), Ana Catarina Luscher Albinati (UNIVASF), Gabriela Felix (UFRPE), Geraldo Moura (UFRPE), Jaqueline Bianque (UFRPE), Flora Juncá (UEFS), Patrícia Gondim (SEMA - CE), Frederico França (UFPB), Eliza Freire (UFRN), Caio Vinícius de Mira Mendes (UESC), Renan Nunes Costa (UESC), Geane Limeira (UNIVASF/CEMAFAUNA), Moacir Tinôco (UCSAL), Daniel Passos (UFERSA)</t>
  </si>
  <si>
    <t>Sub-médio São Francisco, Alagoas, Ceará, Pernambuco, Rio Grande do Norte, Mata Atlântica da Paraíba, Bahia</t>
  </si>
  <si>
    <t>1 - Pernambuco: Efeito ecotoxicológico dos contaminantes ambientais sobre os anuros (Leptodactylus macrosternum; estudo para inferência em espécies do PAN). Todas as etapas da pesquisa, vinculadas à tese de doutorado, foram concluídas, exceto algumas técnicas de coloração confirmatórias que foram sugeridas durante a defesa que ocorreu no último dia 31 de agosto de 2021.
2 - Rio Grande do Norte: O projeto sobre genotoxicidade continua sendo desenvolvido em populações de Tropidurus (espécies não contempladas no PAN) expostas a diferentes graus de contaminação por agrotóxicos. Novas áreas estão sendo amostradas, mas ainda não há resultados concluídos.
3 - Alagoas: Foi realizado trabalho de campo com coleta de material para posterior análise de presença de agrotóxicos e metais pesados em corpos d’água e presença dos mesmos em anfíbios no agreste alagoano. Foram confeccionadas lâminas para contagem de micronúcleos e coletados tecido dos anfíbios para envio ao laboratório de análises. Porém devido à pandemia, este trabalho ficou incompleto. Só a análise da água com a presença de metais pesados foi realizada.
4 - Ceará: Município de Tabuleiro do Norte, região do Baixo Rio Jaguaribe (Região de agronegócio dentro do estado do Ceará, com grandes complexos de irrigação). Realizou-se abordagem das alterações morfohistológicas apenas em machos de Leptodactylus macrosternum e basicamente a conclusão é: "as alterações observadas compreenderam infiltrados inflamatórios crônicos leves, necroses tubulares pontuais, degeneração de espermatócitos e hiperplasia focais de células de Leydig, que foram mais frequentes nas áreas cultivadas (8/23) do que nas áreas controle (1/20). Devido às baixas frequências observadas, não foi possível submetê-los ao teste do qui-quadrado para análise da significância". Ainda não foram identificados os poluentes nos locais. A autora da tese de doutorado autorizou usar os dados, ainda que não publicados, caso sejam úteis.
Na oficina Geraldo informou que há um estudo sendo realizado sobre o efeito do uso de agrotóxicos em cágados que não estão contemplados no PAN.</t>
  </si>
  <si>
    <t>1 - Pernambuco; Tese de doutorado: os dados acerca da ecotoxicologia de anuros da espécie Leptodactylus macrosternum constituem um dos capítulos da tese, que deve ser publicado em breve, após a realização de algumas colorações específicas do tecido hepático, para confirmação de alguns achados histopatológicos. O objetivo do capítulo foi determinar o perfil mineral em tecido hepático e muscular e as alterações histopatológicas do fígado de L. macrosternum, verificando se o aumento da área ocupada por melanomacrófagos está relacionado com: (1) peso (massa corpórea) e comprimento rostro-cloacal; (2) sexo e faixa etária, (3) índice hepatossomático e (4) estação do ano. Foram observadas alterações histopatológicas no fígado dos animais de todas as áreas de estudo (agricultura convencional, agricultura orgânica e Caatinga stricto sensu), mas sem um padrão que permitisse diferenciação entre as áreas. Apenas o percentual de granulomas foi ligeiramente menor para área de agricultura convencional e o percentual de cobertura por melanomacrófagos foi maior também para esta área. Observou-se um efeito do peso, comprimento rostro-cloacal (CRC) e índice hepatossomático sobre a área ocupada por melanomacrófagos no fígado. Em relação ao perfil mineral foi observado nível elevado de minerais essenciais e tóxicos, tanto no fígado quanto em músculo estriado, bem acima dos limites preconizados na legislação brasileira para água e peixes (resoluções do Conama e Anvisa).
2 - Rio Grande do Norte; Relatório parcial: durante o período da monitoria, foi elaborado um relatório parcial do projeto para fins de monitoramento interno na instituição (UFERSA).
3 - Alagoas; Não há indicação de produto.
4- Ceará; Tese de doutorado: Gondim, P. M. 2021. Indicadores de estresse ambiental em populações de Leptodactylus macrosternum (Leptodactylidae) e Scinax x-signatus (Hylidae) em ambientes agrícolas no semiárido brasileiro. Tese de doutorado, Universidade Federal do Ceará, Fortaleza, 74p.</t>
  </si>
  <si>
    <t>1 - Pernambuco: a realização de algumas colorações específicas do tecido hepático não foi realizada em função da pandemia.
2 - Rio Grande do Norte: devido as contingências da pandemia de COVID-19, o cronograma de execução do projeto tem sido alterado sucessivas vezes, estando muito atrasado.
3 - Dificuldade de acesso aos laboratórios para realização das análises pendentes.
4 - Até a oficina não houve retorno sobre situação da ação em andamento na Bahia (colaborador Moacir Tinôco). Também não houve retorno sobre os estudos, afins a esta ação, desenvolvidos por Mirco Solé (UESC).</t>
  </si>
  <si>
    <t>Gabriela Felix do Nascimento Silva, Jaqueline Bianque de Oliveira, Daniel Passos, Patrícia de Menezes Gondim (SEMACE – CE) e Daniel Cassiano (UECE).</t>
  </si>
  <si>
    <t>Leonardo sugeriu aumentar a abrangência da ação, incluindo espécies que ocorrem nas mesmas áreas das espécies do PAN, pois também podem dar respostas importantes.
De modo geral, considerar os efeitos da Pandemia de COVID-19 sobre o planejamento da ação. Especificamente para o estudo em Pernambuco: para uma melhor avaliação dos efeitos da elevada concentração dos minerais detectados na saúde de L. macrosternum, seriam necessários estudos de longo prazo que permitissem acompanhar todas as fases de desenvolvimento das populações estudadas. As alterações histopatológicas e os níveis elevados dos minerais quantificados nos animais da área de Caatinga stricto sensu refletem a grande pressão antrópica sofrida por este domínio, mesmo em áreas de paisagens típicas, o que reforça a necessidade de ações para a conservação e preservação da fauna e flora da Caatinga.</t>
  </si>
  <si>
    <t>Ampliar o conhecimento do efeito do uso de agrotóxicos sobre a herpetofauna do Nordeste</t>
  </si>
  <si>
    <t>Antônio Argôlo (UESC), Ana Catarina Luscher Albinati (UNIVASF), Gabriela Felix (UFRPE), Geraldo Moura (UFRPE), Jaqueline Bianque (UFRPE),Patrícia Gondim (SEMACE - CE), Frederico França (UFPB), Eliza Freire (UFRN), Geane Limeira (UNIVASF/CEMAFAUNA), Moacir Tinôco (UCSAL), Daniel Passos (UFERSA)</t>
  </si>
  <si>
    <t>Ubiratan Gonçalves (UNEAL), Antônio  Argôlo (UESC), Leonardo Ribeiro (UNIVASF/CCA), Sara Alves (INEMA - BA), Patrícia Tavares (CPRH - PE), Gilda  Andrade (UFMA), Roberto Cavalcante (SEMACE - CE)</t>
  </si>
  <si>
    <t>Sônia sugere que a ação de elaboração da nota técnica seja feita e essa ação seja incluída na distribuição junto com a ação 1.3 (se isso for possível, se a ação tiver articulador) Verificar a possibilidade de Roberto Cavalcante assumir. Se a ação não tiver articulador até a rodada virtual, ela será excluída.</t>
  </si>
  <si>
    <t>Daniel Passos (UFERSA), Flávia Prado (SEMA - CE), Carolina Lisboa (SEMURB/Natal - RN), Eliza Freire (UFRN), Ednilza Maranhão (UFRPE), Moacir Tinôco (UCSAL), Selma Torquato (UFAL), Luiz Jorge Dias (IMESC - MA e UEMA), Yuri  Amaral (ICMBio/PARNA Lençóis Maranhenses)</t>
  </si>
  <si>
    <t>Marco Freitas informou que não foi iniciada.</t>
  </si>
  <si>
    <t>Finalização do doutorado (sem licença), artigos relacionados a pós defesa do doutorado e assumir a chefia da ESEC Murici.</t>
  </si>
  <si>
    <t>Daniel Passos (UFERSA), Carolina Lisboa (SEMURB/Natal - RN),  Leonardo Ribeiro (UNIVASF/CCA), Antônio Argôlo (UESC), Renato Faria (UFS), Daniel Cassiano (UECE/FACEDI), Geraldo Moura (UFRPE), Arnaldo Magalhães (UNIVASF São Raimundo Nonato - PI), Moacir Tinôco (UCSAL), Tarcísio Botelho (Ação Ambiental Socioambientalismo e ONG Bioeducar), Daniel Mesquita (UFPB), Frederico França (UFPB), Geane Limeira (UNIVASF/CEMAFAUNA), Davi Pantoja (UFPI), Rodrigo Tinoco (Herpeto.org), Thamires Campos (UNIVASF/CEMAFAUNA),  Moacir Tinôco (UCSAL), Gilda Andrade (UFMA)</t>
  </si>
  <si>
    <t>Sônia informou que Eliza encaminhou e-mail após o término da oficina, mas que os produtos encaminhados por ela não estão relacionados diretamente ao que se busca nessa ação: Material de divulgação (cartilha, folder, livros, redes sociais).</t>
  </si>
  <si>
    <t>Não há</t>
  </si>
  <si>
    <t>Selma Torquato (UFAL), Gabriela Gama (IMA - AL), Moacir Tinôco (UCSAL), Ednilza Maranhão (UFRPE), Jozelia Correia (UFRPE), Roberto Cavalcante (SEMACE - CE), Sara Alves (INEMA - BA),  Milena Machado (UFERSA - RN)</t>
  </si>
  <si>
    <t xml:space="preserve">Alagoas: Foram realizadas coletas de material para análise de presença de agrotóxicos e metais pesados em corpos d’água e presença dos mesmos em anfíbios no agreste alagoano. Foram confeccionadas lâminas para contagem de micronúcleos e coletados tecidos dos anfíbios para envio ao laboratório de análises. Porém devido à Pandemia, este trabalho ficou incompleto. Só a análise da água com a presença de metais pesados foi realizada. </t>
  </si>
  <si>
    <t>Alagoas: Resultado da análise da água onde foi constatada a presença de metais pesados.</t>
  </si>
  <si>
    <t xml:space="preserve">O articulador da ação pediu para ser substituído, pois por motivo de doença não está conseguindo articular e acompanhar o PAN. </t>
  </si>
  <si>
    <t>Ubiratan G da silva (UNEAL)</t>
  </si>
  <si>
    <t>Ubiratan solicita a sua substituição. Se não tivermos novo articulador até o final da rodada virtual, esta ação será excluída.</t>
  </si>
  <si>
    <t>Ação 4.6 - Agrupada com a ação 3.1 na Monitoria Anual 1.</t>
  </si>
  <si>
    <t>Tarcísio Botelho (Ação Ambiental Socioambientalismo e ONG Bioeducar), Frederico França (UFPB), Flávia Prado (SEMA - CE), Clara Porto (UCSAL), Geane Limeira (UNIVASF/CEMAFAUNA) Ednilza Maranhão (UFRPE), Renato Silva (UCSAL), Patrícia Tavares (CPRH - PE), Gabriela Gama (IMA - AL),  Carolina Lisboa (SEMURB/Natal - RN), Daniel Mesquita (UFPB), Vitor Alberto de Matos Pereira (SEMA - BA)</t>
  </si>
  <si>
    <t>Ednilza Maranhão dos Santos – UFRPE: Algumas iniciativas vêm sendo construídas no que se refere às práticas agroecológicas em Pernambuco, não diretamente com o foco nas espécies ameaçadas, mas com o objetivo de manutenção da qualidade de vida e consequentemente das áreas verdes, incluindo as florestas. Na UFRPE há um núcleo importante de Agroecologia e recentemente foi criado um curso de graduação em Agroecologia, campesinato e educação popular e um doutorado em Agroecologia, onde tem como principal objetivo dar oportunidade às pessoas do campo e cidade ligados à agricultura familiar ou afins. Esse curso tem parcerias importantes com ONGs, sindicatos e instituições de pesquisas ligadas às práticas agroecológicas e também de lutas. Um diálogo vem sendo mantido com muita "lindeza" por essas instituições em Pernambuco onde as práticas envolvem manutenção de recursos naturais e consequentemente das florestas. ONGs como Caatinga, Sábia, RAMA e outros vem fazendo algo muito interessante na manutenção da biodiversidade, mas a trilha é difícil frente a tantos problemas impulsionado pelo desenvolvimento (que não é só de PE). Um exemplo é o caso da APA Aldeia Beberibe onde há alguns assentamentos rurais organizados em uma prática agroflorestal e vem sendo ameaçados, no caso essa unidade de conservação, pelo empreendimento Arco metropolitano Aldeia Beberibe, nesse território há pelo menos seis espécies com algum grau de ameaça de extinção.</t>
  </si>
  <si>
    <t>Na UFRPE há um núcleo importante de Agroecologia e recentemente foi criado um curso de graduação em Agroecologia, campesinato e educação popular e um doutorado em Agroecologia, onde tem como principal objetivo dar oportunidade às pessoas do campo e cidade ligados à agricultura familiar ou afins.
Na APA Aldeia Beberibe/PE alguns assentamentos rurais são organizados em uma prática agroflorestal.</t>
  </si>
  <si>
    <t>não há informações para alguns estados (o articulador não obteve respostas dos colaboradores ou os e-mails voltaram)</t>
  </si>
  <si>
    <t>Patrícia Tavares – CPRH, Ednilza Maranhão dos Santos - UFRPE</t>
  </si>
  <si>
    <t>Tarcísio Botelho (Ação Ambiental Socioambientalismo e ONG Bioeducar), Frederico França (UFPB), Clara Porto (UCSAL), Geane Limeira (UNIVASF/CEMAFAUNA) Ednilza Maranhão (UFRPE), Renato Silva (UCSAL), Patrícia Tavares (CPRH - PE), Gabriela Gama (IMA - AL), Carolina Lisboa (SEMURB/Natal - RN), Daniel Mesquita (UFPB), Vitor Alberto de Matos Pereira (SEMA - BA), Roberto Cavalcante (SEMACE-CE)</t>
  </si>
  <si>
    <t>Patrícia Tavares – CPRH: Recomenda o encaminhamento de informações subsidiadoras para que os órgãos possam promover atividades referentes a essa ação.</t>
  </si>
  <si>
    <t>Gilda Andrade (UFMA), Hugo Bonfim (ICMBio/RAN), Ednilza Maranhão (UFRPE), Selma Torquato (UFAL), Eduardo Dias (UFS), Carolina Lisboa (SEMURB/Natal - RN), Roberto Cavalcante (SEMACE - CE), Davi Pantoja (UFPI), Eliza Freire (UFRN), Cezar Gonçalves (ICMBio/PARNA Chapada Diamantina), Thamires Campos (UNIVASF/CEMAFAUNA), Daniel Mesquita (UFPB), Frederico França (UFPB), Moacir Tinôco (UCSAL), Geraldo Moura (UFRPE), Moacir Tinôco (UCSAL), Larissa Barreto (UFMA), João Carlos Costa (UEMA)</t>
  </si>
  <si>
    <t>Moacir informou que todas as áreas de estudo (UC) em que atua estiveram fechadas até julho de 2021 em razão das restrições sociais em virtude da pandemia da COVID 19.</t>
  </si>
  <si>
    <t>Em virtude da pandemia da COVID 19 todas as atividades desta ação foram interrompidas neste período.</t>
  </si>
  <si>
    <t>Gilda Andrade (UFMA), Hugo Bonfim (ICMBio/RAN), Ednilza Maranhão (UFRPE), Selma Torquato (UFAL), Eduardo Dias (UFS), Carolina Lisboa (SEMURB/Natal/RN), Roberto Cavalcante (SEMACE), Davi Pantoja (UFPI), Eliza Freire (UFRN), Cezar Gonçalves (ICMBio/PARNA Chapada Diamantina), Daniel Mesquita (UFPB), Frederico França (UFPB), Moacir Tinôco (UCSAL), Geraldo Moura (UFRPE), Moacir Tinôco (UCSAL), Larissa Barreto (UFMA), João Carlos Lopes Costa (UEMA), Gildevan N. Lopes (IFMA) e Márcio Frazão (UFCG)</t>
  </si>
  <si>
    <t>Daniel Passos (UFERSA)</t>
  </si>
  <si>
    <t>Eliza Freire (UFRN), Leonardo Ribeiro (UNIVASF/CCA), Milena Wachlevski (UFERSA),  Mirco Solé (UESC), Hugo Bonfim (ICMBio/RAN), Davi Pantoja (UFPI), Geraldo Moura (UFRPE), Daniel Mesquita (UFPB), Thaís Guedes (UEMA)</t>
  </si>
  <si>
    <t>Alguns colaboradores relataram atividades desenvolvidas ou em desenvolvimento no período, conforme descrito a seguir.
1 - Projeto de pesquisa coordenado por Daniel Passos: "Influência do aquecimento global sobre a incubação de lagartos" continua em andamento (projeto mencionado na monitoria anterior).
2 - Projeto de pesquisa coordenado por Daniel Passos: "Comportamento termorregulatório em lagartos do semiárido brasileiro". Projeto em andamento com uma dissertação de mestrado concluída no período.
3 - Projeto de pesquisa supervisionado por Daniel Mesquita: realizada expedição para Picuí-PB e Rio Tinto-PB (julho e agosto/2021), para coletar dados ecofisiológicos para fazer modelagens de distribuição potencial em cenários futuros de mudanças climáticas (projeto mencionado na monitoria anterior).
4 - Projeto de pesquisa com participação de Geraldo Moura (PE) e Moacir Tinoco (BA), coordenado por Rogério Bastos: gravação de anuros nas principais ecorregiões do Brasil encontra-se em andamento (projeto mencionado na monitoria anterior). Está ocorrendo na Estação Ecológica do Tapacurá (Geraldo) e em Salvador (Moacir)
5 - Projeto de pesquisa supervisionado por Leonardo Ribeiro: "Ecologia térmica de anuros (Leptodactylus macrosternum, Rhinella granulosa, Rhinella jimi, Scinax gr. ruber, Pithecopus nordestinus; estudo para inferência em espécies do PAN). Foram realizadas buscas ativas durante três dias consecutivos em cada ponto de amostragem, de agosto a outubro de 2019, correspondendo ao período seco; e de fevereiro a março de 2020, representando o período chuvoso; nos períodos, diurno entre 08:00 e 12:00 h, e noturno entre 18:00 e 22:00 h, em reservatórios, riachos e poças temporárias. Desde março de 2020 as coletas em campo estão suspensas (projeto citado na monitoria anterior).
6 - Projeto de pesquisa supervisionado por Thaís Guedes: "O efeito das mudanças climáticas na Herpetofauna Neotropical" vinculado à dissertação de mestrado de Júlia Oliveira no PPGBAS da UEMA (projeto citado na monitoria anterior).
7 – Projeto de Pesquisa de Mestrado: “Efeito das mudanças climáticas sobre a distribuição de anfíbios endêmicos nos biomas Cerrado e Caatinga” desenvolvido por Gisele do Lago Santana. Universidade Federal do Pará, UFPA, Brasil. Orientador: Gleomar Fabiano Maschio. Coorientador: Davi Lima Pantoja</t>
  </si>
  <si>
    <t>1 - Dissertação de Mestrado: "Eficiência de termorregulação do lagarto noturno Hemidactylus agrius (Gekkonidae) no semiárido brasileiro". 2021. Dissertação (Mestrado em Ecologia e Conservação) de Graziella Macêdo Batista. Universidade Federal Rural do Semiárido. Orientador: Daniel Passos
2 - Relatório de Iniciação Científica (Larissa Ferreira) do projeto supervisionado por Leonardo Ribeiro: um total de 331 anuros foi capturado, sendo registrada a temperatura de 262 indivíduos no período seco e 69 indivíduos no período chuvoso. Dos anuros capturados, Leptodactylus macrosternum foi o mais abundante (n = 193), seguido de Rhinella granulosa (n = 57), Scinax gr. ruber (n = 38), Rhinella jimi (n = 36) e Pithecopus nordestinus (n = 7). Foram comparadas também as médias de temperatura corpórea entre os períodos chuvoso e seco; e houve diferença significativa entre as médias de L. macrosternum, R. granulosa e R. jimi, sendo estas maiores no período chuvoso. No período seco a temperatura corporal teve associação com a temperatura do substrato, mas a associação com a do ar não foi significativa. O mesmo ocorreu para o período chuvoso, com a temperatura do substrato e a temperatura do ar.
3 - Dissertação de Mestrado: "Modelagem de nicho ecológico e definição de áreas prioritárias para a conservação de Bothrops bilineatus (Wied, 1821) (Serpentes: Viperidae) na Mata Atlântica". 2021. Dissertação (Mestrado em Zoologia) de Tadeu Teixeira Medeiros. Universidade Estadual de Santa Cruz. Coorientador: Iuri Ribeiro Dias. Orientador: Antônio Jorge Suzart Argôlo
4 - Dissertação de Mestrado: "Impactos das mudanças climáticas em espécies do gênero Leposoma (Spix, 1825) (Squamata, Gymnophthalmidae): distribuição atual, perspectivas futuras e implicações para a conservação". 2021. Dissertação (Mestrado em Zoologia) de Marcos Vinícius dos Santos da Anunciação Vieira. Universidade Estadual de Santa Cruz. Orientador: Iuri Ribeiro Dias.
7 – Dissertação de Mestrado: “Efeito das mudanças climáticas sobre a distribuição de anfíbios endêmicos nos biomas Cerrado e Caatinga”. 2021. Dissertação (Mestrado em Zoologia) de Gisele do Lago Santana. Universidade Federal do Pará, UFPA, Brasil. Orientador: Gleomar Fabiano Maschio. Coorientador: Davi Lima Pantoja</t>
  </si>
  <si>
    <t>Muitos colaboradores relataram que a quarentena da Covid-19 tem comprometido o desenvolvimento de muitas atividades desde março de 2020.</t>
  </si>
  <si>
    <t>Daniel Passos reuniu informações de Daniel Mesquita, Geraldo Moura, Leonardo Ribeiro, Thaís Guedes e Iuri Dias. Na oficina Davi Pantoja acrescentou mais informações.</t>
  </si>
  <si>
    <t>Eliza Freire (UFRN), Leonardo Ribeiro (UNIVASF/CCA), Milena Wachlevski (UFERSA), Mirco Solé (UESC), Davi Pantoja (UFPI), Geraldo Moura (UFRPE), Daniel Mesquita (UFPB), Thaís Guedes (UEMA), Larissa Carvalho Ferreira (UNIVASF/CCA), Geane Limeira (UNIVASF/CCA), Iuri Dias (UESC) e Antônio Argôlo (UESC)</t>
  </si>
  <si>
    <t>Rio Grande do Norte, Alagoas, Pernambuco, Paraíba, Bahia, Maranhão</t>
  </si>
  <si>
    <t>INSERIR O NOME DO OBJETIVO ESPECÍFICO</t>
  </si>
  <si>
    <t>Inserir nova ação</t>
  </si>
  <si>
    <t>SITUAÇÃO ATUAL DAS AÇÕES - 2ª MONITORIA (2021)</t>
  </si>
  <si>
    <t>06/06/2022 - 10/06/2022</t>
  </si>
  <si>
    <t>Foram elaboradas em 2021 as áreas estratégicas do PAN Nordeste. Os colaboradores foram consultados durante a elaboração das áreas estratégicas.</t>
  </si>
  <si>
    <t>Relatório técnico e arquivo vetorial com as áreas estratégicas do PAN</t>
  </si>
  <si>
    <t>Lara Gomes Côrtes</t>
  </si>
  <si>
    <t>Moacir Tinôco (UCSAL), Arnaldo Magalhães (UNIVASF São Raimundo Nonato - PI), Geraldo Moura (UFRPE), Daniel Mesquita (UFPB), Frederico França (UFPB), Davi Pantoja (UFPI), Geane Limeira (UNIVASF/CEMAFAUNA), Felipe Siqueira Campos (UESC), Maristela Casé Costa Cunha (UNEB/UFRPE), Luiz Jorge Dias (IMESC - MA), Larissa Nascimento Barreto (UFMA), João Carlos Costa (UEMA), Thais Guedes (UEMA), Bruna Arbo Meneses (Bolsista CNPq/RAN)</t>
  </si>
  <si>
    <t xml:space="preserve">Sara informa que foi feito um mapeamento e priorização de áreas para a restauração ambiental na região da Chapada Diamantina e Serra da Jibóia – BA, contudo outras áreas não foram contempladas. 
Carol Lisboa informa que em Natal – RN o Plano Diretor da cidade considera o mapeamento de ocorrência das espécies ameaçadas deste PAN.
</t>
  </si>
  <si>
    <t>Mapa, relatório e Plano Diretor</t>
  </si>
  <si>
    <t>Faltou articulação</t>
  </si>
  <si>
    <t>Carlos Abrahão</t>
  </si>
  <si>
    <t xml:space="preserve">Ficou definido em oficina que tentaremos encontrar um executor da ação, pois o NGeo não tem disponibilidade para executar. </t>
  </si>
  <si>
    <t>Moacir Tinôco (UCSAL), Antônio Argôlo (UESC), Daniel Cassiano (UECE/FACEBI), Daniel Passos (UFERSA), Daniel Mesquita (UFPB), Davi Pantoja (UFPI), Flávia Prado (SEMA - CE), Gabriela Gama (IMA - AL), Geraldo Moura (UFRPE),  Patrícia Tavares (CPRH - PE), Renato Faria (UFS), Sara Alves (INEMA - BA), , Frederico França (UFPB), Geane Limeira (UNIVASF/CEMAFAUNA),  Maristela Casé Costa Cunha (UNEB/UFRPE), , Lara Valesca Mendonça da Costa Santos (UFRPE), Wagner Berenguel Ferreira (UFRPE), Larissa Barreto (UFMA), João Carlos Costa (UEMA), Bruna Arbo Meneses (ICMBio/RAN), Paula Eveline D’Anunciação (ICMBio/RAN), Luara Tourinho (UFRJ) </t>
  </si>
  <si>
    <t xml:space="preserve">Ação recentemente iniciada, pois dependia do produto da ação 1.1. Foi realizada uma reunião com o coordenador do CERPAN para somar esforços em reuniões conjuntas nos estados BA, PI e MA. </t>
  </si>
  <si>
    <t>Sobrecarga de trabalho do articulador e falta de disponibilidade de um executor (falta de recursos específicos para contratação de PJ)</t>
  </si>
  <si>
    <t>Dezembro de 2023</t>
  </si>
  <si>
    <r>
      <rPr>
        <sz val="11"/>
        <rFont val="Calibri"/>
        <family val="2"/>
        <scheme val="minor"/>
      </rPr>
      <t>Moacir Tinôco (UCSAL), Iuri Ribeiro (UESC), Eduardo Dias (UFS), Selma Torquato (UFAL), Carolina Lisboa (SEMURB/Natal - RN), Sara Alves (INEMA - BA), Ednilza Maranhão (UFRPE), Daniel Mesquita (UFPB), Geraldo Moura (UFRPE), Leonardo Ribeiro (UNIVASF/CCA), Antônio Argôlo (UESC), Daniel Cassiano (UECE/FACEDI), Roberto Cavalcante (SEMACE), Marco Freitas (ICMBio/ESEC Murici), Diva Borges-Nojosa (UFC),   Maristela Casé Costa Cunha (UNEB/UFRPE), Cristina Farias da Fonseca (IBAMA/UFRPE), Larissa Barreto (UFMA), João Carlos Costa (UEMA), Davi Pantoja (UFPI), Thaís Guedes (UEMA), Rafael Laia (IDEMA/RN</t>
    </r>
    <r>
      <rPr>
        <u/>
        <sz val="11"/>
        <color theme="10"/>
        <rFont val="Calibri"/>
        <family val="2"/>
        <scheme val="minor"/>
      </rPr>
      <t>)</t>
    </r>
  </si>
  <si>
    <r>
      <t>Convidar</t>
    </r>
    <r>
      <rPr>
        <b/>
        <sz val="11"/>
        <color theme="1"/>
        <rFont val="Calibri"/>
        <family val="2"/>
        <scheme val="minor"/>
      </rPr>
      <t xml:space="preserve"> </t>
    </r>
    <r>
      <rPr>
        <sz val="11"/>
        <color theme="1"/>
        <rFont val="Calibri"/>
        <family val="2"/>
        <scheme val="minor"/>
      </rPr>
      <t>Órgãos de licenciamento e de fiscalização. Disponibilizar para cada estado os documentos referentes às áreas prioritárias do PAN. Convidar os Batalhões de Polícia Ambiental - BPA dos estados, Ministério Público (MPE e MPF) e Municípios, secretaria de educação, secretaria de agricultura, ONGs, ICMBio local (GRs e gestores de UCs). A realização das reuniões ficará a cargo do coordenador do PAN e/ou do coordenador executivo e/ou dos membros/integrantes do GAT nos estados. Nas reuniões serão definidos os contatos responsáveis pela área costeira para que sejam coletadas informações sobre resíduos sólidos (Moacir Tinôco). Incluir os articuladores das ações 3.3 e 3.4 nestas reuniões, para que estes produtos também sejam apresentados na mesma oportunidade. (Elaboração de slides e vídeos curtos poderão ser utilizados nestas reuniões, caso a presença das articuladoras não seja possível). Rafael Valadão (CERPAN) informou, por mensagem, que não será possível iniciar as ações este ano pois depende de bolsista específica. Patrícia Tavares informa que será melhor iniciar as ações no ano que vem devido às mudanças políticas deste ano. Assim, as reuniões desta ação e das ações 3.3 e 3.4 deverão ser iniciadas em 2023.</t>
    </r>
  </si>
  <si>
    <r>
      <t>No último ano</t>
    </r>
    <r>
      <rPr>
        <b/>
        <sz val="11"/>
        <color theme="1"/>
        <rFont val="Calibri"/>
        <family val="2"/>
        <scheme val="minor"/>
      </rPr>
      <t xml:space="preserve"> </t>
    </r>
    <r>
      <rPr>
        <sz val="11"/>
        <color theme="1"/>
        <rFont val="Calibri"/>
        <family val="2"/>
        <scheme val="minor"/>
      </rPr>
      <t xml:space="preserve">foram realizadas ações de integração para a participação das comunidades na conservação das espécies do PAN em quatro locais: (1) Associação de Arembepe e ação para implantação do Parque Municipal da Cacimba do Padre, Camaçari/BA; (2) Associação de Pescadores e Marisqueiras na comunidade de Guaibim, Valença/BA; (3) Prefeitura Municipal de Valença/BA; (4) Associação de Moradores e Pescadores do Pratigi, Ituberá/BA. Tais ações tiveram a participação da UCSAL, ICMBio/RAN e da ONG Ação Ambiental. </t>
    </r>
  </si>
  <si>
    <t>Relatório da Expedição Restinga de Carlos Abrahão (PDF)</t>
  </si>
  <si>
    <t>Moacir Tinôco (UCSAL)</t>
  </si>
  <si>
    <t>Márcio Frazão Chaves (UFCG)</t>
  </si>
  <si>
    <t>Ednilza Maranhão (UFRPE), Renan Nunes (UESC), Eduardo Dias (UFS), Antônio Argôlo (UESC), Gilda Andrade (UFMA), Geane Limeira (UNIVASF/CEMAFAUNA), Mirco Solé (UESC), Renato Faria (UFS), Maria Augusta dos Anjos (SEMARH - SE), , Daniel Cassiano (UECE/FACEDI), Geraldo Moura (UFRPE), Tarcísio Botelho (Ação Ambiental Socioambientalismo e ONG BIOEDUCAR), Frederico França (UFPB), Davi Pantoja (UFPI), José Ricardo de Oliveira Santos (UFRPE), Larissa Barreto (UFMA), João Carlos Costa (UEMA), Gildevan Nolasco Lopes (IFMA), Robson Waldemar Ávila (UFC), Moacir Tinôco (UCSAL), Francisco Robson Figueiredo (IMAC/CE)</t>
  </si>
  <si>
    <r>
      <t xml:space="preserve">Monitorar as dinâmicas das populações e os </t>
    </r>
    <r>
      <rPr>
        <i/>
        <sz val="11"/>
        <rFont val="Calibri"/>
        <family val="2"/>
      </rPr>
      <t>habitat</t>
    </r>
    <r>
      <rPr>
        <sz val="11"/>
        <rFont val="Calibri"/>
        <family val="2"/>
      </rPr>
      <t xml:space="preserve"> nas áreas prioritárias de espécies contempladas no PAN.</t>
    </r>
  </si>
  <si>
    <r>
      <rPr>
        <sz val="11"/>
        <color theme="1"/>
        <rFont val="Calibri"/>
        <family val="2"/>
        <scheme val="minor"/>
      </rPr>
      <t>Moacir:</t>
    </r>
    <r>
      <rPr>
        <b/>
        <sz val="11"/>
        <color theme="1"/>
        <rFont val="Calibri"/>
        <family val="2"/>
        <scheme val="minor"/>
      </rPr>
      <t xml:space="preserve"> </t>
    </r>
    <r>
      <rPr>
        <sz val="11"/>
        <color theme="1"/>
        <rFont val="Calibri"/>
        <family val="2"/>
        <scheme val="minor"/>
      </rPr>
      <t>um TCC e uma dissertação foram concluídos, do discente</t>
    </r>
    <r>
      <rPr>
        <b/>
        <sz val="11"/>
        <color theme="1"/>
        <rFont val="Calibri"/>
        <family val="2"/>
        <scheme val="minor"/>
      </rPr>
      <t xml:space="preserve"> </t>
    </r>
    <r>
      <rPr>
        <sz val="11"/>
        <color theme="1"/>
        <rFont val="Calibri"/>
        <family val="2"/>
        <scheme val="minor"/>
      </rPr>
      <t>Mateus Bonfim com Tropidurus hygomi. Outros estudos estão em andamento: três teses de doutorado (a ser defendidas em breve; Magno Travassos com G. abaetensis; André Leite com G. abaetensis; Cecil Fazolato com G. abaetensis e G. itabaianensis). Daniel Cassiano: uma dissertação de mestrado sobre densidade populacional de Adelophryne maranguapensis em execução. Defenderá, provavelmente, em 2023.</t>
    </r>
  </si>
  <si>
    <t>TCC e dissertação do Mateus Bonfim</t>
  </si>
  <si>
    <t>Selma Torquato (UFAL), Iuri Ribeiro (UESC), Magno Travassos (UCSAL/UFBA), Renato Faria (UFS), Antônio Argôlo (UESC), Larissa Barreto (UFMA), João Carlos Costa (UEMA), Eliza Freire (UFRN), Eduardo Dias (UFS), Mirco Solé (UESC), Victor Dill (UESC), Daniel Cassiano (UECE), Geraldo Moura (UFRPE), Daniel Mesquita (UFPB), Flora Juncá (UEFS), Frederico França (UFPB), Daniel Passos (UFERSA), Diva Borges-Nojosa (UFC), Geane Limeira (UNIVASF/CEMAFAUNA), Robson Waldemar Ávila (UFC), Marcelo Sena do Nascimento (UESC), Robson Figueiredo (UFC)</t>
  </si>
  <si>
    <t xml:space="preserve">Daniel Cassiano informa que foi criado em 30/04/2019 o Monumento Natural da Serra da Rajada (Serra de Maranguape – CE), onde ocorre o Adelophryne maranguapensis. Essa UC é produto do 1º ciclo do PAN Nordeste, que, no entanto, já havia sido encerrado em 2019 e este segundo ciclo, iniciado. Na oficina de Monitoria Final do primeiro ciclo, foi relatado para a ação 1.5 (Promover reuniões para motivar a criação de Unidades de Conservação nas Serras de Aratanha, Baturité e Maranguape/CE e demais áreas que contemplem as espécies do PAN, envolvendo proprietários, órgãos ambientais, prefeitura e UFC), que foram realizadas reuniões e   tratativas na Serra do Baturité e com previsão de realização na Serra da Rajada, próxima da Serra de Maranguape. Tal articulação resultou na criação do Monumento Natural da Serra da Rajada. Em PE foram criadas duas RPPNs, Pedra Dantas 2 em Lagoa dos Gatos - PE e Quizanga em São Lourenço e Paudalho - PE. No caso da criação da RPPN Pedra Dantas 2, houve consulta ao PAN sobre as espécies ameaçadas que contribuíram para sua criação. Na outra não se sabe da interferência do PAN. Está em andamento o Plano de Gestão Integrada de Fernando de Noronha que inclui a elaboração do Plano de Manejo da APA estadual. Estão em construção os planos de manejo de 41 UCs estaduais em Pernambuco, independentes do PAN. Geraldo Moura relata que participa do de Fernando de Noronha e algumas dessas 41 UCs, e está levando o PAN para as discussões.
Em Maceió – AL, foi publicado o plano de manejo da APA do Catolé em janeiro de 2021. Esta publicação não foi informada na monitoria anterior.
Em Areia- PB foi publicado o plano de manejo do Parque Estadual Mata do Pau Ferro em outubro de 2020.
Em Natal – RN foi publicado o plano de manejo do Parque Natural Municipal Dom Nivaldo Monte em  dezembro de 2020. Também não foi informada na monitoria anterior.
Na BA, Plano de Manejo do Parque Estadual de Pituaçu, criação de uma RPPN da UCSal, Parque Municipal Cacimba dos Padres em Arembepe.
</t>
  </si>
  <si>
    <t>Os planos de manejo publicados</t>
  </si>
  <si>
    <t>Planos de manejo, portarias de criação de UC, atas de reuniões, programas de estímulos à criação de UC, vídeos de divulgação.</t>
  </si>
  <si>
    <t>Moacir Tinôco (UCSAL), Patrícia Tavares (CPRH - PE), Carolina Lisboa (SEMURB/Natal - RN), Flávia Prado (SEMA - CE), Cezar Gonçalves (ICMBio/PARNA Chapada Diamantina), Marco Freitas (ICMBio/ESEC Murici), Adriana Castro (INEMA - BA), Fábio Lima (Parque Klaus Peters), Davi Pantoja (UFPI), Geane Limeira (UNIVASF/CEMAFAUNA), Yuri Teixeira Amaral (ICMBio/Parna Lençóis Maranhenses), Rafael Laia (IDEMA – RN).</t>
  </si>
  <si>
    <t>Desde a última monitoria, o articulador, que é o principal executor da ação, não conseguiu dar seguimento à criação da plataforma e, consequentemente, não consultou os colaboradores.</t>
  </si>
  <si>
    <t>Sobrecarga de trabalho</t>
  </si>
  <si>
    <t>Rodrigo Tinoco</t>
  </si>
  <si>
    <t>Rodrigo G. Tinoco (Instituto Boitatá)</t>
  </si>
  <si>
    <t>Moacir Tinôco (UCSAL), Antônio Argôlo (UESC), Daniel Cassiano (UECE/FACEDI), Daniel Passos (UFERSA), Daniel Mesquita (UFPB), Davi Pantoja (UFPI), Flávia do Prado (SEMA/CE), Gabriela Gama (IMA/AL), Geraldo Moura (UFRPE), Patrícia Tavares (CPRH - PE), Renato Faria (UFS), Sara Alves (INEMA/BA), Larissa Barreto (UFMA), João Carlos Lopes Costa (UEMA), Gildevan N. Lopes (IFMA), Carolina Lisboa (SEMURB/Natal - RN), Beatriz Morais (Bio Educação Digital).</t>
  </si>
  <si>
    <t>Geraldo Moura recomenda articular podcasts e lives que mostrem produtos parcialmente executados das ações do PAN. Thaís Guedes vai entrar em contato com possíveis colaboradores donos de podcasts. Thaís sugere uma apresentação dos PANs do ICMBio no congresso de Zoologia que ocorrerá em Curitiba em Agosto. Equipe de Beatriz vai buscar colaboradores para produzir conteúdos do PAN NE, bastando haver conteúdo (inclui-se blogs, podcasts, lives, emailmarketing, posts em redes sociais, releases, etc.)</t>
  </si>
  <si>
    <t>Avaliar o efeito da degradação dos habitat para auxiliar no manejo e conservação de espécies contempladas no PAN.</t>
  </si>
  <si>
    <t>Bahia (Iuri Dias, Mirco Solé e Renan Costa): O projeto “Qual o efeito das queimadas sobre a herpetofauna do Parque Nacional da Chapada Diamantina?” financiado pela Chamada CNPq/ICMBio/FAPs nº18/2017 foi finalizado em dezembro de 2021. Não foi possível a realização de novas campanhas de campo. No momento, a doutoranda Amanda Anjos (Programa de Pós-Graduação em Ecologia e Conservação da Biodiversidade – UESC) está finalizando seu trabalho com os dados do projeto avaliando o efeito do fogo sobre a diversidade funcional e filogenética dos anuros na Chapada Diamantina, Bahia e defenderá sua tese até agosto de 2022. 
A Dra. Lidiane Gomes (Programa de Pós-Graduação em Ecologia e Conservação da Biodiversidade - UESC) defendeu sua tese em maio de 2022. Em um dos seus capítulos, Dra. Lidiane avaliou a paisagem sonoras do Parque Nacional da Chapada Diamantina, analisando área queimados e não queimados, onde foi demonstrado que as áreas queimadas apresentaram índice de diversidade acústica menores que as áreas não queimadas, também avaliando os sons presentes nas duas áreas encontraram uma maior riqueza de sons nos locais não queimado.
Maranhão (Caio Vinicius de Mira-Mendes): submissão de projeto “Efeitos do fogo sobre a morfologia e diversidade funcional e taxonômica de anfíbios no Parque Nacional da Chapada das Mesas” para o Edital Universal FAPEMA 02/2022 (Enquadrado na 1ª Etapa). 
Noronha (Geraldo, Patrícia, Carlos e Moacir): Monitoramento de Trachyleps atlantica, a partir de modelagem de ocupação e detectabilidade em diferentes gradientes de impacto sobre os habitat, em Fernando de Noronha. O projeto iniciou em 2021. O monitoramento será realizado anualmente.
Bahia (Moacir): Dissertação de mestrado de uma aluna do Moacir, Marina Nóbrega (PPGTAS/UCSAL), sobre os impactos da ferrovia oeste-leste no habitat das populações das espécies contempladas no PAN.</t>
  </si>
  <si>
    <t xml:space="preserve">Tese de doutorado defendida por Lidiane Gomes no Programa de Pós-Graduação em Ecologia e Conservação da Biodiversidade – UESC intitulada “O que dizem os sons dos animais: influência de perturbações ambientais nas paisagens sonoras” coorientada pelo Dr. Mirco Solé. 
Manuscrito submetido para revista Ladscape Ecology: Anjos, A.G., Solé, M., Benchimol, M. Determinants factors of the fire regime in a Brazilian flammable ecosystem.
Manuscrito submetido para revista Hydrobiologia em Maio de 2021: Batista. C. S., Solé, M. &amp; Mira-Mendes, C. V. Evaluating the effect of fire on developmental deviation in Rupirana cardosoi tadpoles (Anura, Leptodactylidae) in Parque Nacional da Chapada Diamantina, Bahia, Brazil.
Manuscrito submetido para revista Austral Ecology em Fevereiro de 2021: Costa, R. N., Mira-Mendes, C.V. &amp; Solé, M. Glyphosate application history not reflect in fluctuating asymmetry of Dendropsophus haddadi (Anura: Hylidae): a case study in rubber plantations from southern Bahia, Brazil.
</t>
  </si>
  <si>
    <t>Iuri Dias</t>
  </si>
  <si>
    <t>Ação 1.9 - Excluída na Monitoria Anual 2</t>
  </si>
  <si>
    <t>Durante a Monitoria Anual 2, houve o entendimento que esta ação deveria ser excluída por falta de articulador.</t>
  </si>
  <si>
    <t>Articular ações de recomposição de vegetação nos habitat de espécies contempladas no PAN.</t>
  </si>
  <si>
    <t xml:space="preserve">Ação não iniciada pois dependia das áreas estratégicas. </t>
  </si>
  <si>
    <t>O produto das áreas estratégicas foi entregue em dezembro de 2021, o produto de conectividade não foi elaborado ainda.</t>
  </si>
  <si>
    <t>Seguir recomendações das áreas estratégicas e conectividade, mas não obrigatoriamente</t>
  </si>
  <si>
    <t>Sara Alves (INEMA - BA), Patrícia Tavares (CPRH - PE), Carol Lisboa (SEMURB – Natal-RN)</t>
  </si>
  <si>
    <t>Ação 1.11 - Agrupada com ação 1.7 na Monitoria Anual 2.</t>
  </si>
  <si>
    <t>Durante a Monitoria Anual 2, houve o entendimento de que esta ação deveria ser agrupada à Ação 1.7, com o objetivo de alimentar o site com essas informações continuamente.</t>
  </si>
  <si>
    <t>Investigar presença e consequências do fungo Batrachochytrium dendrobatidis (B.d.) na área de ocorrência dos anfíbios contemplados no PAN.</t>
  </si>
  <si>
    <t xml:space="preserve">Geraldo e Daniel Cassiano: Prof. Robson Avila (UFC) está coorientando algumas dissertações e uma tese sobre esse tema, em parceria com Denise Hissa: mestrando Paulo Ricardo Santos de Sousa, com avaliação de bactérias anti-Bd; doutoranda Mirian dos Santos Mendes, com ocorrência do fungo Bd em anfíbios do Ceará.
Davi: aluno de TCC (Douglas Trigueiro) iniciou a coleta de dados para desenvolver um projeto com esse tema, no Piauí. 
Thaís: tem um co-orientada, Patrícia dos Santos Sousa, que iniciou o doutorado e provavelmente irá incluir análise de quitrídio para os anfíbios capturados no estudo, desenvolvido no Maranhão. Aryel Queiroz trabalha com Rhinella e deve incluir análise de quitrídio.
Felipe Toledo (Unicamp): está desenvolvendo trabalhos relacionados ao tema sobre as espécies do PAN (Phyllodytes gyrinaethes, Crossodactylus dantei, Physalaemus caete).
</t>
  </si>
  <si>
    <t xml:space="preserve">1) BELASEN, ANAT M. ; Toledo, L. F. . Habitat fragmentation in the Brazilian Atlantic Forest is associated with erosion of frog immunogenetic diversity and increased fungal infections. IMMUNOGENETICS, p. 1, 2022.
2) LAMBERTINI, C. ; BECKER, C. GUILHERME ; BELASEN, A. ; VALENCIA-AGUILAR, A. ; Almeida, C. H. L. N. ; BETANCOURT-ROMAN, C. M. ; RODRIGUEZ, D. ; Leite, D. S. ; Oliveira, I. S. ; GASPARINI, JOÃO LUIZ ; RUGGERI, J. ; Mott, T. ; JENKINSON, T. S. ; JAMES, TIMOTHY Y. ; ZAMUDIO, K.R. ; Toledo, L. F. . Biotic and abiotic determinants of Batrachochytrium dendrobatidis infections in amphibians of the Brazilian Atlantic Forest. Fungal Ecology, v. 49, p. 100995, 2021.
3) ZORNOSA-TORRES, CAMILA ; LAMBERTINI, C ; Toledo, L. F.  Amphibian chytrid infections along the highest elevational gradient of the Atlantic Forest. DISEASES OF AQUATIC ORGANISMS, p. 99-106, 2021.
4) MOURA-CAMPOS, D. ; GREENSPAN, SASHA E. ; DIRENZO, GRAZIELLA V. ; NEELY, W. J. ; Toledo, L. F. ; BECKER, C. GUILHERME . Fungal disease cluster in tropical terrestrial frogs predicted by low rainfall. BIOLOGICAL CONSERVATION, v. 261, p. 109246, 2021.
</t>
  </si>
  <si>
    <t>Pandemia interferiu na coleta de dados em campo e no trabalho desenvolvido em laboratório.</t>
  </si>
  <si>
    <t>GAT</t>
  </si>
  <si>
    <t>Robson Ávila (UFC)</t>
  </si>
  <si>
    <t>Diva Borges-Nojosa (UFC), Tami Mott (UFAL), Davi Pantoja (UFPI), Adrian Garda (UFRN), Mirco Solé (UESC), Geraldo Moura (UFRPE), Daniel Cassiano (UECE/FACEDI), Barnagleison Lisboa (UFAL), João Carlos Costa (UEMA), Felipe Toledo (UNICAMP), Denise Hissa (UFC)</t>
  </si>
  <si>
    <t>Investigar a presença e as consequências do fungo Ophidiomyces ophiodiicola (O.o) na área de ocorrência  das serpentes contempladas no PAN.</t>
  </si>
  <si>
    <t>A ação foi concluída na monitoria 2. Frederico informou que em 2020 tinha monitorado 17 indivíduos de 10 espécies que apresentavam algum tipo de lesão no corpo amostrados para procura do fungo Ophidiomyces ophidiicola. Por causa da pandemia, apenas 12 outros indívíduos, acrescentando 4 espécies, foram testados quanto a presença do fungo. Todos esses indivíduos provenientes da Paraíba, tanto da Floresta Atlântica, quanto da Caatinga. Nenhum traço de Oo foi registrado. Novos estudos têm mostrado que a distribuição do Ophidiomyces ophidiicola é restrita a ambientes temperados. Desta forma, acreditamos que essa ação possa ser finalizada, pelo menos por esse ciclo do PAN Nordeste.</t>
  </si>
  <si>
    <t>A ação foi recentemente iniciada (janeiro de 2022), mas nada foi executado ainda.</t>
  </si>
  <si>
    <t>Pandemia</t>
  </si>
  <si>
    <t>Moacir</t>
  </si>
  <si>
    <t>Na monitoria 3 foi decidido em plenária que o protocolo para Oo não será produzido, pois não há registro de ocorrência do fungo nas serpentes brasileiras. A capacitação será limitada ao fungo Bd em anfíbios.</t>
  </si>
  <si>
    <r>
      <t xml:space="preserve">Realizar cursos de capacitação para atores locais, incluindo gestores de UCs e pesquisadores, para detecção de indivíduos infectados pelo fungo </t>
    </r>
    <r>
      <rPr>
        <i/>
        <sz val="11"/>
        <color theme="1"/>
        <rFont val="Calibri"/>
        <family val="2"/>
        <scheme val="minor"/>
      </rPr>
      <t>Batrachochytrium dendrobatidis</t>
    </r>
    <r>
      <rPr>
        <sz val="11"/>
        <color theme="1"/>
        <rFont val="Calibri"/>
        <family val="2"/>
        <scheme val="minor"/>
      </rPr>
      <t>, nas áreas de ocorrência das espécies do PAN.</t>
    </r>
  </si>
  <si>
    <t>Atores locais, inclusos gestores de UCs e pesquisadores capacitados em reconhecer as doenças provocadas pelo fungo B.d</t>
  </si>
  <si>
    <t>Divulgar um protocolo de biossegurança e cursos de capacitação para atores locais (gestores de UCs) e pesquisadores para identificação das doenças provocadas pelo fungo nos anfíbios nas áreas de ocorrência das espécies do PAN. Será usado o protocolo para anfíbios já existente em português. Os OEMAs serão responsáveis por identificar os atores locais que participarão da capacitação. A capacitação está prevista para ser realizada em formato de curso EaD, com 4h de duração.</t>
  </si>
  <si>
    <t>Marco Freitas vai atualizar o documento elaborado no PAN Mata Atlântica Nordestina. Buscar parcerias com IBAMA e Polícia Ambiental e outras Unidades descentralizadas do ICMBio. Outras espécies traficadas que não estão no PAN que podem ser beneficiadas pela ação: Epicrates cenchria, E. assisi, Boa constrictor, Iguana iguana, Ceratophrys spp, Salvator merianae, Tupinambis teguixin
Capacitar para uso do aplicativo (Cyber Tracker), que pode ser utilizado em outras ações. Os documentos dessa ação serão encaminhados a partir de janeiro com a ajuda do RAN e também serão distribuídos nas reuniões que serão realizadas nos estados.</t>
  </si>
  <si>
    <t>Documentos enviados (documento subsidiador e planilha de ocorrência das espécies), bem como endereço eletrônico de autoridades dos responsáveis pela fiscalização ambiental nas áreas de ocorrência, conforme acordado com a coordenação deste PAN. Em um segundo momento, o documento será abordado nas oficinas que serão realizadas junto aos órgãos ambientais. E-mail enviado em 20/12/21 para a coordenação deste PAN – Patricia Tavares – CPRH/PE</t>
  </si>
  <si>
    <t>Documento técnico e planilha de ocorrência das espécies alvo – Patricia Tavares – CPRH/PE</t>
  </si>
  <si>
    <t>Patricia Tavares – CPRH/PE</t>
  </si>
  <si>
    <t>Patrícia recomenda que, se não tem perspectiva de lançamento do Salve público, que seja encaminhado o documento como está (prazo para envio: final de julho de 2022).</t>
  </si>
  <si>
    <t>Marco Freitas (ICMBio/ESEC Murici), Sara Alves (INEMA - BA), Antônio Argôlo (UESC), Roberto Cavalcante (SEMACE - CE), Maria Augusta dos Anjos (SEMARH - SE), Larissa Barreto (UFMA), Yuri Amaral (ICMBio/PARNA Lençois Maranhenses), João Carlos Costa (UEMA), Gildevan N. Lopes (IFMA)</t>
  </si>
  <si>
    <t>Definir os próximos passos, objetivando a conservação das espécies alvo Patricia Tavares – CPRH/PE</t>
  </si>
  <si>
    <t xml:space="preserve">Thais: aluna Sâmia Araújo, recentemente defendeu o mestrado no PPGBAS/UEMA, e um dos capítulos é um livro em formato e-book “Serpentes de importância médica e acidentes ofídicos no Maranhão”, onde há informações sobre mapeamento de Lachesis muta, assim como informações sobre prevenção de acidentes, etc.
Moacir: TCC de Luiz Henrique Carneiro (Biologia UCSAL), em 2021, sobre o impacto de atropelamento da fauna na rodovia BA099
Daniel Cassiano: estudo sobre epidemiologia e ofidismo, no município de Mulungu, abordando o encontro com as serpentes e a reação humana a isso.
</t>
  </si>
  <si>
    <t xml:space="preserve">TCC de Luiz Henrique Carneiro (Biologia UCSAL), em 2021, sobre o impacto de atropelamento da fauna na rodovia BA099.
Capítulo de livro sobre epidemiologia e ofidismo no município de Mulungu.
</t>
  </si>
  <si>
    <t>Pouca articulação entre os vários representantes locais (Tarcísio); distintos entendimentos quanto ao que se esperava da ação.</t>
  </si>
  <si>
    <t xml:space="preserve">Integração de dados de outras regiões no encontro do GAT.
Foi discutido na oficina de 3ª monitoria que não é adequado o novo texto proposto na monitoria 2, pois a ação se torna um guarda-chuva onde cabe qualquer tipo de estudo relacionado às espécies contempladas do PAN, quando, na verdade, já existem outras ações que se propõem a isso. Esta ação seria somente para ampliar o conhecimento relacionado ao impacto das ações humanas negativas sobre as espécies do PAN.
</t>
  </si>
  <si>
    <t>Ampliar o conhecimento sobre o impacto das ações humanas nas populações das espécies contempladas no PAN.</t>
  </si>
  <si>
    <r>
      <t>Márcio Frazão Chaves</t>
    </r>
    <r>
      <rPr>
        <b/>
        <sz val="11"/>
        <color theme="1"/>
        <rFont val="Calibri"/>
        <family val="2"/>
        <scheme val="minor"/>
      </rPr>
      <t xml:space="preserve"> </t>
    </r>
    <r>
      <rPr>
        <sz val="11"/>
        <color theme="1"/>
        <rFont val="Calibri"/>
        <family val="2"/>
        <scheme val="minor"/>
      </rPr>
      <t>(UFCG)</t>
    </r>
  </si>
  <si>
    <t>Esta ação foi pensada para produzir conhecimento relacionado às interações negativas dos humanos diretamente sobre as espécies do PAN.</t>
  </si>
  <si>
    <t xml:space="preserve">De acordo com informações do colaborador José Ricardo de Oliveira Santos (UNEB/UFRPE), o projeto está parado, em decorrência da atualização das disciplinas na UNEB. A previsão de retorno é no segundo semestre de 2022.2. Segundo a colaboradora Juliana Alves, no tocante ao sul da Bahia, e considerando os reflexos das limitações impostas pela pandemia de Covid, as ações realizadas durante o período tem se restringido ao treinamento de estudantes para a realização de palestras para o público em geral, elaboração e inserção de peças em redes sociais - especialmente o Instagram - e distribuição de folders sobre serpentes. Apenas uma palestra (Serpentes e prevenção de acidentes) foi realizada em maio no Colégio Estadual Tupinambá de Olivença. Tais ações se inserem dentre os objetivos do projeto de extensão "Prevenção de Acidentes e Conservação da Natureza: ações com enfoque em serpentes e morcegos", cujas atividades foram iniciadas em 2003. Estamos planejando a reativação na íntegra de todas as atividades presenciais do projeto para o segundo semestre de 2022.
Tarcísio: Palestras, reuniões e encontros com formadores de opinião, educadores e alunos do sistema educacional local!
Daniel Cassiano: Na semana de fauna de Caucaia, Daniel ministrou uma palestra sobre conservação de fauna. Para a Prefeitura de Maranguape, Daniel ministrou uma palestra sobre o sapinho Adelophryne maranguapensis.
Vitor ministrou uma oficina na Primeira semana interna de prevenção de emergência no trabalho, sobre animais peçonhentos, realizado na SIPET/Fecomércio-Ceará.
Davi: dois projetos de extensão em andamento: 1. Educação Ambiental e Conservação da Herpetofauna no Vale do Gurgueia, Sudoeste do Piauí (área de atuação: diversos municípios do Piauí, no Vale do Gurgueia. Público-alvo: professores do ensino básico); 2. Educação Ambiental com foco em herpetologia e quiropterologia (área de atuação: região metropolitana de Teresina-PI e Timon-MA. Público-alvo: estudantes do ensino básico). Palestra no Herpeto sem Fronteiras: live sobre o capítulo do livro lançado. Outro capítulo (no prelo) sobre o conjunto dos projetos de extensão que a equipe está desenvolvendo (e isso inclui a herpetofauna do nordeste)
Geraldo: Palestra promovida pelo CPRH com lançamento do livro vermelho sobre anfíbios e répteis de Pernambuco; 5 Lives no instagram do laboratório (@lehp_ufrpe), duas palestras no Herpeto sem Fronteiras (Insta: @herpetosf): (1) impacto da energia eólica na conservação da biodiversidade e (2) impacto do óleo sobre os ambientes costeiros
Moacir: palestra Herpeto Piauí, sobre políticas públicas e herpetologia e abordou o PAN Nordeste. Palestra na University of Kent (Reino Unido) sobre conservação da Mata Atlântica e Restinga, voltada para o PAN. Palestra no Herpeto sem Fronteiras sobre ações do laboratório de herpetologia do litoral norte da BA. Palestra na Semana do Meio Ambiente no Parque Estadual Sete Passagens sobre conservação da biodiversidade (incluindo o PAN). Palestra para o Conselho Nacional da Reserva da Biosfera da Mata Atlântica sobre a Expedição Restinga, realizada em parceria com o RAN, UCSAL e UFRPE.
Daniel Mesquita: palestra no Herpeto sem Fronteiras sobre as ações do laboratório de herpetologia da UFPB. Palestra no Herpetorama 2021 entitulada “Passado, presente e futuro da herpetofauna da Caatinga”.
</t>
  </si>
  <si>
    <t xml:space="preserve">Argolo: O Instagram do Projeto (SerpenteseMorcegos@uesc) possui três publicações sobre o tema e no período foi ministrada apenas uma palestra sobre “Serpentes e prevenção de acidentes”. 
https://www.instagram.com/p/CdyQSi8O9JN/
https://www.instagram.com/p/CW18-x1DdYR/
https://www.instagram.com/p/CCuW-IxJCKE/
Tarcísio: Fotos, listas de presença em palestras e reuniões e eventos
Davi: capítulo de livro sobre os projetos de extensão desenvolvidos pela equipe. PANTOJA, D. L., V. P. RODRIGUES, J. S. SILVA, AND S. G. SOUSA. 2021. Educação ambiental, prevenção de acidentes ofídicos e conservação da biodiversidade em comunidades rurais do Vale do Gurgueia, Piauí, p. 145-163. In: Faz Escuro Mas Cantamos: Agroecologia e Política no Sul do Piauí. K. A. Pereira, V. R. Silva, and M. A. M. Dias (eds.). CRV, Curitiba. 
Palestra no Herpeto sem Fronteiras: live sobre o capítulo do livro lançado
Geraldo: Palestra promovida pelo CPRH com lançamento do livro vermelho sobre anfíbios e répteis de Pernambuco; 5 Lives no instagram do laboratório (@lehp_ufrpe), duas palestras no Herpeto sem Fronteiras (Insta: @herpetosf): (1) impacto da energia eólica na conservação da biodiversidade e (2) impacto do óleo sobre os ambientes costeiros
Link para palestra ministrada por Daniel Mesquita no Herpetorama 2021 entitulada “Passado, presente e futuro da herpetofauna da Caatinga”.
</t>
  </si>
  <si>
    <t>O colaborador José Ricardo de Oliveira Santos, da UNEB/UFRPE, informa que, em decorrência da pandemia, a UNEB precisou se adaptar ao retorno as aulas presenciais. Com isso, nesse semestre de 2022.1 ele encontra-se reformulando a disciplina de Anatomia e Fisiologia Animal para retomar os encaminhamentos da ação em 2022.2. A colaboradora Juliana Alves (UESC) esclarece que, no tocante ao sul da Bahia, parte das atividades presenciais do projeto de extensão foram interrompidas temporariamente, as quais estão previstas para retorno a partir do segundo semestre de 2022.</t>
  </si>
  <si>
    <t>José Ricardo de Oliveira Santos (UNEB/UFRPE) e Juliana Alves de Jesus (UESC).</t>
  </si>
  <si>
    <t>Encaminhar os produtos dessa ação para os colaboradores do PAN (Drive do PAN ), a fim de que possam ser utilizados em outras atividades (folders, palestras gravadas, etc)</t>
  </si>
  <si>
    <t>Essa ação não deverá ser aplicada no arquipélado de Fernando de Noronha pela especificidade do local e por já ter sido elaborado plano de controle em agosto de 2018. Verificar a possibilidade de usar o plano de controle de espécies domésticas (“Projeto de Manejo”) desenvolvido para Noronha e adaptar para as áreas diagnosticadas por essa ação</t>
  </si>
  <si>
    <r>
      <t xml:space="preserve">A ação não foi iniciada. Durante a oficina se discutiu um novo texto da ação para simplificar o produto e termos o mínimo necessário para dar seguimento às iniciativas de controle (previstas na ação 2.8), visto que a problemática do impacto de animais domésticos sobre a herpetofauna é recorrente.
Moacir: Existem programas de controle sendo desenvolvidos em Mata de São João com gato doméstico sobre as populações de </t>
    </r>
    <r>
      <rPr>
        <i/>
        <sz val="11"/>
        <color theme="1"/>
        <rFont val="Calibri"/>
        <family val="2"/>
        <scheme val="minor"/>
      </rPr>
      <t>G. abaetensis</t>
    </r>
    <r>
      <rPr>
        <sz val="11"/>
        <color theme="1"/>
        <rFont val="Calibri"/>
        <family val="2"/>
        <scheme val="minor"/>
      </rPr>
      <t xml:space="preserve"> e </t>
    </r>
    <r>
      <rPr>
        <i/>
        <sz val="11"/>
        <color theme="1"/>
        <rFont val="Calibri"/>
        <family val="2"/>
        <scheme val="minor"/>
      </rPr>
      <t>T. hygomi.</t>
    </r>
    <r>
      <rPr>
        <sz val="11"/>
        <color theme="1"/>
        <rFont val="Calibri"/>
        <family val="2"/>
        <scheme val="minor"/>
      </rPr>
      <t xml:space="preserve">
</t>
    </r>
  </si>
  <si>
    <t>Relatórios do projeto realizado na Mata de São João (não divulgar).</t>
  </si>
  <si>
    <t>Sobrecarga de trabalho do articulador.</t>
  </si>
  <si>
    <t>Davi Pantoja</t>
  </si>
  <si>
    <t>Elaborar um relatório técnico mapeando a presença de espécies domésticas (cães e gatos) em áreas de ocorrências de espécies do PAN.</t>
  </si>
  <si>
    <t>Diagnóstico (Relatório técnico simplificado)</t>
  </si>
  <si>
    <t>Julho de 2024</t>
  </si>
  <si>
    <t>Carlos Abrahão (ICMBio/RAN), Adriana Castro (INEMA - BA), Fábio Lima (Parque Klaus Peters), Moacir Tinôco (UCSAL), Daniel Cassiano (UECE/FACEDI), Daniel Mesquita (UFPB), Leonardo Ribeiro (UNIVASF/CCA), Diva Borges-Nojosa (UFC), Carolina Lisboa (SEMURB/Natal - RN), Juliana Ferreira (ICMBio/RAN Base RAN Lagoa Santa - MG), Geraldo Moura (UFRPE), Patrícia Tavares (CPRH-PE), Erica Fonseca (UFRN)</t>
  </si>
  <si>
    <t>Sugestão de elaborar um Google Forms e encaminhar aos colaboradores do PAN e gestores de UCs, solicitando registros de espécies domésticas em áreas de ocorrência das espécies do PAN. Para profissionais da área de conhecimento (gestores de UCs, consultores, pesquisadores, etc), basta o ponto do registro (sem documentação como fotografia etc). Pode ser feita uma campanha pelo Instagram do RAN. O produto da ação 2.9, executada pela Erica Fonseca, apresenta registros complementares à esta ação. Assim como os registros que serão levantados aqui poderão complementar o diagnóstico da ação 2.9.</t>
  </si>
  <si>
    <t>Articular a implementação do Plano de Controle para controle de espécies domésticas utilizado em Noronha nas áreas diagnosticadas na ação 2.7.</t>
  </si>
  <si>
    <t>Envio do Plano de Controle e normativas relacionadas aos órgãos competentes (OEMAs, SEMAs, ONGs etc)</t>
  </si>
  <si>
    <t>Davi Pantoja (UFPI), Moacir Tinôco (UCSAL), Carolina Lisboa (SEMURB/Natal - RN), Adriana Castro (INEMA - BA), Fábio Lima (Parque Klaus Peters), Daniel Cassiano (UECE/FACEDI), Daniel Mesquita (UFPB), Geraldo Moura (UFRPE), Patrícia Tavares (CPRH-PE), Roberto Cavalcante (SEMACE)</t>
  </si>
  <si>
    <r>
      <t>Priorizar as UCs nas AEs do PAN</t>
    </r>
    <r>
      <rPr>
        <b/>
        <sz val="11"/>
        <color theme="1"/>
        <rFont val="Calibri"/>
        <family val="2"/>
        <scheme val="minor"/>
      </rPr>
      <t xml:space="preserve">. </t>
    </r>
    <r>
      <rPr>
        <sz val="11"/>
        <color theme="1"/>
        <rFont val="Calibri"/>
        <family val="2"/>
        <scheme val="minor"/>
      </rPr>
      <t>Nas UCs federais a ação será executada pelo ICMBio. Nas demais áreas, diagnosticadas na ação 2.7, articulações serão realizadas com os órgãos estaduais, municipais e iniciativas privadas para que possam dar suporte à efetivação da ação, envolvendo-os no processo.</t>
    </r>
  </si>
  <si>
    <r>
      <t>Mônica Campos (ONG Bioeducar), Carlos Abrahão (ICMBio/RAN), Sara Alves (INEMA - BA), Patrícia Tavares (CPRH - PE), Arnaldo Magalhães (UNIVASF São Raimundo Nonato - PI)</t>
    </r>
    <r>
      <rPr>
        <sz val="11"/>
        <rFont val="Calibri"/>
        <family val="2"/>
      </rPr>
      <t>, Gilda Andrade (UFMA)</t>
    </r>
    <r>
      <rPr>
        <sz val="11"/>
        <color rgb="FF000000"/>
        <rFont val="Calibri"/>
        <family val="2"/>
      </rPr>
      <t xml:space="preserve">, </t>
    </r>
    <r>
      <rPr>
        <sz val="11"/>
        <rFont val="Calibri"/>
        <family val="2"/>
      </rPr>
      <t>Mirco Solé (UESC),</t>
    </r>
    <r>
      <rPr>
        <sz val="11"/>
        <color rgb="FF000000"/>
        <rFont val="Calibri"/>
        <family val="2"/>
      </rPr>
      <t xml:space="preserve"> Antônio Argôlo (UESC), Daniel Mesquita (UFPB), Moacir Tinôco (UCSAL), Sara Alves (INEMA/BA)</t>
    </r>
  </si>
  <si>
    <t xml:space="preserve">Foi realizada a identificação das espécies exóticas invasoras encontradas nas áreas de ocorrência e/ou proximidades das espécies contempladas pelo PAN, juntamente com as avaliações de risco existentes para cada espécie e os impactos conhecidos para herpetofauna.
Sara informa que será feito um diagnóstico sobre as espécies exóticas e invasoras na Chapada Diamantina, cujo início está previsto para junho/2022. Diagnóstico: “Exóticas Invasoras na Chapada Diamantina e Serra da Jiboia: identificar e espacializar a distribuição das Espécies Exóticas Invasoras (EEI) nas áreas estratégicas, definir as localidades prioritárias para manejo, identificar linhas de pesquisa sobre os impactos de invasões biológicas no território e apontar métodos potenciais de controle.”
</t>
  </si>
  <si>
    <t>Diagnóstico com avaliação de risco.</t>
  </si>
  <si>
    <t>Érica Fonseca</t>
  </si>
  <si>
    <t xml:space="preserve">A consulta a gestores e órgãos ambientais pode ampliar a lista de espécies exóticas e invasoras dentro das Unidades de Conservação da área de abrangência do PAN.  </t>
  </si>
  <si>
    <t>Mônica (Ação Ambiental Socioambientalismo e ONG Bioeducar), Sara Alves (INEMA - BA), Patrícia Tavares (CPRH - PE), Gilda Andrade (UFMA), Mirco Solé (UESC), Antônio Argôlo (UESC), João Carlos Costa (UEMA), Daniel Mesquita (UFPB), Moacir Tinôco (UCSAL)</t>
  </si>
  <si>
    <t>Selma Torquato (UFAL), Iuri Ribeiro (UESC), Magno Travassos (UCSAL/UFBA), Renato Faraia (UFS), Antônio Argôlo (UESC), Eliza Freire (UFRN), Eduardo Dias (UFS), Mirco Solé (UESC), Victor Dill (UESC), Daniel Cassiano (UECE), Geraldo Moura (UFRPE), Daniel Mesquita (UFPB), Flora Juncá (UEFS), Frederico França (UFPB), Daniel Passos (UFERSA), Diva Borges-Nojosa (UFC), Thaís Guedes (UEMA)</t>
  </si>
  <si>
    <t>Frederico Gustavo Rodrigues França (UFPB), Daniel Mesquita (UFPB), Iuri Ribeiro (UESC), Hugo Bonfim (ICMBio/RAN), Ana Paula Gomes Tavares (UFRPE), Ubiratã Ferreira Souza (UFRPE), Alcina Gabriela Maria Medeiros da Fonsêca Santos (UFRPE), Lara Valesca Medonça da Costa Santos (UFRPE), Leonardo Pessoa Cabus Oitaven (UFRPE), Geraldo Jorge Barbosa de Moura (UFRPE), Gilda V. Andrade (UFMA),  João Carlos Costa (UEMA), Gildevan N. Lopes (IFMA), Davi Pantoja (UFPI), Antônio J. S. Argôlo (UESC), Daniel Passos (UFERSA)</t>
  </si>
  <si>
    <t xml:space="preserve">Daniel Mesquita (PB): 
- Inventário previsto para junho no Boqueirão da Onça.
- Artigo em finalização da Serra Vermelha.
- Inventário realizado em na Reserva Ecológica das Onças, em Picuí-PB e a APA do Rio Mamanguape-PB.
Daniel Cassiano (Ceará): inventário na Serra de Maranguape foi realizado e está em fase de submissão do artigo; inventário na Serra da Aratanha foi submetido como artigo para publicação. Inventário na região do Maciço de Baturité está sendo desenvolvido.
Daniel Passos (RN): inventário no oeste potiguar está sendo desenvolvido
Thaís (Maranhão): a doutoranda Patrícia dos Santos Sousa está desenvolvendo pesquisa relacionada à diversidade de anfíbios (adultos e girinos) no Maranhão. Aryel Queiroz, que está trabalhando com foco em Rhinella, também está inventariando áreas no Maranhão.
Davi (Piauí): 1. Marcela Giovanna Siqueira de Oliveira. Inventário da herpetofauna do município de Currais, Piauí. Início: 2021. Iniciação científica (Graduando em Ciências Biológicas) - Universidade Federal do Piauí. 2. Maria Clara Portela e Silva. Inventário da herpetofauna do município de Alvorada do Gurgueia, Piauí. Início: 2021. Iniciação científica (Graduando em Ciências Biológicas) - Universidade Federal do Piauí.
Moacir (BA): manuscrito do inventário realizado em Nordestina foi submetido, inventário realizado em Conde está em fase de elaboração.
</t>
  </si>
  <si>
    <t xml:space="preserve">1) Marques, R., Guedes, T.B., Lanna, F.M., Passos, D.C., Silva, W., Garda, A.A. (2021) Species richness and distribution patterns of the snake fauna of Rio Grande do Norte state, northeastern Brazil. Anais da Academia Brasileira de Ciências, 93: e20191265
2) Filho, G.A.P., Freitas, M.A., Vieira, W.L.S., Moura, G.J.B., Guedes, T.B., França, F.G.R. (2021). The snake fauna of the most threatened region of the Atlantic Forest: natural history, distribution, species richness and a complement to the Atlas of Brazilian Snakes. Ethnobiology and Conservation, 10:38
3) PALMEIRA, C. N. S. ; GONCALVES, U. ; DUBEUX, M. J. M. ; LIMA, L. R. D. ; LAMBERTINI, C ; VALENCIA-AGUILAR, A. ; JENKINSON, T. S. ; JAMES, T. Y. ; Toledo, L. F. ; Mott, T. . Preliminary inventory of the anuran fauna of the Mata Estrela Private Natural Heritage Reserve, in the Atlantic Forest of the State of Rio Grande do Norte, Brazil. Cuadernos de Herpetología, v. 36, p. 65-75, 2022.
</t>
  </si>
  <si>
    <t>Renato Gomes Faria</t>
  </si>
  <si>
    <r>
      <t xml:space="preserve">Elaborar protocolos para detecção dos fungos </t>
    </r>
    <r>
      <rPr>
        <i/>
        <sz val="11"/>
        <color rgb="FF000000"/>
        <rFont val="Calibri"/>
        <family val="2"/>
      </rPr>
      <t>Batrachochytrium dendrobatidis</t>
    </r>
    <r>
      <rPr>
        <sz val="11"/>
        <color rgb="FF000000"/>
        <rFont val="Calibri"/>
        <family val="2"/>
      </rPr>
      <t xml:space="preserve"> (B.d.) em anuros e </t>
    </r>
    <r>
      <rPr>
        <i/>
        <sz val="11"/>
        <color rgb="FF000000"/>
        <rFont val="Calibri"/>
        <family val="2"/>
      </rPr>
      <t>Ophidiomyces ophiodiicola</t>
    </r>
    <r>
      <rPr>
        <sz val="11"/>
        <color rgb="FF000000"/>
        <rFont val="Calibri"/>
        <family val="2"/>
      </rPr>
      <t xml:space="preserve"> (O.o) em serpentes.</t>
    </r>
  </si>
  <si>
    <t>Dividir o produto em dois e colocar o protocolo de O. ophidicola para o próximo ano. Sugestão de que o segundo protocolo seja entregue até dezembro de 2022. Apesar de não ter sido detectado até agora, decidiu-se por fazer o protocolo para Ophidiomyces ophiodiicola.</t>
  </si>
  <si>
    <t>Protocolo de Bd foi desenvolvido e está pronto. Porém, não há registro de Oo em serpentes brasileiras e nenhum grupo de pesquisa no Brasil trabalha com esse fungo. Isso inviabiliza qualquer tentativa de diagnóstico e, portanto, não haveria necessidade de desenvolver um protocolo de detecção de O.o.</t>
  </si>
  <si>
    <t>Protocolo de B.d.</t>
  </si>
  <si>
    <t>Em plenária, ficou acertado que não há necessidade de seguir com a ação para desenvolver um protocolo de Oo, visto que não há registro do fungo no Brasil. Portanto, a ação estaria concluída.</t>
  </si>
  <si>
    <t xml:space="preserve">A ação está sendo realizada a partir da busca de informações na internet. Porém, tais informações são imprecisas, pois não fornecem o nome científico das espécies, somente o nome comum. </t>
  </si>
  <si>
    <r>
      <t xml:space="preserve">Dificuldade de obter informações precisas </t>
    </r>
    <r>
      <rPr>
        <i/>
        <sz val="11"/>
        <color theme="1"/>
        <rFont val="Calibri"/>
        <family val="2"/>
        <scheme val="minor"/>
      </rPr>
      <t>online</t>
    </r>
  </si>
  <si>
    <t>Juliana Ferreira (ICMBio/RAN)</t>
  </si>
  <si>
    <t>Solicitar informações aos CETRAS, Polícias (Ambiental, PRF, PF) e OEMAs (colaboradores podem ajudar a levantar os contatos), por meio de questionário solicitando informações de casuística com espécies do PAN.</t>
  </si>
  <si>
    <t xml:space="preserve">1 - Geraldo Jorge Barbosa de Moura (UFRPE): (1) tese de doutorado em andamento de Francisco Baienses com bioacústica de anuros; (2) tese de doutorado em andamento de André Leite com G. abaetensis; (3) dissertação de mestrado com T. hygomi.
2 - Magno Travassos (UFBA): tese de doutorado com dinâmica populacional de T. hygomi e G. abaetensis.
3 - Moacir Tinôco (UCSAL): Muitas pesquisas estão em execução no litoral norte da Bahia, porém, temos apenas uma publicação 
4 - Jaqueline Bianque de Oliveira (UFRPE): p (?)
</t>
  </si>
  <si>
    <t xml:space="preserve">1) Dissertação de mestrado de Rogério Oliveira sobre a influência do ruído oriundo da energia eólica sobre a anurofauna em área de caatinga, foi defendida, porém nada ainda foi publicado.
2) LEITE, A.; FAZOLATO, C. ; MARQUES, J. ; BONFIM, M. S. ; OLIVEIRA, M. T. ; TINOCO, M. S. ; MOURA, G. J. B. . Conservação da Restinga: O Projeto Calango do Abaeté. HERPETOLOGIA BRASILEIRA  v. 10, p. 26-37, 2021.
3) Jaqueline Bianque de Oliveira (UFRPE): Tese de doutorado de Cristina Fonseca, referente às alterações na biologia do P. geofroanus resultante do impacto no rio Capibaribe, o qual já foi defendido. Tese de doutorado da Gabriela Félix com ecotoxicologia e parasitologia.
</t>
  </si>
  <si>
    <t>Geraldo Moura</t>
  </si>
  <si>
    <t>Sugiro seguirmos com a ação.</t>
  </si>
  <si>
    <t>Realizar estudos sobre os parâmetros ecológicos das populações de espécies do PAN em áreas de presença e/ou ausência de atividades econômicas.</t>
  </si>
  <si>
    <t>Daniel Mesquita (UFPB), Daniel Cassiano (UECE/FACEDI), Frederico França (UFPB), Moacir Tinôco (UCSAL), Renato Faria (UFS), Daniel Passos (UFERSA), Eliza Freire (UFRN), Flora Jucá (UFS), Antônio Argôlo (UESC), Ednilza Maranhão (UFRPE), José Ricardo de Oliveira Santos (UNEB/UFRPE), Marcio Frazão (UFCG), Marcelo Kokubum (UFCG), Steferson Abrantes (UFCG), Déborah Praciano (UECE), Maristela Casé Costa Cunha  (UNEB/UFRPE), Jaqueline Bianque de Oliveira (UFRPE),  Marco Freitas (ICMBio/ESEC Murici), Thamires Campos (UNIVASF/CEMAFAUNA), Magno Travassos (UCSAL), Clara Porto (UCSAL),  Larissa Barreto (UFMA), João Carlos Costa (UEMA), Luiz Jorge Dias (IMESC - MA e UEMA), Roberto Cavalcante (SEMACE), Gabriela Félix (UFRPE)</t>
  </si>
  <si>
    <t>A primeira versão foi feita por Thamires, Patrícia, Gabriela e Daniel Passos e apresentada na primeira oficina de monitoramento para complementações e validação. Ao fim da oficina com a contribuição dos demais participantes a ação foi dada como concluída.</t>
  </si>
  <si>
    <t>Sara: A ação encontra-se sem o devido encaminhamento pois aguarda os materiais. Ressalto que a realização de Oficinas para todos os estados do PAN seria mais fácil se fosse articulada pelo órgão federal ou pela coordenação do PAN. Eu como representante de uma OEMA não tenho essa capilaridade.</t>
  </si>
  <si>
    <t>Sara: A falta dos materiais e a falta de capacidade de articulação. Patricia Tavares (CPRH): Falta das informações/documentos previstos. Frisa-se ainda a observação posta no documento integral enviado pela coordenação, de realização junto com as oficinas nos órgãos de interesse, ação 1.3.</t>
  </si>
  <si>
    <t>Sara Alves – INEMA/BA</t>
  </si>
  <si>
    <t>Talvez mudar a articulação ou trabalhar em estreita parceria com o RAN para realizar as oficinas.</t>
  </si>
  <si>
    <t>Mapas, arquivo vetorial das áreas estratégicas, documentos gerados e encaminhados; Relatórios técnicos; Lista de condicionantes do produto da ação 3.1; Oficinas de divulgação e sensibilização; sumário executivo apresentado aos órgãos licenciadores;</t>
  </si>
  <si>
    <t>Patricia Tavares: Revisão da data de início: jan/2023. Após previsão de prazo para conclusão dos documentos que serão necessários para proposição de encaminhamentos.</t>
  </si>
  <si>
    <t>Gabriela Gama (IMA - AL), Patrícia Tavares (CPRH - PE), Adriana Castro (INEMA - BA), Carolina Lisboa (SEMURB/Natal - RN), Roberto Cavalcante (SEMACE - CE), Yuri Amaral (ICMBio/PARNA Lençóis Maranhenses), Luiz Jorge Dias  (IMESC - MA e UEMA)</t>
  </si>
  <si>
    <t>Esta ação deverá ser feita em conjunto com a ação 1.3 e 3.4, a partir de 2023.</t>
  </si>
  <si>
    <t>A ação não teve andamento. Gabriela diz que essa ação ficou dependente de documentos que ainda não estavam prontos (Sumário, mapa das Áreas Estratégicas), pois qualquer contato que se faça com os MPs são necessários esses documentos.</t>
  </si>
  <si>
    <t>Falta de documentos necessários para a execução da ação.</t>
  </si>
  <si>
    <t>Gabriela Mota</t>
  </si>
  <si>
    <t>Esta ação deverá ser feita em conjunto com a ação 1.3 e 3.3, a partir de 2023.</t>
  </si>
  <si>
    <t>O documento ficou pronto no ano passado, foi assinado pelo GAT e encaminhado pelo RAN para o OEMA, o aeroporto, MPE e MPF.</t>
  </si>
  <si>
    <t>Documento encaminhado.</t>
  </si>
  <si>
    <t>Sara solicita que seja encaminhado com cópia ao ponto focal do PAN para que o documento seja acompanhado.</t>
  </si>
  <si>
    <t>Durante o período não foram relatados encaminhamentos aos órgãos competentes de documento que recomende a utilização dos protocolos de resgate e destinação de indivíduos de espécies contempladas no PAN a serem incorporados no âmbito do licenciamento.</t>
  </si>
  <si>
    <t>Os problemas enfrentados para a não realização da ação não foram explicitados pelos colaboradores consultados, contudo presume-se que ainda pode ser reflexo da pandemia de Covid-19.</t>
  </si>
  <si>
    <t>Thaís Guedes (após receber retorno do Daniel Mesquita, Carolina Lisboa, Sara Alves e Roberto Cavalcante).</t>
  </si>
  <si>
    <t>Condicionantes em resgates de fauna. Este protocolo deve informar sobre o que o empreendedor deve fazer caso encontre ou esteja atuando em área de ocorrência das espécies do PAN. O protocolo deve informar um contato caso encontrem animais vivos ou mortos e deve orientar sobre o encaminhamento destes animais para pesquisas, manutenção em cativeiro, coleções científicas e demais destinações possíveis. Este protocolo poderá ser enviado às OEMAs e SEMAs (licenciadores) imediatamente, mas será reforçado nas reuniões presenciais no âmbito da ação 1.3.</t>
  </si>
  <si>
    <t>Documento elaborado e encaminhado.</t>
  </si>
  <si>
    <t xml:space="preserve">Moacir informou que provavelmente nada esteja sendo feito, que o gestor do Parque Klaus Peters não é mais o Sr. Fábio Lima. Não tem nenhum colaborador para execução no estado de PE. Sugeriu-se a exclusão da ação pois não haverá colaborador para sua execução. Falta de articulador. arlos sugeriu a exclusão da ação, já que não há previsão de desenvolvimento da mesma. </t>
  </si>
  <si>
    <t>Falta de colaboradores no estado de Pernambuco.</t>
  </si>
  <si>
    <t>Informar articuladora sobre a necessidade de contribuir com as informações ou seu desligamento após a segunda monitoria ausente.</t>
  </si>
  <si>
    <t>Moacir Tinôco (UCSAL), gestor do  Parque Klaus Peters.</t>
  </si>
  <si>
    <t>Bahia</t>
  </si>
  <si>
    <t>Moacir informou que provavelmente nada esteja sendo feito, que o gestor do Parque Klaus Peters não é mais o Sr. Fábio Lima. Não tem nenhum colaborador para execução no estado de PE. Sugeriu-se a exclusão da ação pois não haverá colaborador para sua execução.</t>
  </si>
  <si>
    <t xml:space="preserve">A articuladora informou que a ação está em andamento, que não houveram novas reuniões no último ano e que ainda não existem documentos comprobatórios desta ação.  </t>
  </si>
  <si>
    <t>Selma Torquato (UFAL/MHN)</t>
  </si>
  <si>
    <t>Eliza Freire (UFRN), Gabriela Mota Gama (IMA/AL).</t>
  </si>
  <si>
    <t xml:space="preserve">Gabriela Félix: Todas as etapas da pesquisa, vinculadas à tese de doutorado, foram concluídas, exceto algumas técnicas de coloração confirmatórias que foram sugeridas durante a defesa que ocorreu no dia 31 de agosto de 2021. Os dados acerca da ecotoxicologia de anuros da espécie Leptodactylus macrosternum constituem um dos capítulos da tese, que deve ser publicado em breve, após a realização de algumas colorações específicas do tecido hepático, para confirmação de alguns achados histopatológicos. O objetivo do capítulo foi determinar o perfil mineral em tecido hepático e muscular e as alterações histopatológicas do fígado de L. macrosternum, verificando se o aumento da área ocupada por melanomacrófagos está relacionado com: (1) peso (massa corpórea) e comprimento rostro-cloacal; (2) sexo e faixa etária, (3) índice hepatossomático e (4) estação do ano. Foram observadas alterações histopatológicas no fígado dos animais de todas as áreas de estudo (agricultura convencional, agricultura orgânica e Caatinga stricto sensu), mas sem um padrão que permitisse diferenciação entre as áreas. Apenas o percentual de granulomas foi ligeiramente menor para área de agricultura convencional e o percentual de cobertura por melanomacrófagos foi maior também para esta área. Observou-se um efeito do peso, comprimento rostro-cloacal (CRC) e índice hepatossomático sobre a área ocupada por melanomacrófagos no fígado. Em relação ao perfil mineral foi observado nível elevados de minerais essenciais e tóxicos, tanto no fígado quanto em músculo estriado, bem acima dos limites preconizados na legislação brasileira para água e peixes (resoluções do Conama e Anvisa).
Daniel Cassiano: informa que Patrícia Gondim já defendeu o doutorado, sobre este tema. 
Daniel Passos: não tem informações a acrescentar.
Frederico França: não tem informações a acrescentar.
</t>
  </si>
  <si>
    <t xml:space="preserve">1) Tese Patrícia e tese Gabriela
2) Roberta da Rocha Braga, Patrícia de Menezes Gondim, Rodrigo Mendes Pereira, Bruno Lemos Batista, Eliana Reiko Matushima. 2022. Leptodactylus macrosternum (Anura: Leptodactylidae) as a bioindicatorof potentially toxic chemical elements in irrigated perimeters in northeastern Brazil. Environmental Chemistry and Ecotoxicology. (4), 124-131
3) Patrícia de M. Gondim, João Fabrício M. Rodrigues, Paulo Cascon. 2020. Fluctuating Asymmetry and Organosomatic Indices in Anuran Populations in Agricultural Environments in Semi-arid Brazil. Herpetological Conservation and Biology 15(2):354–366
4) Roberta da Rocha Braga, Patrícia de Menezes Gondim, Eliana Reiko Matushima. 2022. Histopathology of Endocrine Organs of Miranda’s White-Lipped Frogs (Leptodactylus macrosternum) from Cultivated and Non-Cultivated Regions in Semi-Arid Northeastern Brazil. J. Comp. Path. Vol. 192, 1e10
5) Roberta da Rocha Braga; Eliana Reiko Matushima. 2021. JAGUARIBE VALLEY: A THREATENED OASIS IN THE BRAZILIAN SEMI-ARID REGION – SYSTEMATIC REVIEW ON ENVIRONMENTAL CONTAMINATION AND POTENTIAL HAZARD TO THE BASIN AND ITS USERS. Northeast Geosciences Journal. Northeast v. 7, nº 2
</t>
  </si>
  <si>
    <t>Gabriela Felix do Nascimento Silva, Jaqueline Bianque de Oliveira, Daniel Cassiano</t>
  </si>
  <si>
    <t>Para uma melhor avaliação dos efeitos da elevada concentração dos minerais detectados na saúde de L. macrosternum, seriam necessários estudos de longo prazo que permitissem acompanhar todas as fases de desenvolvimento das populações estudadas. As alterações histopatológicas e os níveis elevados dos minerais quantificados nos animais da área de Caatinga stricto sensu refletem a grande pressão antrópica sofrida por este domínio, mesmo em áreas de paisagens típicas, o que reforça a necessidade de ações para a conservação e preservação da fauna e flora da Caatinga.</t>
  </si>
  <si>
    <t>Ampliar o conhecimento do efeito do uso de agrotóxicos sobre as espécies da herpetofauna nordestina ou sobre congêneres de espécies contempladas no PAN.</t>
  </si>
  <si>
    <t>Gabriela Felix (UFRPE)</t>
  </si>
  <si>
    <t>Ana Catarina Luscher Albinati (UNIVASF), Geraldo Moura (UFRPE), Jaqueline Bianque (UFRPE), Patrícia Gondim (SEMACE - CE), Frederico França (UFPB), Eliza Freire (UFRN), Geane Limeira (UNIVASF/CEMAFAUNA), Moacir Tinôco (UCSAL), Daniel Passos (UFERSA)</t>
  </si>
  <si>
    <t>Ação 4.2 - Excluída na Monitoria Anual 2</t>
  </si>
  <si>
    <t xml:space="preserve">Não recebemos do articulador informações sobre o andamento desta ação. É possível que nem tenha sido iniciada. </t>
  </si>
  <si>
    <t>Faltou articulação da ação.</t>
  </si>
  <si>
    <t>Elaborar e apresentar aos Órgãos Estaduais de Meio Ambiente - OEMAs protocolo de recomendação para composição dos termos de referência para o licenciamento da exploração de areia e rocha nas áreas das espécies contempladas pelo PAN.</t>
  </si>
  <si>
    <t>Julho de 2023</t>
  </si>
  <si>
    <t>Gabriela Mota Gama (IMA/AL)</t>
  </si>
  <si>
    <t>Daniel Passos (UFERSA), Carolina Lisboa (SEMURB/Natal/RN), Eliza Freire (UFRN), Ednilza Maranhão (UFRPE), Moacir Tinôco (UCSAL), Selma Torquato (UFAL), Luiz Jorge Dias (IMESC/MA e UEMA), Yuri Amaral (ICMBio/ PARNA Lençóis Maranhenses), Geraldo Moura (UFRPE), Sara Alves (INEMA/BA), Marco Antônio de Freitas (ICMBio/ESEC Murici).</t>
  </si>
  <si>
    <t>Licenciamento de exploração de areia e rocha está no âmbito de mineração.</t>
  </si>
  <si>
    <t xml:space="preserve">Geraldo: foram realizados posts no Instagram sobre os trabalhos provenientes da tese de doutorado da Gabriela Félix (Perfil: @lehp_ufrpe).
Moacir: foram realizados post no Instagram sobre resíduos sólidos em área de restinga (Perfis: @calango_do_abaete; @herpetofaunalnb).
</t>
  </si>
  <si>
    <t xml:space="preserve">Posts de divulgação da tese da Gabriela Félix: 
https://www.instagram.com/tv/CMzP2GLjGy1/?igshid=MDJmNzVkMjY%3D; post sobre resíduos sólidos (https://www.instagram.com/p/B91ewRhBVli/?igshid=YzAyZWRlMzg=)
</t>
  </si>
  <si>
    <t>Nem todos os estados produziram e divulgaram material, pois faltou articulação, além da sobrecarga de trabalho de alguns colaboradores.</t>
  </si>
  <si>
    <t>Geraldo Moura (UFRPE), Moacir Tinôco (UCSAL).</t>
  </si>
  <si>
    <t>Beatriz Borba de Morais (Bio Educação Digital).</t>
  </si>
  <si>
    <t>Daniel Passos (UFERSA), Carolina Lisboa (SEMURB/Natal - RN), Antônio Argôlo (UESC), Renato Faria (UFS), Daniel Cassiano (UECE/FACEDI), Geraldo Moura (UFRPE), Moacir Tinôco (UCSAL), Tarcísio Botelho (Ação Ambiental Socioambientalismo e ONG Bioeducar), Daniel Mesquita (UFPB), Frederico França (UFPB), Geane Limeira (UNIVASF/CEMAFAUNA), Davi Pantoja (UFPI), Rodrigo Tinoco (Herpeto.org), Thamires Campos (UNIVASF/CEMAFAUNA), Eliza Maria Xavier Freire (UFRN), Victor Rodrigues (UFC), Laís de Morais Rêgo Silva  (SEMA/MA).</t>
  </si>
  <si>
    <t>Entende-se como redes sociais também o YouTube. Portanto, lives e podcast entram como produto da ação.</t>
  </si>
  <si>
    <t>Ação 4.5 - Excluída na Monitoria Anual 2</t>
  </si>
  <si>
    <t xml:space="preserve">Tarcício Botelho (Ação Ambiental): Foi realizada uma reunião no MST de Ituberá (BA) com intuito de mostrar aos agricultores a importância da agroecologia na conexão de fragmentos de mata.
Davi - NAGU/Núcleo de Agroecologia e Artes do Vale do Gurgueia: Ações de estímulo a práticas agroecológicas. - Vale do Gurgueia, Piauí, borda do PARNA Serra das Confusões.
</t>
  </si>
  <si>
    <t>Fotos e encarte de seminário de educação do campo e agroecologia.</t>
  </si>
  <si>
    <t>Não há informações para alguns estados (o articulador não obteve respostas dos colaboradores ou os e-mails voltaram).</t>
  </si>
  <si>
    <t>Davi Pantoja (UFPI)</t>
  </si>
  <si>
    <t>Registro da realização das apresentações expositivas ou da realização de oficinas e implementação de práticas agroecológicas (breve relato da instituição responsável pela atividade realizada, lista de presença, ata, memória da reunião, registro fotográfico, etc).</t>
  </si>
  <si>
    <t>Para encaminhamento dessa ação, deveríamos ter previamente o mapa de ocorrência das espécies, previsto no sumário - Patrícia Tavares – CPRH/PE.</t>
  </si>
  <si>
    <t>Não houve avanço nas atividades relacionadas a esta ação, pois as praias estavam fechadas em função da pandemia. Além disso, os alunos envolvidos nas atividades não podiam participar de atividades presenciais enquanto a universidade estava com aulas online. O projeto será retornado em breve, com parceria com o Tamar.</t>
  </si>
  <si>
    <t>Pandemia impossibilitou a realização das atividades presenciais.</t>
  </si>
  <si>
    <t>Moacir Tinôco</t>
  </si>
  <si>
    <t>Hugo Bonfim (ICMBio/RAN), Ednilza Maranhão (UFRPE), Selma Torquato (UFAL), Eduardo Dias (UFS), Carolina Lisboa (SEMURB/Natal/RN), Roberto Cavalcante (SEMACE), Davi Pantoja (UFPI), Eliza Freire (UFRN), Cezar Gonçalves (ICMBio/PARNA Chapada Diamantina), Daniel Mesquita (UFPB), Frederico França (UFPB), Geraldo Moura (UFRPE), Larissa Barreto (UFMA), João Carlos Lopes Costa (UEMA), Gildevan N. Lopes (IFMA) e Márcio Frazão (UFCG), José Rodrigues (IFBaiano).</t>
  </si>
  <si>
    <t xml:space="preserve">Daniel Mesquita e Márcio Frazão: estão sendo realizados estudos relacionados a dois projetos. Já foram feitas duas expedições de campo (Picuí e Barra de Mamanguape - PB) e será realizada mais uma expedição neste mês no PARNA Boqueirão da Onça (BA). Estão sendo coletados dados ecofisiológicos e bioacústicos para avaliar o impacto das mudanças climáticas.
Antônio Argôlo: orienta uma tese de doutorado no PPGZoo/UESC (nome do aluno: Hugo Andrade), intitulada “Fisiologia termal e o efeito das mudanças climáticas em lagartos de campos arenosos do estado de Sergipe”, que está em andamento. Em abril de 2021, foi defendida uma dissertação pelo PPGZoo/UESC intitulada “Tolerância ao aquecimento em serpentes Pseudoboini no estado da Bahia, Brasil”, de autoria de Rafaella Silva Rosena.
Daniel Passos (RN): está em andamento uma dissertação de mestrado de autoria de Letícia Silva, para avaliar, através de modelagem, como as mudanças climáticas vão afetar a distribuição de anfíbios do nordeste; Maria Luíza Barbalho, aluna de iniciação científica, avaliou a variação morfológica de Hemidactylus agrius no cenário de aquecimento global.
Thaís Guedes: está orientando uma dissertação de mestrado no PPGBAS/UEMA sobre o impacto das mudanças climáticas na fauna de répteis associados a solos arenosos na diagonal aberta (inclui espécies da Caatinga). Nome da aluna: Julia Oliveira; Além disso, está finalizando um manuscrito sobre o impacto das mudanças climáticas em serpentes macroendêmicas da Caatinga (MA).
Davi Pantoja: Dissertação de Mestrado: Gisele do Lago Santana. Mudanças Climáticas e a Conservação dos Anfíbios Endêmicos dos Biomas Cerrado e Caatinga. 2021. Dissertação (Mestrado em Zoologia) - Universidade Federal do Pará, Coordenação de Aperfeiçoamento de Pessoal de Nível Superior. Orientador: Gleomar Maschio; Coorientador: Davi Lima Pantoja.
</t>
  </si>
  <si>
    <t>Eliza Freire (UFRN), Leonardo Ribeiro (UNIVASF/CCA), Milena Wachlevski (UFERSA), Mirco Solé (UESC), Davi Pantoja (UFPI), Daniel Mesquita (UFPB), Thaís Guedes (UEMA), Larissa Carvalho Ferreira (UNIVASF/CCA), Geane Limeira (UNIVASF/CCA), Iuri Dias (UESC) e Antônio Argôlo (UESC).</t>
  </si>
  <si>
    <t>Assumimos que esta ação se encaixa neste OE, devido à importância da geração de conhecimento sobre impactos negativos de mudanças climáticas que subsidie a tomada de decisões para a melhoria da qualidade do hábitat e diminuição do impacto de contaminantes (gases de efeito estufa).</t>
  </si>
  <si>
    <t>2.15</t>
  </si>
  <si>
    <r>
      <t>Fomentar a criação de diretrizes para a avaliação, monitoramento e mitigação de fatalidades de anfíbios em rodovias do Nordeste do país</t>
    </r>
    <r>
      <rPr>
        <sz val="8"/>
        <color theme="1"/>
        <rFont val="Calibri"/>
        <family val="2"/>
        <scheme val="minor"/>
      </rPr>
      <t> </t>
    </r>
  </si>
  <si>
    <t>Lista de presença dos workshops e diretrizes para avaliação, monitoramento e mitigação de fatalidades de anfíbios elaboradas pelos estados.</t>
  </si>
  <si>
    <t>Atropelamento de anfíbios considerado no processo de licenciamento de rodovias em estados do nordeste brasileiro.</t>
  </si>
  <si>
    <t>Caroline Zank (NERF/UFRGS)</t>
  </si>
  <si>
    <t>Andreas Kindel (NERF/UFRGS), Carlos Abrahão (ICMBio/RAN), Michelle Abadie (ICMBio/RAN), Paula Eveline D’Anunciação (ICMBio/RAN), OEMAs Sara, Gabi, Patricia Tavares (CPRH/PE), Carol, Ibama, ASA como colaboradores, pesquisadores (Moacir, Geraldo ....).</t>
  </si>
  <si>
    <t>Todos os estados do PAN.</t>
  </si>
  <si>
    <t>Esperamos que ao menos um estado nordestino elabore diretriz para atropelamento de anfíbios. A ideia é fomentar a elaboração das diretrizes, envolvendo os OEMAs por meio dos workshops e apresentação de um modelo de diretriz que já foi criado e está sendo executado no Rio Grande do Sul. Seria replicar a ideia do que já foi construído por lá, com o apoio do NERF.</t>
  </si>
  <si>
    <t>3.9</t>
  </si>
  <si>
    <t>Levantar, classificar e georreferenciar as ameaças às espécies-alvo do PAN, a fim de dar subsídio às avaliações do risco de extinção.</t>
  </si>
  <si>
    <t>Diagnóstico elaborado com ameaças identificadas, categorizadas e georreferenciadas para cada espécie-alvo.</t>
  </si>
  <si>
    <t>Informação qualificada sobre as ameaças às espécies-alvo do PAN.</t>
  </si>
  <si>
    <t>Carlos Abrahão (ICMBio/RAN)</t>
  </si>
  <si>
    <t xml:space="preserve">Carlos Guidorizzi (ICMBio/RAN); Michelle Abadie de Vasconcellos (ICMBio/RAN); todo o GAT.  </t>
  </si>
  <si>
    <t>O propósito desta ação é qualificar o processo de avaliação do risco de extinção das espécies, retroalimentar o SALVE (ao menos para as espécies ameaçadas) e subsidiar ações de conservação para as espécies-alvo. Recomendações: revisar localidades dos pontos de registro das espécies.</t>
  </si>
  <si>
    <t>SITUAÇÃO ATUAL DAS AÇÕES - 3ª MONITORIA (2022)</t>
  </si>
  <si>
    <t>Plano de Ação Nacional para a Conservação da Herpetofauna Ameaçada do Nordeste - PAN Herpetofauna do Nordeste</t>
  </si>
  <si>
    <t>29/05 a 02/06/2023 (presencial)</t>
  </si>
  <si>
    <t>Áreas prioritárias definidas e mapeadas </t>
  </si>
  <si>
    <t>Ação concluída na Monitoria Anual 3, em 2022.</t>
  </si>
  <si>
    <t xml:space="preserve">Lara informa que o RAN está buscando treinamentos e parcerias para executar a ação para áreas pilotos. O grupo indicou que sejam priorizadas duas áreas estratégicas do PANNE para tal demanda: AE Litoral PE-AL e AE Itapicuru-Paraguaçu, por serem do bioma Mata Atlântica. </t>
  </si>
  <si>
    <t>não há</t>
  </si>
  <si>
    <t>Até a oficina passada não havia executores para essa ação, uma vez que o MHEGA/ RAN ainda não tem treinamento para algoritmos de priorização de conectividade</t>
  </si>
  <si>
    <t>Lara Cortês - RAN/ICMBIO</t>
  </si>
  <si>
    <t>Executar a ação para uma das áreas estratégicas indicadas pelo GAT</t>
  </si>
  <si>
    <r>
      <rPr>
        <sz val="12"/>
        <color rgb="FF000000"/>
        <rFont val="Calibri"/>
        <family val="2"/>
        <scheme val="minor"/>
      </rPr>
      <t>Moacir Tinôco (UCSAL), Antônio Argôlo (UESC), Daniel Cassiano (UECE/FACEBI), Daniel Passos (UFERSA), Daniel Mesquita (UFPB), Davi Pantoja (UFPI), Flávia Prado (SEMA - CE), Gabriela Gama (IMA - AL), Geraldo Moura (</t>
    </r>
    <r>
      <rPr>
        <sz val="11"/>
        <color rgb="FF000000"/>
        <rFont val="Calibri"/>
        <family val="2"/>
        <scheme val="minor"/>
      </rPr>
      <t>UFRPE-CPRH/GOV. DE PE</t>
    </r>
    <r>
      <rPr>
        <sz val="12"/>
        <color rgb="FF000000"/>
        <rFont val="Calibri"/>
        <family val="2"/>
        <scheme val="minor"/>
      </rPr>
      <t>),  Patrícia Tavares (CPRH - PE), Renato Faria (UFS), Sara Alves (INEMA - BA), , Frederico França (UFPB), Geane Limeira (UNIVASF/CEMAFAUNA),  Maristela Casé Costa Cunha (UNEB/UFRPE), , Lara Valesca Mendonça da Costa Santos (UFRPE), Wagner Berenguel Ferreira (UFRPE), Larissa Barreto (UFMA), João Carlos Costa (UEMA), Bruna Arbo Meneses (ICMBio/RAN), Paula Eveline D’Anunciação (ICMBio/RAN), Luara Tourinho (UFRJ), Lara Côrtes (ICMBio/RAN) </t>
    </r>
  </si>
  <si>
    <t>o RAN poderá considerar os 5 critérios definidos pelo GAT: (1) número de espécies CR na área estratégica; (2) número de espécies-alvo; (3) menor porcentagem de área de vegetação natural; (4) maior porcentagem de área protegida (UCs/TIs); (5) bioma Mata Atlântica. </t>
  </si>
  <si>
    <t>Moacir Tinôco (UCSAL), Iuri Ribeiro (UESC), Eduardo Dias (UFS), Selma Torquato (UFAL), Carolina Lisboa (SEMURB/Natal - RN), Sara Alves (INEMA - BA), Ednilza Maranhão (UFRPE), Daniel Mesquita (UFPB), Geraldo Moura (UFRPE), Leonardo Ribeiro (UNIVASF/CCA), Antônio Argôlo (UESC), Daniel Cassiano (UECE/FACEDI), Roberto Cavalcante (SEMACE), Marco Freitas (ICMBio/ESEC Murici), Diva Borges-Nojosa (UFC),   Maristela Casé Costa Cunha (UNEB/UFRPE), Cristina Farias da Fonseca (IBAMA/UFRPE), Larissa Barreto (UFMA), João Carlos Costa (UEMA), Davi Pantoja (UFPI), Thaís Guedes (UEMA), Rafael Laia (IDEMA/RN)</t>
  </si>
  <si>
    <t>Órgãos de licenciamento e fiscalização. Disponibilizar para cada estado os documentos referentes às áreas prioritárias do PAN. Convidar os Batalhão de Polícia Ambiental - BPA dos estados, Ministério Público - MP e Municípios.  Convidar Órgãos de licenciamento e de fiscalização. Disponibilizar para cada estado os documentos referentes às áreas prioritárias do PAN. Convidar os Batalhões de Polícia Ambiental - BPA dos estados, Ministério Público (MPE e MPF) e Municípios, secretaria de educação, secretaria de agricultura, ONGs, ICMBio local (GRs e gestores de UCs). A realização das reuniões ficará a cargo do coordenador do PAN e/ou do coordenador executivo e/ou dos membros/integrantes do GAT nos estados. Nas reuniões serão definidos os contatos responsáveis pela área costeira para que sejam coletadas informações sobre resíduos sólidos (Moacir Tinôco). Incluir os articuladores das ações 3.3 e 3.4 nestas reuniões, para que estes produtos também sejam apresentados na mesma oportunidade. (Elaboração de slides e vídeos curtos poderão ser utilizados nestas reuniões, caso a presença das articuladoras não seja possível). Rafael Valadão (CERPAN) informou, por mensagem, que não será possível iniciar as ações este ano pois depende de bolsista específica. Patrícia Tavares informa que será melhor iniciar as ações no ano que vem devido às mudanças políticas deste ano. Assim, as reuniões desta ação e das ações 3.3 e 3.4 deverão ser iniciadas em 2023.</t>
  </si>
  <si>
    <t xml:space="preserve"> Tarcísio informou que foi realizada uma reunião com o promotor ambiental do MPE/MPA, em Valença, quando apresentou o PAN. Apesar deste evento, a ação foi considerada como não iniciada pois não houve reuniões com os órgãos ambientais, como previsto.</t>
  </si>
  <si>
    <t>Falta de tempo para articulações e, segundo Sara Alves, o apego ao formato presencial das reuniões tem inviabilizado sua realização.</t>
  </si>
  <si>
    <t>Carlos Abrahão e Tarcísio Botelho</t>
  </si>
  <si>
    <t xml:space="preserve">Sara Alves sugeriu adoção do formato virtual para as reuniões, o que foi aceito pelo grupo. Porém, foi destacada a necessidade de realização de reuniões presenciais também, pois teriam maior efetividade.Thais Guedes sugeriu inserir contato no Maranhão. Superintendência de biodiversidade e áreas preservadas-&gt; Lais Moraes Rêgo Silva: (98) 3194-8900 ramal 8964 (Sigla: SBAP)   </t>
  </si>
  <si>
    <t xml:space="preserve">Colaboradores: Moacir Tinôco (UCSAL), Iuri Ribeiro (UESC), Eduardo Dias (UFS), Selma Torquato (UFAL), Carolina Lisboa (SEMURB/Natal - RN), Sara Alves (INEMA - BA), Ednilza Maranhão (UFRPE), Daniel Mesquita (UFPB), Geraldo Moura (UFRPE-CPRH/GOV. DE PE), Leonardo Ribeiro (UNIVASF/CCA), Antônio Argôlo (UESC), Daniel Cassiano (UECE/FACEDI), Roberto Cavalcante (SEMACE), Marco Freitas (ICMBio/ESEC Murici), Diva Borges-Nojosa (UFC), Maristela Casé Costa Cunha (UNEB/UFRPE), Cristina Farias da Fonseca (IBAMA/UFRPE), Larissa Barreto (UFMA), João Carlos Costa (UEMA), Davi Pantoja (UFPI), Thaís Guedes (UEMA), Rafael Laia (IDEMA/RN); Lais Moraes Rêgo Silva (SBAP/MA). </t>
  </si>
  <si>
    <t xml:space="preserve">Haverá tentativa de realização de duas reuniões em 2023: uma presencial em PE (Geraldo vai articular também com Alagoas e Paraíba) e uma virtual na BA (Sara, Moacir, Tarcísio e Mônica ajudarão a articular). Previsão PE: novembro/2023; BA: segunda quinzena de setembro/2023. Convidar Órgãos de licenciamento e de fiscalização. Disponibilizar para cada estado os documentos referentes às áreas prioritárias do PAN. Convidar os Batalhões de Polícia Ambiental - BPA dos estados, Ministério Público (MPE e MPF) e Municípios, secretaria de educação, secretaria de agricultura, ONGs, ICMBio local (GRs e gestores de UCs). Incluir os articuladores das ações 3.3 e 3.4 nestas reuniões, para que estes produtos também sejam apresentados na mesma oportunidade. (Elaboração de slides e vídeos curtos poderão ser utilizados nestas reuniões, caso a presença das articuladoras não seja possível). A realização das reuniões ficará a cargo do coordenador do PAN e/ou do coordenador executivo e/ou dos membros/integrantes do GAT nos estados. Nas reuniões serão definidos os contatos responsáveis pela área costeira para que sejam coletadas informações sobre resíduos sólidos (Moacir Tinôco).  </t>
  </si>
  <si>
    <t xml:space="preserve">Tarcísio informou que tem recepcionado constantemente visitantes em Igrapiúna, Bahia, ocasião em que ele e colaboradores sempre se apresentam com o fardamento exibindo a imagem da serpente Bothrops pirajai, alvo do PAN. No projeto “Formação de Formadores” são realizadas ações envolvendo docentes, diretores de escolas e conselheiros de meio ambiente, ocasiões em que as espécies do PAN são sempre colocadas em destaque. Em 14/05/23, realizou a oficina “PAN/Michellin” contando com a participação de diretores e coordenadores das escolas de Igrapiúna.Na oportunidade procurou-se dirimir diversas dúvidas sobre sapos e serpentes e esclarecidas várias lendas sobre tais animais. Além disso, estão desenvolvendo outro estudo/ ação de educação ambiental, a partir da aplicação de questionários para a comunidade de Valença/BA, a fim de levantar informações sobre a interação das pessoas com as serpentes (quais espécies, o que faz quando encontra, o que faz quando é picado e quais as lendas). 
De 21 a 27/05/2023, Thaís Guedes e Daniel Mesquita (ambos do GAT do PAN Herpetofauna do Nordeste, financiados pelo GEF-Terrestre) estiveram no município de Casa Nova, Bahia, onde conversaram com os Secretários de Educação (Wiliam), Meio Ambiente (Isael Amaral) e Secretária de Gabinete (Rosicler Oliveira) para articular a viabilidade de ações para promover a participação das comunidades locais na conservação das espécies do PAN e seus ambientes. Além disso, foi feita uma roda de conversa com líderes nas comunidades rurais das localidades de Serrinha das Imagens, Bem Bom e Jurema, todas elas são parte do município de Casa Nova-BA. A área visitada abrange pelo menos cinco espécies de répteis em categoria de ameaça e possivelmente contempladas pelo PAN. </t>
  </si>
  <si>
    <t xml:space="preserve">Fotos e relatos dos eventos </t>
  </si>
  <si>
    <t>Ednilza Maranhão (UFRPE), Renan Nunes (UESC), Eduardo Dias (UFS), Antônio Argôlo (UESC), Gilda Andrade (UFMA), Geane Limeira (UNIVASF/CEMAFAUNA), Mirco Solé (UESC), Renato Faria (UFS), Maria Augusta dos Anjos (SEMARH - SE), , Daniel Cassiano (UECE/FACEDI), Geraldo Moura (UFRPE-CPRH/GOV. DE PE), Tarcísio Botelho (ONG BIOEDUCAR), Frederico França (UFPB), Davi Pantoja (UFPI), José Ricardo de Oliveira Santos (UFRPE), Larissa Barreto (UFMA), João Carlos Costa (UEMA), Gildevan Nolasco Lopes (IFMA), Robson Waldemar Ávila (UFC), Moacir Tinôco (UCSAL), Francisco Robson Figueiredo (IMAC/CE), Thaís Guedes (Unicamp); Mônica Pereira (Ação Ambiental Socioambientalismo), Thais Guedes (Unicamp/SP).</t>
  </si>
  <si>
    <t xml:space="preserve">Moacir Tinoco informou que há estudos (teses de doutorado) em andamento, a serem defendidos em 2024: Magno Travassos com G. abaetensis; Cecil Fazolato com G. abaetensis e G. itabaianensis). 
Daniel Cassiano informou que há uma dissertação de mestrado, a ser defendido em 2024, sobre densidade populacional de Adelophryne maranguapensis. 
Elize Freire informou que os estudos abaixo estão em andamento, além da publicação dos artigos citados em produtos: 
Dissertação de mestrado de Holda Ramos da Silva. Conhecimento Ecológico Local e Biologia Reprodutiva do lagarto-de-folhiço Coleodactylus natalensis Freire, 1999, em área protegida de Mata Atlântica: subsídios à conservação desta espécie ameaçada. 2022. Dissertação (Mestrado em Prog. Reg. Pós-Grad. Desenv. Meio Ambiente-PRODEMA) -Universidade Federal do Rio Grande do Norte, Conselho Nacional de Desenvolvimento Científico e Tecnológico. Orientador: Eliza Maria Xavier Freire.  
Projeto de pesquisa (2017-Atual): Biomonitoramento utilizando Espécies de Lagartos Autóctones do Semiárido brasileiro para avaliação da qualidade ambiental frente à escassez hídrica e à radioatividade natural.  
Projeto de pesquisa (2021 – atual): Lagartos ameaçados de extinção da Mata Atlântica nordestina: monitoramento populacional e estudos filogenéticos de espécies contempladas por Plano de Ação Nacional (PAN) para subsidiar ações de conservação – avanços e consolidação de estudos em andamento (PQ/CNPq - Proc. nº 315498/2021-8). 
Iniciação científica de André Felipe de Vasconcelos Duarte concluída. Análise morfológica, caracterização e identificação das espécies de serpentes do gênero Micrurus Wagler 1824 (Squamata: Elapidae) ocorrentes em diferentes fitofisionomias do nordeste brasileiro. 2022. Iniciação Científica. (Graduando em Ciências Biológicas) - Universidade Federal do Rio Grande do Norte, Conselho Nacional de Desenvolvimento Científico e Tecnológico. Orientador: Eliza Maria Xavier Freire. 
Orientação de Pós-doutorado em andamento: “Monitoramento de populações do lagartinho-de-folhiço, Coleodactylus natalensis Freire, 1999, espécie ameaçada, em remanescentes da Mata Atlântica setentrional” ➔ Dr. Raul Fernandes Dantas Sales, 2018-2023 (PNPD-CAPES). Universidade Federal do Rio Grande do Norte, 2018-atual, sob supervisão da Dra. Eliza Freire. 
Orientação de Mestrado em andamento: aluna Olyana da Silva Furtado Caracterização morfológica e ecologia alimentar de lagartos do gênero Gymnodactylus em remanescentes de Mata Atlântica e Caatinga do Rio Grande do Norte. Início: 2021. Dissertação (Mestrado em Sistemática e Evolução) - Universidade Federal do Rio Grande do Norte, Coordenação de Aperfeiçoamento de Pessoal de Nível Superior. (Orientador). 
Orientação de mestrado em andamento: aluno André Felipe de Vasconcelos Duarte. Reavaliação da Taxonomia integrativa proposta para o complexo de espécies Micrurus ibiboboca Merrem 1820 (Serpentes: Elapidae): provável descrição de mais uma nova espécie para o Rio Grande do Norte. Início: 2023. Dissertação (Mestrado em Sistemática e Evolução) - Universidade Federal do Rio Grande do Norte, Coordenação de Aperfeiçoamento de Pessoal de Nível Superior. (Orientador).  
Projeto de iniciação científica em andamento: Rodrigo Freire Avelino. Ocorrência, uso de habitats e densidade populacional de Coleodactylus natalensis na área do maior cajueiro do mundo, Pirangi, Parnamirim/RN. Início: 2023. Iniciação científica (Graduando em Ciências Biológicas) - Universidade Federal do Rio Grande do Norte. (Orientador). 
Projeto de iniciação científica em andamento: aluno Sérgio Henrique Dantas Vieira. Investigação do repertório comportamental do lagarto ameaçado de extinção Coleodactylus natalensis Freire, 1999 (Squamata: Sphaerodactylidae). Início: 2022. Iniciação científica (Graduando em Ciências Biológicas) - Universidade Federal do Rio Grande do Norte, Conselho Nacional de Desenvolvimento Científico e Tecnológico. (Orientador). Projeto em desenvolvimento no Parque Municipal Dom Nivaldo Monte, em parceria com Uilton Magno Campos.  </t>
  </si>
  <si>
    <t xml:space="preserve">Tese de André Leite com G. abaetensis (ORIENTAÇAO: GERALDO MOURA, CO-ORIENTAÇÃO MOACIR TINOCO).  
Eliza Freire indicou os seguintes produtos:
DUBEUX, M. J. M.; ARAUJO NETO, J. V.; TIBURCIO, I. C. S.; LISBOA, B. S.; TORQUATO, S.; FREITAS, M. A.; FREIRE, E. M. X.; GUARNIERI, M. C.; MOTT, T. 2022. A “hotspot” within a hotspot: the reptiles of the Estação Ecológica and Área de Proteção Ambiental de Murici, Atlantic Forest of northeastern Brazil. BIOTA NEOTROPICA (ONLINE. EDIÇÃO EM INGLÊS), v. 22, p. e20221337. 
FREIRE, E. M. X.; KOLODIUK, M. F. ; GOGLIATH, M. ; Kokubum, M. N. C. ; REGO, B. P. ; RIBEIRO, M. M. ; ANDRADE, M. J. M. ; SILVA, V. T. C. ; SALES, R. F. D. . The herpetofauna of priority highland areas for conservation of the Caatinga in the state of Rio Grande do Norte, northeastern Brazil. BIOTA NEOTROPICA (ONLINE. EDIÇÃO EM INGLÊS), v. 23, p. e20221395, 2023, 2023. 
MOURA, M. R. COSTA, H. C. ABEGG, A. D. ALAMINOS, E. ANGARITASIERRA, T. AZEVEDO, W. S. CABRAL, H. CARVALHO, P. CECHIN, S. CITELI, N. DOURADO, A. C. M. DUARTE, A. F. V. FRANCA, F. G. R. FREIRE, E. M. X. GARCIA, P. C. A. MOL, R. MONTERO, R. SILVA, A. M. PASSOS, D. C. PASSOS, P. PEREZ, R. PLEGUEZUELOS, J. M. PRADO, P. PRUDENTE, A. L. C. SALES, R. F. D. , et al. ; Unwrapping broken tails: Biological and environmental correlates of predation pressure in limbless reptiles. JOURNAL OF ANIMAL ECOLOGY, v. 1, p. 2022;00:1?14, 2022.  
Livro publicado: JORGE, J. S. ; SILVA-JORGE, J. P. ; SILVA, V. T. C. ; FREIRE, E. M. X. 2022. Anfíbios do Município de Santa Maria, Rio Grande do Norte, Brasil. 1. ed. Natal, RN: Ed. do Autor, v. 1. 46p. 
Dissertação de mestrado de Holda Ramos da Silva; TCC de André Felipe de Vasconcelos Duarte. 
Artigo: DUBEUX, M. J. M.; ARAUJO NETO, J. V.; TIBURCIO, I. C. S.; LISBOA, B. S.; TORQUATO, S.; FREITAS, M. A.; FREIRE, E. M. X.; GUARNIERI, M. C.; MOTT, T. 2022. A “hotspot” within a hotspot: the reptiles of the Estação Ecológica and Área de Proteção Ambiental de Murici, Atlantic Forest of northeastern Brazil. BIOTA NEOTROPICA (ONLINE. EDIÇÃO EM INGLÊS), v. 22, p. e20221337 
Artigo: FREIRE, E. M. X.; KOLODIUK, M. F. ; GOGLIATH, M. ; Kokubum, M. N. C. ; REGO, B. P. ; RIBEIRO, M. M. ; ANDRADE, M. J. M. ; SILVA, V. T. C. ; SALES, R. F. D. . The herpetofauna of priority highland areas for conservation of the Caatinga in the state of Rio Grande do Norte, northeastern Brazil. BIOTA NEOTROPICA (ONLINE. EDIÇÃO EM INGLÊS), v. 23, p. e20221395, 2023, 2023. 
Artigo: MOURA, M. R. COSTA, H. C. ABEGG, A. D. ALAMINOS, E. ANGARITASIERRA, T. AZEVEDO, W. S. CABRAL, H. CARVALHO, P. CECHIN, S. CITELI, N. DOURADO, A. C. M. DUARTE, A. F. V. FRANCA, F. G. R. FREIRE, E. M. X. GARCIA, P. C. A. MOL, R. MONTERO, R. SILVA, A. M. PASSOS, D. C. PASSOS, P. PEREZ, R. PLEGUEZUELOS, J. M. PRADO, P. PRUDENTE, A. L. C. SALES, R. F. D. , et al. ; Unwrapping broken tails: Biological and environmental correlates of predation pressure in limbless reptiles. JOURNAL OF ANIMAL ECOLOGY, v. 1, p. 2022;00:1?14, 2022. 
Livro: JORGE, J. S. ; SILVA-JORGE, J. P. ; SILVA, V. T. C. ; FREIRE, E. M. X. 2022. Anfíbios do Município de Santa Maria, Rio Grande do Norte, Brasil. 1. ed. Natal, RN: Ed. do Autor, v. 1. 46p. 
Dissertação de Emerson Dias com Autoecologia de Phyllodytes gyrinaethes e Projeto de tese de Emerson Dias sobre Autoecologia de Physalaemus caetes; Projeto Surucucu (APA Aldeia Beberibe. </t>
  </si>
  <si>
    <t>Moacir Tinoco (UCSAL)</t>
  </si>
  <si>
    <t>Geraldo informou que houve um aprimoramento na gestão na Unidade de Proteção Integral Estadual Mata de Camucim (RVS - PE), estando 100% cercada, com vigilância e gestor. 
Moacir Tinoco informou que seguem as tratativas para criação da RPPN da UCSAL junto a SEMA/BA e do Parque Municipal Marinho da Cidade Baixa (BA). Citou a criação do Parque Municipal Marinho da Barra (Decreto Municipal nº 30.953/2019), com participação de membro do GAT (Moacir Tinoco) no Conselho Gestor. 
Reformulação do Conselho Gestor da APA do Pratigi (BA) e APA do Guaibim, com a participação de membro do GAT do PANNE (Tarcísio Botelho). 
Márcio Frazão informou que está em curso a criação da Reserva Ecológica Olho D’água da Onça (RPPN) em Picuí, Paraíba.
Francis Caldas - UFS informou que, em 2020, foi criado o Parque Estadual do Aquífero Marituba, em Barra dos Coqueiros (SE), local de ocorrência de T. hygomi, G. itabaianensis e Phyllodytes punctatus (Decreto (). 
Abrahão informou que foi iniciada uma discussão junto a COCUC (ICMBio) sobre a possibilidade de criação de uma UC Federal no Pico de Jabre, em Maturéia, Paraíba, com Luis Fernando Marin da Fonte (ASA) e Marcelo Kokobum (UFCG). 
Daniel Cassiano informou que foi criado o Parque Estadual das Águas, no Ceará, que protege a nascente da Aratanha, município de Pacatuba, brejos de altitude, com registros de 4 espécies de anfíbios do PAN (Decreto nº 34.955, de 15 de setembro de 2022). 
Atualização do plano de manejo do Parque Estadual Dois Irmãos, com envolvimento dos professores da UFRPE. O Estado de Pernambuco lançou vários editais para consolidar plano de manejo de UCs, dentre essas as com registro de espécies ameaçadas pelo PAN.</t>
  </si>
  <si>
    <t xml:space="preserve">Criação do Parque Municipal Marinho da Barra, na Bahia – Decreto Municipal nº 30.953/2019
Criação do Parque Estadual das Águas, no Ceará - Decreto nº 34.955/2022 
Criação do Parque Estadual Marituba, em Sergipe – Decreto 40.515/2020
Plano de Manejo do Parque Estadual Dois Irmãos, Pernambuco, atualizado em 2020 (acessível em https://drive.google.com/drive/folders/1-WI47eP7PziRW58rsSH7EIcmbaTUbV2Y). </t>
  </si>
  <si>
    <t>Colocar ferramenta SIG na plataforma.  Linguagem acessível para diferentes públicos. Geraldo Moura recomenda articular podcasts e lives que mostrem produtos parcialmente executados das ações do PAN. Thaís Guedes vai entrar em contato com possíveis colaboradores donos de podcasts. Thaís sugere uma apresentação dos PANs do ICMBio no congresso de Zoologia que ocorrerá em Curitiba em Agosto. Equipe de Beatriz vai buscar colaboradores para produzir conteúdos do PAN NE, bastando haver conteúdo (inclui-se blogs, podcasts, lives, emailmarketing, posts em redes sociais, releases, etc.).</t>
  </si>
  <si>
    <t xml:space="preserve">Criado o espaço digital, porém ainda mal alimentado e pouco testado em diferentes tipos de dispositivos e tamanhos de telas. Tecnicamente o site foi feito, precisa de melhorar textos, imagens, etc, mas não está bom para lançar oficialmente. Durante a oficina, Michelle encaminhou fotos, sumário e livro do primeiro ciclo.  </t>
  </si>
  <si>
    <t>https://herpeto.org/pannordeste/ </t>
  </si>
  <si>
    <r>
      <t>O articulador precisa de mais m</t>
    </r>
    <r>
      <rPr>
        <sz val="11"/>
        <color theme="1"/>
        <rFont val="Calibri"/>
        <family val="2"/>
        <scheme val="minor"/>
      </rPr>
      <t>aterial digital para avançar na arte e no conteúdo do site.</t>
    </r>
  </si>
  <si>
    <t>colaboradores do PAN devem enviar para Rodrigo mais material (fotos, vídeos) sobre as espécies, ambientes, suas pesquisas, etc. </t>
  </si>
  <si>
    <t xml:space="preserve">Bahia (Iuri Dias, Mirco Solé): informaram que estão com um PELD (Chamada CNPq/MCTI/CONFAP-FAPS/PELD nº 21/2020) sendo desenvolvido na Chapada Diamantina – “Biodiversidade nas montanhas: desvendando padrões e processos ecológicos e evolutivos da biota da Chapada Diamantina”, área de ocorrência de diferentes alvos do PAN. Aluno estudando assimetria flutuante em áreas queimadas e não queimadas. 
Maranhão (Caio Vinicius de Mira-Mendes): Projeto em andamento sobre os “Efeitos do fogo sobre a morfologia e diversidade funcional e taxonômica de anfíbios no Parque Nacional da Chapada das Mesas” financiado pelo Edital Universal da FAPEMA 02/2022. Primeira campanha de campo realizada em abril de 2023.  </t>
  </si>
  <si>
    <t>Iuri Dias (UESC)</t>
  </si>
  <si>
    <t>A ação foi excluída na Monitoria Anual 2, em 2021</t>
  </si>
  <si>
    <t>Patrícia Tavares (SEMAS/PE) informou que em Pernambuco, sempre que há solicitação, ela indica as áreas das espécies do PAN para reflorestamento, mas não tem informações sobre realização dessas ações. Na Bahia, existe um mapa de áreas estratégicas para a restauração e contempla a Chapada Diamantina e a Serra da Jibóia (AEs do PAN) e os técnicos do licenciamento consultam esse mapa para indicar áreas para restauração. Porém, não há informações sobre se essas áreas são realmente restauradas (não há produtos para esta ação). </t>
  </si>
  <si>
    <t>A articuladora da ação está em licença maternidade.</t>
  </si>
  <si>
    <t>Patrícia Tavares (CPRH/PE) e Sara Alves (INEMA/BA)</t>
  </si>
  <si>
    <t>Seguir recomendações das áreas estratégicas e conectividade. Entrar em contato com Alexandre do CBC/ICMBio (projeto de restauração de habitats). </t>
  </si>
  <si>
    <t>Ação agrupada com a ação 1.7 na Monitoria Anual 2, em 2021.</t>
  </si>
  <si>
    <t xml:space="preserve">Defesa da dissertação de mestrado de Mirian S Mendes e submissão de artigo sobre Bd no Ceará. Foram analisadas 28 espécies, embora não tenha encontrado indivíduos infectados de A. maranguapensis, outras espécies foram registradas com Bd em Maranguape. Apesar de não serem espécies alvo do PAN, indivíduos das espécies endêmicas Pristimantis relictus e Proceratophrys ararype, esta última ameaçada de extinção, foram encontradas infectadas. A pesquisa foi descontinuada pela desistência da doutoranda Miriam Mendes, mas pode ser retomada visto que diversas amostras novas foram coletadas. Com relação aos estudos orientados por Thaís B. Guedes (Patrícia e Aryel) apesar de haver monitoramento de alterações morfológicas em girinos, os trabalhos não são específicos para esse fim, não havendo atualizações até o momento. Luis Felipe Toledo realizou trabalhos com Phyllodytes gyrinaethes, Crossodactylus dantei, Physalaemus caete desde 2013, sendo registrada infecção para as duas primeiras espécies. </t>
  </si>
  <si>
    <t>Dissertação de mestrado de Miriam Mendes (Robson Ávila - UFC)</t>
  </si>
  <si>
    <t>Robson Waldemar Ávila (UFC)</t>
  </si>
  <si>
    <t>Há possibilidade de inclusão desse tema no projeto Genômica da Biodiversidade Brasileira junto ao Instituto Técnico da Vale (ITV), em parceria com o ICMBio. </t>
  </si>
  <si>
    <t xml:space="preserve">Ação considerada concluída na Monitoria Anual 2, em 2021. </t>
  </si>
  <si>
    <r>
      <rPr>
        <sz val="11"/>
        <color rgb="FF000000"/>
        <rFont val="Calibri"/>
        <family val="2"/>
      </rPr>
      <t xml:space="preserve">Realizar cursos de capacitação para atores locais, incluindo gestores de UCs e pesquisadores, para detecção de indivíduos infectados pelo fungo </t>
    </r>
    <r>
      <rPr>
        <i/>
        <sz val="11"/>
        <color rgb="FF000000"/>
        <rFont val="Calibri"/>
        <family val="2"/>
      </rPr>
      <t>Batrachochytrium dendrobatidis</t>
    </r>
    <r>
      <rPr>
        <sz val="11"/>
        <color rgb="FF000000"/>
        <rFont val="Calibri"/>
        <family val="2"/>
      </rPr>
      <t>, nas áreas de ocorrência das espécies do PAN.</t>
    </r>
  </si>
  <si>
    <t>Atores locais, inclusos gestores de UCs e pesquisadores capacitados em reconhecer as doenças provocadas pelo fungo B.d.</t>
  </si>
  <si>
    <t>Sem andamento, houve mudança na redação da ação.  </t>
  </si>
  <si>
    <t>Falta de priorização por parte do articulador da ação</t>
  </si>
  <si>
    <t>Moacir Tinoco (UFSAL)</t>
  </si>
  <si>
    <r>
      <t xml:space="preserve">Realizar cursos de capacitação para gestores de UCs e pesquisadores, para reconhecimento de indivíduos adoecidos pelo fungo </t>
    </r>
    <r>
      <rPr>
        <i/>
        <sz val="12"/>
        <color rgb="FF000000"/>
        <rFont val="Calibri"/>
        <family val="2"/>
        <scheme val="minor"/>
      </rPr>
      <t>Batrachochytrium dendrobatidis</t>
    </r>
    <r>
      <rPr>
        <sz val="12"/>
        <color rgb="FF000000"/>
        <rFont val="Calibri"/>
        <family val="2"/>
        <scheme val="minor"/>
      </rPr>
      <t>, nas áreas de ocorrência das espécies do PAN</t>
    </r>
  </si>
  <si>
    <t>Divulgar um protocolo de biossegurança e cursos de capacitação para atores locais (gestores de UCs) e pesquisadores para identificação das doenças provocadas pelo fungo nos anfíbios nas áreas de ocorrência das espécies do PAN. Será usado o protocolo para anfíbios já existente em português. Os OEMAs serão responsáveis por identificar os atores locais que participarão da capacitação. A capacitação está prevista para ser realizada em formato de curso EaD, com 4h de duração. Após a finalização do material do curso, Carlos Abrahão irá fazer um ofício para encaminhar às OEMAs, solicitando a indicação de técnicos para realizarem o curso.</t>
  </si>
  <si>
    <t>Marco Freitas vai atualizar o documento elaborado no PAN Mata Atlântica Nordestina. Buscar parcerias com IBAMA e Polícia Ambiental e outras Unidades descentralizadas do ICMBio. Outras espécies traficadas que não estão no PAN que podem ser beneficiadas pela ação: Epicrates cenchria, E. assisi, Boa constrictor, Iguana iguana, Ceratophrys spp, Salvator merianae, Tupinambis teguixin 
Capacitar para uso do aplicativo (Cyber Tracker), que pode ser utilizado em outras ações. Os documentos dessa ação serão encaminhados a partir de janeiro com a ajuda do RAN e também serão distribuídos nas reuniões que serão realizadas nos estados. Definir os próximos passos, objetivando a conservação das espécies alvo (Patricia Tavares – CPRH/PE).</t>
  </si>
  <si>
    <t xml:space="preserve">O Guia foi finalizado como Nota Técnica (documento SEI 11705038) e, a princípio, havia sido encaminhado por despacho para CGCON, mas não tramitou. Será encaminhado novamente para a CGCON, solicitando o encaminhamento para as OEMAs, conforme lista de contatos anexada no processo (documento SEI 13131012). 
Marco Antônio de Freitas (ICMBio/AL) relata que, como medida mitigadora, tem implementado controle absoluto dentro de uma área na ESEC Murici para coibir a caça. Como reflexo, estão conseguindo atenuar impactos sobre a serpente Bothrops muriciensis, já que a mesma era sempre morta como atividade secundária dos caçadores.  
Ednilza: Projeto Surucucu (APA Aldeia Beberibe), articulação com o Cetrans, CPRH, Forum socioambiental de Aldeia, Grupo de educação ambiental, Butantan, Pausada sol e Mar, Trilogia, Gestão da APA, Gestão do Paque Estadual de Dois Irmãos), brigadas ambientais dos municípios; Ação: curso de capacitação de brigadistas e agentes ambientais; divagação através de cartazes; ciência cidadã. </t>
  </si>
  <si>
    <t xml:space="preserve">Relato ou relatório comprovando a ação realizada na ESEC Murici </t>
  </si>
  <si>
    <t>Houve algum problema de tramitação no encaminhamento dos documentos pelo SEI/ICMBio.</t>
  </si>
  <si>
    <t>Incluir no ofício de encaminhamento o pedido de retorno sobre as ações de fiscalização feitas pelo órgão ambiental.</t>
  </si>
  <si>
    <t xml:space="preserve">Esta ação foi pensada para produzir conhecimento relacionado às interações negativas dos humanos diretamente sobre as espécies do PAN. </t>
  </si>
  <si>
    <t xml:space="preserve">Thaís Guedes informou a publicação de artigo da aluna Sâmia Araújo, na revista Toxicon, hotspots de acidentes ofídicos são em áreas de maior densidade de humanos. 
Geraldo Moura e Moacir Tinoco informaram a publicação do livro “Ecologia Espiritual – Integrando Natureza, Humanidades e Espiritualidades”, cujo Capítulo 3 trata da Cosmopercepção sobre as serpentes.
Marco Freitas informou que no próximo Congresso Brasileiro de Herpetologia setembro/2023), em Porto Seguro, apresentará resumo com o aumento populacional da espécie em cinco anos de acompanhamento. Em artigo que ainda será publicado pretende apresentar os resultados dos seis anos de ações voltadas para a proteção da espécie. Alega também não ter dúvidas que o mero controle da atividade de caça certamente evitou o desaparecimento de B. muriciensis do local. Marco informa que outras espécies sintópicas acabaram se beneficiando dessas ações na ESEC, a exemplo de Chiasmocleis alagoanus, Crossodactylus dantei, Ololygon muriciensis e Agalychnys granulosa. 
Eliza Freire informou:
Dissertação de mestrado de Lucas da Silva Xavier. Percepção Ambiental de Comunidades locais sobre a Herpetofauna de Área Protegida na Mata Atlântica setentrional brasileira. 2023. Dissertação (Mestrado em Prog. Reg. Pós-Grad. Desenv. Meio Ambiente-PRODEMA) - Universidade Federal do Rio Grande do Norte, Coordenação de Aperfeiçoamento de Pessoal de Nível Superior. Orientador: Eliza Maria Xavier Freire. 
Iniciação científica de Leticia Gurgel Bezerra Medeiros Cavalcanti concluída. Répteis Squamata do Campus da Universidade Federal do Rio Grande do Norte: composição atual de espécies e status de conservação frente ao processo de urbanização. 2022. Iniciação Científica. (Graduando em Ciências Biológicas) - Universidade Federal do Rio Grande do Norte, Conselho Nacional de Desenvolvimento Científico e Tecnológico. Orientador: Eliza Maria Xavier Freire. 
Orientação de Pós-doutorado em andamento: “As macambiras (Encholirium e Bromélia) como modelos de estudos ecológicos no semiárido potiguar: integrando conservação e cultura popular” ➔ Jaqueiuto da Silva Jorge, 2023-2024 (CNPQ). Universidade Federal do Rio Grande do Norte, Conselho Nacional de Desenvolvimento Científico e Tecnológico, sob supervisão dos Drs. Eliza Freire e Adriano Caliman. 
Projeto de iniciação científica em andamento: aluno Elisson Ygours Costa de Lima. Impactos sobre a fauna associados à fase de instalação de empreendimentos de energia eólica e solar no Rio Grande do Norte. Início: 2023. Iniciação científica (Graduando em Ecologia) - Universidade Federal do Rio Grande do Norte. (Orientador). 
Projeto de iniciação científica em andamento: aluna Hemilly Lianne de Oliveira Nascimento. Inventário da herpetofauna de um fragmento urbano de mata atlântica no município de Natal-RN. Início: 2022 - Universidade Federal do Rio Grande do Norte, Conselho Nacional de Desenvolvimento Científico e Tecnológico. (Orientador). Projeto em desenvolvimento no Parque Municipal Dom Nivaldo Monte, em parceria com Uilton Magno Campos. </t>
  </si>
  <si>
    <t xml:space="preserve">Artigo da aluna Sâmia Araújo 
Capítulo 3 (Cosmopercepção sobre as serpentes) do livro “Ecologia Espiritual – Integrando Natureza, Humanidades e Espiritualidades” 
Dissertação de mestrado de Lucas da Silva Xavier. Percepção Ambiental de Comunidades locais sobre a Herpetofauna de Área Protegida na Mata Atlântica setentrional brasileira. 2023. 
TCC de Letícia Gurgel Bezerra Medeiros Cavalcanti. </t>
  </si>
  <si>
    <t>Falta de colaboradores que trabalham diretamente com o tema </t>
  </si>
  <si>
    <t>Thais Guedes, Moacir Tinoco (UCSAL), Geraldo Moura e Eliza Freire</t>
  </si>
  <si>
    <r>
      <rPr>
        <sz val="12"/>
        <color rgb="FF000000"/>
        <rFont val="Calibri"/>
        <family val="2"/>
        <scheme val="minor"/>
      </rPr>
      <t xml:space="preserve">Antônio Argôlo (UESC), Juliana Alves (UESC), Patrícia Tavares (CPRH - PE), Diva Borges-Nojosa (UFC), Geane Limeira (UNIVASF/CEMAFAUNA), Thamires Campos (UNIVASF/CEMAFAUNA), José Ricardo De Oliveira Santos (UNEB/UFRPE), Maristela Casé Costa Cunha (UNEB/UFRPE), Cristina Farias da Fonseca (IBAMA/UFRPE), Moacir Tinôco (UCSAL), Larissa Barreto (UFMA),  João Carlos Costa (UEMA), Geraldo Moura (CPRH/ UFRPE), Jamille Marques (autônoma), </t>
    </r>
    <r>
      <rPr>
        <sz val="11"/>
        <color rgb="FF000000"/>
        <rFont val="Calibri"/>
        <family val="2"/>
        <scheme val="minor"/>
      </rPr>
      <t>Thais Guedes (UNICAMP/SP)</t>
    </r>
  </si>
  <si>
    <t>Encaminhar os produtos dessa ação para os colaboradores do PAN (Drive do PAN ), a fim de que possam ser utilizados em outras atividades (folders, palestras gravadas, etc).</t>
  </si>
  <si>
    <t xml:space="preserve">A colaboradora da ação, Patrícia Tavares (CPRH-PE), informou que foi lançada a publicação “Avaliação do Estado de Conservação dos Anfíbios e Répteis de Pernambuco: Protegendo as espécies ameaçadas”, no formato e-book e em versão impressa. A publicação traz informações, mapas individuais e fotos de todas as espécies avaliadas na oficina estadual ocorrida em 2014. 
No tocante ao sul da Bahia, Tarcísio Botelho (Ação Ambiental: Socioambientalismo) informou que tem recepcionado constantemente visitantes em Igrapiúna, Bahia, ocasião em que ele e colaboradores sempre se apresentam com o fardamento exibindo a imagem da serpente Bothrops pirajai, alvo do PAN. No projeto “Formação de Formadores” são realizadas ações envolvendo docentes, diretores de escolas e conselheiros de meio ambiente, ocasiões em que as espécies do PAN são sempre colocadas em destaque. Em 14/05/23, realizou a oficina “PAN/Michellin” contando com a participação de diretores e coordenadores das escolas de Igrapiúna. Na oportunidade procurou-se dirimir diversas dúvidas sobre sapos e serpentes e esclarecidas várias lendas sobre tais animais. Além disso, estão desenvolvendo outro estudo/ ação de educação ambiental, a partir da aplicação de questionários para a comunidade de Valença/BA, a fim de levantar informações sobre a interação das pessoas com as serpentes (quais espécies, o que faz quando encontra, o que faz quando é picado e quais as lendas). 
Moacir Tinoco informou que está em andamento um projeto de monitoramento de espécies do PAN em área de floresta ombrófila no Jardim Botânico de Salvador desde janeiro de 2023, paralelamente a isso são realizadas ações de compartilhamento do conhecimento produzido para servidores e gestores das áreas verdes naturais do município de Salvador, capacitação de servidores públicos municipais sobre o manejo de espécies-alvo e beneficiadas, e um projeto de Educação Ambiental com alunos do ensino fundamental em escola do entorno do jardim botânico - Escola Osvaldo Imbassaí, onde os alunos são educados com o objetivo de transformá-los em agentes multiplicadores. As ações incluem também exposições bimestrais sobre a importância das espécies-alvo e beneficiadas do PAN para membros da comunidade em geral. 
De 21 a 27/05/2023, Thaís Guedes e Daniel Mesquita (ambos do GAT do PAN Herpetofauna do Nordeste, financiados pelo GEF-Terrestre) estiveram no município de Casa Nova, Bahia, onde conversaram com os Secretários de Educação (Wiliam), Meio Ambiente (Isael Amaral) e Secretária de Gabinete (Rosicler Oliveira) para articular a viabilidade de ações para promover a participação das comunidades locais na conservação das espécies do PAN e seus ambientes. Além disso, foi feita uma roda de conversa com líderes nas comunidades rurais das localidades de Serrinha das Imagens, Bem Bom e Jurema, todas elas são parte do município de Casa Nova-BA. A área visitada abrange pelo menos cinco espécies de répteis em categoria de ameaça e possivelmente contempladas pelo PAN. 
No âmbito da UESC, a colaboradora Juliana Alves informa que tem sido dada continuidade ao treinamento de estudantes, bolsistas e voluntários do projeto de extensão “Prevenção de acidentes e conservação da natureza: ações com enfoque em serpentes e morcegos”, para a realização de palestras para o público em geral, elaboração e inserção de peças em redes sociais - especialmente o Instagram - e distribuição de folders sobre serpentes. Palestras sobre “Serpentes e prevenção de acidentes”, além de exposições com animais do acervo didático da coleção herpetológica tem sido frequentemente realizadas em diversas localidades da região. 
Existe na UESC rotina de visitação pública ao Laboratório de Zoologia de Vertebrados e à própria coleção herpetológica da instituição. Em tais ocasiões, o público geralmente é constituído principalmente de estudantes tanto do ensino público quanto do particular e desde o ensino Fundamental I ao ensino médio. Além destes, recebe-se visitas de alunos universitários da graduação e pós-graduação da UESC, profissionais da própria Universidade, além do público em geral. Durante as visitas são esclarecidas dúvidas sobre as serpentes utilizando-se de material didático, banners e folders, além da exibição de uma serpente inofensiva viva. Os visitantes também têm a oportunidade de conhecer a coleção herpetológica. Tais visitas ocorrem semanalmente ao longo dos semestres. 
Através do projeto de extensão acima mencionado também são ministrados minicursos, aulas e treinamentos específicos para alunos da saúde, profissionais da saúde e o próprio corpo de bombeiros. No momento, articula-se um ciclo de palestras para todos os funcionários terceirizados da UESC, que circulam ativamente pelo campus, mais expostos ao encontro com serpentes. Todas as ações até aqui descritas incluem, como propósito, o desenvolvimento de uma consciência conservacionista voltada para as serpentes. 
Sara Alves informou que publicaram uma cartilha para a conservação da fauna silvestre da Bahia, com conteúdo específico sobre os PANs, com link de acesso para cada um, e com destaque para o calango do abaetensis. Além disso, dia 30 de maio de 2023, foi publicada a Portaria SEMA/INEMA nº 051/2023, que estabelece a Lista de Espécies Exóticas da Fauna e Flora da Bahia. 
Foi realizada uma exposição sobre os 50 anos da Biologia na UFS, quando foi apresentado um painel sobre o PAN, destacando G. itabaianensis e T. hygomi. 
Eliza Freire informou a realização da palestra/divulgação: FREIRE, E. M. X. Pesquisa sobre lagartinho de folhiço no Parque da Cidade. Universidade Federal do Rio Grande do Norte (imagem 1), 2022-2023. PROJETO EM DESENVOLVIMENTO NO PARQUE MUNICIPAL DOM NIVALDO MONTE, EM PARCERIA COM UILTON MAGNO CAMPOS. Link: https://natal.rn.gov.br/news/post2/37949. 
Ednilza informou que houve a exposição itinerante: Anfíbios e répteis da Mata Atlânticas, com ênfase as espécies ameaçadas/ UFRPE. Essa exposição já foi a mais de 50 escolas do entorno de cinco Unidades de Conservação. Atualmente estamos nas Escolas da APA ALdeia-Beberibe.  </t>
  </si>
  <si>
    <t xml:space="preserve">
Respostas ao questionário sobre a interação com serpentes (Ação Ambiental), em Valença/BA; 
E-book espécies ameaçadas de Pernambuco; 
Registros fotográficos das Ações “Formação de Formadores” e “PAN/Michellin” -Ação Ambiental; 
Ação no Jardim Botânico de Salvador (links Instagram) - Moacir Tinoco
“Serpentes e prevenção de acidentes”  - Argolo
Roda de conversa com líderes nas comunidades rurais das localidades de Serrinha das Imagens, Bem Bom e Jurema, todas elas são parte do município de Casa Nova-BA. – Thaís (GEF Terrestre);
Pesquisa sobre lagartinho de folhiço no Parque da Cidade. Universidade Federal do Rio Grande do Norte divulgada (link: https://natal.rn.gov.br/news/post2/37949);
Exposição itinerante de anfíbios e répteis da mata atlântica, com ênfase as espécies ameaçadas, tem sua divulgação científica nas redes sociais do Laboratório interdisciplinar de Anfíbios e Répteis, livros e guias publicados ( LIMA, Erica Suzan Martins; DIAS,Emerson Gonçalves; SANTOS, Ednilza Maranhão dos. Sapos, jias, calangos e serpentes ameaçados de extinção. Recife: EDUFRPE, 2020. 50 p., il.; chrome-extension://efaidnbmnnnibpcajpcglclefindmkaj/https://repository.ufrpe.br/bitstream/123456789/2413/1/livro_superfrost%C3%A3o.pdf) ;
Artigo de divulgação de Thais Guedes: lagartos da caatinga - fundamentais para os ecossistemas e o nosso bem-estar. Revista de divulgação científica do Instituto Ciência Hoje. Maio, 2023. Ed. 398.  </t>
  </si>
  <si>
    <t xml:space="preserve">Antônio Argolo (UESC/BA) e Tarcísio Tinoco (Instituto Bioeducar) </t>
  </si>
  <si>
    <t>Juliana Alves (UESC), Patrícia Tavares (CPRH - PE), Diva Borges-Nojosa (UFC), Maria Augusta dos Anjos (SEMARH - SE), Adriana Castro (INEMA - BA), Moacir Tinôco (UCSAL), Geane Limeira (UNIVASF/CEMAFAUNA), José Ricardo De Oliveira Santos (UNEB/UFRPE), Maristela Casé Costa Cunha (UNEB/UFRPE), Cristina Farias da Fonseca (IBAMA/UFRPE), Larissa Barreto (UFMA), Yuri  Amaral (ICMBio/PARNA Lençóis Maranhenses), João Carlos Costa (UEMA), Gilda V. Andrade (UFMA), Daniel Passos (UFERSA), Davi Pantoja (UFPI), Thais Guedes (UNICAMP/SP)</t>
  </si>
  <si>
    <t>Diagnóstico (Relatório técnico simplificado).</t>
  </si>
  <si>
    <t>Carlos Abrahão (ICMBio/RAN), Adriana Castro (INEMA - BA), Fábio Lima (Parque Klaus Peters), Moacir Tinôco (UCSAL), Daniel Cassiano (UECE/FACEDI), Daniel Mesquita (UFPB), Leonardo Ribeiro (UNIVASF/CCA), Diva Borges-Nojosa (UFC), Carolina Lisboa (SEMURB/Natal - RN), Juliana Ferreira (ICMBio/RAN Base RAN Lagoa Santa - MG), Geraldo Moura (UFRPE), Patrícia Tavares (CPRH-PE), Erica Fonseca (UFRN).</t>
  </si>
  <si>
    <t>Essa ação não deverá ser aplicada no arquipélago de Fernando de Noronha pela especificidade do local e por já ter sido elaborado plano de controle em agosto de 2018. Verificar a possibilidade de usar o plano de controle de espécies domésticas (“Projeto de Manejo”) desenvolvido para Noronha e adaptar para as áreas diagnosticadas por essa ação. Sugestão de elaborar um Google Forms e encaminhar aos colaboradores do PAN e gestores de UCs, solicitando registros de espécies domésticas em áreas de ocorrência das espécies do PAN. Para profissionais da área de conhecimento (gestores de UCs, consultores, pesquisadores, etc), basta o ponto do registro (sem documentação como fotografia etc). Pode ser feita uma campanha pelo Instagram do RAN. O produto da ação 2.9, executada pela Erica Fonseca, apresenta registros complementares à esta ação. Assim como os registros que serão levantados aqui poderão complementar o diagnóstico da ação 2.9.</t>
  </si>
  <si>
    <r>
      <t xml:space="preserve">Existe uma planilha </t>
    </r>
    <r>
      <rPr>
        <sz val="11"/>
        <color theme="1"/>
        <rFont val="Calibri"/>
        <family val="2"/>
        <scheme val="minor"/>
      </rPr>
      <t>no site do ICMBio com as espécies exóticas invasoras registradas nas UCs Federais e isso pode ser cruzado com os registros de ocorrência das espécies. Juntamente com o produto da ação 2.9, esta ação estaria quase concluída. Daniel Passos ficou de articular com Davi sobre a execução da ação e elaboração do produto com base no produto da ação 2.9, documento do ICMBio (EEI nas UCs Federais) e respostas de um formulário a ser elaborado para coletar informações nas UCs Estaduais e Municipais.</t>
    </r>
    <r>
      <rPr>
        <sz val="11"/>
        <color rgb="FF000000"/>
        <rFont val="Calibri"/>
        <family val="2"/>
        <scheme val="minor"/>
      </rPr>
      <t> </t>
    </r>
  </si>
  <si>
    <t>Problemas de articulação</t>
  </si>
  <si>
    <t>Carlos Abrahão (ICMBio/RAN), Adriana Castro (INEMA - BA), Fábio Lima (Parque Klaus Peters), Moacir Tinôco (UCSAL), Daniel Cassiano (UECE/FACEDI), Daniel Mesquita (UFPB), Leonardo Ribeiro (UNIVASF/CCA), Diva Borges-Nojosa (UFC), Carolina Lisboa (SEMURB/Natal - RN), Juliana Ferreira (ICMBio/RAN Base RAN Lagoa Santa - MG), Geraldo Moura (UFRPE), Patrícia Tavares (CPRH-PE), Erica Fonseca (autônoma), Lara Côrtes (ICMBio/RAN), Daniel Passos (UFERSA)</t>
  </si>
  <si>
    <t xml:space="preserve">Esta ação não deverá ser aplicada no arquipélago de Fernando de Noronha pela especificidade do local e por já ter sido elaborado plano de controle em agosto de 2018. Verificar a possibilidade de usar o plano de controle de espécies domésticas (“Projeto de Manejo”) desenvolvido para Noronha e adaptar para as áreas diagnosticadas por essa ação. 
O produto da ação 2.9, executada pela Erica Fonseca, apresenta registros complementares à esta ação. Daniel Passos contatou o Davi para adequar o produto da ação 2.9 a esta ação, assim como acrescentar os registros das domésticas nas UCs Federais (https://www.gov.br/icmbio/pt-br/assuntos/biodiversidade/manejo-de-especies-exoticas-invasoras/listas-de-eei-em-ucs) e aplicar um Formulário do Google para levantar registros das espécies domésticas em áreas de ocorrência das espécies do PAN (especialmente em UCs Estaduais, Municipais). Existe um formulário de consulta, utilizado pelo ICMBio para as UCs Federais, sobre presença de espécies exóticas invasoras que poderá ser utilizado nas outras UCs. O formulário será encaminhado para o GAT divulgar. As Listas de Espécies Exóticas Invasoras da Bahia e de Pernambuco podem contribuir para execução desta ação. Daniel Passos informou que Sara (INEMA) e Abrahão já apresentaram documentos úteis sobre registro de ocorrência das espécies, usada para elaboração das listas. </t>
  </si>
  <si>
    <t>Envio do Plano de Controle e normativas relacionadas aos órgãos competentes (OEMAs, SEMAs, ONGs etc).</t>
  </si>
  <si>
    <t>Davi Pantoja (UFPI), Moacir Tinôco (UCSAL), Carolina Lisboa (SEMURB/Natal - RN), Adriana Castro (INEMA - BA), Fábio Lima (Parque Klaus Peters), Daniel Cassiano (UECE/FACEDI), Daniel Mesquita (UFPB), Geraldo Moura (UFRPE), Patrícia Tavares (CPRH-PE), Roberto Cavalcante (SEMACE).</t>
  </si>
  <si>
    <t>Nas UCs federais a ação será executada pelo ICMBio. Nas demais áreas, diagnosticadas na ação 2.7, articulações serão realizadas com os órgãos estaduais, municipais e iniciativas privadas para que possam dar suporte à efetivação da ação, envolvendo-os no processo. Priorizar as UCs nas AEs do PAN. Nas UCs federais a ação será executada pelo ICMBio. Nas demais áreas, diagnosticadas na ação 2.7, articulações serão realizadas com os órgãos estaduais, municipais e iniciativas privadas para que possam dar suporte à efetivação da ação, envolvendo-os no processo.</t>
  </si>
  <si>
    <t xml:space="preserve">Ação não iniciada. O protocolo precisa ser adequado para a aplicação mais geral pelos diferentes estados. </t>
  </si>
  <si>
    <t>O articulador informou que não foi possível priorizar o andamento desta ação</t>
  </si>
  <si>
    <t>Carlos Abrahão- RAN/ICMBio</t>
  </si>
  <si>
    <t>O grupo entendeu que o produto encaminhado como final para esta ação, na monitoria 3 (2022), não contempla o que se esperava. Portanto, indicar que esta ação foi concluída significaria que o produto entregue contemplava a ação, e não é o caso. A ação foi reaberta e será mantida (mesmo que não seja executada), porque o GAT entende a importância desta ação para o PAN. O novo articulador deixa claro que não será possível executar a ação até o fim deste ciclo do PAN. </t>
  </si>
  <si>
    <t>Novo articulador informou que já entrou em contato com Erica (ex-articuladora) para levantar informações sobre esta ação a fim de utilizá-las na ação 2.7.  </t>
  </si>
  <si>
    <t>Mônica (Ação Ambiental Socioambientalismo e ONG Bioeducar), Sara Alves (INEMA - BA), Patrícia Tavares (CPRH - PE), Gilda Andrade (UFMA), Mirco Solé (UESC), Antônio Argôlo (UESC), João Carlos Costa (UEMA), Daniel Mesquita (UFPB), Moacir Tinôco (UCSAL).</t>
  </si>
  <si>
    <t>Ação não iniciada.  Foi sugerida nova redação.</t>
  </si>
  <si>
    <t>Não foi possível priorizar a execução da ação.</t>
  </si>
  <si>
    <t>Carlos Abrahão  (ICMBio/RAN)</t>
  </si>
  <si>
    <t>Subsidiar tecnicamente as instituições competentes para a execução de ações de manejo e controle de EEI nas áreas estratégicas do PAN. </t>
  </si>
  <si>
    <t>Serão utilizados como subsídio técnico os documentos disponíveis: Guia de Manejo de Espécies Exóticas Invasoras em UCs Federais (ICMBio), o levantamento realizado por Erica Fonseca (para a ação 2.9) e Protocolo de Controle para EEI após a adequação (generalização). </t>
  </si>
  <si>
    <t>Selma Torquato (UFAL), Iuri Ribeiro (UESC), Magno Travassos (UCSAL/UFBA), Renato Faraia (UFS), Antônio Argôlo (UESC), Eliza Freire (UFRN), Eduardo Dias (UFS), Mirco Solé (UESC), Victor Dill (UESC), Daniel Cassiano (UECE), Geraldo Moura (UFRPE), Daniel Mesquita (UFPB), Flora Juncá (UEFS), Frederico França (UFPB), Daniel Passos (UFERSA), Diva Borges-Nojosa (UFC), Thaís Guedes (UEMA).</t>
  </si>
  <si>
    <t xml:space="preserve">Em 2020, foi realizada uma avaliação sobre a necessidade de conservação ex situ para anfíbios (Amphibian Conservation Needs Assessment), articulada pela ASG Brasil, juntamente com a Amphibian Survival Alliance (ASA) e Amphibian Ark, momento em que foram identificados dois anuros nordestinos indicados para conservação ex situ: Chiasmocleis alagoanus (AL) e Dendropsophus nekronastes (BA). Esta última foi avaliada como DD no 2º ciclo de Avaliação do Risco de Extinção das Espécies da Fauna Brasileira e como CR pela IUCN (ainda não publicado). Portanto, a espécie não está contemplada por este PAN. Recentemente, durante a Oficina de Planejamento do 2º ciclo do PAN Herpetofauna do Sudeste, identificou-se a necessidade de avaliar os répteis brasileiros, porém não há previsão de execução dessa avaliação para o próximo ano. Sendo assim, a única fonte de indicação para conservação ex situ de répteis contemplados no PANNE até o fim deste ciclo é o resultado da ação 1.5.  </t>
  </si>
  <si>
    <t xml:space="preserve">Relatório da Amphibian Conservation Needs Assessment, indicando Chiasmocleis alagoanus (AL) e Dendropsophus nekronastes (BA) para conservação ex situ. </t>
  </si>
  <si>
    <t>Carlos Abrahão (ICMBio/RAN) e Michelle Abadie (ICMBio/RAN)</t>
  </si>
  <si>
    <t>Geraldo Moura informou que, através do projeto de monitoramento junto ao ICMBio, há duas áreas sendo amostrada: 
1-Estado da Paraíba: Reserva Ecológica Olho D'água Das Onças (Município De Picuí) 
2-Estado de Pernambuco: Estação Ecológica Do Tapacurá (Município De São Lourenço Da Mata) 
Daniel Mesquita informou eu tem várias ações em relação a esse objetivo: 2 projetos financiados em andamento, sendo um Pronex e um Universal Fapesq-PB. Já foram realizados inventários e em diversas expedições: Serra vermelha, nas Confusões, Picuí-PB, Boqueirão da Onça, na Bahia, Barra de Mamanguape e em breve vamos as Dunas de Casa Nova. 
Thaís Guedes informou que participou, juntamente com o Daniel Mesquita, do inventário de Boqueirão da Onça, município de Campo Formoso-BA e que vão no município de Casa Nova-BA. Além disso, há um doutorando aluno da Thais (Aryel Moraes) que está amostrando os seguintes localidades/municípios no Maranhão: 1) Barro Vermelho e Rodagem (município de Caxias em direção Coelho Neto); 2) Gonçalves Dias; 3) Senador Alexandre Costa; 4) São João do Sóter. O Maranhão é área de ocorrência de spp Stenocercus dumerilii (DD), Amerotyphlops paucisquamus (VU), Amphisbaena maranhensis (DD). 
Ednilza informou que houve expedições no Refúgio de Vida Silvestre Estadual Matas de Siriji, município de São Vicente Ferrer; na Área de Proteção Aldeia-Beberibe (Recife, Camaragibe, São Lourenço, Igarassu, Paudalho, Abreu e Lima, Araçoiaba, Paulista); e Parque Estadual de Dois Irmãos (Recife).</t>
  </si>
  <si>
    <t>Planilha criada</t>
  </si>
  <si>
    <t>Geraldo Moura (UFRPE) e Thais Guedes (UNICAMP/SP)</t>
  </si>
  <si>
    <t>Frederico Gustavo Rodrigues França (UFPB), Daniel Mesquita (UFPB), Iuri Ribeiro (UESC), Hugo Bonfim (ICMBio/RAN), Ana Paula Gomes Tavares (UFRPE), Ubiratã Ferreira Souza (UFRPE), Alcina Gabriela Maria Medeiros da Fonsêca Santos (UFRPE), Lara Valesca Medonça da Costa Santos (UFRPE), Leonardo Pessoa Cabus Oitaven (UFRPE), Geraldo Jorge Barbosa de Moura (UFRPE), Gilda V. Andrade (UFMA),  João Carlos Costa (UEMA), Gildevan N. Lopes (IFMA), Davi Pantoja (UFPI), Antônio J. S. Argôlo (UESC), Daniel Passos (UFERSA), Thais Guedes (UNICAMP/SP)</t>
  </si>
  <si>
    <r>
      <rPr>
        <sz val="11"/>
        <color rgb="FF000000"/>
        <rFont val="Calibri"/>
        <family val="2"/>
      </rPr>
      <t xml:space="preserve">Elaborar protocolos para detecção dos fungos </t>
    </r>
    <r>
      <rPr>
        <i/>
        <sz val="11"/>
        <color rgb="FF000000"/>
        <rFont val="Calibri"/>
        <family val="2"/>
      </rPr>
      <t>Batrachochytrium dendrobatidis</t>
    </r>
    <r>
      <rPr>
        <sz val="11"/>
        <color rgb="FF000000"/>
        <rFont val="Calibri"/>
        <family val="2"/>
      </rPr>
      <t xml:space="preserve"> (B.d.) em anuros e </t>
    </r>
    <r>
      <rPr>
        <i/>
        <sz val="11"/>
        <color rgb="FF000000"/>
        <rFont val="Calibri"/>
        <family val="2"/>
      </rPr>
      <t>Ophidiomyces ophiodiicola</t>
    </r>
    <r>
      <rPr>
        <sz val="11"/>
        <color rgb="FF000000"/>
        <rFont val="Calibri"/>
        <family val="2"/>
      </rPr>
      <t xml:space="preserve"> (O.o) em serpentes.</t>
    </r>
  </si>
  <si>
    <t>Ação concluída na Monitoria 3, em 2022</t>
  </si>
  <si>
    <t xml:space="preserve">Foi feito um levantamento nacional, a partir de buscas na internet. Até o momento, nenhuma espécie do PAN foi registrada. </t>
  </si>
  <si>
    <t>lista de registros de informações sobre o tráfico provenientes da internet (nacional) </t>
  </si>
  <si>
    <t xml:space="preserve">Dificuldade de acesso a informações em função da ausência de banco de dados e/ou de informações sistematizados nos órgãos ambientais e policiais.  </t>
  </si>
  <si>
    <t>Sara Alves (INEMA - BA), Patrícia Tavares (CPRH - PE), Daniel Passos (UFERSA), Marco Freitas (ICMBio/ESEC Murici), Michelle Abadie (ICMBio/RAN), Tatiana Vilaça (ICMBio/RAN)</t>
  </si>
  <si>
    <t>RAN deve consultar formalmente os órgãos de fiscalização (Ibama, PRF, PF), solicitando informações acerca de espécies da herpetofauna traficadas</t>
  </si>
  <si>
    <t>Fomentar a criação de diretrizes para a avaliação, monitoramento e mitigação de fatalidades de anfíbios em rodovias do Nordeste do país </t>
  </si>
  <si>
    <t xml:space="preserve">Foi realizado um Ciclo de Workshops “PROTOCOLOS DE MONITORAMENTO E MITIGAÇÃO DE FATALIDADES DE ANFÍBIOS EM RODOVIAS”, que ocorreu nos dias 13 e 15 de setembro, 25 e 27 outubro e 23 e 25 novembro de 2022 e contou com a participação de analistas ambientais de onze OEMAs, abrangendo agentes de três estados do Nordeste: UGF/CPRH-PE, IDEMA-RN e SUDEMA-PB. Nesse momento estamos finalizando a redação dos Protocolos de avaliação da mortalidade de anfíbios em rodovias e monitoramento de efetividade da mitigação da mortalidade construído ao longo do Ciclo de workshop e buscou gerar subsídios e recomendações técnicas que permitam às equipes dos órgãos ambientais elaborarem ou complementarem suas diretrizes (ou normas similares).  </t>
  </si>
  <si>
    <t>Workshops realizados; Protocolos de avaliação da mortalidade de anfíbios em rodovias e monitoramento de efetividade da mitigação da mortalidade</t>
  </si>
  <si>
    <t>Caroline Zank (NERF/UFRGS) e Patrícia Tavares (CPRH/PE)</t>
  </si>
  <si>
    <t>Daniel Mesquita (UFPB), Daniel Cassiano (UECE/FACEDI), Frederico França (UFPB), Moacir Tinôco (UCSAL), Renato Faria (UFS), Daniel Passos (UFERSA), Eliza Freire (UFRN), Flora Jucá (UFS), Antônio Argôlo (UESC), Ednilza Maranhão (UFRPE), José Ricardo de Oliveira Santos (UNEB/UFRPE), Marcio Frazão (UFCG), Marcelo Kokubum (UFCG), Steferson Abrantes (UFCG), Déborah Praciano (UECE), Maristela Casé Costa Cunha  (UNEB/UFRPE), Jaqueline Bianque de Oliveira (UFRPE),  Marco Freitas (ICMBio/ESEC Murici), Thamires Campos (UNIVASF/CEMAFAUNA), Magno Travassos (UCSAL), Clara Porto (UCSAL),  Larissa Barreto (UFMA), João Carlos Costa (UEMA), Luiz Jorge Dias (IMESC - MA e UEMA), Roberto Cavalcante (SEMACE), Gabriela Félix (UFRPE).</t>
  </si>
  <si>
    <t>Geraldo Moura (UFRPE) informou a produção de uma tese de doutorado em andamento de Francisco Baienses com bioacústica de anuros; 
Magno Travassos (UFBA): tese de doutorado em andamento com dinâmica populacional de T. hygomi e G. abaetensis;
Ednilza dos Santos (UFRPE): tese de doutorado em andamento sobre autoecologia de Physalaemus caetes (Emerson Dias), Projeto Surucucu, e dois projetos na APA Aldeia-Beberibe.</t>
  </si>
  <si>
    <t>Tese de doutorado de André Leite com G. abaetensis; dissertação de mestrado de Matheus Bonfim com T. hygomi.</t>
  </si>
  <si>
    <t>Geraldo Moura (UFRPE) e Moacir Tinoco (UCSAL)</t>
  </si>
  <si>
    <t xml:space="preserve">Ação concluída na Monitoria Anual 1, em 2020. </t>
  </si>
  <si>
    <t>Mapas, arquivo vetorial das áreas estratégicas, documentos gerados e encaminhados; Relatórios técnicos; Lista de condicionantes do produto da ação 3.1; Oficinas de divulgação e sensibilização; sumário executivo apresentado aos órgãos licenciadores.</t>
  </si>
  <si>
    <t>Gabriela Gama (IMA - AL), Patrícia Tavares (CPRH - PE), Adriana Castro (INEMA - BA), Carolina Lisboa (SEMURB/Natal - RN), Roberto Cavalcante (SEMACE - CE), Yuri Amaral (ICMBio/PARNA Lençóis Maranhenses), Luiz Jorge Dias  (IMESC - MA e UEMA).</t>
  </si>
  <si>
    <t>O objetivo desta ação é encaminhar às SEMAS, OEMAS e OMMAs, shapes com as áreas do PAN e áreas de ocorrência das espécies-alvo do PAN, juntamente com outros materiais para consulta. Convidar todos os municípios (órgãos licenciadores e Ministérios Públicos) da área de ocorrência das espécies-alvo do PAN para as oficinas. Solicitar retorno dos participantes das oficinas. Realizar junto com a ação 1.3. Esta ação deverá ser feita em conjunto com a ação 1.3 e 3.4, a partir de 2023.</t>
  </si>
  <si>
    <t xml:space="preserve">A ação estava aguardando a finalização dos produtos e o planejamento junto aos articuladores da ação 1.3. Foi agendada para o dia 11 de julho de 2023 uma reunião virtual para planejamento das reuniões/ oficinas nos estados (data, ferramenta do ambiente virtual, quem convidar, etc). Reunião agendada entre Sara, Carlos Abrahão e Geraldo/Patrícia). </t>
  </si>
  <si>
    <t xml:space="preserve">Aguardando para realização da oficina junto com os produtos das ações 1.3 previstos para 2023. </t>
  </si>
  <si>
    <t>Sara Alves (INEMA/BA)</t>
  </si>
  <si>
    <t xml:space="preserve"> Sara sugeriu uma reunião (articuladores das ações 1.3, 3.3 e ICMBio/RAN para fazermos o planejamento (data, ferramenta do ambiente virtual, quem convidar, etc). Sugeriu em julho ou agosto de 2023.</t>
  </si>
  <si>
    <t xml:space="preserve">Gabriela Gama (IMA - AL), Patrícia Tavares (CPRH - PE), Adriana Castro (INEMA - BA), Carolina Lisboa (SEMURB/Natal - RN), Roberto Cavalcante (SEMACE - CE), Yuri Amaral (ICMBio/GR2), Luiz Jorge Dias (IMESC - MA e UEMA), Michelle Abadie (ICMBio/ RAN). </t>
  </si>
  <si>
    <t>Haverá tentativa de realização de duas reuniões em 2023 (juntamente com a ação 1.3): uma presencial em PE (Geraldo vai articular tb com Alagoas e Paraíba) e uma virtual na BA (Sara, Moacir, Tarcísio e Mônica ajudarão a articular). Previsão PE: novembro/2023; BA: segunda quinzena de setembro/2023. Criar uma lista de contatos nos estados: nomes, e-mails, telefones. Márcio ficou de localizar um contato da OEMA de Paraíba e Michelle vai incluir os pontos focais das OEMAs sugeridos pela COPAN.</t>
  </si>
  <si>
    <t>Carlos sugeriu que o material dessa ação seja apresentado também nas reuniões do próximo ano, e pede que isso seja relembrado no início do ano, quando as reuniões forem agendadas. Esta ação deverá ser feita em conjunto com a ação 1.3 e 3.3, a partir de 2023.</t>
  </si>
  <si>
    <t xml:space="preserve">A ação não teve andamento. Durante a oficina, se entendeu que o planejamento para execução desta ação deve ser discutido na reunião de planejamento das reuniões de divulgação do PAN (ações 1.3 e 3.3), a ser realizada dia 11 de julho de 2023, com os articuladores das ações e ICMBio/RAN. O MP está incluído como público-alvo da ação 3.3, mas para a ação 3.4 ser executada, é necessário que os TACs sejam abordados na reunião. </t>
  </si>
  <si>
    <t xml:space="preserve"> Durante a oficina, se entendeu que o planejamento para execução desta ação deve ser discutido na reunião de planejamento das reuniões de divulgação do PAN (ações 1.3 e 3.3), a ser realizada dia 11 de julho de 2023, com os articuladores das ações e ICMBio/RAN. O MP está incluído como público-alvo da ação 3.3, mas para a ação 3.4 ser executada, é necessário que os TACs sejam abordados na reunião. </t>
  </si>
  <si>
    <t>Elaborar e encaminhar documento ao Órgão Estadual de Meio Ambiente - OEMA ressaltando o prejuízo da ampliação do Aeroporto de Salvador sobre o Parque das Dunas para a conservação do Glaucomastix abaetensis.+C41</t>
  </si>
  <si>
    <t xml:space="preserve">Ação concluída na Monitoria 3, em 2022 </t>
  </si>
  <si>
    <t xml:space="preserve">A ação não teve andamento no último ano. Retomando os relatos das últimas monitorias, enquanto a articulação estava sob responsabilidade de outra pessoa, o protocolo não foi elaborado por dificuldade de unificar as normativas existentes junto as OEMAs. Na troca de articulação, essa informação se perdeu e o protocolo não foi desenvolvido. Há dúvida se existe um protocolo elaborado no 1º ciclo do PAN que contemple resgate e destinação de indivíduos nos processos de licenciamento. Há ainda dúvida sobre o texto da ação, que dá a entender que o documento a ser elaborado seria um documento de encaminhamento para recomendação de uso de protocolos já existentes, e não efetivamente a elaboração de um protocolo. A atual articuladora entrou em contato novamente com a ex-articuladora da ação durante a oficina para entendermos qual o real objetivo desta ação e definirmos os próximos passos. Sara informou que a ABEMA está desenvolvendo um protocolo de destinação de indivíduos de espécies ameaçadas que deve ficar pronto em breve, e que esse documento poderá ser encaminhado para a articuladora da ação. </t>
  </si>
  <si>
    <t>Thaís Guedes está aguardando retorno sobre essa ação junto a Thamires Campos (ex-articuladora da ação)</t>
  </si>
  <si>
    <t>Ação 3.7 - Excluída na Monitoria Anual 3</t>
  </si>
  <si>
    <t xml:space="preserve">Ação excluída na Monitoria 3, em 2022. </t>
  </si>
  <si>
    <t xml:space="preserve">Houve aprovação do Plano de Manejo da Área de Proteção Ambiental do Catolé e Fernão Velho, que prevê os diferentes usos permitidos em cada zona da APA, tendo sido estabelecida, dentre as zonas, a Zona de Proteção Ambiental (ZPAM), que engloba as áreas de ocorrência das espécies ameaçadas e beneficiadas por este PAN. Na ZPAM são prioritárias as atividades de preservação, recuperação ambiental e pesquisa científica. Como são compostas por APP e áreas nativas de mata atlântica, fica proibido o parcelamento e uso do solo em toda a sua extensão devido as suas características ambientais. Outras Zonas funcionam como tampão da ZPAM. Nas páginas 305 a 314 é apresentado um quadro que resume a caracterização das Zonas.  
Quanto à Serra da Saudinha, estão sendo realizadas reuniões com os gestores e funcionários da principal empresa que atua na produção agroflorestal no entorno do remanescente florestal, com a finalidade de informar sobre a biodiversidade da região (Herpetofauna, Mastofauna, aracnídeos e insetos), com ênfase nas espécies ameaçadas da Herpetofauna e contempladas pelo PAN, bem como nas ameaças representadas principalmente por atividades potencialmente causadoras de impactos negativos (controle de pragas) e a caça. Parte da Serra da Saudinha foi protegida sob a forma de unidade de conservação, o que facilitará a implementação de ações de proteção na área. Em 2018 foi aprovada a criação da RPPN Senador Carlos Lyra, portaria IMA nº 18/2018, cuja área tem 396,3 hectares. Nessas reuniões, estamos informando a empresa proprietária da área sobre a necessidade e a importância de se fazer o plano de manejo. 
Atualmente, Selma Torquato (UFAL) está com um projeto na Serra da Saudinha, em andamento, que fornecerá informações para o futuro Plano de Manejo. Estão monitorando as populações das espécies da herpetofauna, que incluem as ameaçadas e DD no remanescente florestal e nas plantações de eucalipto, avaliando diversidade taxonômica e funcional e fatores ambientais que atuam nas mesmas. Uma tese de Doutorado (Aluna: Ivy Miranda do Amaral Alves. Tema: Vulnerabilidade de Anuros da Mata Atlântica frente às mudanças climáticas. Doutorado em Ecologia e Evolução. - Universidade do Estado do Rio de Janeiro, Orientadores: Carlos Frederico Duarte da Rocha e Luísa Maria Diele-Viegas) e dois trabalhos de Conclusão de Curso estão em andamento (1. Aluna: MARCELLE HELIÓPOLIS DE OLIVEIRA. Tema: ANUROS DA SAUDINHA, MACEIÓ, ALAGOAS: ESTRUTURA DA COMUNIDADE E ECOLOGIA FISIOTÉRMICA. Curso: Bacharelado em Biologia. Universidade Federal de Alagoas. Orientadores: Selma Torquato da Silva e Luísa Maria Diele-Viegas. 2. Aluno: Pedro Henrique Barros-Pacheco. Tema: Squamata da Fazenda Riachão, Maceió e Flexeiras, Alagoas: diversidade taxonômica, estatus de conservação e ecologia fisiotérmica. Curso: Bacharelado em Biologia. Universidade Federal de Alagoas. Orientadores: Selma Torquato da Silva e Luísa Maria Diele-Viegas) </t>
  </si>
  <si>
    <t xml:space="preserve">Material: Link do evento e reunião sobre a Serra da Saudinha: 
https://www.instagram.com/p/CswjN5nPuEv/?utm_source=ig_web_button_share_sheet&amp;igshid=MzRlODBiNWFlZA== </t>
  </si>
  <si>
    <t xml:space="preserve">Selma Torquato da Silva (UFAL/MHN) </t>
  </si>
  <si>
    <t xml:space="preserve">Foi elaborado um formulário do Google a fim de coletar informações refinadas e complementares sobre as ameaças às espécies-alvo do PANNE. Esse formulário foi compartilhado com membros do GAT, demais colaboradores do PANNE, assim como em grupos de herpetólogos e no perfil do RAN no Instagram. Além disso, o MHEGA construiu um mapa onde é possível cruzar os registros de ocorrência das espécies-alvo com as potenciais ameaças (hidrelétricas, agricultura, parques eólicos etc.).  O formulário também foi exposto ao GAT durante a oficina  e houve contribuições sobre a situação das espécies. </t>
  </si>
  <si>
    <t xml:space="preserve">Formulário: https://forms.gle/JE7FjnQxsRXh1TSC6 
Mapa Interativo: https://ameacas-ne-rhino-h62rhhaz6a-uc.a.run.app/ </t>
  </si>
  <si>
    <t>Michelle Abadie (ICMBio/RAN) e Carlos Guidorizzi (ICMBio/RAN)</t>
  </si>
  <si>
    <t xml:space="preserve">Ednilza dos Santos sugeriu incluir empreendimento como o projeto da Escola de Sargento e o Arco Metropolitano do Recife, gás natural, além da exploração imobiliária na Área de Proteção Aldeia-Beberibe /PE (unidade de conservação estadual), onde em um dos maiores blocos de mata atlântica, cerca de 180 há estão para serem suprimidos.  Área de espécie como Physalaemus caetes. 
Obs. Precisamos de mais Apoio do PAN sobre essa situação nessa área (encaminhar nova moção para o governo atual). Apesar da área ter uma gestão comprometida e um conselho gestor atuante com apoio das universidades não é o suficiente para convencer as autoridades da necessidade de manter a floresta que já é protegida por lei.  
</t>
  </si>
  <si>
    <t xml:space="preserve">Carlos Guidorizzi (ICMBio/RAN); Michelle Abadie de Vasconcellos (ICMBio/RAN); Daniel Passos (RN e PI); Moacir Tinoco (BA); Márcio Chaves (PB); Thaís Guedes (MA e PI); Geraldo Moura (UFRPE-CPRH/GOV. DE PE); Daniel Cassiano (CE); Francis Caldas (SE); Renato Faria (AL); todo o GAT </t>
  </si>
  <si>
    <t xml:space="preserve">sugestão de os colaboradores criar um evento no Google Agenda com prazo final para preenchimento do formulário. Prazo de 3 meses a partir da oficina (31 de agosto). </t>
  </si>
  <si>
    <t>OE4: Melhoria da qualidade do habitat das espécies do PAN que sofrem impactos da poluição.</t>
  </si>
  <si>
    <t>Ana Catarina Luscher Albinati (UNIVASF), Geraldo Moura (UFRPE), Jaqueline Bianque (UFRPE), Patrícia Gondim (SEMACE - CE), Frederico França (UFPB), Eliza Freire (UFRN), Geane Limeira (UNIVASF/CEMAFAUNA), Moacir Tinôco (UCSAL), Daniel Passos (UFERSA).</t>
  </si>
  <si>
    <t xml:space="preserve">Gabriela Felix: Foram realizados estudos sobre a vulnerabilidade de anfíbios a patógenos em áreas de uso de intensivo de agrotóxico (macrorregião de Petrolina) e um dos estudos verificou-se a ocorrência de fungos e minerais tóxicos nos tecidos. O artigo foi submetido ao periódico Environmental Science and Pollution Research. 
Jaqueline Bianque: Publicação do artigo “Evaluation of metal exposure through the composition of essential and toxic micro‐minerals in freshwater turtles (Phrynops geofroanus) from a Brazilian river” no periódico Environmental Science and Pollution Research em 2023 (https://doi.org/10.1007/s11356-023-26127-w), produto da tese de doutorado da médica veterinária Cristina Farias da Fonseca.  </t>
  </si>
  <si>
    <t>artigo “Evaluation of metal exposure through the composition of essential and toxic micro‐minerals in freshwater turtles (Phrynops geofroanus) from a Brazilian river” no periódico Environmental Science and Pollution Research em 2023 (https://doi.org/10.1007/s11356-023-26127-w)</t>
  </si>
  <si>
    <t>Gabriela Félix  (UFRPE) e Geraldo Moura  (UFRPE)</t>
  </si>
  <si>
    <t xml:space="preserve"> Ana Catarina Luscher Albinati (UNIVASF), Geraldo Moura (UFRPE), Jaqueline Bianque (UFRPE), Patrícia Gondim (SEMACE - CE), Frederico França (UFPB), Eliza Freire (UFRN), Geane Limeira (UNIVASF/CEMAFAUNA), Moacir Tinôco (UCSAL), Carla Adrielle Costa de Carvalho (UNIVASF).</t>
  </si>
  <si>
    <t xml:space="preserve">Ação excluída na Monitoria Anual 2, em 2021. </t>
  </si>
  <si>
    <t>O documento deverá ser encaminhado com cópia aos Ministérios Públicos . Licenciamento de exploração de areia e rocha está no âmbito de mineração.</t>
  </si>
  <si>
    <t>Não houve relatos de andamento da ação</t>
  </si>
  <si>
    <t>Carolina Lisboa (SEMURB/Natal/RN), Eliza Freire (UFRN), Ednilza Maranhão (UFRPE), Moacir Tinôco (UCSAL), Selma Torquato (UFAL), Luiz Jorge Dias (IMESC/MA e UEMA), Yuri Amaral (ICMBio/ PARNA Lençóis Maranhenses), Geraldo Moura (UFRPE), Sara Alves (INEMA/BA), Marco Antônio de Freitas (ICMBio/ESEC Murici).</t>
  </si>
  <si>
    <t>Incluir materiais produzidos na plataforma virtual (ação 1.7). Entende-se como redes sociais também o YouTube. Portanto, lives e podcast entram como produto da ação.</t>
  </si>
  <si>
    <t xml:space="preserve">Daniel Mesquita e Thais Guedes: Atividade de campo e extensão nas Dunas do São Francisco, no Município de Casa Nova - BA, com povoado local. Trata-se de área importante para o PAN. É promovido o diálogo com as comunidades mas ainda estão levantando quais as atividades potencialmente poluidoras. Ainda não houve ação efetiva sobre isso ainda, previsão para o próximo semestre. 
Beatriz Morais: Apresentação de palestra no Congresso Nordestino de Animais Silvestres sobre os PANs, incluindo o PAN Herpetofauna do Nordeste convidando os presentes a colaborar com ações visando esta e demais ações. 
Moacir: Passando o Rodo nas Praias: Ação de Limpeza de Praias de Restinga no litoral norte da BA continua acontecendo anualmente. </t>
  </si>
  <si>
    <t>https://drive.google.com/drive/folders/1i2t2MyMeRzjOlnZ0hmIQwI82oX7dwDVi?usp=share_link</t>
  </si>
  <si>
    <t>Beatriz Borba de Morais (Bio Educação Digital)</t>
  </si>
  <si>
    <t xml:space="preserve">Ação agrupada com a ação 3.1 na Monitoria Anual 1, em 2020. </t>
  </si>
  <si>
    <t xml:space="preserve">Tarcísio Botelho informou que, em Valença, duas técnicas da secretaria de agricultura (Talita e Stephanie) foram formadas no Programa de Educação ambiental Michelin e multiplicam o conhecimento sobre a importância da agroecologia na conectividade de fragmentos. 
Foram executados: dois dias de campo sobre a prática métodos agroecológicos no controle de pragas e doenças; pelo menos uma reunião com associação de produtores rurais sobre a importância das nascentes e conservação de APP’s.  
Em reunião do conselho gestor da APA de Pratigi, com presença de representantes de suas secretarias de agricultura, foi destacado a importância dos processos produtivos agroecológicos para a conectividade e conservação da biodiversidade. 
Ednilza dos Santos informou que Pernambuco vem tomando força e resistência um seguimento interessante sobre as práticas agroecológicas e o bem viver, principalmente em assentamentos rurais onde a mulher geralmente é a protagonista. A iniciativa conta com expressivo apoio do MST, Pastoral da terra , ANA – Articulação Nacional de Agroecologia em Brejo da Madre de Deus (RPPN Mata do Bituri), Articulação Semiárido de Pernambuco (ASA-PE), Fetape, MST, Centro Sabiá, a ONG CAATINGA, a Casa da Mulher do Nordeste, o Serta (serviços de tecnologia alternativa) e Cáritas Regional NE II. A Universidade Federal Rural de Pernambuco como o seu curso recente de “Bacharelado em agroecologia, campesinato e educação popular”, vem com oportunidade de fala trazendo a pauta das unidades de conservação e espécies ameaçadas dentro do centro de endemismo de Pernambuco, em especial os fragmentos de mata atlântica no sul do Estado. 
Pernambuco publicou, recentemente, a Lei 17.158, que institui a Política Estadual de Agroecologia e Produção Orgânica e existe uma Comissão Estadual Agroecológica e de Produção Orgânica do Estado de Pernambuco, que precisa ser mais articulada com diferentes pastas do governo em especial com as secretarias de meio ambiente, agricultura e educação. 
</t>
  </si>
  <si>
    <t xml:space="preserve">Imagens das atividades com agricultores em Valença e em reunião do conselho gestor da APA do Pratigi. 
Em Pernambuco, vivência dos alunos e professores com agricultores próximos as unidades de conservação. Construção, ainda bem preliminar dos movimentos de agricultores rurais que atuam na prática da agroecologia e estão próximos de UCs.
</t>
  </si>
  <si>
    <t>Tarcísio Botelho (Ação Ambiental Socioambientalismo e ONG Bioeducar) e Ednilza dos Santos (UFRPE)</t>
  </si>
  <si>
    <t xml:space="preserve">As técnicas da Secretaria de Agricultura de Valença (Talita Farias e Stephanie Pinto) estiveram presentes na quarta monitoria do PAN como parte do processo de articulação entre meio ambiente e agricultura e foram responsáveis pela execução da pesquisa sobre serpentes com agricultores no baixo sul. </t>
  </si>
  <si>
    <t xml:space="preserve">Durante a ação “Passando o Rodo nas Praias”, foi feita a avaliação quantitativa e qualitativa de resíduos sólidos em praias e restingas do litoral norte. Na região ocorrem várias espécies-alvo e beneficiadas do PAN, especialmente T. hygomi e G. abaetensis. </t>
  </si>
  <si>
    <t>Relatório da ação “Passando o Rodo nas praias”</t>
  </si>
  <si>
    <t xml:space="preserve">Daniel Mesquita informou, em 09/05/2023, que possui 2 projetos financiados em andamento, um Pronex e um Universal Fapesq-PB. Já foram inventários e coletas de dados ecofisiológicos em diversas expedições: Serra Vermelha, nas Confusões, Picuí-PB, Boqueirão da Onça, na Bahia e Barra de Mamanguape. Ele tem um aluno de doutorado que também atua com o tema, o Arielson dos Santos Protázio, trabalhando com sapos em vários locais de Caatinga. Ainda tem um aluno de Pós-Doc e um alguns alunos de PIBIC trabalhando com os efeitos das mudanças climáticas em lagartos de Caatinga. 
Thaís Guedes informou, em 10/05/2023, que há uma dissertação de mestrado da aluna Júlia Silva Oliveira no PPG em Biodiversidade, Ambiente e Saúde da UEMA que atende a esta ação "Mudanças climáticas em ambientes abertos: revisitando a distribuição atual para entender e assegurar o futuro dos Squamata psamófilos da diagonal de formações abertas da América do Sul”. Defendida em Janeiro/2023 contou com Bolsa FAPEMA. O trabalho contempla algumas espécies de serpentes e lagartos da Caatinga. 
Daniel Passos (RN) informou que está em andamento uma dissertação de mestrado de autoria de Letícia Silva, para avaliar, através de modelagem, como as mudanças climáticas vão afetar a distribuição de anfíbios do nordeste, prevista para defender em 2023. 
Argolo informou que está prevista a defesa da tese de Leildo Carilo, intitulada “Evolução da Tolerância Térmica em Anfíbios e Répteis não Aviários”, orientada pelo professor Victor Dill. </t>
  </si>
  <si>
    <t xml:space="preserve">Dissertação de mestrado de Júlia Silva Oliveira no PPG em Biodiversidade, Ambiente e Saúde da UEMA: "Mudanças climáticas em ambientes abertos: revisitando a distribuição atual para entender e assegurar o futuro dos Squamata psamófilos da diagonal de formações abertas da América do Sul”. (dissertação não está disponível) </t>
  </si>
  <si>
    <t>Daniel Passos 
(UFERSA)</t>
  </si>
  <si>
    <t xml:space="preserve">
Eliza Freire (UFRN), Leonardo Ribeiro (UNIVASF/CCA), Milena Wachlevski (UFERSA), Mirco Solé (UESC), Davi Pantoja (UFPI), Daniel Mesquita (UFPB), Thaís Guedes (UEMA), Larissa Carvalho Ferreira (UNIVASF/CCA), Geane Limeira (UNIVASF/CCA), Iuri Dias (UESC), Antônio Argôlo (UESC) e Victor Dill (UESC), Thais Guedes (UNICAMP/SP)
</t>
  </si>
  <si>
    <t xml:space="preserve">OB2: Redução da perda de indivíduos das espécies do PAN em suas áreas naturais, ampliando e compartilhando conhecimento e diminuindo conflitos entre humanos e animais. </t>
  </si>
  <si>
    <t>2.16</t>
  </si>
  <si>
    <t>Monitoramento da presença, ausência e casuística de ranavírus nas áreas de ocorrência de espécies contempladas no PAN</t>
  </si>
  <si>
    <t>Relatório de presença-ausência do patógeno, artigos publicados ou dissertação</t>
  </si>
  <si>
    <t>Estabelecer cenário acerca da ocorrência do patógeno para adotar medidas de precaução</t>
  </si>
  <si>
    <t>Geraldo Moura (UFRPE)</t>
  </si>
  <si>
    <t xml:space="preserve">Moacir Tinôco (UCSAL); Carlos Abrahão (ICMBio/RAN); Rita de Cássia Carvalho Maia (UFRPE); José Wilton Júnior (UFRPE); Luciana Franco (UFRPE); Marcos Antônio Barbosa (UFRPE); Lara Côrtes (ICMBio/RAN) </t>
  </si>
  <si>
    <t>3.10</t>
  </si>
  <si>
    <t xml:space="preserve">Criação de plataforma digital com informações espacializadas das espécies contempladas no PAN com ocorrência no estado de Pernambuco </t>
  </si>
  <si>
    <t>Plataforma montada e implementada</t>
  </si>
  <si>
    <t xml:space="preserve">Contribuir em nível estadual, regional e nacional com a conservação das espécies contempladas no PAN </t>
  </si>
  <si>
    <t>Patrícia Tavares
(CPRH/PE)</t>
  </si>
  <si>
    <t xml:space="preserve">Geraldo Moura (UFRPE); Moacir Tinôco (UCSAL); Carlos Abrahão (ICMBio/RAN); Márcio Chaves (UFCG); Lara Côrtes (ICMBio/RAN); Bruna Arbo Meneses (ICMBio/RAN) </t>
  </si>
  <si>
    <t>Pernambuco </t>
  </si>
  <si>
    <t xml:space="preserve">Pernambuco </t>
  </si>
  <si>
    <t>Redução dos impactos negativos das atividades econômicas sobre o habitat e as espécies de anfíbios e répteis contemplados neste PAN.</t>
  </si>
  <si>
    <t>SITUAÇÃO ATUAL DAS AÇÕES - 4ª MONITORIA (2023)</t>
  </si>
  <si>
    <t>Plano de AÇÃO NACIONAL DE CONSERVAÇÃO DA HERPETOFAUNA AMEAÇADA DO NORDESTE- PAN HERPETOFAUNA DO NORDESTE</t>
  </si>
  <si>
    <t xml:space="preserve">13/05/2024 - 17/05/2024 </t>
  </si>
  <si>
    <t>Ação iniciada e não concluída no período previsto</t>
  </si>
  <si>
    <t>OE1: REDUÇÃO DA PERDA E FRAGMENTAÇÃO DE HABITAT ADVINDA DA UTILIZAÇÃO NÃO SUSTENTÁVEL DE RECURSOS NATURAIS. </t>
  </si>
  <si>
    <t xml:space="preserve">Moacir Tinôco (UCSAL), Arnaldo Magalhães (UNIVASF São Raimundo Nonato - PI), Geraldo Moura (UFRPE), Daniel Mesquita (UFPB), Frederico França (UFPB), Davi Pantoja (UFPI), Geane Limeira (UNIVASF/CEMAFAUNA), Felipe Siqueira Campos (UESC), Maristela Casé Costa Cunha (UNEB/UFRPE), Luiz Jorge Dias (IMESC - MA), Larissa Nascimento Barreto (UFMA), João Carlos Costa (UEMA), Thais Guedes (UEMA), Bruna Arbo Meneses (Bolsista CNPq/RAN). </t>
  </si>
  <si>
    <t xml:space="preserve">Ação concluída na Monitoria Anual 3 em 2022. </t>
  </si>
  <si>
    <t>Araujo, H.F.P., Canassa, N.F., Machado, C.C.C. et al. Human disturbance is the major driver of vegetation changes in the Caatinga dry forest region. Sci Rep 13, 18440 (2023).</t>
  </si>
  <si>
    <t>Lara Côrtes (ICMBio/RAN).</t>
  </si>
  <si>
    <r>
      <t>Moacir Tinôco (UCSAL), Antônio Argôlo (UESC), Daniel Cassiano (UECE/FACEBI), Daniel Passos (UFERSA), Daniel Mesquita (UFPB), Davi Pantoja (UFPI), Flávia Prado (SEMA - CE), Gabriela Gama (IMA - AL), Geraldo Moura (</t>
    </r>
    <r>
      <rPr>
        <sz val="11"/>
        <color rgb="FF000000"/>
        <rFont val="Calibri"/>
        <charset val="1"/>
      </rPr>
      <t>UFRPE-CPRH/GOV. DE PE</t>
    </r>
    <r>
      <rPr>
        <sz val="12"/>
        <color rgb="FF000000"/>
        <rFont val="Calibri"/>
        <charset val="1"/>
      </rPr>
      <t>),  Patrícia Tavares (CPRH - PE), Renato Faria (UFS), Sara Alves (INEMA - BA), Frederico França (UFPB), Geane Limeira (UNIVASF/CEMAFAUNA),  Maristela Casé Costa Cunha (UNEB/UFRPE), Lara Valesca Mendonça da Costa Santos (UFRPE), Wagner Berenguel Ferreira (UFRPE), Larissa Barreto (UFMA), João Carlos Costa (UEMA), Bruna Arbo Meneses (ICMBio/RAN), Paula Eveline D’Anunciação (ICMBio/RAN), Luara Tourinho (UFRJ), Lara Côrtes (ICMBio/RAN). </t>
    </r>
  </si>
  <si>
    <t>Carlos - RAN/ICMBIO</t>
  </si>
  <si>
    <t>O documento com os mapas de conectividade produzido por essa ação deve ser disponibilizado no site do PAN e encaminhado para as OEMAs.</t>
  </si>
  <si>
    <t xml:space="preserve">Houve tratativas, mas não conseguimos iniciar de fato. As tratativas foram somente preliminares, não foi realizada nenhuma reunião previa, e a ação não foi desenvolvida. </t>
  </si>
  <si>
    <t>Não há. </t>
  </si>
  <si>
    <t>Falta de priorização. </t>
  </si>
  <si>
    <t xml:space="preserve">Durante todo o período da expedição (06/10/2023 a 12/11/2023) houve interação entre os pesquisadores e a comunidade local dos povoados de Alagoado, Tanquinho, Jurema, Areia Grande, Jardim e Xique-xique; alguns membros dessas comunidades acompanharam pontualmente o trabalho de campo e de laboratório para entender como funcionava a dinâmica da pesquisa científica em herpetologia que estávamos conduzindo na região. Contudo, visando um maior envolvimento de demais membros das comunidades locais realizamos três encontros: dia 27/10/2023 às 16:00h com as crianças e professoras da Escolinha Infantil da Comunidade Jurema, dia 27/10/2023 às 19:00h com crianças, jovens e adultos na Comunidade Jurema (que contou também membros das demais comunidades vizinhas a Jurema) e dia 28/10/2023 às 10:30h na comunidade Bem-Bom. Em cada encontro foram proferidas três palestras: 1.Dra. Thaís Guedes (UNICAMP) ministrou uma palestra lúdica intitulada “As Joias das Dunas do Velho Chico” onde foram apresentadas as espécies de répteis em categoria de ameaça que são endêmicas das Dunas São Francisco do município de Casa Nova-BA, falou também de características gerais dos répteis e apresentou um vídeo sobre as atividades de pesquisa feitas na nossa expedição; também ressaltou que existe o Plano de Ação Nacional para Conservação da Herpetofauna do Nordeste que visa proteger essas espécies e suas áreas. 2. Dr. Daniel Mesquita (UFPB) ministrou uma palestra sobre o projeto em andamento “Passado, presente e futuro da herpetofauna da Caatinga” onde ressaltou os estudos feitos na Caatinga ao longo do tempo e como isso tem sido importante para conhecermos a sua biodiversidade, também falou sobre efeitos das mudanças climáticas mudando o clima e a paisagem da Caatinga e como esse tema precisa ser investigado quanto a influência negativas nos animais (répteis) que vivem na área. 3. Por fim, a MSc. Tatiana Vilaça (ICMBio) apresentou uma palestra explicando a comunidade quem era o ICMBio, suas atribuições dentro do território nacional, sendo uma delas a execução dos Planos de Ação Nacional para conservação da biodiversidade ameaçada e a gestão das áreas de proteção federais (UCs federais). Ao final de cada encontro foram distribuídos material informativo: Folder informativo “Jóias das Dunas do Velo Chico” Plano de Ação Nacional para Conservação dos Répteis Ameaçados de Casa Nova-BA (em anexo, elaborado em conjunto pelos três coordenadores da expedição, com identidade visual do Ibrahim Nehemy e texto da Júlia Oliveira e Gabriel Spangheri Ferreira) contendo as principais ameaças as espécies, exemplares da revista Ciência Hoje 398 que consta um artigo escrito da Thaís Guedes intitulado “Lagartos da Caatinga: fundamentais para os ecossistemas e o nosso bem-estar”, exemplares do livro “Serpentes da Caatinga: guia ilustrado” de autoria de Thaís Guedes e colaboradores (2017) e material de divulgação confeccionado e distribuído pelo RAN/ICMBio. Camiseta do projeto “As Jóias das Dunas do Velho Chico” também foi distribuída simbolicamente aos líderes comunitários.                                                                            Projeto Surucucus de Aldeia, coordenado pela Prof. Dra. Edinilza Maranhão (LIAR/ UFRPE) juntamente com a CPRH via gestão de UC (APA Aldeia Beberibe), que inclui tanto trabalho de conscientização do conselho gestor e extração de veneno para produção de soro.                                                                 Oficina para conservação da biodiversidade e contenção de serpentes, direcionado a trabalhadores rurais, realizada em abril e maio de 2024, pelo Instituto Bioeducar/ Centro de Estudos da Biodiversidade (CEB/ Michellin).                              </t>
  </si>
  <si>
    <t>Relatórios de viagem e material distribuídos durante as ações: 1- Relatório Parcial do Projeto:
Ecologia e conservação da serpente Lachesis muta (surucucu) na Mata 
Atlântica de Pernambuco</t>
  </si>
  <si>
    <t>Márcio Frazão Chaves, Patrícia Ferreira Tavares e Tarcísio Botelho </t>
  </si>
  <si>
    <r>
      <rPr>
        <sz val="12"/>
        <color rgb="FF000000"/>
        <rFont val="Calibri"/>
      </rPr>
      <t xml:space="preserve">Daniel Cassiano informou que uma dissertação de mestrado sobre densidade populacional de </t>
    </r>
    <r>
      <rPr>
        <i/>
        <sz val="12"/>
        <color rgb="FF000000"/>
        <rFont val="Calibri"/>
      </rPr>
      <t xml:space="preserve">Adelophryne maranguapensis </t>
    </r>
    <r>
      <rPr>
        <sz val="12"/>
        <color rgb="FF000000"/>
        <rFont val="Calibri"/>
      </rPr>
      <t xml:space="preserve">foi defendida em 2024.                                                                                                                     Dissertação de mestrado de Mateus Bonfim com </t>
    </r>
    <r>
      <rPr>
        <i/>
        <sz val="12"/>
        <color rgb="FF000000"/>
        <rFont val="Calibri"/>
      </rPr>
      <t>T. hygomi</t>
    </r>
    <r>
      <rPr>
        <sz val="12"/>
        <color rgb="FF000000"/>
        <rFont val="Calibri"/>
      </rPr>
      <t xml:space="preserve"> foi defendido. Tese de doutorado de André Leite com </t>
    </r>
    <r>
      <rPr>
        <i/>
        <sz val="12"/>
        <color rgb="FF000000"/>
        <rFont val="Calibri"/>
      </rPr>
      <t>G. abaetensis</t>
    </r>
    <r>
      <rPr>
        <sz val="12"/>
        <color rgb="FF000000"/>
        <rFont val="Calibri"/>
      </rPr>
      <t xml:space="preserve"> foi defendida. Doutorado de Magno Travassos com </t>
    </r>
    <r>
      <rPr>
        <i/>
        <sz val="12"/>
        <color rgb="FF000000"/>
        <rFont val="Calibri"/>
      </rPr>
      <t>G. abaetensis</t>
    </r>
    <r>
      <rPr>
        <sz val="12"/>
        <color rgb="FF000000"/>
        <rFont val="Calibri"/>
      </rPr>
      <t xml:space="preserve"> não foi defendido. Tese de doutorado de Cecil Fazolato com </t>
    </r>
    <r>
      <rPr>
        <i/>
        <sz val="12"/>
        <color rgb="FF000000"/>
        <rFont val="Calibri"/>
      </rPr>
      <t>G. abaetensis</t>
    </r>
    <r>
      <rPr>
        <sz val="12"/>
        <color rgb="FF000000"/>
        <rFont val="Calibri"/>
      </rPr>
      <t xml:space="preserve"> e </t>
    </r>
    <r>
      <rPr>
        <i/>
        <sz val="12"/>
        <color rgb="FF000000"/>
        <rFont val="Calibri"/>
      </rPr>
      <t>G. itabaianensis</t>
    </r>
    <r>
      <rPr>
        <sz val="12"/>
        <color rgb="FF000000"/>
        <rFont val="Calibri"/>
      </rPr>
      <t xml:space="preserve"> foi defendida. </t>
    </r>
  </si>
  <si>
    <r>
      <rPr>
        <sz val="12"/>
        <color rgb="FF000000"/>
        <rFont val="Calibri"/>
      </rPr>
      <t xml:space="preserve">Artigos publicados, teses e dissertações publicadas e mencionadas em oficinas anteriores.                      1- Dissertação: Franscisco Robson Figueiredo da Costa: Variação Morfométrica e Dimorfismo Sexual de </t>
    </r>
    <r>
      <rPr>
        <i/>
        <sz val="12"/>
        <color rgb="FF000000"/>
        <rFont val="Calibri"/>
      </rPr>
      <t>Adelophryne maranguapensis</t>
    </r>
    <r>
      <rPr>
        <sz val="12"/>
        <color rgb="FF000000"/>
        <rFont val="Calibri"/>
      </rPr>
      <t xml:space="preserve"> Hoogmoed, Borges &amp; Cascon, 1994 (Anura, Eleutherodactylidae), com notas de ecologia e história natural. </t>
    </r>
  </si>
  <si>
    <t xml:space="preserve">O Parque Nacional Serra do Teixeira (abringindo o Pico do Jabre, Matureia/PB) foi criado em 05 de junho de 2023 (DECRETO Nº 11.552, DE 5 DE JUNHO DE 2023).                                                                                                                               Daniel Cassiano desenvolveu um TCC em Ciências Jurídicas, em 2023, fazendo uma análise sobre o SNUC: Um estudo de caso sobre a aplicação do Sistema Nacional de Unidades de Conservação (SNUC) na Serra de Maranguape, Estado do Ceará. Foi encaminhado para o município de Caucaia/CE. RPPN Fazenda São José, entre Ituberá e Igrapiúna, na Bahia (Portaria SEMA/BA, 018/ 2024).                                 A criação da RPPN teve influência do Conselho Gestor da APA do Pratigi/BA (Tarcísio Botelho). A criação da UC na Serra da Jiboia/BA não ocorreu ainda. </t>
  </si>
  <si>
    <t xml:space="preserve"> 1- Portaria SEMA/BA, 018/ 2024: Criação da RPPN Fazenda São José.                                                                    2- TCC do Daniel Cassiano em Ciências Jurídicas, em 2023, fazendo uma análise sobre o SNUC: Um estudo de caso sobre a aplicação do Sistema Nacional de Unidades de Conservação (SNUC) na Serra de Maranguape, Estado do Ceará.                                                                                             3- Criação da RPPN Fazenda São José, entre Ituberá e Igrapiúna, na Bahia (Portaria SEMA/BA, 018/ 2024). </t>
  </si>
  <si>
    <t>Rodrigo G. Tinoco (Herpeto.org) </t>
  </si>
  <si>
    <t xml:space="preserve">A ação foi iniciada, o site foi criado, mas não foi concluído nem divulgado (https://herpeto.org/pannordeste/). A logo do PAN foi elaborada, mas não foi concluída. A COPAN também fez uma contratação de consultoria para elaborar as logos de todos os PANs, mas o produto não foi entregue. </t>
  </si>
  <si>
    <r>
      <t>https://herpeto.org/pannordeste/</t>
    </r>
    <r>
      <rPr>
        <b/>
        <sz val="12"/>
        <rFont val="Calibri"/>
        <charset val="1"/>
      </rPr>
      <t> </t>
    </r>
    <r>
      <rPr>
        <sz val="12"/>
        <rFont val="Calibri"/>
        <charset val="1"/>
      </rPr>
      <t> </t>
    </r>
  </si>
  <si>
    <t>Será realizado um projeto na Chapada Diamantina referente a queimada.
   Será monitorada a perda de bromélias na restinga do litoral norte.</t>
  </si>
  <si>
    <r>
      <rPr>
        <sz val="11"/>
        <color rgb="FF000000"/>
        <rFont val="Calibri"/>
      </rPr>
      <t>Noronha (Geraldo, Patrícia, Carlos e Moacir): Monitoramento de</t>
    </r>
    <r>
      <rPr>
        <i/>
        <sz val="11"/>
        <color rgb="FF000000"/>
        <rFont val="Calibri"/>
      </rPr>
      <t xml:space="preserve"> Trachyleps atlantica</t>
    </r>
    <r>
      <rPr>
        <sz val="11"/>
        <color rgb="FF000000"/>
        <rFont val="Calibri"/>
      </rPr>
      <t xml:space="preserve">, a partir de modelagem de ocupação e detectabilidade em diferentes gradientes de impacto sobre os habitats, em Fernando de Noronha. O projeto iniciou em 2021, mas o monitoramento não foi realizado no último ano. 
A Dra. Lidiane Gomes (Programa de Pós-Graduação em Ecologia e Conservação da Biodiversidade - UESC) defendeu sua tese em maio de 2022, publicando um dos artigos 2023. Neste capítulo, Dra. Lidiane avaliou a paisagem sonoras do Parque Nacional da Chapada Diamantina, analisando área queimados e não queimados, onde foi demonstrado que as áreas queimadas apresentaram índice de diversidade acústica menores que as áreas não queimadas, também avaliando os sons presentes nas duas áreas encontraram uma maior riqueza de sons nos locais não queimado. 
Defesa da dissertação de mestrado de uma aluna do Moacir, Marina Nóbrega (PPGTAS/UCSAL), sobre os impactos da ferrovia oeste-leste no habitat das populações das espécies contempladas no PAN. 
 </t>
    </r>
  </si>
  <si>
    <t>1- Gonçalves &amp; Tinoco, 2022. A ferrovia e os corpos hídricos: os potenciais impactos socioambientais no caso da ferrovia de integração oeste-leste (FIOL) no estado da Bahia, Brasil. Revista Eletrônica Casa de Makunaíma, UFRR.</t>
  </si>
  <si>
    <t> </t>
  </si>
  <si>
    <t>Patrícia informa que os mapas das AEs do PAN entrou como um dos critérios para a confecção do mapa estadual de áreas prioritárias para reflorestamento. Os editais estão sendo publicados (16 milhões para Caatinga e 10 milhões para MA), em 2024. Estão saindo os projetos para execução.                                                                                                              Em 2022, o gestor da UC (Marco de Freitas – ESEC Murici) conseguiu verba e executou um projeto de restauração para unir as duas maiores unidades da Zona da Mata alagoana (Complexo Mata de Murici). Essa ação segue as áreas propostas para regeneração do Projeto “Uma Floresta de Oportunidades: um novo olhar sobre a Mata Atlântica do Nordeste”, da Conservation International. </t>
  </si>
  <si>
    <t xml:space="preserve">1- Projeto “Uma Floresta de Oportunidades: um novo olhar sobre a Mata Atlântica do Nordeste”, da Conservation International.                             2- https://www.gov.br/icmbio/pt-br/assuntos/noticias/ultimas-noticias/esec-de-murici-reconecta-fauna-e-flora-em-corredor-ecologico                       3- Matéria publicado no site do ICMBio: Esec de Murici reconecta fauna e flora em corredor ecológico — Instituto Chico Mendes de Conservação da Biodiversidade (www.gov.br) </t>
  </si>
  <si>
    <t>Patrícia Tavares (CPRH/PE) e Ana Beatriz (IMA/AL). </t>
  </si>
  <si>
    <t>Seguir recomendações das áreas estratégicas e conectividade. Entrar em contato com Alexandre do CBC/ICMBio (projeto de restauração de habitats).  </t>
  </si>
  <si>
    <t>OE2: REDUÇÃO DA PERDA DE INDIVÍDUOS DAS ESPÉCIES DO PAN EM SUAS ÁREAS NATURAIS, AMPLIANDO E COMPARTILHANDO CONHECIMENTO E DIMINUINDO CONFLITOS ENTRE HUMANOS E ANIMAIS. </t>
  </si>
  <si>
    <r>
      <rPr>
        <sz val="11"/>
        <color rgb="FF000000"/>
        <rFont val="Calibri"/>
      </rPr>
      <t xml:space="preserve">Investigar presença e consequências do fungo </t>
    </r>
    <r>
      <rPr>
        <i/>
        <sz val="11"/>
        <color rgb="FF000000"/>
        <rFont val="Calibri"/>
      </rPr>
      <t xml:space="preserve">Batrachochytrium dendrobatidis </t>
    </r>
    <r>
      <rPr>
        <sz val="11"/>
        <color rgb="FF000000"/>
        <rFont val="Calibri"/>
      </rPr>
      <t>(B.d.) na área de ocorrência dos anfíbios contemplados no PAN.</t>
    </r>
  </si>
  <si>
    <t>Aluno do Davi Pantoja defendeu TCC, modelando a ocorrência do fungo quitrídiomicose no estado do Piauí.                                                              Profa. Tamí Mott (UFAL) tem alunos que coletaram swab de pele de anfíbios em três UCs: RPPN Pedra Dantas (Lagoa dos Gatos/PE), ESEC Murici (Murici/AL), REBIO da Pedra Talhada (Quebrangulo/AL). Foi constatada presença de Bd nas três UCs. Publicação de fevereiro de 2021.                                                                                                               Robson Ávila tem um artigo aceito e uma tese em andamento UFC, ambos sobre Bd. </t>
  </si>
  <si>
    <t>Lambertini, C., C. Guilherme Becker., Anat M. Belasen., Anyelet Valencia-Aguilar., C.H.L. Nunes-de-Almeida., C. M. Betancourt-Román., D. Rodriguez., D.S. Leite., I.S. Oliveira., J.L Gasparini., J. Ruggeri., T. Mott., T.S. Jenkinson, T.Y. James, K.R. Zamudio, L.F.Toledo. 2021. Biotic and abiotic determinants of Batrachochytrium dendrobatidis infections in amphibians of the Brazilian Atlantic Forest,
Fungal Ecology.</t>
  </si>
  <si>
    <r>
      <rPr>
        <sz val="11"/>
        <color rgb="FF000000"/>
        <rFont val="Calibri"/>
      </rPr>
      <t xml:space="preserve">Investigar a presença e as consequências do fungo </t>
    </r>
    <r>
      <rPr>
        <i/>
        <sz val="11"/>
        <color rgb="FF000000"/>
        <rFont val="Calibri"/>
      </rPr>
      <t xml:space="preserve">Ophidiomyces ophiodiicola </t>
    </r>
    <r>
      <rPr>
        <sz val="11"/>
        <color rgb="FF000000"/>
        <rFont val="Calibri"/>
      </rPr>
      <t>(O.o) na área de ocorrência  das serpentes contempladas no PAN.</t>
    </r>
  </si>
  <si>
    <t>Davi Pantoja (UFPI), Antônio Argôlo (UESC), Leonardo Ribeiro (UNIVASF/CCA), Danielle Karla Alves da Silva (UFPB), Jadson Diogo Pereira Bezerra (UFPE), Geraldo Jorge Barbosa de Moura (UFRPE), Genese Ferreira (UFRPE), João Carlos Costa (UEMA), Thaís Guedes (UNICAMP)</t>
  </si>
  <si>
    <t>Ação considerada concluída na Monitoria Anual 2, em 2021. </t>
  </si>
  <si>
    <t>Ação não foi iniciada.</t>
  </si>
  <si>
    <t xml:space="preserve">Não há. </t>
  </si>
  <si>
    <r>
      <rPr>
        <sz val="11"/>
        <color rgb="FF000000"/>
        <rFont val="Calibri"/>
      </rPr>
      <t xml:space="preserve">Articular e subsidiar com informações técnicas a realização de operações de fiscalização direcionadas para áreas de ocorrência das seguintes espécies contempladas no PAN: </t>
    </r>
    <r>
      <rPr>
        <i/>
        <sz val="11"/>
        <color rgb="FF000000"/>
        <rFont val="Calibri"/>
      </rPr>
      <t>Bothrops pirajai, Bothrops muriciensis, Bothrops bilineatus, Lachesis muta, Hylomantis granulosa, Phasmahyla timbo, Phasmahyla spectabilis, Trachemys adiutrix</t>
    </r>
    <r>
      <rPr>
        <sz val="11"/>
        <color rgb="FF000000"/>
        <rFont val="Calibri"/>
      </rPr>
      <t xml:space="preserve"> e demais espécies com potencial de tráfico.</t>
    </r>
  </si>
  <si>
    <t>Incluir no ofício de encaminhamento o pedido de retorno sobre as ações de fiscalização feitas pelo órgão ambiental. </t>
  </si>
  <si>
    <t xml:space="preserve">uma nota técnica (documento SEI 11705038) sobre as espécies do PAN Nordeste visadas pelo tráfico foi encaminhada pelo ICMBio para os OEMAs dos estados do nordeste (Processo SEI 02071.000134/2018-50), algumas acusaram recebimento. </t>
  </si>
  <si>
    <t>Guia de fiscalização em áreas estratégicas do Plano de Ação Nacional para a conservação da herpetofauna ameaçada do Nordeste (NT 11705038). </t>
  </si>
  <si>
    <t>Carlos Abrahão (ICMBio/RAN) </t>
  </si>
  <si>
    <r>
      <t>Projeto Surucucus de Aldeia, coordenado pela Prof. Dra. Edinilza Maranhão (LIAR/ UFRPE) juntamente com a CPRH via gestão de UC (APA Aldeia Beberibe), que inclui estudo sobre o aumento dos acidentes ofídicos de</t>
    </r>
    <r>
      <rPr>
        <i/>
        <sz val="12"/>
        <color rgb="FF000000"/>
        <rFont val="Calibri"/>
        <charset val="1"/>
      </rPr>
      <t xml:space="preserve"> L. muta</t>
    </r>
    <r>
      <rPr>
        <sz val="12"/>
        <color rgb="FF000000"/>
        <rFont val="Calibri"/>
        <charset val="1"/>
      </rPr>
      <t xml:space="preserve"> possivelmente por conta do aumento do desmatamento em função dos empreendimentos na área (loteamentos, construção da escola de sargentos, etc). </t>
    </r>
  </si>
  <si>
    <r>
      <t xml:space="preserve">Dissertação de mestrado de Thabata Cavalcanti de título: Conservação de </t>
    </r>
    <r>
      <rPr>
        <i/>
        <sz val="12"/>
        <rFont val="Calibri"/>
        <charset val="1"/>
      </rPr>
      <t>Lachesis muta</t>
    </r>
    <r>
      <rPr>
        <sz val="12"/>
        <rFont val="Calibri"/>
        <charset val="1"/>
      </rPr>
      <t xml:space="preserve"> (LINNAEUS, 1766) (Serpentes: Viperidae) no estado do Ceará, Brasil: Aspectos Biológicos e Ecológicos. Ano de defesa: 2023. </t>
    </r>
  </si>
  <si>
    <t xml:space="preserve">Projeto Surucucus de Aldeia, coordenado pela Prof. Dra. Edinilza Maranhão (LIAR/ UFRPE) juntamente com a CPRH via gestão de UC (APA Aldeia Beberibe), que inclui trabalho de conscientização do conselho gestor da UC e ações de educação ambiental.                                                    No âmbito geográfico do sertão baiano, Thais Guedes realizou atividades de interesse, não apenas da Ação 2.6 (Compartilhar conhecimento para mitigar as ações humanas negativas sobre espécies contempladas no PAN), mas também da Ação 1.4 (Promover a participação das comunidades locais na conservação das espécies do PAN e seus ambientes), em expedições que ali realizaram no período de 06/10 a 12/11/2023. Na ocasião, houve interação entre os pesquisadores e a comunidade dos povoados de Alagoado, Tanquinho, Jurema, Areia Grande, Jardim e Xique-xique. Alguns membros daquelas comunidades acompanharam pontualmente esses trabalhos de campo e de laboratório para entenderem como funcionava a dinâmica da pesquisa científica em herpetologia que Thaís e o seus colegas conduziam na região. Visando um maior envolvimento dos demais membros das comunidades locais, foram realizados três encontros: dia 27/10/2023 às 16:00h com as crianças e professoras da Escolinha Infantil da Comunidade Jurema; dia 27/10/2023 às 19:00h com crianças, jovens e adultos na Comunidade Jurema (que contou também membros das demais comunidades vizinhas a Jurema), e dia 28/10/2023 às 10:30h na comunidade Bem-Bom. Em cada encontro foram proferidas três palestras: 1) Dra. Thaís Guedes (UNICAMP) ministrou uma palestra lúdica intitulada “As Joias das Dunas do Velho Chico”, onde foram apresentadas as espécies de répteis em categoria de ameaça que são endêmicas das Dunas São Francisco do município de Casa Nova-BA. Na ocasião, ela falou também de características gerais dos répteis e apresentou um vídeo sobre as atividades de pesquisa feitas durante aquela expedição; também mencionou o Plano de Ação Nacional para Conservação da Herpetofauna do Nordeste e a importância das ações do mesmo voltadas para a proteção dessas espécies e de suas áreas. 2) Dr. Daniel Mesquita (UFPB) ministrou uma palestra sobre o projeto em andamento “Passado, presente e futuro da herpetofauna da Caatinga”, onde ressaltou os estudos feitos na Caatinga ao longo do tempo e como isso tem sido importante para conhecer a sua biodiversidade. Ele também falou sobre efeitos das mudanças climáticas mudando o clima e a paisagem da Caatinga e como esse tema precisa ser investigado quanto a sua influência negativas sobre os animais (répteis) que vivem na área. 3) Por fim, a MSc. Tatiana Vilaça (ICMBio) apresentou uma palestra mostrando para as comunidades quem era o ICMBio, suas atribuições dentro do território nacional, uma das quais a própriai execução dos Planos de Ação Nacional para conservação da biodiversidade ameaçada e a gestão das áreas de proteção federais (UCs federais). Ao final de cada encontro foram distribuídos os seguintes materiais informativos: A) folder informativo “Jóias das Dunas do Velo Chico” Plano de Ação Nacional para Conservação dos Répteis Ameaçados de Casa Nova-BA (elaborado em conjunto pelos três coordenadores da expedição, com identidade visual do Ibrahim Nehemy e texto da Júlia Oliveira e Gabriel Spangheri Ferreira) contendo as principais ameaças as espécies, B) exemplares da revista Ciência Hoje 398 onde consta um artigo de autoria de Thaís Guedes intitulado “Lagartos da Caatinga: fundamentais para os ecossistemas e o nosso bem-estar”, C) exemplares do livro “Serpentes da Caatinga: guia ilustrado” de autoria de Thaís Guedes e colaboradores (2017) e D) material de divulgação confeccionado e distribuído pelo RAN/ICMBio. Camisetas do projeto “As Jóias das Dunas do Velho Chico” também foram distribuídas simbolicamente aos líderes comunitários. Durante as palestras houve interação com a comunidade, que listou alguns nomes populares de répteis ameaçados de Casa Nova-BA: nome científico: Eurolophosaurus sp., nome popular: Serrinha; Nome científico: Calyptommathus leiolepis, nomes populares: Bribinha, Cobra-da-areia, Escrivão; Nome científico: Apostolepis arenaria, nome popular: Coral. Além disso, também mencionaram como possíveis ameaças às espécies do PAN a prospecção ilegal para extração de minério (comunidade Bem-Bom), as queimadas indiscriminadas (comunidade Bem-Bom), falta de fiscalização por parte dos órgãos estaduais mesmo após denúncias de irregularidades (comunidade Bem-Bom), conflito de posse de terra (comunidade Jurema). No dia 30/10/2023 Thaís Guedes, Daniel Mesquita e Tatiana Vilaça se reuniram com gestores municipais na prefeitura de Casa Nova-BA, nas secretarias de Meio Ambiente e Educação para informar sobre Expedição Científica “As Jóias das Dunas do Velho Chico” e sobre a necessidade de conservação das espécies ameaçadas que são endêmicas da Caatinga das Dunas do Rio São Francisco e contempladas no PAN Herpetofauna do Nordeste. Na ocasião, também houve distribuição do folder informativo “Joias das Dunas do Velo Chico” Plano de Ação Nacional para de Casa Nova-BA e material de divulgação confeccionado e distribuído pelo RAN/ICMBio. Vale ressaltar aqui que, em contato com o Sr. Pedro Júnior, que atua como fiscal da Secretaria Municipal de Meio Ambiente, uma outra ameaça às espécies do PAN é a expansão imobiliária especialmente na área turística conhecida como Dunas do Velho Chico, com o avanço dos loteamentos ali surgidos, alguns deles paralisados por irregularidades.                                                                             No tocante à área atendida pela Universidade Estadual de Santa Cruz/UESC, a colaboradora Juliana Alves informa que tem sido dada continuidade ao treinamento de estudantes, bolsistas e voluntários do projeto de extensão “Prevenção de acidentes e conservação da natureza: ações com enfoque em serpentes e morcegos”, para a realização de palestras para o público em geral, elaboração e inserção de peças em redes sociais - especialmente o Instagram - e distribuição de folders sobre serpentes. Palestras sobre “Serpentes e prevenção de acidentes”, além de exposições com animais do acervo didático da coleção herpetológica tem sido frequentemente realizada em diversas localidades da região. Existe na UESC rotina de visitação pública ao Laboratório de Zoologia de Vertebrados e à própria coleção herpetológica da instituição. Em tais ocasiões, o público geralmente é constituído principalmente de estudantes tanto do ensino público quanto do particular e desde o ensino Fundamental I ao ensino médio. Além destes, recebe-se visitas de alunos universitários da graduação e pós-graduação da Uesc, profissionais da própria Universidade, além do público em geral. Durante as visitas são esclarecidas dúvidas sobre as serpentes utilizando-se de material didático, banners e folders, além da exibição de uma serpente inofensiva viva. Os visitantes também têm a oportunidade de conhecer a coleção herpetológica da instituição. Tais visitas ocorrem semanalmente ao longo dos semestres. Através do projeto de extensão acima mencionado também são ministrados minicursos, aulas e treinamentos específicos para alunos da saúde, profissionais da saúde e o próprio corpo de bombeiros. Tem sido realizadas palestras para todos os funcionários terceirizados da UESC, os quais circulam ativamente pelo campus e são, portanto, mais expostos ao encontro com serpentes. Todas as ações até aqui descritas incluem, como propósito, o desenvolvimento de uma consciência conservacionista voltada para tais animais.                                          Projeto Malha de Fogo – Thabata Cavalcanti. Oficina - Convivendo com Cobras no Sertão Potiguar. Daniel Passos em 26 de julho de 2023. Mostra e Conversa sobre Serpentes. Daniel Passos em 14 de outubro de 2023. Herquieduca: educação ambiental com foco em herpetologia e quiropterologia. Davi Pantoja em 2022 e 2023.                                            Oficina Herpetofauna para crianças, realizado pela SBPC em conjunto com o Museu de História Natural da UFAL, em 2022.                           Projeto Caetex: inventário da herpetofauna, educação ambiental, manejo de serpentes peçonhentas e palestras nas escolas na área rural de Maceió/AL (RPPN Senador Carlos Lyra), em maio de 2023. </t>
  </si>
  <si>
    <r>
      <rPr>
        <sz val="12"/>
        <color rgb="FF000000"/>
        <rFont val="Calibri"/>
      </rPr>
      <t xml:space="preserve">1- Projeto Malha de Fogo (Tabatha Calvacante) </t>
    </r>
    <r>
      <rPr>
        <u/>
        <sz val="12"/>
        <color rgb="FF467886"/>
        <rFont val="Calibri"/>
      </rPr>
      <t>https://www.instagram.com/projetomalhadefogo/</t>
    </r>
    <r>
      <rPr>
        <sz val="12"/>
        <color rgb="FF000000"/>
        <rFont val="Calibri"/>
      </rPr>
      <t xml:space="preserve">                                              2- Oficina - Convivendo com Cobras no Sertão Potiguar. Daniel Passos em 26 de julho de 2023.                                   3- Mostra e Conversa sobre Serpentes. Daniel Passos em 14 de outubro de 2023.                                                        4-Herquieduca: educação ambiental com foco em herpetologia e quiropterologia. Davi Pantoja em 2022 e 2023.                                                                   5- Curso de capacitação realizado para os Brigadistas, Guardas Ambientais e Agentes Ambientais dos municípios que fazem parte da APA Aldeia-Beberibe (2023). </t>
    </r>
    <r>
      <rPr>
        <u/>
        <sz val="12"/>
        <color rgb="FF467886"/>
        <rFont val="Calibri"/>
      </rPr>
      <t>https://www.instagram.com/p/CsjA5wsLW_5/?igsh=MWY3NWxkMHl4Nm84MA%3D%3D&amp;img_index=1.</t>
    </r>
    <r>
      <rPr>
        <sz val="12"/>
        <color rgb="FF000000"/>
        <rFont val="Calibri"/>
      </rPr>
      <t xml:space="preserve">                                                                                 6- Exposição o Incrível Mundo dos Répteis da Mata Atlântica na Escola Municipal Maria de Fátima, em Paudalho (2023) </t>
    </r>
    <r>
      <rPr>
        <u/>
        <sz val="12"/>
        <color rgb="FF467886"/>
        <rFont val="Calibri"/>
      </rPr>
      <t>https://www.instagram.com/p/CsuYHfyPFXC/.</t>
    </r>
    <r>
      <rPr>
        <sz val="12"/>
        <color rgb="FF000000"/>
        <rFont val="Calibri"/>
      </rPr>
      <t xml:space="preserve">                                                     7- Projeto Surucucu na Escola Municipal Professor Nelson Chaves e a Escola Pequeno Mundo, localizadas em Camaragibe (2023) .</t>
    </r>
    <r>
      <rPr>
        <u/>
        <sz val="12"/>
        <color rgb="FF467886"/>
        <rFont val="Calibri"/>
      </rPr>
      <t xml:space="preserve">https://www.instagram.com/p/CtZbqv1LZ6H/?igsh=MWY3NWxkMHl4Nm84MA%3D%3D&amp;img_index=1.                                    </t>
    </r>
    <r>
      <rPr>
        <sz val="12"/>
        <color rgb="FF000000"/>
        <rFont val="Calibri"/>
      </rPr>
      <t xml:space="preserve">                                             8- Exposição o Incrível Mundo dos Répteis da Mata Atlântica na Escola Municipal Maria de Fátima, em Paudalho (2023) </t>
    </r>
    <r>
      <rPr>
        <u/>
        <sz val="12"/>
        <color rgb="FF467886"/>
        <rFont val="Calibri"/>
      </rPr>
      <t>https://www.instagram.com/p/Csv_8GTuwxy/.</t>
    </r>
    <r>
      <rPr>
        <sz val="12"/>
        <color rgb="FF000000"/>
        <rFont val="Calibri"/>
      </rPr>
      <t xml:space="preserve">                                                               9- Ação Educativa Escola Estadual Major Lélio, localizada em Camaragibe (2023). </t>
    </r>
    <r>
      <rPr>
        <u/>
        <sz val="12"/>
        <color rgb="FF467886"/>
        <rFont val="Calibri"/>
      </rPr>
      <t>https://www.instagram.com/p/CtcW8TpvNa-/</t>
    </r>
    <r>
      <rPr>
        <sz val="12"/>
        <color rgb="FF000000"/>
        <rFont val="Calibri"/>
      </rPr>
      <t xml:space="preserve">                                                  10- Jacarés e Serpentes da Mata Atlântica: Características e Diversidade.  Museu do Estado de Pernambuco- MEPE (2023). </t>
    </r>
    <r>
      <rPr>
        <u/>
        <sz val="12"/>
        <color rgb="FF467886"/>
        <rFont val="Calibri"/>
      </rPr>
      <t>https://www.instagram.com/p/CupOQNUL9Kd/?igsh=MWY3NWxkMHl4Nm84MA%3D%3D&amp;img_index=1.</t>
    </r>
    <r>
      <rPr>
        <sz val="12"/>
        <color rgb="FF000000"/>
        <rFont val="Calibri"/>
      </rPr>
      <t xml:space="preserve">                             11- Os bichos estão soltos: o que temos a ver com a saúde do campus. </t>
    </r>
    <r>
      <rPr>
        <u/>
        <sz val="12"/>
        <color rgb="FF467886"/>
        <rFont val="Calibri"/>
      </rPr>
      <t>https://www.instagram.com/p/CvckO29rRt4/.</t>
    </r>
    <r>
      <rPr>
        <sz val="12"/>
        <color rgb="FF000000"/>
        <rFont val="Calibri"/>
      </rPr>
      <t xml:space="preserve">                                                  12- LIAR visita a Escola Municipal Maria de Fátima: </t>
    </r>
    <r>
      <rPr>
        <u/>
        <sz val="12"/>
        <color rgb="FF467886"/>
        <rFont val="Calibri"/>
      </rPr>
      <t>https://www.instagram.com/p/CspVkInMSdq/</t>
    </r>
    <r>
      <rPr>
        <sz val="12"/>
        <color rgb="FF000000"/>
        <rFont val="Calibri"/>
      </rPr>
      <t xml:space="preserve">                                                  13- Apresentação da iniciação científica, Programa PIBIC-PIC 2022-2023: Uso e conhecimento popular sobre os jacarés, um panorama etnoherpetológico  e implicações para a conservação das espécies.</t>
    </r>
    <r>
      <rPr>
        <u/>
        <sz val="12"/>
        <color rgb="FF467886"/>
        <rFont val="Calibri"/>
      </rPr>
      <t xml:space="preserve"> https://www.instagram.com/p/Cy6G4HerlVt/?igsh=MWY3NWxkMHl4Nm84MA%3D%3D&amp;img_index=1</t>
    </r>
    <r>
      <rPr>
        <sz val="12"/>
        <color rgb="FF000000"/>
        <rFont val="Calibri"/>
      </rPr>
      <t xml:space="preserve">                                                                                 14- Postagem: como identificar uma surucucu pico de jaca? </t>
    </r>
    <r>
      <rPr>
        <u/>
        <sz val="12"/>
        <color rgb="FF467886"/>
        <rFont val="Calibri"/>
      </rPr>
      <t>https://www.instagram.com/p/C4eEdm5LFrZ/?igsh=MWY3NWxkMHl4Nm84MA%3D%3D&amp;img_index=1</t>
    </r>
    <r>
      <rPr>
        <sz val="12"/>
        <color rgb="FF000000"/>
        <rFont val="Calibri"/>
      </rPr>
      <t xml:space="preserve">                                                                                 15- Calendário PAT Chapada Diamantina: confeccionado com imagens e informações de espécies, locais e moradores da região. Entre as espécies contempladas pelo PAN estão </t>
    </r>
    <r>
      <rPr>
        <i/>
        <sz val="12"/>
        <color rgb="FF000000"/>
        <rFont val="Calibri"/>
      </rPr>
      <t xml:space="preserve">Enyalius erythroceneus, </t>
    </r>
    <r>
      <rPr>
        <sz val="12"/>
        <color rgb="FF000000"/>
        <rFont val="Calibri"/>
      </rPr>
      <t>e</t>
    </r>
    <r>
      <rPr>
        <i/>
        <sz val="12"/>
        <color rgb="FF000000"/>
        <rFont val="Calibri"/>
      </rPr>
      <t xml:space="preserve"> Phasmayla timbo.                                                           </t>
    </r>
    <r>
      <rPr>
        <sz val="12"/>
        <color rgb="FF000000"/>
        <rFont val="Calibri"/>
      </rPr>
      <t xml:space="preserve">16-   Oficina de biodiversidade e contenção de animais peçonhentos: Antônio Argôlo.  </t>
    </r>
    <r>
      <rPr>
        <i/>
        <sz val="12"/>
        <color rgb="FF000000"/>
        <rFont val="Calibri"/>
      </rPr>
      <t xml:space="preserve">       </t>
    </r>
    <r>
      <rPr>
        <sz val="12"/>
        <color rgb="FF000000"/>
        <rFont val="Calibri"/>
      </rPr>
      <t xml:space="preserve">         </t>
    </r>
  </si>
  <si>
    <t>Antônio Argôlo (UESC), GAT  </t>
  </si>
  <si>
    <t>Foi elaborado um formulário Google pelo Daniel Passos (https://forms.gle/ngCbWVaFq4CQsfeQA), revisado pelo RAN, que foi encaminhado para os gestores das UCs federais e estaduais, a fim de coletar informações sobre as Espécies Exóticas Invasoras. A lista de UCs e o contato dos gestores foi obtido a partir de um documento compartilhado pelo RAN (Tatiana Vilaça e Lara Cortês). O formulário também foi revisado pela DIMEEI (ICMBio/DIBIO), quando foi informado que já existe uma iniciativa do ICMBio junto aos gestores de UCs federais, mas que não eram excludentes. Até o momento da oficina, poucas respostas ao formulário foram obtidas, não permitindo a elaboração de um diagnóstico. </t>
  </si>
  <si>
    <t>Formulário para coleta de informações sobre cães e gatos em UCs federais e estaduais (https://forms.gle/eCU758FrnQ1KFCaT7); Diagnóstico feito pela Erica Fonseca </t>
  </si>
  <si>
    <t>Davi Pantoja e Daniel Passos </t>
  </si>
  <si>
    <t>Patrícia recomenda que os OEMAs colaboradoras do PANNE sejam engajadas para auxiliar na divulgação interna das iniciativas do PAN e no fornecimento de informações </t>
  </si>
  <si>
    <t>Ação não iniciada. O protocolo precisaria ser adequado para a aplicação mais geral pelos diferentes estados, mas não foi realizado. </t>
  </si>
  <si>
    <t>O articulador informou que, como não houve produto na ação 2.7 e não foram realizadas as reuniões com os OEMAs, não foi possível executar esta ação. As reuniões não foram realizadas porque faltou priorização por parte do articulador. </t>
  </si>
  <si>
    <t>Daniel Passos (UFERSA) </t>
  </si>
  <si>
    <t>Conforme discutido na monitoria 4, esta ação não seria executada no último ano e só seria feito o ajuste dos produtos entre esta ação e a ação 2.7. </t>
  </si>
  <si>
    <r>
      <t>Serão utilizados como subsídio técnico os documentos disponíveis: Guia de Manejo de Espécies Exóticas Invasoras em UCs Federais (ICMBio), o levantamento realizado por Erica Fonseca (para a ação 2.9) e Protocolo de Controle para EEI após a adequação (generalização).</t>
    </r>
    <r>
      <rPr>
        <b/>
        <sz val="12"/>
        <rFont val="Calibri"/>
        <charset val="1"/>
      </rPr>
      <t> </t>
    </r>
    <r>
      <rPr>
        <sz val="12"/>
        <rFont val="Calibri"/>
        <charset val="1"/>
      </rPr>
      <t> </t>
    </r>
  </si>
  <si>
    <t>Não há produto da ação 2.9, portanto, esta ação não pode ser executada. </t>
  </si>
  <si>
    <t>Selma Torquato (UFAL), Iuri Ribeiro (UESC), Magno Travassos (UCSAL/UFBA), Renato Faraia (UFS), Antônio Argôlo (UESC), Eliza Freire (UFRN), Eduardo Dias (UFS), Mirco Solé (UESC), Victor Dill (UESC), Daniel Cassiano (UECE), Geraldo Moura (UFRPE), Daniel Mesquita (UFPB), Flora Juncá (UEFS), Frederico França (UFPB), Daniel Passos (UFERSA), Diva Borges-Nojosa (UFC), Thaís Guedes (Unicamp).</t>
  </si>
  <si>
    <t>Em 2020, ocorreram oficinas promovidas pela Amphibian Specialist Group Brazil – ASG Brazil (Conservation Needs Assessment – metodologia desenvolvida pela Amphibian Ark), com participação de especialistas, quando as espécies de anfíbios ameaçadas pela lista nacional foram avaliadas sobre a necessidade de Conservação Ex situ. O RAN participou dessas oficinas. Está sendo discutida dentro do RAN, juntamente com a AZAB, a necessidade de organizar uma oficina para a identificação das espécies de Squamata que necessitam de manejo ex situ, mas não há recurso financeiro captado ainda. </t>
  </si>
  <si>
    <r>
      <t xml:space="preserve">Relatório da Amphibian Conservation Needs Assessment, indicando </t>
    </r>
    <r>
      <rPr>
        <i/>
        <sz val="12"/>
        <color rgb="FF000000"/>
        <rFont val="Calibri"/>
        <charset val="1"/>
      </rPr>
      <t>Chiasmocleis alagoanus</t>
    </r>
    <r>
      <rPr>
        <sz val="12"/>
        <color rgb="FF000000"/>
        <rFont val="Calibri"/>
        <charset val="1"/>
      </rPr>
      <t xml:space="preserve"> (AL) e </t>
    </r>
    <r>
      <rPr>
        <i/>
        <sz val="12"/>
        <color rgb="FF000000"/>
        <rFont val="Calibri"/>
        <charset val="1"/>
      </rPr>
      <t>Dendropsophus nekronastes</t>
    </r>
    <r>
      <rPr>
        <sz val="12"/>
        <color rgb="FF000000"/>
        <rFont val="Calibri"/>
        <charset val="1"/>
      </rPr>
      <t xml:space="preserve"> (BA) para conservação ex situ. </t>
    </r>
  </si>
  <si>
    <t>Carlos Abrahão (ICMBio/RAN)  </t>
  </si>
  <si>
    <t xml:space="preserve">Realização do inventário em Casa Nova/BA, durante a expedição “Jóias das Dunas do Velho Chico” junto com o Projeto “Passado, Presente e Futuro da caatinga: História, Ecologia e Conservação da Herpetofauna Frente às Mudanças Amientais”, por Daniel Mesquita, Renato Faria e Thaís Guedes.                                                                                         Iuri Dias relatou um aluno de iniciação científica trabalhando com levantamento da herpetofauna na Serra da Pedra Lascada, município de Barro Preto/BA.                                       Foi feito levantamento em outras áreas na Serra de Maranguape/CE, onde foram registrados indivíduos A. maranguapensis (pontos novos).                                                           No primeiro semestre de 2023, Davi realizou inventários em Currais e Palmeira do Piauí/PI.                                         </t>
  </si>
  <si>
    <r>
      <rPr>
        <sz val="11"/>
        <color rgb="FF000000"/>
        <rFont val="Calibri"/>
      </rPr>
      <t xml:space="preserve">1- Dissertação de mestrado de Robson Figueiredo, defendida em 2024. VARIAÇÃO MORFOMÉTRICA E DIMORFISMO SEXUAL DE </t>
    </r>
    <r>
      <rPr>
        <i/>
        <sz val="11"/>
        <color rgb="FF000000"/>
        <rFont val="Calibri"/>
      </rPr>
      <t xml:space="preserve">Adelophryne maranguapensis </t>
    </r>
    <r>
      <rPr>
        <sz val="11"/>
        <color rgb="FF000000"/>
        <rFont val="Calibri"/>
      </rPr>
      <t xml:space="preserve">HOOGMOED, BORGES &amp; CASCON, 1994 (ANURA, ELEUTHERODACTYLIDAE), COM NOTAS DE ECOLOGIA E HISTÓRIA NATURAL.                                                               2- Marcos Jorge Matias Dubeux, Barnagleison Silva Lisboa, Filipe AugustoCavalcanti do Nascimento, José Vieira de Araújo-Neto, Ingrid CarollineSoares Tiburcio, Selma Torquato, Marco Antônio de Freitas, Míriam Camargo Guarnieri &amp; Tamí Mott. 2024. Amphibians of the Estação Ecológica de Murici, Alagoas state: a key area for biodiversity conservation in the Atlantic Forest hotspot.                                                                                                   3- Freitas, M.A., Dubeux, M.J.M.,  Chaves, M.F., Fiorillo, B.F., Filho, G.A., Vieira, W.L.S., &amp; Moura, G.J.B. 2023. Herpetofauna in three highland Atlantic Forest remnants in northeastern Brazil. Herpetology Notes, volume 16: 377-390.                                                                                   4- Filho, G.A.P. et al. (2023). Composition, Species Richness, and Conservation of the Reptiles of the Highly Threatened Northern Brazilian Atlantic Forest. In: Pereira Filho, G.A., França, F.G.R., Alves, R.R.N., Vasconcellos, A. (eds) Animal Biodiversity and Conservation in Brazil's Northern Atlantic Forest. Springer, Cham.                                                                        5- MARQUES et al. 2023. Herpetofauna of protected areas in the Caatinga VIII: An updated checklist for the Serra das Confusões region with new data from Serra Vermelha, Piauí, Brazil. BIOTA NEOTROPICA  23.                                                          6-  Portela, M.C., &amp; Pantoja, D.L. 2023. Herpetofauna do Município de Palmeira do Piauí, um estudo sobre a afinidade de biomas. Seminário de Iniciação Científica. Universidade Federal do Piauí.                                            7- Siqueira, M.G., &amp; Pantoja, D.L. 2023. Herpetofauna do Município de Currais, um estudo sobre a afinidade de biomas. Seminário de Iniciação Científica. Universidade Federal do Piauí. </t>
    </r>
  </si>
  <si>
    <r>
      <rPr>
        <sz val="12"/>
        <color rgb="FF000000"/>
        <rFont val="Calibri"/>
      </rPr>
      <t>Renato Gomes Faria (UFS)</t>
    </r>
    <r>
      <rPr>
        <b/>
        <sz val="12"/>
        <color rgb="FF000000"/>
        <rFont val="Calibri"/>
      </rPr>
      <t> </t>
    </r>
    <r>
      <rPr>
        <sz val="12"/>
        <color rgb="FF000000"/>
        <rFont val="Calibri"/>
      </rPr>
      <t> </t>
    </r>
  </si>
  <si>
    <t>Ação concluída na Monitoria 3, em 2022.</t>
  </si>
  <si>
    <t>Área de abrangência do PAN </t>
  </si>
  <si>
    <t>Foi feito um levantamento nacional, a partir de buscas na internet. Também foi feito contato com a Freeland, instituição que está fazendo um trabalho completo (banco de dados) sobre o tráfico de fauna silvestre brasileira. Até então, nenhuma espécie do PAN foi registrada. Sugere-se aguardar o relatório da Freeland e internalizar a informação (no próximo ciclo). </t>
  </si>
  <si>
    <t>lista de registros sobre o tráfico proveniente de buscas na internet (baixa qualidade)</t>
  </si>
  <si>
    <t>O ciclo de workshops foi realizado em 2022 e o protocolo de Avaliação de fatalidades de anfíbios em rodovias e de Monitoramento da efetividade de medidas mitigadoras está em fase final de diagramação. No documento há a lista de participantes, onde consta o nome de vários técnicos dos OEMAs de três estados do Nordeste. </t>
  </si>
  <si>
    <t>Caroline Zank (NERF/UFRGS) e Patrícia Tavares (CPRH/PE). </t>
  </si>
  <si>
    <t>Juntamente com pesquisador da USP, pesquisadores da UFRPE (Geraldo e colaboradores da Veterinária – Rinaldo Motta, Rita de Cássia e José Wilton Júnior) realizaram estudo sobre a ocorrência de ranavírus na Estação Ecológica de Tapacurá/PE e não foi constatada a presença do vírus.  </t>
  </si>
  <si>
    <t>Dissertação de mestrado do Davi dos Santos Rodrigues, em 2024. Pesquisa de ranavírus em anuros procedentes de ambiente natural protegido no estado de Pernambuco, Brasil. 2024. Dissertação (Mestrado em Biociência Animal) - Universidade Federal Rural de Pernambuco.  </t>
  </si>
  <si>
    <t>Geraldo Jorge Barbosa de Moura (UFRPE) e GAT</t>
  </si>
  <si>
    <t>A ação foi dada como concluída pelo grupo, mas destaca-se que o estudo sobre presença ou ausência de ranavírus foi realizado em apenas uma localidade. Visto a importância deste diagnóstico em outras áreas de ocorrência de espécies do PAN, sugere-se que esta ação seja considerada no próximo ciclo do PAN, abrangendo outras áreas. </t>
  </si>
  <si>
    <t>OE3: REDUÇÃO DOS IMPACTOS NEGATIVOS DAS ATIVIDADES ECONÔMICAS SOBRE O HABITAT E AS ESPÉCIES DE ANFÍBIOS E RÉPTEIS CONTEMPLADOS NESTE PAN. </t>
  </si>
  <si>
    <r>
      <rPr>
        <sz val="11"/>
        <color rgb="FF000000"/>
        <rFont val="Calibri"/>
      </rPr>
      <t xml:space="preserve">Geraldo Moura (UFRPE) informou a produção de uma tese de doutorado em andamento de Francisco Baienses com bioacústica de anuros; defende em 2024. Magno Travassos (UFBA): tese de doutorado em andamento com dinâmica populacional de </t>
    </r>
    <r>
      <rPr>
        <i/>
        <sz val="11"/>
        <color rgb="FF000000"/>
        <rFont val="Calibri"/>
      </rPr>
      <t>T. hygomi</t>
    </r>
    <r>
      <rPr>
        <sz val="11"/>
        <color rgb="FF000000"/>
        <rFont val="Calibri"/>
      </rPr>
      <t xml:space="preserve"> e </t>
    </r>
    <r>
      <rPr>
        <i/>
        <sz val="11"/>
        <color rgb="FF000000"/>
        <rFont val="Calibri"/>
      </rPr>
      <t>G. abaetensis</t>
    </r>
    <r>
      <rPr>
        <sz val="11"/>
        <color rgb="FF000000"/>
        <rFont val="Calibri"/>
      </rPr>
      <t xml:space="preserve">; defende em 2024.                           Ednilza dos Santos (UFRPE): tese de doutorado em andamento sobre autoecologia de </t>
    </r>
    <r>
      <rPr>
        <i/>
        <sz val="11"/>
        <color rgb="FF000000"/>
        <rFont val="Calibri"/>
      </rPr>
      <t>Physalaemus caetes</t>
    </r>
    <r>
      <rPr>
        <sz val="11"/>
        <color rgb="FF000000"/>
        <rFont val="Calibri"/>
      </rPr>
      <t xml:space="preserve"> (Emerson Dias).                                     Leonardo Ribeiro (UNIVASF): aluno está desenvolvendo estudo de comparação dos Squamata psamófilos nas dunas impactadas (por retirada de areiam pisoteio, etc) com dunas protegidas.                                                                        Eliza Freire (UFRN): monografia de conclusão de curso do aluno Rodrigo Avelino sobre “Distribuição espacial de </t>
    </r>
    <r>
      <rPr>
        <i/>
        <sz val="11"/>
        <color rgb="FF000000"/>
        <rFont val="Calibri"/>
      </rPr>
      <t>Coleodactylus natalensis</t>
    </r>
    <r>
      <rPr>
        <sz val="11"/>
        <color rgb="FF000000"/>
        <rFont val="Calibri"/>
      </rPr>
      <t xml:space="preserve"> na área do "Maior Cajueiro do Mundo", Parnamirim, RN: Análise da interferência do turismo na conservação desta espécie endêmica e ameaçada.” Início: 2023. Iniciação científica (Graduando em Ciências Biológicas) </t>
    </r>
  </si>
  <si>
    <t>Produtos enviados em oficinas anteriores </t>
  </si>
  <si>
    <t>Geraldo Jorge Barbosa de Moura (UFRPE) </t>
  </si>
  <si>
    <t>Ação concluída na Monitoria Anual 1.</t>
  </si>
  <si>
    <t>Haverá tentativa de realização de duas reuniões em 2023 (juntamente com a ação 1.3): uma presencial em PE (Geraldo vai articular tb com Alagoas e Paraíba) e uma virtual na BA (Sara, Moacir, Tarcísio e Mônica ajudarão a articular). Previsão PE: novembro/2023; BA: segunda quinzena de setembro/2023. Criar uma lista de contatos nos estados: nomes, e-mails, telefones. Márcio ficou de localizar um contato da OEMA de Paraíba e Michelle vai incluir os pontos focais das OEMAs sugeridos pela COPAN.  </t>
  </si>
  <si>
    <t>A ação não foi realizada, pois dependia de articulação de Carlos e Geraldo no congresso de herpetologia para agendamento das datas da oficina, mas não foi priorizada. Por limitação de agendas, não conseguiram definir datas para a realização das oficinas presenciais para entrega do material aos OEMAs. </t>
  </si>
  <si>
    <t>Sara Maria de Brito Alves (INEMA/BA), Geraldo Jorge Barbosa de Moura (UFRPE) e Carlos Abrahão (ICMBio/RAN)</t>
  </si>
  <si>
    <t>Durante a oficina, se entendeu que o planejamento para execução desta ação deve ser discutido na reunião de planejamento das reuniões de divulgação do PAN (ações 1.3 e 3.3), a ser realizada dia 11 de julho de 2023, com os articuladores das ações e ICMBio/RAN. O MP está incluído como público-alvo da ação 3.3, mas para a ação 3.4 ser executada, é necessário que os TACs sejam abordados na reunião. </t>
  </si>
  <si>
    <r>
      <t xml:space="preserve">Nem a reunião de planejamento nem as oficinas foram realizadas. </t>
    </r>
    <r>
      <rPr>
        <sz val="12"/>
        <color rgb="FF000000"/>
        <rFont val="Calibri"/>
        <charset val="1"/>
      </rPr>
      <t>Por limitação de agendas, não conseguiram definir datas para a realização das oficinas presenciais para entrega do material aos OEMAs e para a possibilidade de abordar os TACs. </t>
    </r>
  </si>
  <si>
    <r>
      <rPr>
        <sz val="11"/>
        <color rgb="FF000000"/>
        <rFont val="Calibri"/>
      </rPr>
      <t xml:space="preserve">Elaborar e encaminhar documento ao Órgão Estadual de Meio Ambiente - OEMA ressaltando o prejuízo da ampliação do Aeroporto de Salvador sobre o Parque das Dunas para a conservação do </t>
    </r>
    <r>
      <rPr>
        <i/>
        <sz val="11"/>
        <color rgb="FF000000"/>
        <rFont val="Calibri"/>
      </rPr>
      <t>Glaucomastix abaetensis</t>
    </r>
    <r>
      <rPr>
        <sz val="11"/>
        <color rgb="FF000000"/>
        <rFont val="Calibri"/>
      </rPr>
      <t>.</t>
    </r>
  </si>
  <si>
    <t>Ação concluída na Monitoria 3, em 2022. </t>
  </si>
  <si>
    <t>Thaís Guedes (Unicamp)</t>
  </si>
  <si>
    <t>houve um esforço inicial pela primeira articuladora da ação para compilar os protocolos existentes nos OEMAs, mas a partir disso a ação não teve andamento.  </t>
  </si>
  <si>
    <t>Mudança na articulação e não priorização para execução da ação </t>
  </si>
  <si>
    <t xml:space="preserve">Ação 3.7 - Ação excluída na Monitoria 3, em 2022. </t>
  </si>
  <si>
    <t>Segundo a articuladora, algumas tentativas de contato com a representante do IMA foram feitas, porém sem retorno. Houve esforço para execução da ação, algumas atividades foram realizadas, mas a ação não foi concluída no prazo do PAN. </t>
  </si>
  <si>
    <t>Tentativas de contato com a representante do IMA sem retorno </t>
  </si>
  <si>
    <t>Selma Torquato da Silva (UFAL/MHN) </t>
  </si>
  <si>
    <t>A ação foi iniciada, houve um esforço de construção e compartilhamento do formulário para obtenção de novas informações sobre as ameaças às espécies do PAN, porém o número de respostas não é satisfatório para o grupo. De qualquer forma, as informações obtidas serão encaminhadas para o Ponto Focal da Avaliação no RAN e serão adicionadas no SALVE.  </t>
  </si>
  <si>
    <r>
      <rPr>
        <sz val="12"/>
        <color rgb="FF000000"/>
        <rFont val="Calibri"/>
      </rPr>
      <t xml:space="preserve">Formulário: </t>
    </r>
    <r>
      <rPr>
        <u/>
        <sz val="12"/>
        <color rgb="FF467886"/>
        <rFont val="Calibri"/>
      </rPr>
      <t>https://forms.gle/JE7FjnQxsRXh1TSC6</t>
    </r>
    <r>
      <rPr>
        <sz val="12"/>
        <color rgb="FF000000"/>
        <rFont val="Calibri"/>
      </rPr>
      <t xml:space="preserve">                                                                                                                                                                                                                                                                                                                                                                                                     Mapa Interativo: </t>
    </r>
    <r>
      <rPr>
        <u/>
        <sz val="12"/>
        <color rgb="FF467886"/>
        <rFont val="Calibri"/>
      </rPr>
      <t>https://ameacas-ne-rhino-h62rhhaz6a-uc.a.run.app/</t>
    </r>
    <r>
      <rPr>
        <sz val="12"/>
        <color rgb="FF000000"/>
        <rFont val="Calibri"/>
      </rPr>
      <t> </t>
    </r>
  </si>
  <si>
    <t>Michelle Abadie (ICMBio/RAN), Carlos Abrahão (ICMBio/RAN) e GAT </t>
  </si>
  <si>
    <r>
      <t xml:space="preserve">Ednilza dos Santos sugeriu incluir empreendimento como o projeto da Escola de Sargento e o Arco Metropolitano do Recife, gás natural, além da exploração imobiliária na Área de Proteção Aldeia-Beberibe /PE (unidade de conservação estadual), onde em um dos maiores blocos de mata atlântica, cerca de 180 ha estão para serem suprimidos. Área de espécies como </t>
    </r>
    <r>
      <rPr>
        <i/>
        <sz val="11"/>
        <color rgb="FF000000"/>
        <rFont val="Calibri"/>
      </rPr>
      <t>Physalaemus caetes</t>
    </r>
    <r>
      <rPr>
        <sz val="11"/>
        <color rgb="FF000000"/>
        <rFont val="Calibri"/>
      </rPr>
      <t xml:space="preserve">.  Obs. Precisamos de mais Apoio do PAN sobre essa situação nessa área (encaminhar nova moção para o governo atual). Apesar da área ter uma gestão comprometida e um conselho gestor atuante com apoio das universidades não é o suficiente para convencer as autoridades da necessidade de manter a floresta que já é protegida por lei.  </t>
    </r>
  </si>
  <si>
    <t>A plataforma foi elaborada e será lançada em junho (Plataforma de Inteligência Ambiental de Pernambuco), pelo CPRH. </t>
  </si>
  <si>
    <t>Plataforma elaborada</t>
  </si>
  <si>
    <t xml:space="preserve">Patrícia Tavares e Geraldo Jorge Barbosa de Moura (UFRPE) 
(CPRH/PE)  </t>
  </si>
  <si>
    <t>OE4: MELHORIA DA QUALIDADE DO HABITAT DAS ESPÉCIES DO PAN QUE SOFREM IMPACTOS DE CONTAMINANTES. </t>
  </si>
  <si>
    <r>
      <rPr>
        <sz val="12"/>
        <color rgb="FF000000"/>
        <rFont val="Calibri"/>
      </rPr>
      <t xml:space="preserve">O estudo que estava em andamento, da Gabriela Felix e Geraldo Moura, foi finalizado e publicado (Dois artigos, um publicado e outro submetido). “Índices parasitários em </t>
    </r>
    <r>
      <rPr>
        <i/>
        <sz val="12"/>
        <color rgb="FF000000"/>
        <rFont val="Calibri"/>
      </rPr>
      <t>Leptodactylus macrosternum</t>
    </r>
    <r>
      <rPr>
        <sz val="12"/>
        <color rgb="FF000000"/>
        <rFont val="Calibri"/>
      </rPr>
      <t xml:space="preserve"> em ambientes com e sem agrotóxicos” – artigo submetido, mas ainda não aceito. </t>
    </r>
  </si>
  <si>
    <r>
      <rPr>
        <sz val="12"/>
        <color rgb="FF212121"/>
        <rFont val="Calibri"/>
        <scheme val="minor"/>
      </rPr>
      <t>Felix-Nascimento G, Lucena RB, da Fonseca CF, da Silva IJS, de Moraes CCN, de Carvalho CAC, de Moura GJB, Vieira FM, Ribeiro LB, de Oliveira JB. 2024. Mineral profile and histopathological findings in the liver of white-lipped frog (Leptodactylidae) from the morphoclimatic domain of the Caatingas, Brazil. Environ Sci Pollut Res Int.                                                                                     Felix-Nascimento G, Vieira FM, Muniz-Pereira LC, Moura GJB, Ribeiro LB, Oliveira JB.  2020. Two new species of Cosmocercidae (Nematoda: Cosmocercoidea) of Leptodactylus macrosternum Miranda-Ribeiro (Anura: Leptodactylidae) from Caatinga Biome, Brazil. Zootaxa.                                             Tese doutorado: Gabriela Felix do Nascimento Silva: Parasitos e ecotoxicologia de</t>
    </r>
    <r>
      <rPr>
        <i/>
        <sz val="12"/>
        <color rgb="FF212121"/>
        <rFont val="Calibri"/>
        <scheme val="minor"/>
      </rPr>
      <t xml:space="preserve"> Leptodactylus macrosternum </t>
    </r>
    <r>
      <rPr>
        <sz val="12"/>
        <color rgb="FF212121"/>
        <rFont val="Calibri"/>
        <scheme val="minor"/>
      </rPr>
      <t>Miranda-Ribeiro, 1926 (Anura: Leptofactylidae) em áreas com diferenças de uso do solo no bioma Caatinga: aspectos taxonômicos, ecológicos e histopatológicos. 2021. Universidade Federal Rural de Pernambuco. Coorientador: Geraldo Jorge</t>
    </r>
  </si>
  <si>
    <t>Gabriela Félix (UFRPE) e Geraldo Moura (UFRPE) </t>
  </si>
  <si>
    <t>Daniel Passos (UFERSA), Carolina Lisboa (SEMURB/Natal/RN), Eliza Freire (UFRN), Ednilza Maranhão (UFRPE), Moacir Tinôco (UCSAL), Selma Torquato (UFAL), Luiz Jorge Dias (IMESC/MA e UEMA), Yuri Amaral (ICMBio/ PARNA Lençóis Maranhenses), Geraldo Moura (UFRPE), Sara Alves (INEMA/BA), Marco Antônio de Freitas (ICMBio/ESEC Murici). </t>
  </si>
  <si>
    <t>A ação não foi iniciada. </t>
  </si>
  <si>
    <t>Falta de articulação </t>
  </si>
  <si>
    <t>Daniel Passos (UFERSA), Carolina Lisboa (SEMURB/Natal - RN), Antônio Argôlo (UESC), Renato Faria (UFS), Daniel Cassiano (UECE/FACEDI), Geraldo Moura (UFRPE), Moacir Tinôco (UCSAL), Tarcísio Botelho (Ação Ambiental Socioambientalismo e ONG Bioeducar), Daniel Mesquita (UFPB), Frederico França (UFPB), Geane Limeira (UNIVASF/CEMAFAUNA), Davi Pantoja (UFPI), Rodrigo Tinoco (Herpeto.org), Thamires Campos (UNIVASF/CEMAFAUNA), Eliza Maria Xavier Freire (UFRN), Victor Rodrigues (UFC), Laís de Morais Rêgo Silva  (SEMA/MA). </t>
  </si>
  <si>
    <t>Diversas publicações sobre mudanças climáticas, abordando atividades poluidoras, foram realizadas no último ano. Daniel Mesquita e Robson realizaram palestra em Caucaia/CE. </t>
  </si>
  <si>
    <r>
      <rPr>
        <sz val="12"/>
        <color rgb="FF000000"/>
        <rFont val="Calibri"/>
      </rPr>
      <t xml:space="preserve">1- Palestra do Márcio Frazão na UFCG: </t>
    </r>
    <r>
      <rPr>
        <u/>
        <sz val="12"/>
        <color rgb="FF467886"/>
        <rFont val="Calibri"/>
      </rPr>
      <t>https://icmbioe5-my.sharepoint.com/:f:/r/personal/rafael_balestra_icmbio_gov_br/Documents/COORDENACAO_RAN_2024/NUPAN_RAN/PAN%20Nordeste/2019-2024%20PAN%20Nordeste_2%C2%BA%20Ciclo/5%C2%BAMonitoria/Docs%20compartilhados_Pr%C3%A9-oficina_PANNE?csf=1&amp;web=1&amp;e=zsB8Z7</t>
    </r>
    <r>
      <rPr>
        <sz val="12"/>
        <color rgb="FF000000"/>
        <rFont val="Calibri"/>
      </rPr>
      <t xml:space="preserve">                 2- Publicação RAN sobre Impactos das mudanças climáticas na vida selvagem: </t>
    </r>
    <r>
      <rPr>
        <u/>
        <sz val="12"/>
        <color rgb="FF467886"/>
        <rFont val="Calibri"/>
      </rPr>
      <t>https://www.instagram.com/p/C5Tn3N1xB29/?img_index=1</t>
    </r>
    <r>
      <rPr>
        <sz val="12"/>
        <color rgb="FF000000"/>
        <rFont val="Calibri"/>
      </rPr>
      <t xml:space="preserve">                                                                   3-Publicação RAN Sapo Pulga: </t>
    </r>
    <r>
      <rPr>
        <u/>
        <sz val="12"/>
        <color rgb="FF467886"/>
        <rFont val="Calibri"/>
      </rPr>
      <t>https://www.instagram.com/p/C3s-DzdOAOu/</t>
    </r>
    <r>
      <rPr>
        <sz val="12"/>
        <color rgb="FF000000"/>
        <rFont val="Calibri"/>
      </rPr>
      <t xml:space="preserve">                      4- Série de publicações da Expedição de Pesquisa Joias das Dunas do Velho Chico:            https://www.instagram.com/p/Czw5r7Ixl0g/                            5- Expedição Dunas do Velho Chico:  https://www.instagram.com/p/Czz1rNBt9vG/                       6- Expedição Dunas do Velho Chico: https://www.instagram.com/p/Cz2A-khxtn6/             https://www.instagram.com/p/Cz7YnxoRopS/        7- Publicação RAN Dia Mundial dos Lagartos:                   https://www.instagram.com/p/Cv7hvwTAVoC/?img_index=1                                                                             8- Atividade com a equipe do Clube Naútico Capibaribe e Sport Recife sobre limpeza do mangue e sobre poluição.                                                           9- SARA: Vídeo: O Diálogo; Na trilha da Chapada Diamantina; Exposição fotográfica ; Cartilha sobre as espécies e as áreas; Diversos outros conteúdos sobre mineração e esgoto. Livros:  Serras vivas de Piatã: natureza, povos e resistência; Um legado da natureza e sua história.                                                                                            10- Conteúdos da Thabata: https://www.sema.ce.gov.br/lista-vermelha-de-especies-ameacadas-da-fauna-do-ceara/                                11- Palestra: Fauna Silvestre: Perspectivas e Desafios​. Prof. Dr. Daniel Cassiano Lima​ e
Francisco Robson Figueiredo da Costa​</t>
    </r>
  </si>
  <si>
    <t>Na Bahia a SEMA e o INEMA realizaram oficina de meliponicultura com produtores rurais nas APA Joanes-Ipitanga e o conselho gestor da UC.                                  Em Pernambuco, a SEMAS/PE está executando o Projeto intitulado Pernambuco Agroecológico, a partir de financiamento do Banco Mundial para reflorestamento via agroecologia contemplando áreas contempladas na área estratégica para conservação do PAN Herpetofauna do Nordeste, com execução prevista para o segundo semestre de 2024. Entretanto, não tenho registro que interferência do PAN nas indicações.</t>
  </si>
  <si>
    <t>Sara Alves (INEMA/BA) e Patrícia Tavares (CPRH/PE) </t>
  </si>
  <si>
    <t>não tivemos informações sobre a ação no último ano. De qualquer forma, somente uma atividade foi realizada ao longo do ciclo, na Bahia. Não foram realizadas atividades de diagnóstico e monitoramento em outros estados do nordeste. </t>
  </si>
  <si>
    <t>não temos novas informações sobre as atividades que já estavam sendo relatadas em oficinas anteriores, além das dissertações e teses defendidas. Davi informou que a dissertação de Júlia Silva Oliveira gerou um artigo publicado. </t>
  </si>
  <si>
    <t xml:space="preserve">1- Tese de doutorado de Leildo Machado Carilo Filho, defendida em 2023, na UESC. “Evolução da Tolerância Térmica em Anfíbios e Répteis não aviários.”                                                                            2- Dissertação de Maria Letícia Silva-Santos, defendida em 2024, na UFC. CRIATURAS ÚMIDAS EM UM MUNDO EM AQUECIMENTO: COMO AS MUDANÇAS CLIMÁTICAS AFETARÃO OS ANUROS NO SEMIÁRIDO BRASILEIRO? PPG EM SISTEMATICA USO E CONSERVAÇÃO  DA BIODIVERSIDADE.               3-  Loz, A.C.S. ; MOTT, T ; Diele-Viegas, L.M. . Fisiologia térmica de Epictia borapeliotes (Vanzolini, 1996). HERPETOLOGIA BRASILEIRA , 2022.                   4- OLIVEIRA, JÚLIA S.; SANTANA, DIEGO J.; PANTOJA, Davi L.; CERON, KAROLINE; GUEDES, THAÍS B.. Climate change in open environments: Revisiting the current distribution to understand and safeguard the future of psammophilous squamates of the Diagonal of Open Formations of South America. JOURNAL OF ARID ENVIRONMENTS. 2024. https://www.sciencedirect.com/science/article/pii/S014019632300188X?casa_token=EnS5cH0CaXoAAAAA:8OMU2dp8FcbDKp23AWdlOL_1ZyP5xX12aWOuuzXZWHWVbT2eOMY5wRpUIbCX6I_xfuEMITkTDUg              5-   SANTANA, G. L. ; PANTOJA, D. L. ; PELOSO, P. ; SILVA, G. F. ; SILVA, M. S. ; MASCHIO, G. F. . Endemic amphibians of the Cerrado and Caatinga: species richness, geographic range and conservation. The Herpetological Journal, v. 34, p. 116-126, 2024. DOI: https://doi.org/10.33256/34.2.116126                                                  6- SILVA, J. S. ; BARROS, L. R. D. ; PANTOJA, D. L. . Extensão universitária, educação ambiental e desmitificação da herpetofauna e quiropterofauna em tempos de pandemia. In: Deborah Dettman Matos. (Org.). Avanços e Desafios da Extensão Diante das Novas Tecnologias: a Experiência da UFPI. 1ed.Teresina: EDUFPI. 2023. https://www.researchgate.net/publication/370354068_EXTENSAO_UNIVERSITARIA_EDUCACAO_AMBIENTAL_E_DESMITIFICACAO_DA_HERPETOFAUNA_E_QUIROPTEROFAUNA_EM_TEMPOS_DE_PANDEMIA  </t>
  </si>
  <si>
    <t>SITUAÇÃO ATUAL DAS AÇÕES - MONITORIA FINAL (2024)</t>
  </si>
  <si>
    <t>Não iniciada ou não concluída</t>
  </si>
  <si>
    <t>Iniciada e não concluída no período previsto</t>
  </si>
  <si>
    <t>Concluída</t>
  </si>
  <si>
    <t>TOTAL DE AÇÕES DO PAN</t>
  </si>
  <si>
    <t>Ação concluída após a oficina de encerramento do PAN.</t>
  </si>
  <si>
    <t>Relatório e mapa de conectividade.</t>
  </si>
  <si>
    <t>X</t>
  </si>
  <si>
    <t>Houve um pequeno atraso mas os produtos foram entregues</t>
  </si>
  <si>
    <t xml:space="preserve">O site foi criado, porém, em função da indisponibilidade de pessoas para providenciar informações e notícias continuamente, não foi possível manter seu conteúdo e atualizações.   </t>
  </si>
  <si>
    <t>Houve um levantamento preliminar no ICMBio,baseado sobretudo em redes sociais, além de contatos com Ibama e envio de ofícios a órgãos estaduais. Contudo, não houve retorno acerca das espécies do PAN. Portanto, não há meios para estabelecimento de uma lista neste momento.</t>
  </si>
  <si>
    <t>Há iniciativas paralelas sendo elaboradas, sendo interessante que o ICMBio acompanhe e busque se inserir nessas iniciativas.</t>
  </si>
  <si>
    <t>Limitação de agenda dos responsáveis.</t>
  </si>
  <si>
    <t xml:space="preserve">A quantidade de respostas foi insuficiente para o grupo considerar a ação concluída. </t>
  </si>
  <si>
    <t>Falta de articulação.</t>
  </si>
  <si>
    <t xml:space="preserve">Esta ação dependia do produto da ação 2.7, que não foi plenamente excutado. Sendo assim, não foi possível iniciar a ação.Ademais, houve troca de articulador na penultima monitoria, restando um prazo bastante exíguo para sua execução. </t>
  </si>
  <si>
    <t>O RAN participou da oficina para identificação das espécies que necessitam de manejo ex situ, mas não há recurso financeiro captado ainda. Geraldo conseguiu recursos mas teve que desistir, em função das exigências de adapatação do laboratório.</t>
  </si>
  <si>
    <t>Projeto de meliponicultura desenvolvido pleo INEMA (https://www.comunicacao.ba.gov.br/2024/02/noticias/projeto-do-inema-incentiva-a-criacao-de-abelhas-sem-ferrao-em-unidade-de-conservacao/). Mapa de sobreposição das áreas estratégicas com as áreas de desenvolvimento de projetos em Pernembuco.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</si>
</sst>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R$&quot;\ * #,##0.00_-;\-&quot;R$&quot;\ * #,##0.00_-;_-&quot;R$&quot;\ * &quot;-&quot;??_-;_-@_-"/>
    <numFmt numFmtId="164" formatCode="[$-416]mmmm\-yy;@"/>
    <numFmt numFmtId="165" formatCode="mm/yy"/>
    <numFmt numFmtId="166" formatCode="[$-416]mmmm\-yy"/>
    <numFmt numFmtId="167" formatCode="#,##0.000"/>
    <numFmt numFmtId="168" formatCode="mmmm/yyyy"/>
    <numFmt numFmtId="169" formatCode="&quot;$&quot;#,##0.00"/>
  </numFmts>
  <fonts count="65" x14ac:knownFonts="1">
    <font>
      <sz val="11"/>
      <color theme="1"/>
      <name val="Calibri"/>
      <family val="2"/>
      <scheme val="minor"/>
    </font>
    <font>
      <sz val="11"/>
      <color theme="1"/>
      <name val="Calibri"/>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2"/>
      <color theme="1"/>
      <name val="Calibri"/>
      <family val="2"/>
      <scheme val="minor"/>
    </font>
    <font>
      <sz val="14"/>
      <name val="Calibri"/>
      <family val="2"/>
      <scheme val="minor"/>
    </font>
    <font>
      <b/>
      <sz val="12"/>
      <color theme="1"/>
      <name val="Calibri"/>
      <family val="2"/>
      <scheme val="minor"/>
    </font>
    <font>
      <b/>
      <sz val="12"/>
      <name val="Calibri"/>
      <family val="2"/>
      <scheme val="minor"/>
    </font>
    <font>
      <b/>
      <sz val="14"/>
      <color theme="0"/>
      <name val="Calibri"/>
      <family val="2"/>
      <scheme val="minor"/>
    </font>
    <font>
      <b/>
      <sz val="12"/>
      <color theme="0"/>
      <name val="Calibri"/>
      <family val="2"/>
      <scheme val="minor"/>
    </font>
    <font>
      <b/>
      <sz val="16"/>
      <name val="Calibri"/>
      <family val="2"/>
      <scheme val="minor"/>
    </font>
    <font>
      <sz val="11"/>
      <color rgb="FFFF0000"/>
      <name val="Calibri"/>
      <family val="2"/>
      <scheme val="minor"/>
    </font>
    <font>
      <b/>
      <sz val="11"/>
      <color rgb="FFFF0000"/>
      <name val="Calibri"/>
      <family val="2"/>
      <scheme val="minor"/>
    </font>
    <font>
      <sz val="12"/>
      <color theme="0"/>
      <name val="Calibri"/>
      <family val="2"/>
      <scheme val="minor"/>
    </font>
    <font>
      <sz val="12"/>
      <name val="Calibri"/>
      <family val="2"/>
      <scheme val="minor"/>
    </font>
    <font>
      <sz val="11"/>
      <name val="Calibri"/>
      <family val="2"/>
      <scheme val="minor"/>
    </font>
    <font>
      <b/>
      <sz val="16"/>
      <color theme="0"/>
      <name val="Calibri"/>
      <family val="2"/>
      <scheme val="minor"/>
    </font>
    <font>
      <b/>
      <sz val="16"/>
      <color theme="1"/>
      <name val="Calibri"/>
      <family val="2"/>
      <scheme val="minor"/>
    </font>
    <font>
      <sz val="14"/>
      <color theme="1"/>
      <name val="Calibri"/>
      <family val="2"/>
      <scheme val="minor"/>
    </font>
    <font>
      <b/>
      <sz val="18"/>
      <color theme="1"/>
      <name val="Calibri"/>
      <family val="2"/>
      <scheme val="minor"/>
    </font>
    <font>
      <sz val="12"/>
      <name val="Calibri"/>
      <family val="2"/>
    </font>
    <font>
      <sz val="11"/>
      <name val="Calibri"/>
      <family val="2"/>
    </font>
    <font>
      <sz val="11"/>
      <color rgb="FFFF0000"/>
      <name val="Calibri"/>
      <family val="2"/>
    </font>
    <font>
      <strike/>
      <sz val="11"/>
      <color rgb="FF0070C0"/>
      <name val="Calibri"/>
      <family val="2"/>
    </font>
    <font>
      <i/>
      <sz val="11"/>
      <name val="Calibri"/>
      <family val="2"/>
    </font>
    <font>
      <sz val="11"/>
      <color rgb="FF000000"/>
      <name val="Calibri"/>
      <family val="2"/>
    </font>
    <font>
      <i/>
      <sz val="11"/>
      <color rgb="FF000000"/>
      <name val="Calibri"/>
      <family val="2"/>
    </font>
    <font>
      <sz val="11"/>
      <color rgb="FF38761D"/>
      <name val="Calibri"/>
      <family val="2"/>
    </font>
    <font>
      <sz val="12"/>
      <color rgb="FF201F1E"/>
      <name val="Calibri"/>
      <family val="2"/>
      <scheme val="minor"/>
    </font>
    <font>
      <i/>
      <sz val="11"/>
      <color theme="1"/>
      <name val="Calibri"/>
      <family val="2"/>
      <scheme val="minor"/>
    </font>
    <font>
      <sz val="10"/>
      <name val="Arial"/>
      <family val="2"/>
    </font>
    <font>
      <u/>
      <sz val="11"/>
      <color theme="10"/>
      <name val="Calibri"/>
      <family val="2"/>
      <scheme val="minor"/>
    </font>
    <font>
      <sz val="11"/>
      <color rgb="FF000000"/>
      <name val="Calibri"/>
      <family val="2"/>
      <scheme val="minor"/>
    </font>
    <font>
      <sz val="8"/>
      <color theme="1"/>
      <name val="Calibri"/>
      <family val="2"/>
      <scheme val="minor"/>
    </font>
    <font>
      <sz val="12"/>
      <color rgb="FF000000"/>
      <name val="Calibri"/>
      <family val="2"/>
      <scheme val="minor"/>
    </font>
    <font>
      <sz val="12"/>
      <color theme="1"/>
      <name val="Calibri"/>
      <family val="2"/>
    </font>
    <font>
      <i/>
      <sz val="12"/>
      <color rgb="FF000000"/>
      <name val="Calibri"/>
      <family val="2"/>
      <scheme val="minor"/>
    </font>
    <font>
      <sz val="12"/>
      <color rgb="FF000000"/>
      <name val="Calibri"/>
      <family val="2"/>
    </font>
    <font>
      <sz val="10"/>
      <color rgb="FF000000"/>
      <name val="Tahoma"/>
      <family val="2"/>
    </font>
    <font>
      <b/>
      <sz val="10"/>
      <color rgb="FF000000"/>
      <name val="Tahoma"/>
      <family val="2"/>
    </font>
    <font>
      <b/>
      <sz val="10"/>
      <name val="Calibri"/>
      <family val="2"/>
      <scheme val="minor"/>
    </font>
    <font>
      <sz val="10"/>
      <color theme="1"/>
      <name val="Calibri"/>
      <family val="2"/>
      <scheme val="minor"/>
    </font>
    <font>
      <sz val="10"/>
      <name val="Calibri"/>
      <family val="2"/>
    </font>
    <font>
      <sz val="11"/>
      <name val="Calibri"/>
    </font>
    <font>
      <sz val="11"/>
      <color rgb="FF000000"/>
      <name val="Calibri"/>
    </font>
    <font>
      <sz val="12"/>
      <color rgb="FF000000"/>
      <name val="Calibri"/>
    </font>
    <font>
      <sz val="12"/>
      <color rgb="FF000000"/>
      <name val="Calibri"/>
      <charset val="1"/>
    </font>
    <font>
      <sz val="12"/>
      <color rgb="FF333333"/>
      <name val="Calibri"/>
      <scheme val="minor"/>
    </font>
    <font>
      <sz val="12"/>
      <color rgb="FF000000"/>
      <name val="Calibri"/>
      <scheme val="minor"/>
    </font>
    <font>
      <sz val="11"/>
      <color rgb="FF000000"/>
      <name val="Calibri"/>
      <scheme val="minor"/>
    </font>
    <font>
      <i/>
      <sz val="12"/>
      <color rgb="FF000000"/>
      <name val="Calibri"/>
    </font>
    <font>
      <sz val="11"/>
      <name val="Calibri"/>
      <charset val="1"/>
    </font>
    <font>
      <sz val="11"/>
      <name val="Calibri"/>
      <scheme val="minor"/>
    </font>
    <font>
      <i/>
      <sz val="11"/>
      <color rgb="FF000000"/>
      <name val="Calibri"/>
    </font>
    <font>
      <i/>
      <sz val="12"/>
      <color rgb="FF000000"/>
      <name val="Calibri"/>
      <charset val="1"/>
    </font>
    <font>
      <u/>
      <sz val="12"/>
      <color rgb="FF467886"/>
      <name val="Calibri"/>
    </font>
    <font>
      <sz val="12"/>
      <name val="Calibri"/>
      <charset val="1"/>
    </font>
    <font>
      <sz val="11"/>
      <color rgb="FF000000"/>
      <name val="Calibri"/>
      <charset val="1"/>
    </font>
    <font>
      <sz val="12"/>
      <color rgb="FF212121"/>
      <name val="Calibri"/>
      <scheme val="minor"/>
    </font>
    <font>
      <i/>
      <sz val="12"/>
      <color rgb="FF212121"/>
      <name val="Calibri"/>
      <scheme val="minor"/>
    </font>
    <font>
      <b/>
      <sz val="12"/>
      <name val="Calibri"/>
      <charset val="1"/>
    </font>
    <font>
      <i/>
      <sz val="12"/>
      <name val="Calibri"/>
      <charset val="1"/>
    </font>
    <font>
      <b/>
      <sz val="12"/>
      <color rgb="FF000000"/>
      <name val="Calibri"/>
    </font>
  </fonts>
  <fills count="24">
    <fill>
      <patternFill patternType="none"/>
    </fill>
    <fill>
      <patternFill patternType="gray125"/>
    </fill>
    <fill>
      <patternFill patternType="solid">
        <fgColor theme="0" tint="-4.9989318521683403E-2"/>
        <bgColor indexed="64"/>
      </patternFill>
    </fill>
    <fill>
      <patternFill patternType="solid">
        <fgColor theme="0" tint="-0.34998626667073579"/>
        <bgColor indexed="64"/>
      </patternFill>
    </fill>
    <fill>
      <patternFill patternType="solid">
        <fgColor theme="0"/>
        <bgColor indexed="64"/>
      </patternFill>
    </fill>
    <fill>
      <patternFill patternType="solid">
        <fgColor theme="8" tint="0.39997558519241921"/>
        <bgColor indexed="64"/>
      </patternFill>
    </fill>
    <fill>
      <patternFill patternType="solid">
        <fgColor theme="6" tint="0.39997558519241921"/>
        <bgColor indexed="64"/>
      </patternFill>
    </fill>
    <fill>
      <patternFill patternType="solid">
        <fgColor rgb="FFFF0000"/>
        <bgColor indexed="64"/>
      </patternFill>
    </fill>
    <fill>
      <patternFill patternType="solid">
        <fgColor rgb="FFFFC000"/>
        <bgColor indexed="64"/>
      </patternFill>
    </fill>
    <fill>
      <patternFill patternType="solid">
        <fgColor rgb="FF92D050"/>
        <bgColor indexed="64"/>
      </patternFill>
    </fill>
    <fill>
      <patternFill patternType="solid">
        <fgColor rgb="FF0070C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B15407"/>
        <bgColor indexed="64"/>
      </patternFill>
    </fill>
    <fill>
      <patternFill patternType="solid">
        <fgColor theme="8" tint="0.79998168889431442"/>
        <bgColor indexed="64"/>
      </patternFill>
    </fill>
    <fill>
      <patternFill patternType="solid">
        <fgColor theme="4" tint="-0.249977111117893"/>
        <bgColor indexed="64"/>
      </patternFill>
    </fill>
    <fill>
      <patternFill patternType="solid">
        <fgColor rgb="FFFF99CC"/>
        <bgColor indexed="64"/>
      </patternFill>
    </fill>
    <fill>
      <patternFill patternType="solid">
        <fgColor rgb="FF00B050"/>
        <bgColor indexed="64"/>
      </patternFill>
    </fill>
    <fill>
      <patternFill patternType="solid">
        <fgColor rgb="FF7030A0"/>
        <bgColor indexed="64"/>
      </patternFill>
    </fill>
    <fill>
      <patternFill patternType="solid">
        <fgColor rgb="FF006600"/>
        <bgColor indexed="64"/>
      </patternFill>
    </fill>
    <fill>
      <patternFill patternType="solid">
        <fgColor rgb="FFFFFFFF"/>
        <bgColor rgb="FFFFFFFF"/>
      </patternFill>
    </fill>
    <fill>
      <patternFill patternType="solid">
        <fgColor rgb="FF00B0F0"/>
        <bgColor indexed="64"/>
      </patternFill>
    </fill>
    <fill>
      <patternFill patternType="solid">
        <fgColor theme="9" tint="-0.499984740745262"/>
        <bgColor indexed="64"/>
      </patternFill>
    </fill>
    <fill>
      <patternFill patternType="solid">
        <fgColor rgb="FFFFFFFF"/>
        <bgColor indexed="64"/>
      </patternFill>
    </fill>
  </fills>
  <borders count="80">
    <border>
      <left/>
      <right/>
      <top/>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top style="medium">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top/>
      <bottom style="thin">
        <color indexed="64"/>
      </bottom>
      <diagonal/>
    </border>
    <border>
      <left style="thin">
        <color indexed="64"/>
      </left>
      <right style="thin">
        <color indexed="64"/>
      </right>
      <top style="thin">
        <color rgb="FF000000"/>
      </top>
      <bottom style="thin">
        <color indexed="64"/>
      </bottom>
      <diagonal/>
    </border>
    <border>
      <left style="thin">
        <color rgb="FF000000"/>
      </left>
      <right/>
      <top/>
      <bottom style="thin">
        <color rgb="FF000000"/>
      </bottom>
      <diagonal/>
    </border>
    <border>
      <left/>
      <right style="thin">
        <color indexed="64"/>
      </right>
      <top/>
      <bottom/>
      <diagonal/>
    </border>
    <border>
      <left/>
      <right style="thin">
        <color rgb="FF000000"/>
      </right>
      <top style="thin">
        <color rgb="FF000000"/>
      </top>
      <bottom style="thin">
        <color rgb="FF000000"/>
      </bottom>
      <diagonal/>
    </border>
    <border>
      <left style="medium">
        <color indexed="64"/>
      </left>
      <right style="thin">
        <color indexed="64"/>
      </right>
      <top style="thin">
        <color indexed="64"/>
      </top>
      <bottom/>
      <diagonal/>
    </border>
    <border>
      <left style="thin">
        <color rgb="FF000000"/>
      </left>
      <right/>
      <top/>
      <bottom/>
      <diagonal/>
    </border>
    <border>
      <left/>
      <right/>
      <top/>
      <bottom style="thin">
        <color rgb="FF000000"/>
      </bottom>
      <diagonal/>
    </border>
    <border>
      <left/>
      <right style="thin">
        <color rgb="FF000000"/>
      </right>
      <top/>
      <bottom/>
      <diagonal/>
    </border>
    <border>
      <left style="medium">
        <color rgb="FF000000"/>
      </left>
      <right/>
      <top style="medium">
        <color rgb="FF000000"/>
      </top>
      <bottom/>
      <diagonal/>
    </border>
    <border>
      <left/>
      <right/>
      <top style="medium">
        <color rgb="FF000000"/>
      </top>
      <bottom/>
      <diagonal/>
    </border>
    <border>
      <left style="medium">
        <color rgb="FF000000"/>
      </left>
      <right/>
      <top/>
      <bottom/>
      <diagonal/>
    </border>
    <border>
      <left/>
      <right style="thin">
        <color rgb="FF000000"/>
      </right>
      <top style="thin">
        <color rgb="FF000000"/>
      </top>
      <bottom/>
      <diagonal/>
    </border>
    <border>
      <left style="thin">
        <color rgb="FF000000"/>
      </left>
      <right/>
      <top style="thin">
        <color rgb="FF000000"/>
      </top>
      <bottom/>
      <diagonal/>
    </border>
    <border>
      <left/>
      <right style="thin">
        <color rgb="FF000000"/>
      </right>
      <top/>
      <bottom style="thin">
        <color rgb="FF000000"/>
      </bottom>
      <diagonal/>
    </border>
    <border>
      <left style="thin">
        <color indexed="64"/>
      </left>
      <right/>
      <top/>
      <bottom/>
      <diagonal/>
    </border>
    <border>
      <left/>
      <right/>
      <top style="thin">
        <color rgb="FF000000"/>
      </top>
      <bottom/>
      <diagonal/>
    </border>
    <border>
      <left/>
      <right style="thin">
        <color indexed="64"/>
      </right>
      <top style="thin">
        <color indexed="64"/>
      </top>
      <bottom style="thin">
        <color rgb="FF000000"/>
      </bottom>
      <diagonal/>
    </border>
    <border>
      <left style="thin">
        <color indexed="64"/>
      </left>
      <right/>
      <top style="thin">
        <color indexed="64"/>
      </top>
      <bottom/>
      <diagonal/>
    </border>
  </borders>
  <cellStyleXfs count="6">
    <xf numFmtId="0" fontId="0" fillId="0" borderId="0"/>
    <xf numFmtId="9" fontId="2" fillId="0" borderId="0" applyFont="0" applyFill="0" applyBorder="0" applyAlignment="0" applyProtection="0"/>
    <xf numFmtId="0" fontId="2" fillId="0" borderId="0"/>
    <xf numFmtId="44" fontId="2"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cellStyleXfs>
  <cellXfs count="600">
    <xf numFmtId="0" fontId="0" fillId="0" borderId="0" xfId="0"/>
    <xf numFmtId="0" fontId="0" fillId="4" borderId="0" xfId="0" applyFill="1"/>
    <xf numFmtId="0" fontId="0" fillId="0" borderId="0" xfId="0" applyAlignment="1">
      <alignment vertical="center"/>
    </xf>
    <xf numFmtId="0" fontId="13" fillId="0" borderId="0" xfId="0" applyFont="1" applyAlignment="1">
      <alignment horizontal="center" wrapText="1"/>
    </xf>
    <xf numFmtId="9" fontId="6" fillId="0" borderId="0" xfId="1" applyFont="1" applyBorder="1" applyAlignment="1">
      <alignment horizontal="center"/>
    </xf>
    <xf numFmtId="9" fontId="0" fillId="0" borderId="0" xfId="0" applyNumberFormat="1" applyAlignment="1">
      <alignment horizontal="center"/>
    </xf>
    <xf numFmtId="0" fontId="3" fillId="0" borderId="0" xfId="0" applyFont="1" applyAlignment="1">
      <alignment horizontal="center" vertical="center"/>
    </xf>
    <xf numFmtId="0" fontId="3" fillId="17" borderId="19" xfId="0" applyFont="1" applyFill="1" applyBorder="1" applyAlignment="1">
      <alignment horizontal="center" vertical="center" wrapText="1"/>
    </xf>
    <xf numFmtId="0" fontId="3" fillId="17" borderId="19" xfId="0" applyFont="1" applyFill="1" applyBorder="1" applyAlignment="1">
      <alignment horizontal="center" vertical="center"/>
    </xf>
    <xf numFmtId="0" fontId="3" fillId="17" borderId="20" xfId="0" applyFont="1" applyFill="1" applyBorder="1" applyAlignment="1">
      <alignment horizontal="center" vertical="center"/>
    </xf>
    <xf numFmtId="0" fontId="13" fillId="0" borderId="0" xfId="0" applyFont="1"/>
    <xf numFmtId="0" fontId="0" fillId="19" borderId="0" xfId="0" applyFill="1"/>
    <xf numFmtId="0" fontId="0" fillId="0" borderId="0" xfId="0" applyAlignment="1">
      <alignment wrapText="1"/>
    </xf>
    <xf numFmtId="0" fontId="7" fillId="0" borderId="0" xfId="0" applyFont="1" applyAlignment="1">
      <alignment vertical="center" wrapText="1"/>
    </xf>
    <xf numFmtId="0" fontId="0" fillId="0" borderId="0" xfId="0" applyAlignment="1">
      <alignment horizontal="left" vertical="center"/>
    </xf>
    <xf numFmtId="0" fontId="5" fillId="0" borderId="0" xfId="0" applyFont="1"/>
    <xf numFmtId="0" fontId="5" fillId="19" borderId="0" xfId="0" applyFont="1" applyFill="1"/>
    <xf numFmtId="0" fontId="15" fillId="0" borderId="0" xfId="0" applyFont="1" applyAlignment="1">
      <alignment horizontal="left" vertical="center"/>
    </xf>
    <xf numFmtId="0" fontId="0" fillId="19" borderId="0" xfId="0" applyFill="1" applyAlignment="1">
      <alignment vertical="center"/>
    </xf>
    <xf numFmtId="0" fontId="0" fillId="13" borderId="9" xfId="0" applyFill="1" applyBorder="1"/>
    <xf numFmtId="0" fontId="0" fillId="3" borderId="9" xfId="0" applyFill="1" applyBorder="1"/>
    <xf numFmtId="0" fontId="0" fillId="7" borderId="9" xfId="0" applyFill="1" applyBorder="1"/>
    <xf numFmtId="0" fontId="0" fillId="18" borderId="9" xfId="0" applyFill="1" applyBorder="1"/>
    <xf numFmtId="0" fontId="0" fillId="8" borderId="9" xfId="0" applyFill="1" applyBorder="1"/>
    <xf numFmtId="0" fontId="0" fillId="9" borderId="9" xfId="0" applyFill="1" applyBorder="1"/>
    <xf numFmtId="0" fontId="0" fillId="10" borderId="10" xfId="0" applyFill="1" applyBorder="1"/>
    <xf numFmtId="0" fontId="3" fillId="17" borderId="18" xfId="0" applyFont="1" applyFill="1" applyBorder="1" applyAlignment="1">
      <alignment horizontal="center" vertical="center"/>
    </xf>
    <xf numFmtId="9" fontId="16" fillId="0" borderId="17" xfId="1" applyFont="1" applyBorder="1" applyAlignment="1">
      <alignment horizontal="center" vertical="center"/>
    </xf>
    <xf numFmtId="0" fontId="16" fillId="0" borderId="2" xfId="0" applyFont="1" applyBorder="1" applyAlignment="1">
      <alignment horizontal="center" vertical="center"/>
    </xf>
    <xf numFmtId="9" fontId="16" fillId="0" borderId="12" xfId="1" applyFont="1" applyBorder="1" applyAlignment="1">
      <alignment horizontal="center" vertical="center"/>
    </xf>
    <xf numFmtId="9" fontId="16" fillId="0" borderId="21" xfId="1" applyFont="1" applyBorder="1" applyAlignment="1">
      <alignment horizontal="center" vertical="center"/>
    </xf>
    <xf numFmtId="0" fontId="17" fillId="0" borderId="19" xfId="0" applyFont="1" applyBorder="1" applyAlignment="1">
      <alignment horizontal="center" vertical="center"/>
    </xf>
    <xf numFmtId="9" fontId="17" fillId="0" borderId="20" xfId="0" applyNumberFormat="1" applyFont="1" applyBorder="1" applyAlignment="1">
      <alignment horizontal="center" vertical="center"/>
    </xf>
    <xf numFmtId="0" fontId="3" fillId="15" borderId="8" xfId="0" applyFont="1" applyFill="1" applyBorder="1" applyAlignment="1">
      <alignment horizontal="center" vertical="center" wrapText="1"/>
    </xf>
    <xf numFmtId="0" fontId="0" fillId="2" borderId="6" xfId="0" applyFill="1" applyBorder="1" applyAlignment="1">
      <alignment horizontal="center"/>
    </xf>
    <xf numFmtId="0" fontId="0" fillId="2" borderId="24" xfId="0" applyFill="1" applyBorder="1" applyAlignment="1">
      <alignment horizontal="center"/>
    </xf>
    <xf numFmtId="0" fontId="0" fillId="2" borderId="2" xfId="0" applyFill="1" applyBorder="1" applyAlignment="1">
      <alignment horizontal="center"/>
    </xf>
    <xf numFmtId="0" fontId="0" fillId="2" borderId="12" xfId="0" applyFill="1" applyBorder="1" applyAlignment="1">
      <alignment horizontal="center"/>
    </xf>
    <xf numFmtId="0" fontId="0" fillId="7" borderId="11" xfId="0" applyFill="1" applyBorder="1" applyAlignment="1">
      <alignment horizontal="left" vertical="center"/>
    </xf>
    <xf numFmtId="0" fontId="5" fillId="18" borderId="11" xfId="0" applyFont="1" applyFill="1" applyBorder="1" applyAlignment="1">
      <alignment horizontal="left" vertical="center"/>
    </xf>
    <xf numFmtId="0" fontId="0" fillId="10" borderId="11" xfId="0" applyFill="1" applyBorder="1" applyAlignment="1">
      <alignment horizontal="left" vertical="center"/>
    </xf>
    <xf numFmtId="0" fontId="5" fillId="15" borderId="18" xfId="0" applyFont="1" applyFill="1" applyBorder="1" applyAlignment="1">
      <alignment horizontal="left" vertical="center" wrapText="1"/>
    </xf>
    <xf numFmtId="0" fontId="6" fillId="0" borderId="0" xfId="0" applyFont="1" applyAlignment="1">
      <alignment vertical="center"/>
    </xf>
    <xf numFmtId="0" fontId="6" fillId="0" borderId="23" xfId="0" applyFont="1" applyBorder="1" applyAlignment="1">
      <alignment vertical="center"/>
    </xf>
    <xf numFmtId="0" fontId="6" fillId="0" borderId="6" xfId="0" applyFont="1" applyBorder="1" applyAlignment="1">
      <alignment vertical="center"/>
    </xf>
    <xf numFmtId="0" fontId="0" fillId="0" borderId="2" xfId="0" applyBorder="1" applyAlignment="1">
      <alignment horizontal="center" vertical="center"/>
    </xf>
    <xf numFmtId="0" fontId="8" fillId="0" borderId="0" xfId="0" applyFont="1" applyAlignment="1">
      <alignment horizontal="center" vertical="center"/>
    </xf>
    <xf numFmtId="0" fontId="19" fillId="0" borderId="29" xfId="0" applyFont="1" applyBorder="1" applyAlignment="1">
      <alignment horizontal="left" vertical="center"/>
    </xf>
    <xf numFmtId="0" fontId="19" fillId="0" borderId="28" xfId="0" applyFont="1" applyBorder="1" applyAlignment="1">
      <alignment horizontal="left" vertical="center"/>
    </xf>
    <xf numFmtId="0" fontId="19" fillId="0" borderId="0" xfId="0" applyFont="1" applyAlignment="1">
      <alignment horizontal="left" vertical="center"/>
    </xf>
    <xf numFmtId="0" fontId="0" fillId="6" borderId="2" xfId="0" applyFill="1" applyBorder="1" applyAlignment="1">
      <alignment horizontal="center" vertical="center"/>
    </xf>
    <xf numFmtId="0" fontId="0" fillId="6" borderId="14" xfId="0" applyFill="1" applyBorder="1" applyAlignment="1">
      <alignment horizontal="center" vertical="center"/>
    </xf>
    <xf numFmtId="0" fontId="10" fillId="19" borderId="0" xfId="0" applyFont="1" applyFill="1" applyAlignment="1">
      <alignment horizontal="right" vertical="center"/>
    </xf>
    <xf numFmtId="0" fontId="21" fillId="16" borderId="27" xfId="0" applyFont="1" applyFill="1" applyBorder="1" applyAlignment="1">
      <alignment horizontal="center" vertical="center"/>
    </xf>
    <xf numFmtId="0" fontId="21" fillId="0" borderId="28" xfId="0" applyFont="1" applyBorder="1" applyAlignment="1">
      <alignment horizontal="center" vertical="center"/>
    </xf>
    <xf numFmtId="0" fontId="21" fillId="0" borderId="22" xfId="0" applyFont="1" applyBorder="1" applyAlignment="1">
      <alignment horizontal="center" vertical="center"/>
    </xf>
    <xf numFmtId="0" fontId="0" fillId="19" borderId="0" xfId="0" applyFill="1" applyAlignment="1">
      <alignment vertical="center" wrapText="1"/>
    </xf>
    <xf numFmtId="0" fontId="0" fillId="0" borderId="0" xfId="0" applyAlignment="1">
      <alignment vertical="center" wrapText="1"/>
    </xf>
    <xf numFmtId="0" fontId="5" fillId="0" borderId="0" xfId="0" applyFont="1" applyAlignment="1">
      <alignment vertical="center"/>
    </xf>
    <xf numFmtId="0" fontId="0" fillId="0" borderId="4" xfId="0" applyBorder="1" applyAlignment="1">
      <alignment vertical="center"/>
    </xf>
    <xf numFmtId="0" fontId="0" fillId="0" borderId="4" xfId="0" applyBorder="1" applyAlignment="1" applyProtection="1">
      <alignment vertical="center"/>
      <protection locked="0"/>
    </xf>
    <xf numFmtId="0" fontId="6" fillId="0" borderId="4" xfId="0" applyFont="1" applyBorder="1" applyAlignment="1">
      <alignment horizontal="center" vertical="center"/>
    </xf>
    <xf numFmtId="0" fontId="0" fillId="0" borderId="2" xfId="0" applyBorder="1" applyAlignment="1">
      <alignment vertical="center"/>
    </xf>
    <xf numFmtId="0" fontId="0" fillId="0" borderId="0" xfId="0" applyAlignment="1">
      <alignment horizontal="center" vertical="center"/>
    </xf>
    <xf numFmtId="0" fontId="0" fillId="2" borderId="4" xfId="0" applyFill="1" applyBorder="1" applyAlignment="1">
      <alignment horizontal="center"/>
    </xf>
    <xf numFmtId="0" fontId="0" fillId="2" borderId="17" xfId="0" applyFill="1" applyBorder="1" applyAlignment="1">
      <alignment horizontal="center"/>
    </xf>
    <xf numFmtId="0" fontId="4" fillId="0" borderId="7" xfId="0" applyFont="1" applyBorder="1" applyAlignment="1">
      <alignment horizontal="center" vertical="center"/>
    </xf>
    <xf numFmtId="0" fontId="19" fillId="16" borderId="8" xfId="0" applyFont="1" applyFill="1" applyBorder="1" applyAlignment="1">
      <alignment vertical="center"/>
    </xf>
    <xf numFmtId="0" fontId="19" fillId="16" borderId="9" xfId="0" applyFont="1" applyFill="1" applyBorder="1" applyAlignment="1">
      <alignment vertical="center"/>
    </xf>
    <xf numFmtId="0" fontId="19" fillId="16" borderId="10" xfId="0" applyFont="1" applyFill="1" applyBorder="1" applyAlignment="1">
      <alignment vertical="center"/>
    </xf>
    <xf numFmtId="0" fontId="19" fillId="16" borderId="28" xfId="0" applyFont="1" applyFill="1" applyBorder="1" applyAlignment="1">
      <alignment vertical="center"/>
    </xf>
    <xf numFmtId="0" fontId="0" fillId="0" borderId="28" xfId="0" applyBorder="1" applyAlignment="1">
      <alignment vertical="center"/>
    </xf>
    <xf numFmtId="0" fontId="5" fillId="13" borderId="41" xfId="0" applyFont="1" applyFill="1" applyBorder="1" applyAlignment="1">
      <alignment horizontal="left" vertical="center"/>
    </xf>
    <xf numFmtId="0" fontId="5" fillId="13" borderId="42" xfId="0" applyFont="1" applyFill="1" applyBorder="1" applyAlignment="1">
      <alignment horizontal="left" vertical="center"/>
    </xf>
    <xf numFmtId="0" fontId="0" fillId="2" borderId="25" xfId="0" applyFill="1" applyBorder="1" applyAlignment="1">
      <alignment horizontal="center"/>
    </xf>
    <xf numFmtId="0" fontId="0" fillId="2" borderId="26" xfId="0" applyFill="1" applyBorder="1" applyAlignment="1">
      <alignment horizontal="center"/>
    </xf>
    <xf numFmtId="0" fontId="3" fillId="15" borderId="7" xfId="0" applyFont="1" applyFill="1" applyBorder="1" applyAlignment="1">
      <alignment horizontal="center" vertical="center" wrapText="1"/>
    </xf>
    <xf numFmtId="0" fontId="5" fillId="13" borderId="43" xfId="0" applyFont="1" applyFill="1" applyBorder="1" applyAlignment="1">
      <alignment horizontal="left" vertical="center"/>
    </xf>
    <xf numFmtId="0" fontId="0" fillId="3" borderId="44" xfId="0" applyFill="1" applyBorder="1" applyAlignment="1">
      <alignment horizontal="left" vertical="center"/>
    </xf>
    <xf numFmtId="0" fontId="0" fillId="7" borderId="44" xfId="0" applyFill="1" applyBorder="1" applyAlignment="1">
      <alignment horizontal="left" vertical="center"/>
    </xf>
    <xf numFmtId="0" fontId="0" fillId="8" borderId="44" xfId="0" applyFill="1" applyBorder="1" applyAlignment="1">
      <alignment horizontal="left" vertical="center"/>
    </xf>
    <xf numFmtId="0" fontId="0" fillId="9" borderId="44" xfId="0" applyFill="1" applyBorder="1" applyAlignment="1">
      <alignment horizontal="left" vertical="center"/>
    </xf>
    <xf numFmtId="0" fontId="0" fillId="10" borderId="44" xfId="0" applyFill="1" applyBorder="1" applyAlignment="1">
      <alignment horizontal="left" vertical="center"/>
    </xf>
    <xf numFmtId="0" fontId="0" fillId="16" borderId="45" xfId="0" applyFill="1" applyBorder="1" applyAlignment="1">
      <alignment horizontal="left" vertical="center"/>
    </xf>
    <xf numFmtId="0" fontId="16" fillId="0" borderId="6" xfId="0" applyFont="1" applyBorder="1" applyAlignment="1">
      <alignment horizontal="center" vertical="center"/>
    </xf>
    <xf numFmtId="0" fontId="16" fillId="0" borderId="24" xfId="0" applyFont="1" applyBorder="1" applyAlignment="1">
      <alignment horizontal="center" vertical="center"/>
    </xf>
    <xf numFmtId="0" fontId="16" fillId="0" borderId="46" xfId="0" applyFont="1" applyBorder="1" applyAlignment="1">
      <alignment horizontal="center" vertical="center"/>
    </xf>
    <xf numFmtId="0" fontId="16" fillId="0" borderId="36" xfId="0" applyFont="1" applyBorder="1" applyAlignment="1">
      <alignment horizontal="center" vertical="center"/>
    </xf>
    <xf numFmtId="9" fontId="16" fillId="0" borderId="31" xfId="1" applyFont="1" applyBorder="1" applyAlignment="1">
      <alignment horizontal="center" vertical="center"/>
    </xf>
    <xf numFmtId="0" fontId="16" fillId="0" borderId="11" xfId="0" applyFont="1" applyBorder="1" applyAlignment="1">
      <alignment horizontal="center" vertical="center"/>
    </xf>
    <xf numFmtId="0" fontId="16" fillId="0" borderId="13" xfId="0" applyFont="1" applyBorder="1" applyAlignment="1">
      <alignment horizontal="center" vertical="center"/>
    </xf>
    <xf numFmtId="9" fontId="16" fillId="0" borderId="15" xfId="1" applyFont="1" applyBorder="1" applyAlignment="1">
      <alignment horizontal="center" vertical="center"/>
    </xf>
    <xf numFmtId="0" fontId="5" fillId="15" borderId="8" xfId="0" applyFont="1" applyFill="1" applyBorder="1" applyAlignment="1">
      <alignment horizontal="left" vertical="center" wrapText="1"/>
    </xf>
    <xf numFmtId="0" fontId="17" fillId="0" borderId="32" xfId="0" applyFont="1" applyBorder="1" applyAlignment="1">
      <alignment horizontal="center" vertical="center"/>
    </xf>
    <xf numFmtId="0" fontId="17" fillId="0" borderId="18" xfId="0" applyFont="1" applyBorder="1" applyAlignment="1">
      <alignment horizontal="center" vertical="center"/>
    </xf>
    <xf numFmtId="164" fontId="22" fillId="6" borderId="2" xfId="0" applyNumberFormat="1" applyFont="1" applyFill="1" applyBorder="1" applyAlignment="1">
      <alignment horizontal="center" vertical="center" wrapText="1"/>
    </xf>
    <xf numFmtId="164" fontId="22" fillId="6" borderId="14" xfId="0" applyNumberFormat="1" applyFont="1" applyFill="1" applyBorder="1" applyAlignment="1">
      <alignment horizontal="center" vertical="center" wrapText="1"/>
    </xf>
    <xf numFmtId="0" fontId="0" fillId="2" borderId="48" xfId="0" applyFill="1" applyBorder="1" applyAlignment="1">
      <alignment horizontal="center"/>
    </xf>
    <xf numFmtId="0" fontId="0" fillId="0" borderId="0" xfId="0" applyProtection="1">
      <protection locked="0"/>
    </xf>
    <xf numFmtId="9" fontId="16" fillId="0" borderId="31" xfId="1" applyFont="1" applyBorder="1" applyAlignment="1" applyProtection="1">
      <alignment horizontal="center" vertical="center"/>
    </xf>
    <xf numFmtId="9" fontId="16" fillId="0" borderId="17" xfId="1" applyFont="1" applyBorder="1" applyAlignment="1" applyProtection="1">
      <alignment horizontal="center" vertical="center"/>
    </xf>
    <xf numFmtId="9" fontId="6" fillId="0" borderId="0" xfId="1" applyFont="1" applyBorder="1" applyAlignment="1" applyProtection="1">
      <alignment horizontal="center"/>
    </xf>
    <xf numFmtId="9" fontId="16" fillId="0" borderId="12" xfId="1" applyFont="1" applyBorder="1" applyAlignment="1" applyProtection="1">
      <alignment horizontal="center" vertical="center"/>
    </xf>
    <xf numFmtId="9" fontId="16" fillId="0" borderId="15" xfId="1" applyFont="1" applyBorder="1" applyAlignment="1" applyProtection="1">
      <alignment horizontal="center" vertical="center"/>
    </xf>
    <xf numFmtId="9" fontId="16" fillId="0" borderId="21" xfId="1" applyFont="1" applyBorder="1" applyAlignment="1" applyProtection="1">
      <alignment horizontal="center" vertical="center"/>
    </xf>
    <xf numFmtId="0" fontId="0" fillId="19" borderId="0" xfId="0" applyFill="1" applyAlignment="1">
      <alignment vertical="top"/>
    </xf>
    <xf numFmtId="0" fontId="0" fillId="0" borderId="0" xfId="0" applyAlignment="1">
      <alignment vertical="top"/>
    </xf>
    <xf numFmtId="0" fontId="0" fillId="6" borderId="14" xfId="0" applyFill="1" applyBorder="1" applyAlignment="1">
      <alignment horizontal="center" vertical="top"/>
    </xf>
    <xf numFmtId="0" fontId="0" fillId="0" borderId="2" xfId="0" applyBorder="1" applyAlignment="1">
      <alignment vertical="center" wrapText="1"/>
    </xf>
    <xf numFmtId="0" fontId="0" fillId="0" borderId="4" xfId="0" applyBorder="1" applyAlignment="1">
      <alignment vertical="center" wrapText="1"/>
    </xf>
    <xf numFmtId="0" fontId="23" fillId="20" borderId="2" xfId="0" applyFont="1" applyFill="1" applyBorder="1" applyAlignment="1">
      <alignment horizontal="left" vertical="center" wrapText="1"/>
    </xf>
    <xf numFmtId="0" fontId="23" fillId="0" borderId="2" xfId="0" applyFont="1" applyBorder="1" applyAlignment="1">
      <alignment horizontal="center" vertical="center" wrapText="1"/>
    </xf>
    <xf numFmtId="166" fontId="23" fillId="0" borderId="2" xfId="0" applyNumberFormat="1" applyFont="1" applyBorder="1" applyAlignment="1">
      <alignment horizontal="center" vertical="center" wrapText="1"/>
    </xf>
    <xf numFmtId="166" fontId="23" fillId="0" borderId="55" xfId="0" applyNumberFormat="1" applyFont="1" applyBorder="1" applyAlignment="1">
      <alignment horizontal="center" vertical="center" wrapText="1"/>
    </xf>
    <xf numFmtId="4" fontId="23" fillId="0" borderId="55" xfId="0" applyNumberFormat="1" applyFont="1" applyBorder="1" applyAlignment="1">
      <alignment horizontal="center" vertical="center"/>
    </xf>
    <xf numFmtId="17" fontId="23" fillId="0" borderId="2" xfId="0" applyNumberFormat="1" applyFont="1" applyBorder="1" applyAlignment="1">
      <alignment horizontal="center" vertical="center" wrapText="1"/>
    </xf>
    <xf numFmtId="4" fontId="23" fillId="0" borderId="2" xfId="0" applyNumberFormat="1" applyFont="1" applyBorder="1" applyAlignment="1">
      <alignment horizontal="center" vertical="center" wrapText="1"/>
    </xf>
    <xf numFmtId="0" fontId="25" fillId="0" borderId="2" xfId="0" applyFont="1" applyBorder="1" applyAlignment="1">
      <alignment horizontal="center" vertical="center" wrapText="1"/>
    </xf>
    <xf numFmtId="0" fontId="23" fillId="0" borderId="2" xfId="0" applyFont="1" applyBorder="1" applyAlignment="1">
      <alignment vertical="center" wrapText="1"/>
    </xf>
    <xf numFmtId="17" fontId="23" fillId="0" borderId="2" xfId="0" applyNumberFormat="1" applyFont="1" applyBorder="1" applyAlignment="1">
      <alignment vertical="center" wrapText="1"/>
    </xf>
    <xf numFmtId="165" fontId="23" fillId="0" borderId="55" xfId="0" applyNumberFormat="1" applyFont="1" applyBorder="1" applyAlignment="1">
      <alignment vertical="center" wrapText="1"/>
    </xf>
    <xf numFmtId="0" fontId="27" fillId="0" borderId="55" xfId="0" applyFont="1" applyBorder="1" applyAlignment="1">
      <alignment vertical="center" wrapText="1"/>
    </xf>
    <xf numFmtId="0" fontId="23" fillId="0" borderId="55" xfId="0" applyFont="1" applyBorder="1" applyAlignment="1">
      <alignment horizontal="center" vertical="center" wrapText="1"/>
    </xf>
    <xf numFmtId="17" fontId="23" fillId="0" borderId="55" xfId="0" applyNumberFormat="1" applyFont="1" applyBorder="1" applyAlignment="1">
      <alignment horizontal="center" vertical="center" wrapText="1"/>
    </xf>
    <xf numFmtId="17" fontId="23" fillId="0" borderId="55" xfId="0" applyNumberFormat="1" applyFont="1" applyBorder="1" applyAlignment="1">
      <alignment horizontal="center" vertical="center"/>
    </xf>
    <xf numFmtId="0" fontId="23" fillId="0" borderId="55" xfId="0" applyFont="1" applyBorder="1" applyAlignment="1">
      <alignment vertical="center" wrapText="1"/>
    </xf>
    <xf numFmtId="0" fontId="23" fillId="0" borderId="55" xfId="0" applyFont="1" applyBorder="1" applyAlignment="1">
      <alignment horizontal="center" vertical="center"/>
    </xf>
    <xf numFmtId="0" fontId="27" fillId="0" borderId="55" xfId="0" applyFont="1" applyBorder="1" applyAlignment="1">
      <alignment horizontal="center" vertical="center" wrapText="1"/>
    </xf>
    <xf numFmtId="0" fontId="24" fillId="0" borderId="55" xfId="0" applyFont="1" applyBorder="1" applyAlignment="1">
      <alignment horizontal="center" vertical="center" wrapText="1"/>
    </xf>
    <xf numFmtId="167" fontId="23" fillId="0" borderId="2" xfId="0" applyNumberFormat="1" applyFont="1" applyBorder="1" applyAlignment="1">
      <alignment horizontal="center" vertical="center" wrapText="1"/>
    </xf>
    <xf numFmtId="168" fontId="23" fillId="0" borderId="55" xfId="0" applyNumberFormat="1" applyFont="1" applyBorder="1" applyAlignment="1">
      <alignment horizontal="center" vertical="center"/>
    </xf>
    <xf numFmtId="4" fontId="23" fillId="0" borderId="55" xfId="0" applyNumberFormat="1" applyFont="1" applyBorder="1" applyAlignment="1">
      <alignment horizontal="center" vertical="center" wrapText="1"/>
    </xf>
    <xf numFmtId="0" fontId="23" fillId="0" borderId="55" xfId="0" applyFont="1" applyBorder="1" applyAlignment="1">
      <alignment horizontal="left" vertical="center" wrapText="1"/>
    </xf>
    <xf numFmtId="4" fontId="27" fillId="0" borderId="55" xfId="0" applyNumberFormat="1" applyFont="1" applyBorder="1" applyAlignment="1">
      <alignment horizontal="center" vertical="center" wrapText="1"/>
    </xf>
    <xf numFmtId="17" fontId="27" fillId="0" borderId="55" xfId="0" applyNumberFormat="1" applyFont="1" applyBorder="1" applyAlignment="1">
      <alignment horizontal="center" vertical="center" wrapText="1"/>
    </xf>
    <xf numFmtId="0" fontId="27" fillId="0" borderId="55" xfId="0" applyFont="1" applyBorder="1" applyAlignment="1">
      <alignment horizontal="left" vertical="center" wrapText="1"/>
    </xf>
    <xf numFmtId="0" fontId="27" fillId="0" borderId="56" xfId="0" applyFont="1" applyBorder="1" applyAlignment="1">
      <alignment horizontal="center" vertical="center" wrapText="1"/>
    </xf>
    <xf numFmtId="168" fontId="23" fillId="0" borderId="55" xfId="0" applyNumberFormat="1" applyFont="1" applyBorder="1" applyAlignment="1">
      <alignment horizontal="center" vertical="center" wrapText="1"/>
    </xf>
    <xf numFmtId="17" fontId="23" fillId="0" borderId="57" xfId="0" applyNumberFormat="1" applyFont="1" applyBorder="1" applyAlignment="1">
      <alignment horizontal="center" vertical="center" wrapText="1"/>
    </xf>
    <xf numFmtId="0" fontId="27" fillId="20" borderId="2" xfId="0" applyFont="1" applyFill="1" applyBorder="1" applyAlignment="1">
      <alignment horizontal="center" vertical="center" wrapText="1"/>
    </xf>
    <xf numFmtId="0" fontId="23" fillId="0" borderId="58" xfId="0" applyFont="1" applyBorder="1" applyAlignment="1">
      <alignment horizontal="center" vertical="center" wrapText="1"/>
    </xf>
    <xf numFmtId="0" fontId="23" fillId="0" borderId="59" xfId="0" applyFont="1" applyBorder="1" applyAlignment="1">
      <alignment horizontal="center" vertical="center" wrapText="1"/>
    </xf>
    <xf numFmtId="4" fontId="24" fillId="0" borderId="55" xfId="0" applyNumberFormat="1" applyFont="1" applyBorder="1" applyAlignment="1">
      <alignment horizontal="center" vertical="center"/>
    </xf>
    <xf numFmtId="0" fontId="23" fillId="0" borderId="0" xfId="0" applyFont="1" applyAlignment="1">
      <alignment vertical="center" wrapText="1"/>
    </xf>
    <xf numFmtId="0" fontId="23" fillId="20" borderId="0" xfId="0" applyFont="1" applyFill="1" applyAlignment="1">
      <alignment horizontal="center" vertical="center" wrapText="1"/>
    </xf>
    <xf numFmtId="168" fontId="27" fillId="0" borderId="55" xfId="0" applyNumberFormat="1" applyFont="1" applyBorder="1" applyAlignment="1">
      <alignment horizontal="center" vertical="center" wrapText="1"/>
    </xf>
    <xf numFmtId="169" fontId="23" fillId="0" borderId="55" xfId="0" applyNumberFormat="1" applyFont="1" applyBorder="1" applyAlignment="1">
      <alignment horizontal="center" vertical="center" wrapText="1"/>
    </xf>
    <xf numFmtId="166" fontId="27" fillId="0" borderId="55" xfId="0" applyNumberFormat="1" applyFont="1" applyBorder="1" applyAlignment="1">
      <alignment horizontal="center" vertical="center" wrapText="1"/>
    </xf>
    <xf numFmtId="4" fontId="23" fillId="0" borderId="60" xfId="0" applyNumberFormat="1" applyFont="1" applyBorder="1" applyAlignment="1">
      <alignment horizontal="center" vertical="center"/>
    </xf>
    <xf numFmtId="3" fontId="0" fillId="0" borderId="2" xfId="0" applyNumberFormat="1" applyBorder="1" applyAlignment="1">
      <alignment horizontal="center" vertical="center"/>
    </xf>
    <xf numFmtId="0" fontId="0" fillId="0" borderId="2" xfId="0" applyBorder="1" applyAlignment="1">
      <alignment horizontal="center" vertical="center" wrapText="1"/>
    </xf>
    <xf numFmtId="0" fontId="6" fillId="0" borderId="0" xfId="0" applyFont="1"/>
    <xf numFmtId="44" fontId="0" fillId="0" borderId="2" xfId="3" applyFont="1" applyFill="1" applyBorder="1" applyAlignment="1">
      <alignment vertical="center"/>
    </xf>
    <xf numFmtId="0" fontId="17" fillId="21" borderId="2" xfId="0" applyFont="1" applyFill="1" applyBorder="1" applyAlignment="1">
      <alignment horizontal="center" vertical="center"/>
    </xf>
    <xf numFmtId="0" fontId="0" fillId="0" borderId="60" xfId="0" applyBorder="1" applyAlignment="1">
      <alignment horizontal="center"/>
    </xf>
    <xf numFmtId="0" fontId="0" fillId="0" borderId="0" xfId="0" applyAlignment="1">
      <alignment horizontal="center"/>
    </xf>
    <xf numFmtId="0" fontId="0" fillId="0" borderId="28" xfId="0" applyBorder="1" applyAlignment="1">
      <alignment horizontal="center" vertical="center"/>
    </xf>
    <xf numFmtId="0" fontId="19" fillId="16" borderId="9" xfId="0" applyFont="1" applyFill="1" applyBorder="1" applyAlignment="1">
      <alignment horizontal="center" vertical="center"/>
    </xf>
    <xf numFmtId="0" fontId="19" fillId="16" borderId="28" xfId="0" applyFont="1" applyFill="1" applyBorder="1" applyAlignment="1">
      <alignment horizontal="center" vertical="center"/>
    </xf>
    <xf numFmtId="0" fontId="19" fillId="0" borderId="0" xfId="0" applyFont="1" applyAlignment="1">
      <alignment horizontal="center" vertical="center"/>
    </xf>
    <xf numFmtId="0" fontId="0" fillId="19" borderId="0" xfId="0" applyFill="1" applyAlignment="1">
      <alignment horizontal="center" vertical="center"/>
    </xf>
    <xf numFmtId="0" fontId="17" fillId="0" borderId="2" xfId="0" applyFont="1" applyBorder="1" applyAlignment="1">
      <alignment horizontal="center" vertical="center"/>
    </xf>
    <xf numFmtId="17" fontId="23" fillId="0" borderId="55" xfId="0" applyNumberFormat="1" applyFont="1" applyBorder="1" applyAlignment="1">
      <alignment vertical="center" wrapText="1"/>
    </xf>
    <xf numFmtId="17" fontId="23" fillId="0" borderId="56" xfId="0" applyNumberFormat="1" applyFont="1" applyBorder="1" applyAlignment="1">
      <alignment horizontal="center" vertical="center" wrapText="1"/>
    </xf>
    <xf numFmtId="0" fontId="23" fillId="0" borderId="56" xfId="0" applyFont="1" applyBorder="1" applyAlignment="1">
      <alignment horizontal="center" vertical="center" wrapText="1"/>
    </xf>
    <xf numFmtId="0" fontId="0" fillId="0" borderId="60" xfId="0" applyBorder="1" applyAlignment="1">
      <alignment wrapText="1"/>
    </xf>
    <xf numFmtId="4" fontId="24" fillId="0" borderId="55" xfId="0" applyNumberFormat="1" applyFont="1" applyBorder="1" applyAlignment="1">
      <alignment horizontal="center" vertical="center" wrapText="1"/>
    </xf>
    <xf numFmtId="4" fontId="23" fillId="0" borderId="60" xfId="0" applyNumberFormat="1" applyFont="1" applyBorder="1" applyAlignment="1">
      <alignment horizontal="center" vertical="center" wrapText="1"/>
    </xf>
    <xf numFmtId="0" fontId="0" fillId="0" borderId="2" xfId="0" applyBorder="1" applyAlignment="1">
      <alignment wrapText="1"/>
    </xf>
    <xf numFmtId="0" fontId="32" fillId="0" borderId="2" xfId="0" applyFont="1" applyBorder="1" applyAlignment="1">
      <alignment horizontal="center" wrapText="1"/>
    </xf>
    <xf numFmtId="0" fontId="0" fillId="22" borderId="2" xfId="0" applyFill="1" applyBorder="1" applyAlignment="1">
      <alignment horizontal="center" vertical="center"/>
    </xf>
    <xf numFmtId="0" fontId="0" fillId="0" borderId="4" xfId="0" applyBorder="1" applyAlignment="1">
      <alignment horizontal="center" vertical="center" wrapText="1"/>
    </xf>
    <xf numFmtId="0" fontId="14" fillId="0" borderId="0" xfId="0" applyFont="1" applyAlignment="1">
      <alignment horizontal="center"/>
    </xf>
    <xf numFmtId="0" fontId="0" fillId="0" borderId="5" xfId="0" applyBorder="1" applyAlignment="1">
      <alignment horizontal="center" vertical="center"/>
    </xf>
    <xf numFmtId="0" fontId="0" fillId="0" borderId="4" xfId="0" applyBorder="1" applyAlignment="1">
      <alignment horizontal="center" vertical="center"/>
    </xf>
    <xf numFmtId="17" fontId="0" fillId="0" borderId="2" xfId="0" applyNumberFormat="1" applyBorder="1" applyAlignment="1">
      <alignment vertical="center" wrapText="1"/>
    </xf>
    <xf numFmtId="17" fontId="0" fillId="0" borderId="4" xfId="0" applyNumberFormat="1" applyBorder="1" applyAlignment="1">
      <alignment vertical="center" wrapText="1"/>
    </xf>
    <xf numFmtId="0" fontId="23" fillId="0" borderId="57" xfId="0" applyFont="1" applyBorder="1" applyAlignment="1">
      <alignment horizontal="center" vertical="center" wrapText="1"/>
    </xf>
    <xf numFmtId="0" fontId="23" fillId="0" borderId="55" xfId="0" applyFont="1" applyBorder="1" applyAlignment="1">
      <alignment horizontal="left" vertical="top" wrapText="1"/>
    </xf>
    <xf numFmtId="0" fontId="27" fillId="0" borderId="55" xfId="0" applyFont="1" applyBorder="1" applyAlignment="1">
      <alignment vertical="top" wrapText="1"/>
    </xf>
    <xf numFmtId="0" fontId="27" fillId="0" borderId="55" xfId="0" applyFont="1" applyBorder="1" applyAlignment="1">
      <alignment horizontal="left" vertical="top" wrapText="1"/>
    </xf>
    <xf numFmtId="0" fontId="6" fillId="0" borderId="2" xfId="0" applyFont="1" applyBorder="1" applyAlignment="1">
      <alignment vertical="top" wrapText="1"/>
    </xf>
    <xf numFmtId="0" fontId="0" fillId="0" borderId="2" xfId="0" applyBorder="1" applyAlignment="1">
      <alignment vertical="top" wrapText="1"/>
    </xf>
    <xf numFmtId="0" fontId="6" fillId="0" borderId="0" xfId="0" applyFont="1" applyAlignment="1">
      <alignment vertical="top" wrapText="1"/>
    </xf>
    <xf numFmtId="0" fontId="0" fillId="0" borderId="4" xfId="0" applyBorder="1" applyAlignment="1">
      <alignment vertical="top" wrapText="1"/>
    </xf>
    <xf numFmtId="0" fontId="0" fillId="10" borderId="2" xfId="0" applyFill="1" applyBorder="1" applyAlignment="1">
      <alignment horizontal="center" vertical="center"/>
    </xf>
    <xf numFmtId="0" fontId="6" fillId="0" borderId="0" xfId="0" applyFont="1" applyAlignment="1">
      <alignment wrapText="1"/>
    </xf>
    <xf numFmtId="17" fontId="23" fillId="0" borderId="55" xfId="0" applyNumberFormat="1" applyFont="1" applyBorder="1" applyAlignment="1">
      <alignment vertical="center"/>
    </xf>
    <xf numFmtId="0" fontId="23" fillId="0" borderId="55" xfId="0" applyFont="1" applyBorder="1" applyAlignment="1">
      <alignment vertical="center"/>
    </xf>
    <xf numFmtId="0" fontId="0" fillId="0" borderId="60" xfId="0" applyBorder="1"/>
    <xf numFmtId="0" fontId="27" fillId="0" borderId="57" xfId="0" applyFont="1" applyBorder="1" applyAlignment="1">
      <alignment horizontal="center" vertical="center" wrapText="1"/>
    </xf>
    <xf numFmtId="0" fontId="0" fillId="0" borderId="2" xfId="0" applyBorder="1"/>
    <xf numFmtId="0" fontId="0" fillId="0" borderId="2" xfId="0" applyBorder="1" applyAlignment="1">
      <alignment horizontal="center"/>
    </xf>
    <xf numFmtId="0" fontId="17" fillId="0" borderId="2" xfId="0" applyFont="1" applyBorder="1" applyAlignment="1">
      <alignment horizontal="center" wrapText="1"/>
    </xf>
    <xf numFmtId="0" fontId="32" fillId="0" borderId="2" xfId="0" applyFont="1" applyBorder="1" applyAlignment="1">
      <alignment horizontal="center"/>
    </xf>
    <xf numFmtId="0" fontId="0" fillId="0" borderId="0" xfId="0" applyAlignment="1">
      <alignment horizontal="left" vertical="center" wrapText="1"/>
    </xf>
    <xf numFmtId="0" fontId="0" fillId="19" borderId="0" xfId="0" applyFill="1" applyAlignment="1">
      <alignment horizontal="left" vertical="center" wrapText="1"/>
    </xf>
    <xf numFmtId="0" fontId="0" fillId="0" borderId="0" xfId="0" applyAlignment="1">
      <alignment horizontal="left" vertical="top" wrapText="1"/>
    </xf>
    <xf numFmtId="0" fontId="0" fillId="0" borderId="2" xfId="0" applyBorder="1" applyAlignment="1">
      <alignment horizontal="left" vertical="top" wrapText="1"/>
    </xf>
    <xf numFmtId="0" fontId="0" fillId="19" borderId="0" xfId="0" applyFill="1" applyAlignment="1">
      <alignment horizontal="left" vertical="top" wrapText="1"/>
    </xf>
    <xf numFmtId="0" fontId="0" fillId="0" borderId="2" xfId="0" applyBorder="1" applyAlignment="1">
      <alignment horizontal="left" vertical="center" wrapText="1"/>
    </xf>
    <xf numFmtId="0" fontId="0" fillId="0" borderId="4" xfId="0" applyBorder="1" applyAlignment="1">
      <alignment horizontal="left" vertical="center" wrapText="1"/>
    </xf>
    <xf numFmtId="0" fontId="0" fillId="0" borderId="4" xfId="0" applyBorder="1" applyAlignment="1">
      <alignment horizontal="left" vertical="top" wrapText="1"/>
    </xf>
    <xf numFmtId="0" fontId="0" fillId="0" borderId="53" xfId="0" applyBorder="1" applyAlignment="1">
      <alignment horizontal="left" vertical="top" wrapText="1"/>
    </xf>
    <xf numFmtId="0" fontId="0" fillId="0" borderId="61" xfId="0" applyBorder="1" applyAlignment="1">
      <alignment horizontal="left" vertical="top" wrapText="1"/>
    </xf>
    <xf numFmtId="0" fontId="0" fillId="0" borderId="24" xfId="0" applyBorder="1" applyAlignment="1">
      <alignment horizontal="left" vertical="top" wrapText="1"/>
    </xf>
    <xf numFmtId="0" fontId="0" fillId="0" borderId="6" xfId="0" applyBorder="1" applyAlignment="1">
      <alignment horizontal="left" vertical="top" wrapText="1"/>
    </xf>
    <xf numFmtId="0" fontId="0" fillId="19" borderId="2" xfId="0" applyFill="1" applyBorder="1" applyAlignment="1">
      <alignment horizontal="left" vertical="top" wrapText="1"/>
    </xf>
    <xf numFmtId="0" fontId="4" fillId="0" borderId="2" xfId="0" applyFont="1" applyBorder="1" applyAlignment="1">
      <alignment horizontal="left" vertical="top" wrapText="1"/>
    </xf>
    <xf numFmtId="17" fontId="0" fillId="0" borderId="2" xfId="0" applyNumberFormat="1" applyBorder="1" applyAlignment="1">
      <alignment horizontal="left" vertical="top" wrapText="1"/>
    </xf>
    <xf numFmtId="0" fontId="33" fillId="0" borderId="2" xfId="4" applyBorder="1" applyAlignment="1">
      <alignment horizontal="left" vertical="top" wrapText="1"/>
    </xf>
    <xf numFmtId="0" fontId="0" fillId="0" borderId="2" xfId="0" applyBorder="1" applyAlignment="1">
      <alignment horizontal="left" vertical="center"/>
    </xf>
    <xf numFmtId="0" fontId="6" fillId="0" borderId="2" xfId="0" applyFont="1" applyBorder="1" applyAlignment="1">
      <alignment horizontal="left" vertical="center" wrapText="1"/>
    </xf>
    <xf numFmtId="0" fontId="6" fillId="0" borderId="2" xfId="0" applyFont="1" applyBorder="1" applyAlignment="1">
      <alignment horizontal="left" vertical="top" wrapText="1"/>
    </xf>
    <xf numFmtId="0" fontId="34" fillId="0" borderId="0" xfId="0" applyFont="1" applyAlignment="1">
      <alignment horizontal="left" vertical="top" wrapText="1"/>
    </xf>
    <xf numFmtId="0" fontId="0" fillId="0" borderId="2" xfId="0" applyBorder="1" applyAlignment="1">
      <alignment horizontal="center" vertical="top" wrapText="1"/>
    </xf>
    <xf numFmtId="164" fontId="0" fillId="0" borderId="2" xfId="0" applyNumberFormat="1" applyBorder="1" applyAlignment="1">
      <alignment horizontal="center" vertical="center"/>
    </xf>
    <xf numFmtId="0" fontId="0" fillId="0" borderId="4" xfId="0" applyBorder="1" applyAlignment="1">
      <alignment horizontal="center" vertical="top" wrapText="1"/>
    </xf>
    <xf numFmtId="0" fontId="34" fillId="0" borderId="0" xfId="0" applyFont="1" applyAlignment="1">
      <alignment horizontal="center" vertical="center" wrapText="1"/>
    </xf>
    <xf numFmtId="0" fontId="34" fillId="0" borderId="2" xfId="0" applyFont="1" applyBorder="1" applyAlignment="1">
      <alignment horizontal="center" vertical="center" wrapText="1"/>
    </xf>
    <xf numFmtId="0" fontId="0" fillId="0" borderId="0" xfId="0" applyAlignment="1">
      <alignment horizontal="center" vertical="center" wrapText="1"/>
    </xf>
    <xf numFmtId="0" fontId="27" fillId="0" borderId="55" xfId="0" applyFont="1" applyBorder="1" applyAlignment="1">
      <alignment horizontal="center" vertical="top" wrapText="1"/>
    </xf>
    <xf numFmtId="0" fontId="23" fillId="0" borderId="55" xfId="0" applyFont="1" applyBorder="1" applyAlignment="1">
      <alignment horizontal="center" vertical="top" wrapText="1"/>
    </xf>
    <xf numFmtId="0" fontId="23" fillId="0" borderId="2" xfId="0" applyFont="1" applyBorder="1" applyAlignment="1">
      <alignment horizontal="center" vertical="top" wrapText="1"/>
    </xf>
    <xf numFmtId="0" fontId="24" fillId="0" borderId="55" xfId="0" applyFont="1" applyBorder="1" applyAlignment="1">
      <alignment horizontal="center" vertical="top" wrapText="1"/>
    </xf>
    <xf numFmtId="166" fontId="23" fillId="0" borderId="2" xfId="0" applyNumberFormat="1" applyFont="1" applyBorder="1" applyAlignment="1">
      <alignment horizontal="center" vertical="top" wrapText="1"/>
    </xf>
    <xf numFmtId="0" fontId="34" fillId="0" borderId="62" xfId="0" applyFont="1" applyBorder="1" applyAlignment="1">
      <alignment horizontal="center" vertical="center" wrapText="1"/>
    </xf>
    <xf numFmtId="0" fontId="39" fillId="0" borderId="0" xfId="0" applyFont="1" applyAlignment="1">
      <alignment vertical="center" wrapText="1"/>
    </xf>
    <xf numFmtId="0" fontId="0" fillId="0" borderId="3" xfId="0" applyBorder="1" applyAlignment="1">
      <alignment horizontal="center" vertical="center" wrapText="1"/>
    </xf>
    <xf numFmtId="0" fontId="0" fillId="0" borderId="5" xfId="0" applyBorder="1" applyAlignment="1">
      <alignment horizontal="center" vertical="center" wrapText="1"/>
    </xf>
    <xf numFmtId="0" fontId="0" fillId="0" borderId="55" xfId="0" applyBorder="1" applyAlignment="1">
      <alignment horizontal="center" vertical="center" wrapText="1"/>
    </xf>
    <xf numFmtId="0" fontId="23" fillId="20" borderId="2" xfId="0" applyFont="1" applyFill="1" applyBorder="1" applyAlignment="1">
      <alignment vertical="center" wrapText="1"/>
    </xf>
    <xf numFmtId="0" fontId="16" fillId="0" borderId="0" xfId="0" applyFont="1" applyAlignment="1">
      <alignment vertical="center" wrapText="1"/>
    </xf>
    <xf numFmtId="0" fontId="36" fillId="0" borderId="0" xfId="0" applyFont="1" applyAlignment="1">
      <alignment vertical="center" wrapText="1"/>
    </xf>
    <xf numFmtId="0" fontId="34" fillId="0" borderId="0" xfId="0" applyFont="1" applyAlignment="1">
      <alignment vertical="center" wrapText="1"/>
    </xf>
    <xf numFmtId="0" fontId="37" fillId="0" borderId="0" xfId="0" applyFont="1" applyAlignment="1">
      <alignment horizontal="justify" vertical="center" wrapText="1"/>
    </xf>
    <xf numFmtId="0" fontId="36" fillId="0" borderId="2" xfId="0" applyFont="1" applyBorder="1" applyAlignment="1">
      <alignment vertical="center" wrapText="1"/>
    </xf>
    <xf numFmtId="0" fontId="34" fillId="0" borderId="2" xfId="0" applyFont="1" applyBorder="1" applyAlignment="1">
      <alignment vertical="center" wrapText="1"/>
    </xf>
    <xf numFmtId="0" fontId="16" fillId="0" borderId="2" xfId="0" applyFont="1" applyBorder="1" applyAlignment="1">
      <alignment vertical="center" wrapText="1"/>
    </xf>
    <xf numFmtId="0" fontId="34" fillId="0" borderId="5" xfId="0" applyFont="1" applyBorder="1" applyAlignment="1">
      <alignment vertical="center" wrapText="1"/>
    </xf>
    <xf numFmtId="0" fontId="0" fillId="0" borderId="55" xfId="0" applyBorder="1" applyAlignment="1">
      <alignment vertical="center" wrapText="1"/>
    </xf>
    <xf numFmtId="0" fontId="0" fillId="0" borderId="6" xfId="0" applyBorder="1" applyAlignment="1">
      <alignment vertical="center" wrapText="1"/>
    </xf>
    <xf numFmtId="0" fontId="0" fillId="0" borderId="3" xfId="0" applyBorder="1" applyAlignment="1">
      <alignment vertical="center" wrapText="1"/>
    </xf>
    <xf numFmtId="0" fontId="0" fillId="0" borderId="61" xfId="0" applyBorder="1" applyAlignment="1">
      <alignment vertical="center" wrapText="1"/>
    </xf>
    <xf numFmtId="0" fontId="17" fillId="0" borderId="2" xfId="0" applyFont="1" applyBorder="1" applyAlignment="1">
      <alignment horizontal="center" vertical="center" wrapText="1"/>
    </xf>
    <xf numFmtId="0" fontId="0" fillId="0" borderId="64" xfId="0" applyBorder="1" applyAlignment="1">
      <alignment vertical="center" wrapText="1"/>
    </xf>
    <xf numFmtId="0" fontId="0" fillId="0" borderId="53" xfId="0" applyBorder="1" applyAlignment="1">
      <alignment vertical="center" wrapText="1"/>
    </xf>
    <xf numFmtId="0" fontId="0" fillId="0" borderId="24" xfId="0" applyBorder="1" applyAlignment="1">
      <alignment vertical="center" wrapText="1"/>
    </xf>
    <xf numFmtId="0" fontId="6" fillId="0" borderId="4" xfId="0" applyFont="1" applyBorder="1" applyAlignment="1">
      <alignment horizontal="center" vertical="center" wrapText="1"/>
    </xf>
    <xf numFmtId="0" fontId="27" fillId="0" borderId="56" xfId="0" applyFont="1" applyBorder="1" applyAlignment="1">
      <alignment vertical="center" wrapText="1"/>
    </xf>
    <xf numFmtId="166" fontId="27" fillId="0" borderId="56" xfId="0" applyNumberFormat="1" applyFont="1" applyBorder="1" applyAlignment="1">
      <alignment horizontal="center" vertical="center" wrapText="1"/>
    </xf>
    <xf numFmtId="166" fontId="23" fillId="0" borderId="56" xfId="0" applyNumberFormat="1" applyFont="1" applyBorder="1" applyAlignment="1">
      <alignment horizontal="center" vertical="center" wrapText="1"/>
    </xf>
    <xf numFmtId="4" fontId="27" fillId="0" borderId="56" xfId="0" applyNumberFormat="1" applyFont="1" applyBorder="1" applyAlignment="1">
      <alignment horizontal="center" vertical="center" wrapText="1"/>
    </xf>
    <xf numFmtId="0" fontId="2" fillId="0" borderId="2" xfId="0" applyFont="1" applyBorder="1" applyAlignment="1">
      <alignment horizontal="left" vertical="center" wrapText="1"/>
    </xf>
    <xf numFmtId="0" fontId="33" fillId="0" borderId="2" xfId="5" applyBorder="1" applyAlignment="1">
      <alignment vertical="center" wrapText="1"/>
    </xf>
    <xf numFmtId="0" fontId="27" fillId="0" borderId="56" xfId="0" applyFont="1" applyBorder="1" applyAlignment="1">
      <alignment horizontal="left" vertical="center" wrapText="1"/>
    </xf>
    <xf numFmtId="0" fontId="0" fillId="0" borderId="5" xfId="0" applyBorder="1" applyAlignment="1">
      <alignment vertical="center" wrapText="1"/>
    </xf>
    <xf numFmtId="0" fontId="19" fillId="16" borderId="9" xfId="0" applyFont="1" applyFill="1" applyBorder="1" applyAlignment="1">
      <alignment vertical="center" wrapText="1"/>
    </xf>
    <xf numFmtId="0" fontId="19" fillId="16" borderId="10" xfId="0" applyFont="1" applyFill="1" applyBorder="1" applyAlignment="1">
      <alignment vertical="center" wrapText="1"/>
    </xf>
    <xf numFmtId="0" fontId="19" fillId="0" borderId="0" xfId="0" applyFont="1" applyAlignment="1">
      <alignment horizontal="left" vertical="center" wrapText="1"/>
    </xf>
    <xf numFmtId="0" fontId="39" fillId="0" borderId="55" xfId="0" applyFont="1" applyBorder="1" applyAlignment="1">
      <alignment vertical="center" wrapText="1"/>
    </xf>
    <xf numFmtId="0" fontId="0" fillId="19" borderId="0" xfId="0" applyFill="1" applyAlignment="1">
      <alignment horizontal="center" vertical="center" wrapText="1"/>
    </xf>
    <xf numFmtId="0" fontId="0" fillId="6" borderId="14" xfId="0" applyFill="1" applyBorder="1" applyAlignment="1">
      <alignment horizontal="center" vertical="center" wrapText="1"/>
    </xf>
    <xf numFmtId="0" fontId="5" fillId="0" borderId="0" xfId="0" applyFont="1" applyAlignment="1">
      <alignment vertical="center" wrapText="1"/>
    </xf>
    <xf numFmtId="0" fontId="0" fillId="10" borderId="6" xfId="0" applyFill="1" applyBorder="1" applyAlignment="1">
      <alignment horizontal="center" vertical="center" wrapText="1"/>
    </xf>
    <xf numFmtId="0" fontId="0" fillId="0" borderId="4" xfId="0" applyBorder="1" applyAlignment="1" applyProtection="1">
      <alignment vertical="center" wrapText="1"/>
      <protection locked="0"/>
    </xf>
    <xf numFmtId="0" fontId="0" fillId="0" borderId="24" xfId="0" applyBorder="1" applyAlignment="1">
      <alignment horizontal="center" vertical="center" wrapText="1"/>
    </xf>
    <xf numFmtId="0" fontId="0" fillId="9" borderId="4" xfId="0" applyFill="1" applyBorder="1" applyAlignment="1">
      <alignment vertical="center" wrapText="1"/>
    </xf>
    <xf numFmtId="0" fontId="0" fillId="13" borderId="24" xfId="0" applyFill="1" applyBorder="1" applyAlignment="1">
      <alignment horizontal="center" vertical="center" wrapText="1"/>
    </xf>
    <xf numFmtId="0" fontId="0" fillId="10" borderId="24" xfId="0" applyFill="1" applyBorder="1" applyAlignment="1">
      <alignment horizontal="center" vertical="center" wrapText="1"/>
    </xf>
    <xf numFmtId="0" fontId="0" fillId="0" borderId="60" xfId="0" applyBorder="1" applyAlignment="1">
      <alignment vertical="center" wrapText="1"/>
    </xf>
    <xf numFmtId="0" fontId="6" fillId="0" borderId="61" xfId="0" applyFont="1" applyBorder="1" applyAlignment="1">
      <alignment horizontal="center" vertical="center" wrapText="1"/>
    </xf>
    <xf numFmtId="164" fontId="34" fillId="0" borderId="2" xfId="0" applyNumberFormat="1" applyFont="1" applyBorder="1" applyAlignment="1">
      <alignment horizontal="center" vertical="center" wrapText="1"/>
    </xf>
    <xf numFmtId="4" fontId="23" fillId="0" borderId="56" xfId="0" applyNumberFormat="1" applyFont="1" applyBorder="1" applyAlignment="1">
      <alignment horizontal="center" vertical="center" wrapText="1"/>
    </xf>
    <xf numFmtId="4" fontId="23" fillId="0" borderId="62" xfId="0" applyNumberFormat="1" applyFont="1" applyBorder="1" applyAlignment="1">
      <alignment horizontal="center" vertical="center" wrapText="1"/>
    </xf>
    <xf numFmtId="0" fontId="0" fillId="0" borderId="46" xfId="0" applyBorder="1" applyAlignment="1">
      <alignment horizontal="center" vertical="center" wrapText="1"/>
    </xf>
    <xf numFmtId="0" fontId="6" fillId="0" borderId="3" xfId="0" applyFont="1" applyBorder="1" applyAlignment="1">
      <alignment horizontal="center" vertical="center" wrapText="1"/>
    </xf>
    <xf numFmtId="0" fontId="0" fillId="0" borderId="65" xfId="0" applyBorder="1" applyAlignment="1">
      <alignment horizontal="center" vertical="center" wrapText="1"/>
    </xf>
    <xf numFmtId="0" fontId="6" fillId="0" borderId="55" xfId="0" applyFont="1" applyBorder="1" applyAlignment="1">
      <alignment horizontal="center" vertical="center" wrapText="1"/>
    </xf>
    <xf numFmtId="0" fontId="0" fillId="19" borderId="55" xfId="0" applyFill="1" applyBorder="1" applyAlignment="1">
      <alignment vertical="center" wrapText="1"/>
    </xf>
    <xf numFmtId="0" fontId="0" fillId="0" borderId="28" xfId="0" applyBorder="1" applyAlignment="1">
      <alignment vertical="center" wrapText="1"/>
    </xf>
    <xf numFmtId="0" fontId="19" fillId="16" borderId="8" xfId="0" applyFont="1" applyFill="1" applyBorder="1" applyAlignment="1">
      <alignment vertical="center" wrapText="1"/>
    </xf>
    <xf numFmtId="0" fontId="19" fillId="16" borderId="28" xfId="0" applyFont="1" applyFill="1" applyBorder="1" applyAlignment="1">
      <alignment vertical="center" wrapText="1"/>
    </xf>
    <xf numFmtId="0" fontId="19" fillId="0" borderId="29" xfId="0" applyFont="1" applyBorder="1" applyAlignment="1">
      <alignment horizontal="left" vertical="center" wrapText="1"/>
    </xf>
    <xf numFmtId="0" fontId="19" fillId="0" borderId="28" xfId="0" applyFont="1" applyBorder="1" applyAlignment="1">
      <alignment horizontal="left" vertical="center" wrapText="1"/>
    </xf>
    <xf numFmtId="0" fontId="19" fillId="0" borderId="28" xfId="0" applyFont="1" applyBorder="1" applyAlignment="1">
      <alignment vertical="center" wrapText="1"/>
    </xf>
    <xf numFmtId="0" fontId="21" fillId="16" borderId="27" xfId="0" applyFont="1" applyFill="1" applyBorder="1" applyAlignment="1">
      <alignment horizontal="center" vertical="center" wrapText="1"/>
    </xf>
    <xf numFmtId="0" fontId="21" fillId="0" borderId="28" xfId="0" applyFont="1" applyBorder="1" applyAlignment="1">
      <alignment horizontal="center" vertical="center" wrapText="1"/>
    </xf>
    <xf numFmtId="0" fontId="21" fillId="0" borderId="22" xfId="0" applyFont="1" applyBorder="1" applyAlignment="1">
      <alignment vertical="center" wrapText="1"/>
    </xf>
    <xf numFmtId="0" fontId="8" fillId="0" borderId="0" xfId="0" applyFont="1" applyAlignment="1">
      <alignment horizontal="center" vertical="center" wrapText="1"/>
    </xf>
    <xf numFmtId="0" fontId="0" fillId="6" borderId="2" xfId="0" applyFill="1" applyBorder="1" applyAlignment="1">
      <alignment horizontal="center" vertical="center" wrapText="1"/>
    </xf>
    <xf numFmtId="0" fontId="36" fillId="0" borderId="0" xfId="0" applyFont="1" applyAlignment="1">
      <alignment horizontal="center" vertical="center" wrapText="1"/>
    </xf>
    <xf numFmtId="0" fontId="0" fillId="0" borderId="56" xfId="0" applyBorder="1" applyAlignment="1">
      <alignment horizontal="center" vertical="center" wrapText="1"/>
    </xf>
    <xf numFmtId="0" fontId="0" fillId="0" borderId="63" xfId="0" applyBorder="1" applyAlignment="1">
      <alignment horizontal="center" vertical="center" wrapText="1"/>
    </xf>
    <xf numFmtId="0" fontId="34" fillId="0" borderId="67" xfId="0" applyFont="1" applyBorder="1" applyAlignment="1">
      <alignment vertical="center" wrapText="1"/>
    </xf>
    <xf numFmtId="0" fontId="13" fillId="0" borderId="4" xfId="0" applyFont="1" applyBorder="1" applyAlignment="1">
      <alignment vertical="center" wrapText="1"/>
    </xf>
    <xf numFmtId="0" fontId="36" fillId="0" borderId="68" xfId="0" applyFont="1" applyBorder="1" applyAlignment="1">
      <alignment vertical="center" wrapText="1"/>
    </xf>
    <xf numFmtId="0" fontId="43" fillId="0" borderId="55" xfId="0" applyFont="1" applyBorder="1" applyAlignment="1">
      <alignment vertical="center" wrapText="1"/>
    </xf>
    <xf numFmtId="0" fontId="43" fillId="0" borderId="2" xfId="0" applyFont="1" applyBorder="1" applyAlignment="1">
      <alignment vertical="center" wrapText="1"/>
    </xf>
    <xf numFmtId="0" fontId="43" fillId="0" borderId="4" xfId="0" applyFont="1" applyBorder="1" applyAlignment="1">
      <alignment vertical="center" wrapText="1"/>
    </xf>
    <xf numFmtId="0" fontId="23" fillId="0" borderId="2" xfId="0" applyFont="1" applyBorder="1" applyAlignment="1">
      <alignment horizontal="left" vertical="center" wrapText="1"/>
    </xf>
    <xf numFmtId="0" fontId="44" fillId="0" borderId="2" xfId="0" applyFont="1" applyBorder="1" applyAlignment="1">
      <alignment horizontal="left" vertical="center" wrapText="1"/>
    </xf>
    <xf numFmtId="0" fontId="17" fillId="0" borderId="2" xfId="0" applyFont="1" applyBorder="1" applyAlignment="1">
      <alignment vertical="center" wrapText="1"/>
    </xf>
    <xf numFmtId="0" fontId="36" fillId="0" borderId="2" xfId="0" applyFont="1" applyBorder="1" applyAlignment="1">
      <alignment horizontal="center" vertical="center" wrapText="1"/>
    </xf>
    <xf numFmtId="0" fontId="0" fillId="0" borderId="6" xfId="0" applyBorder="1" applyAlignment="1">
      <alignment vertical="center"/>
    </xf>
    <xf numFmtId="0" fontId="0" fillId="0" borderId="55" xfId="0" applyBorder="1" applyAlignment="1">
      <alignment vertical="center"/>
    </xf>
    <xf numFmtId="0" fontId="0" fillId="0" borderId="61" xfId="0" applyBorder="1" applyAlignment="1">
      <alignment vertical="center"/>
    </xf>
    <xf numFmtId="0" fontId="0" fillId="0" borderId="3" xfId="0" applyBorder="1" applyAlignment="1">
      <alignment vertical="center"/>
    </xf>
    <xf numFmtId="0" fontId="0" fillId="0" borderId="65" xfId="0" applyBorder="1" applyAlignment="1">
      <alignment vertical="center"/>
    </xf>
    <xf numFmtId="0" fontId="0" fillId="16" borderId="70" xfId="0" applyFill="1" applyBorder="1" applyAlignment="1">
      <alignment vertical="center"/>
    </xf>
    <xf numFmtId="0" fontId="0" fillId="16" borderId="71" xfId="0" applyFill="1" applyBorder="1" applyAlignment="1">
      <alignment vertical="center"/>
    </xf>
    <xf numFmtId="0" fontId="0" fillId="16" borderId="71" xfId="0" applyFill="1" applyBorder="1" applyAlignment="1">
      <alignment vertical="center" wrapText="1"/>
    </xf>
    <xf numFmtId="0" fontId="0" fillId="16" borderId="72" xfId="0" applyFill="1" applyBorder="1" applyAlignment="1">
      <alignment vertical="center" wrapText="1"/>
    </xf>
    <xf numFmtId="0" fontId="0" fillId="16" borderId="0" xfId="0" applyFill="1" applyAlignment="1">
      <alignment vertical="center" wrapText="1"/>
    </xf>
    <xf numFmtId="0" fontId="0" fillId="16" borderId="0" xfId="0" applyFill="1" applyAlignment="1">
      <alignment vertical="center"/>
    </xf>
    <xf numFmtId="17" fontId="0" fillId="0" borderId="2" xfId="0" applyNumberFormat="1" applyBorder="1" applyAlignment="1">
      <alignment horizontal="center" vertical="center" wrapText="1"/>
    </xf>
    <xf numFmtId="0" fontId="36" fillId="0" borderId="55" xfId="0" applyFont="1" applyBorder="1" applyAlignment="1">
      <alignment horizontal="center" vertical="center" wrapText="1" indent="1"/>
    </xf>
    <xf numFmtId="0" fontId="0" fillId="7" borderId="24" xfId="0" applyFill="1" applyBorder="1" applyAlignment="1">
      <alignment horizontal="center" vertical="center" wrapText="1"/>
    </xf>
    <xf numFmtId="0" fontId="33" fillId="0" borderId="0" xfId="4"/>
    <xf numFmtId="0" fontId="45" fillId="0" borderId="55" xfId="0" applyFont="1" applyBorder="1" applyAlignment="1">
      <alignment horizontal="center" vertical="center" wrapText="1"/>
    </xf>
    <xf numFmtId="0" fontId="46" fillId="0" borderId="55" xfId="0" applyFont="1" applyBorder="1" applyAlignment="1">
      <alignment horizontal="center" vertical="center" wrapText="1"/>
    </xf>
    <xf numFmtId="0" fontId="46" fillId="0" borderId="55" xfId="0" applyFont="1" applyBorder="1" applyAlignment="1">
      <alignment vertical="center" wrapText="1"/>
    </xf>
    <xf numFmtId="168" fontId="45" fillId="0" borderId="55" xfId="0" applyNumberFormat="1" applyFont="1" applyBorder="1" applyAlignment="1">
      <alignment horizontal="center" vertical="center" wrapText="1"/>
    </xf>
    <xf numFmtId="166" fontId="45" fillId="0" borderId="55" xfId="0" applyNumberFormat="1" applyFont="1" applyBorder="1" applyAlignment="1">
      <alignment horizontal="center" vertical="center" wrapText="1"/>
    </xf>
    <xf numFmtId="4" fontId="46" fillId="0" borderId="55" xfId="0" applyNumberFormat="1" applyFont="1" applyBorder="1" applyAlignment="1">
      <alignment horizontal="center" vertical="center" wrapText="1"/>
    </xf>
    <xf numFmtId="4" fontId="45" fillId="0" borderId="55" xfId="0" applyNumberFormat="1" applyFont="1" applyBorder="1" applyAlignment="1">
      <alignment horizontal="center" vertical="center" wrapText="1"/>
    </xf>
    <xf numFmtId="169" fontId="45" fillId="0" borderId="55" xfId="0" applyNumberFormat="1" applyFont="1" applyBorder="1" applyAlignment="1">
      <alignment horizontal="center" vertical="center" wrapText="1"/>
    </xf>
    <xf numFmtId="0" fontId="46" fillId="0" borderId="56" xfId="0" applyFont="1" applyBorder="1" applyAlignment="1">
      <alignment vertical="center" wrapText="1"/>
    </xf>
    <xf numFmtId="0" fontId="46" fillId="0" borderId="56" xfId="0" applyFont="1" applyBorder="1" applyAlignment="1">
      <alignment horizontal="center" vertical="center" wrapText="1"/>
    </xf>
    <xf numFmtId="166" fontId="46" fillId="0" borderId="56" xfId="0" applyNumberFormat="1" applyFont="1" applyBorder="1" applyAlignment="1">
      <alignment horizontal="center" vertical="center" wrapText="1"/>
    </xf>
    <xf numFmtId="166" fontId="45" fillId="0" borderId="56" xfId="0" applyNumberFormat="1" applyFont="1" applyBorder="1" applyAlignment="1">
      <alignment horizontal="center" vertical="center" wrapText="1"/>
    </xf>
    <xf numFmtId="4" fontId="46" fillId="0" borderId="56" xfId="0" applyNumberFormat="1" applyFont="1" applyBorder="1" applyAlignment="1">
      <alignment horizontal="center" vertical="center" wrapText="1"/>
    </xf>
    <xf numFmtId="4" fontId="45" fillId="0" borderId="56" xfId="0" applyNumberFormat="1" applyFont="1" applyBorder="1" applyAlignment="1">
      <alignment horizontal="center" vertical="center" wrapText="1"/>
    </xf>
    <xf numFmtId="4" fontId="45" fillId="0" borderId="62" xfId="0" applyNumberFormat="1" applyFont="1" applyBorder="1" applyAlignment="1">
      <alignment horizontal="center" vertical="center" wrapText="1"/>
    </xf>
    <xf numFmtId="0" fontId="39" fillId="0" borderId="68" xfId="0" applyFont="1" applyBorder="1" applyAlignment="1">
      <alignment vertical="center" wrapText="1"/>
    </xf>
    <xf numFmtId="168" fontId="46" fillId="0" borderId="55" xfId="0" applyNumberFormat="1" applyFont="1" applyBorder="1" applyAlignment="1">
      <alignment horizontal="center" vertical="center" wrapText="1"/>
    </xf>
    <xf numFmtId="0" fontId="48" fillId="0" borderId="0" xfId="0" applyFont="1" applyAlignment="1">
      <alignment horizontal="center" vertical="center" wrapText="1"/>
    </xf>
    <xf numFmtId="0" fontId="0" fillId="18" borderId="24" xfId="0" applyFill="1" applyBorder="1" applyAlignment="1">
      <alignment horizontal="center" vertical="center" wrapText="1"/>
    </xf>
    <xf numFmtId="0" fontId="0" fillId="0" borderId="24" xfId="0" applyBorder="1" applyAlignment="1">
      <alignment vertical="center"/>
    </xf>
    <xf numFmtId="0" fontId="0" fillId="0" borderId="64" xfId="0" applyBorder="1" applyAlignment="1">
      <alignment vertical="center"/>
    </xf>
    <xf numFmtId="0" fontId="53" fillId="0" borderId="56" xfId="0" applyFont="1" applyBorder="1" applyAlignment="1">
      <alignment wrapText="1"/>
    </xf>
    <xf numFmtId="0" fontId="0" fillId="0" borderId="54" xfId="0" applyBorder="1" applyAlignment="1">
      <alignment horizontal="center" vertical="center" wrapText="1"/>
    </xf>
    <xf numFmtId="0" fontId="0" fillId="0" borderId="46" xfId="0" applyBorder="1" applyAlignment="1">
      <alignment vertical="center"/>
    </xf>
    <xf numFmtId="0" fontId="0" fillId="0" borderId="75" xfId="0" applyBorder="1" applyAlignment="1">
      <alignment vertical="center"/>
    </xf>
    <xf numFmtId="0" fontId="0" fillId="0" borderId="3" xfId="0" applyBorder="1" applyAlignment="1">
      <alignment horizontal="center" vertical="center"/>
    </xf>
    <xf numFmtId="0" fontId="0" fillId="0" borderId="76" xfId="0" applyBorder="1" applyAlignment="1">
      <alignment vertical="center"/>
    </xf>
    <xf numFmtId="165" fontId="46" fillId="0" borderId="55" xfId="0" applyNumberFormat="1" applyFont="1" applyBorder="1" applyAlignment="1">
      <alignment vertical="center" wrapText="1"/>
    </xf>
    <xf numFmtId="0" fontId="53" fillId="0" borderId="58" xfId="0" applyFont="1" applyBorder="1" applyAlignment="1">
      <alignment wrapText="1"/>
    </xf>
    <xf numFmtId="0" fontId="36" fillId="0" borderId="53" xfId="0" applyFont="1" applyBorder="1" applyAlignment="1">
      <alignment vertical="center" wrapText="1"/>
    </xf>
    <xf numFmtId="0" fontId="16" fillId="0" borderId="24" xfId="0" applyFont="1" applyBorder="1" applyAlignment="1">
      <alignment vertical="center" wrapText="1"/>
    </xf>
    <xf numFmtId="0" fontId="48" fillId="0" borderId="55" xfId="0" applyFont="1" applyBorder="1" applyAlignment="1">
      <alignment horizontal="center" vertical="center"/>
    </xf>
    <xf numFmtId="0" fontId="0" fillId="0" borderId="23" xfId="0" applyBorder="1" applyAlignment="1">
      <alignment vertical="center"/>
    </xf>
    <xf numFmtId="0" fontId="0" fillId="18" borderId="2" xfId="0" applyFill="1" applyBorder="1" applyAlignment="1">
      <alignment horizontal="center" vertical="center" wrapText="1"/>
    </xf>
    <xf numFmtId="0" fontId="0" fillId="18" borderId="46" xfId="0" applyFill="1" applyBorder="1" applyAlignment="1">
      <alignment horizontal="center" vertical="center" wrapText="1"/>
    </xf>
    <xf numFmtId="0" fontId="48" fillId="0" borderId="56" xfId="0" applyFont="1" applyBorder="1" applyAlignment="1">
      <alignment horizontal="center" vertical="center"/>
    </xf>
    <xf numFmtId="0" fontId="48" fillId="0" borderId="0" xfId="0" applyFont="1" applyAlignment="1">
      <alignment horizontal="center" wrapText="1"/>
    </xf>
    <xf numFmtId="0" fontId="48" fillId="0" borderId="55" xfId="0" applyFont="1" applyBorder="1" applyAlignment="1">
      <alignment horizontal="center" wrapText="1"/>
    </xf>
    <xf numFmtId="0" fontId="48" fillId="0" borderId="57" xfId="0" applyFont="1" applyBorder="1" applyAlignment="1">
      <alignment horizontal="center" vertical="center" wrapText="1"/>
    </xf>
    <xf numFmtId="0" fontId="58" fillId="0" borderId="55" xfId="0" applyFont="1" applyBorder="1" applyAlignment="1">
      <alignment wrapText="1"/>
    </xf>
    <xf numFmtId="0" fontId="0" fillId="0" borderId="57" xfId="0" applyBorder="1" applyAlignment="1">
      <alignment vertical="center"/>
    </xf>
    <xf numFmtId="0" fontId="48" fillId="0" borderId="55" xfId="0" applyFont="1" applyBorder="1" applyAlignment="1">
      <alignment vertical="center" wrapText="1"/>
    </xf>
    <xf numFmtId="0" fontId="48" fillId="0" borderId="74" xfId="0" applyFont="1" applyBorder="1" applyAlignment="1">
      <alignment horizontal="center" vertical="center"/>
    </xf>
    <xf numFmtId="0" fontId="48" fillId="0" borderId="0" xfId="0" applyFont="1" applyAlignment="1">
      <alignment horizontal="center" vertical="center"/>
    </xf>
    <xf numFmtId="0" fontId="0" fillId="0" borderId="53" xfId="0" applyBorder="1" applyAlignment="1">
      <alignment horizontal="center" vertical="center" wrapText="1"/>
    </xf>
    <xf numFmtId="0" fontId="17" fillId="0" borderId="4" xfId="0" applyFont="1" applyBorder="1" applyAlignment="1">
      <alignment horizontal="center" vertical="center" wrapText="1"/>
    </xf>
    <xf numFmtId="0" fontId="0" fillId="0" borderId="57" xfId="0" applyBorder="1" applyAlignment="1">
      <alignment horizontal="center" vertical="center" wrapText="1"/>
    </xf>
    <xf numFmtId="0" fontId="0" fillId="0" borderId="56" xfId="0" applyBorder="1" applyAlignment="1">
      <alignment vertical="center"/>
    </xf>
    <xf numFmtId="0" fontId="36" fillId="0" borderId="77" xfId="0" applyFont="1" applyBorder="1" applyAlignment="1">
      <alignment vertical="center" wrapText="1"/>
    </xf>
    <xf numFmtId="0" fontId="59" fillId="0" borderId="55" xfId="0" applyFont="1" applyBorder="1" applyAlignment="1">
      <alignment wrapText="1"/>
    </xf>
    <xf numFmtId="0" fontId="0" fillId="0" borderId="56" xfId="0" applyBorder="1" applyAlignment="1">
      <alignment vertical="center" wrapText="1"/>
    </xf>
    <xf numFmtId="0" fontId="0" fillId="0" borderId="5" xfId="0" applyBorder="1" applyAlignment="1">
      <alignment vertical="center"/>
    </xf>
    <xf numFmtId="0" fontId="48" fillId="0" borderId="56" xfId="0" applyFont="1" applyBorder="1" applyAlignment="1">
      <alignment vertical="center" wrapText="1"/>
    </xf>
    <xf numFmtId="0" fontId="0" fillId="0" borderId="55" xfId="0" applyBorder="1" applyAlignment="1">
      <alignment horizontal="center" vertical="center"/>
    </xf>
    <xf numFmtId="0" fontId="36" fillId="0" borderId="24" xfId="0" applyFont="1" applyBorder="1" applyAlignment="1">
      <alignment horizontal="center" vertical="center" wrapText="1"/>
    </xf>
    <xf numFmtId="0" fontId="0" fillId="0" borderId="64" xfId="0" applyBorder="1" applyAlignment="1">
      <alignment horizontal="center" vertical="center"/>
    </xf>
    <xf numFmtId="0" fontId="0" fillId="0" borderId="6" xfId="0" applyBorder="1" applyAlignment="1">
      <alignment horizontal="center" vertical="center"/>
    </xf>
    <xf numFmtId="0" fontId="48" fillId="0" borderId="73" xfId="0" applyFont="1" applyBorder="1" applyAlignment="1">
      <alignment horizontal="center" vertical="center" wrapText="1"/>
    </xf>
    <xf numFmtId="0" fontId="48" fillId="0" borderId="65" xfId="0" applyFont="1" applyBorder="1" applyAlignment="1">
      <alignment horizontal="center" wrapText="1"/>
    </xf>
    <xf numFmtId="0" fontId="48" fillId="0" borderId="74" xfId="0" applyFont="1" applyBorder="1" applyAlignment="1">
      <alignment vertical="center" wrapText="1"/>
    </xf>
    <xf numFmtId="0" fontId="47" fillId="0" borderId="0" xfId="0" applyFont="1" applyAlignment="1">
      <alignment horizontal="center" vertical="center" wrapText="1"/>
    </xf>
    <xf numFmtId="0" fontId="0" fillId="0" borderId="53" xfId="0" applyBorder="1" applyAlignment="1">
      <alignment vertical="center"/>
    </xf>
    <xf numFmtId="0" fontId="0" fillId="0" borderId="24" xfId="0" applyBorder="1" applyAlignment="1">
      <alignment horizontal="center" vertical="center"/>
    </xf>
    <xf numFmtId="0" fontId="48" fillId="0" borderId="59" xfId="0" applyFont="1" applyBorder="1" applyAlignment="1">
      <alignment horizontal="center" wrapText="1"/>
    </xf>
    <xf numFmtId="0" fontId="0" fillId="0" borderId="78" xfId="0" applyBorder="1" applyAlignment="1">
      <alignment horizontal="center" vertical="center" wrapText="1"/>
    </xf>
    <xf numFmtId="0" fontId="58" fillId="0" borderId="0" xfId="0" applyFont="1" applyAlignment="1">
      <alignment horizontal="center" vertical="center"/>
    </xf>
    <xf numFmtId="0" fontId="58" fillId="0" borderId="55" xfId="0" applyFont="1" applyBorder="1" applyAlignment="1">
      <alignment horizontal="center" vertical="center"/>
    </xf>
    <xf numFmtId="0" fontId="58" fillId="0" borderId="0" xfId="0" applyFont="1" applyAlignment="1">
      <alignment horizontal="center" wrapText="1"/>
    </xf>
    <xf numFmtId="0" fontId="0" fillId="0" borderId="69" xfId="0" applyBorder="1" applyAlignment="1">
      <alignment vertical="center"/>
    </xf>
    <xf numFmtId="0" fontId="0" fillId="0" borderId="64" xfId="0" applyBorder="1" applyAlignment="1">
      <alignment horizontal="center" vertical="center" wrapText="1"/>
    </xf>
    <xf numFmtId="0" fontId="0" fillId="10" borderId="76" xfId="0" applyFill="1" applyBorder="1" applyAlignment="1">
      <alignment vertical="center" wrapText="1"/>
    </xf>
    <xf numFmtId="0" fontId="34" fillId="0" borderId="58" xfId="0" applyFont="1" applyBorder="1" applyAlignment="1">
      <alignment vertical="center" wrapText="1"/>
    </xf>
    <xf numFmtId="0" fontId="0" fillId="0" borderId="23" xfId="0" applyBorder="1" applyAlignment="1">
      <alignment vertical="center" wrapText="1"/>
    </xf>
    <xf numFmtId="0" fontId="0" fillId="0" borderId="56" xfId="0" applyBorder="1" applyAlignment="1">
      <alignment horizontal="center" vertical="center"/>
    </xf>
    <xf numFmtId="0" fontId="13" fillId="0" borderId="6" xfId="0" applyFont="1" applyBorder="1" applyAlignment="1">
      <alignment vertical="center" wrapText="1"/>
    </xf>
    <xf numFmtId="0" fontId="27" fillId="20" borderId="5" xfId="0" applyFont="1" applyFill="1" applyBorder="1" applyAlignment="1">
      <alignment horizontal="center" vertical="center" wrapText="1"/>
    </xf>
    <xf numFmtId="0" fontId="58" fillId="0" borderId="57" xfId="0" applyFont="1" applyBorder="1" applyAlignment="1">
      <alignment vertical="center"/>
    </xf>
    <xf numFmtId="0" fontId="48" fillId="0" borderId="65" xfId="0" applyFont="1" applyBorder="1" applyAlignment="1">
      <alignment horizontal="center" vertical="center"/>
    </xf>
    <xf numFmtId="0" fontId="48" fillId="0" borderId="55" xfId="0" applyFont="1" applyBorder="1" applyAlignment="1">
      <alignment horizontal="center" vertical="center" wrapText="1"/>
    </xf>
    <xf numFmtId="0" fontId="46" fillId="0" borderId="65" xfId="0" applyFont="1" applyBorder="1" applyAlignment="1">
      <alignment wrapText="1"/>
    </xf>
    <xf numFmtId="4" fontId="23" fillId="0" borderId="57" xfId="0" applyNumberFormat="1" applyFont="1" applyBorder="1" applyAlignment="1">
      <alignment horizontal="center" vertical="center" wrapText="1"/>
    </xf>
    <xf numFmtId="0" fontId="46" fillId="0" borderId="65" xfId="0" applyFont="1" applyBorder="1" applyAlignment="1">
      <alignment horizontal="center" vertical="center" wrapText="1"/>
    </xf>
    <xf numFmtId="0" fontId="58" fillId="0" borderId="55" xfId="0" applyFont="1" applyBorder="1" applyAlignment="1">
      <alignment vertical="center" wrapText="1"/>
    </xf>
    <xf numFmtId="0" fontId="58" fillId="0" borderId="0" xfId="0" applyFont="1" applyAlignment="1">
      <alignment horizontal="center" vertical="center" wrapText="1"/>
    </xf>
    <xf numFmtId="0" fontId="49" fillId="0" borderId="69" xfId="0" applyFont="1" applyBorder="1" applyAlignment="1">
      <alignment horizontal="center" vertical="center" wrapText="1"/>
    </xf>
    <xf numFmtId="0" fontId="39" fillId="0" borderId="55" xfId="0" applyFont="1" applyBorder="1" applyAlignment="1">
      <alignment horizontal="center" vertical="center" wrapText="1"/>
    </xf>
    <xf numFmtId="0" fontId="48" fillId="0" borderId="56" xfId="0" applyFont="1" applyBorder="1" applyAlignment="1">
      <alignment horizontal="center" vertical="center" wrapText="1"/>
    </xf>
    <xf numFmtId="0" fontId="58" fillId="0" borderId="55" xfId="0" applyFont="1" applyBorder="1" applyAlignment="1">
      <alignment horizontal="center" vertical="center" wrapText="1"/>
    </xf>
    <xf numFmtId="0" fontId="58" fillId="0" borderId="56" xfId="0" applyFont="1" applyBorder="1" applyAlignment="1">
      <alignment horizontal="center" vertical="center" wrapText="1"/>
    </xf>
    <xf numFmtId="0" fontId="51" fillId="0" borderId="58" xfId="0" applyFont="1" applyBorder="1" applyAlignment="1">
      <alignment horizontal="center" vertical="center" wrapText="1"/>
    </xf>
    <xf numFmtId="0" fontId="47" fillId="23" borderId="73" xfId="0" applyFont="1" applyFill="1" applyBorder="1" applyAlignment="1">
      <alignment horizontal="center" vertical="center" wrapText="1"/>
    </xf>
    <xf numFmtId="0" fontId="54" fillId="0" borderId="73" xfId="0" applyFont="1" applyBorder="1" applyAlignment="1">
      <alignment horizontal="center" vertical="center" wrapText="1"/>
    </xf>
    <xf numFmtId="0" fontId="47" fillId="0" borderId="58" xfId="0" applyFont="1" applyBorder="1" applyAlignment="1">
      <alignment horizontal="center" vertical="center" wrapText="1"/>
    </xf>
    <xf numFmtId="0" fontId="46" fillId="0" borderId="59" xfId="0" applyFont="1" applyBorder="1" applyAlignment="1">
      <alignment horizontal="center" vertical="center" wrapText="1"/>
    </xf>
    <xf numFmtId="0" fontId="47" fillId="0" borderId="55" xfId="0" applyFont="1" applyBorder="1" applyAlignment="1">
      <alignment horizontal="center" vertical="center" wrapText="1"/>
    </xf>
    <xf numFmtId="0" fontId="60" fillId="0" borderId="55" xfId="0" applyFont="1" applyBorder="1" applyAlignment="1">
      <alignment horizontal="center" vertical="center" wrapText="1"/>
    </xf>
    <xf numFmtId="0" fontId="48" fillId="0" borderId="67" xfId="0" applyFont="1" applyBorder="1" applyAlignment="1">
      <alignment horizontal="center" vertical="center" wrapText="1"/>
    </xf>
    <xf numFmtId="0" fontId="47" fillId="0" borderId="56" xfId="0" applyFont="1" applyBorder="1" applyAlignment="1">
      <alignment horizontal="center" vertical="center" wrapText="1"/>
    </xf>
    <xf numFmtId="0" fontId="53" fillId="0" borderId="56" xfId="0" applyFont="1" applyBorder="1" applyAlignment="1">
      <alignment vertical="center" wrapText="1"/>
    </xf>
    <xf numFmtId="0" fontId="53" fillId="0" borderId="57" xfId="0" applyFont="1" applyBorder="1" applyAlignment="1">
      <alignment horizontal="center" vertical="center" wrapText="1"/>
    </xf>
    <xf numFmtId="0" fontId="46" fillId="0" borderId="57" xfId="0" applyFont="1" applyBorder="1" applyAlignment="1">
      <alignment horizontal="center" vertical="center" wrapText="1"/>
    </xf>
    <xf numFmtId="0" fontId="50" fillId="0" borderId="55" xfId="0" applyFont="1" applyBorder="1" applyAlignment="1">
      <alignment horizontal="center" vertical="center" wrapText="1"/>
    </xf>
    <xf numFmtId="0" fontId="59" fillId="0" borderId="63" xfId="0" applyFont="1" applyBorder="1" applyAlignment="1">
      <alignment horizontal="center" vertical="center" wrapText="1"/>
    </xf>
    <xf numFmtId="0" fontId="34" fillId="0" borderId="63" xfId="0" applyFont="1" applyBorder="1" applyAlignment="1">
      <alignment horizontal="center" vertical="center" wrapText="1"/>
    </xf>
    <xf numFmtId="0" fontId="59" fillId="0" borderId="56" xfId="0" applyFont="1" applyBorder="1" applyAlignment="1">
      <alignment horizontal="center" vertical="center" wrapText="1"/>
    </xf>
    <xf numFmtId="0" fontId="48" fillId="0" borderId="74" xfId="0" applyFont="1" applyBorder="1" applyAlignment="1">
      <alignment horizontal="center" vertical="center" wrapText="1"/>
    </xf>
    <xf numFmtId="0" fontId="47" fillId="0" borderId="57" xfId="0" applyFont="1" applyBorder="1" applyAlignment="1">
      <alignment horizontal="center" vertical="center" wrapText="1"/>
    </xf>
    <xf numFmtId="0" fontId="51" fillId="0" borderId="55" xfId="0" applyFont="1" applyBorder="1" applyAlignment="1">
      <alignment horizontal="center" vertical="center"/>
    </xf>
    <xf numFmtId="0" fontId="58" fillId="0" borderId="57" xfId="0" applyFont="1" applyBorder="1" applyAlignment="1">
      <alignment horizontal="center" vertical="center" wrapText="1"/>
    </xf>
    <xf numFmtId="0" fontId="0" fillId="0" borderId="4" xfId="0" applyBorder="1"/>
    <xf numFmtId="0" fontId="47" fillId="0" borderId="0" xfId="0" applyFont="1" applyAlignment="1">
      <alignment horizontal="center" vertical="center"/>
    </xf>
    <xf numFmtId="0" fontId="58" fillId="0" borderId="57" xfId="0" applyFont="1" applyBorder="1" applyAlignment="1">
      <alignment vertical="center" wrapText="1"/>
    </xf>
    <xf numFmtId="49" fontId="0" fillId="10" borderId="6" xfId="0" applyNumberFormat="1" applyFill="1" applyBorder="1" applyAlignment="1">
      <alignment horizontal="center" vertical="center" wrapText="1"/>
    </xf>
    <xf numFmtId="0" fontId="0" fillId="10" borderId="65" xfId="0" applyFill="1" applyBorder="1" applyAlignment="1">
      <alignment horizontal="center" vertical="center" wrapText="1"/>
    </xf>
    <xf numFmtId="0" fontId="1" fillId="0" borderId="69" xfId="0" applyFont="1" applyBorder="1" applyAlignment="1">
      <alignment horizontal="center" vertical="center" wrapText="1"/>
    </xf>
    <xf numFmtId="0" fontId="16" fillId="0" borderId="55" xfId="0" applyFont="1" applyBorder="1" applyAlignment="1">
      <alignment horizontal="center" vertical="center" wrapText="1"/>
    </xf>
    <xf numFmtId="0" fontId="0" fillId="0" borderId="79" xfId="0" applyBorder="1" applyAlignment="1">
      <alignment horizontal="center" vertical="center" wrapText="1"/>
    </xf>
    <xf numFmtId="0" fontId="34" fillId="0" borderId="65" xfId="0" applyFont="1" applyBorder="1" applyAlignment="1">
      <alignment vertical="center" wrapText="1"/>
    </xf>
    <xf numFmtId="0" fontId="0" fillId="0" borderId="68" xfId="0" applyBorder="1" applyAlignment="1">
      <alignment vertical="center" wrapText="1"/>
    </xf>
    <xf numFmtId="0" fontId="0" fillId="0" borderId="46" xfId="0" applyBorder="1" applyAlignment="1">
      <alignment vertical="center" wrapText="1"/>
    </xf>
    <xf numFmtId="0" fontId="13" fillId="0" borderId="2" xfId="0" applyFont="1" applyBorder="1" applyAlignment="1">
      <alignment horizontal="center" vertical="center" wrapText="1"/>
    </xf>
    <xf numFmtId="0" fontId="8" fillId="6" borderId="5" xfId="0" applyFont="1" applyFill="1" applyBorder="1" applyAlignment="1">
      <alignment horizontal="center" vertical="center"/>
    </xf>
    <xf numFmtId="0" fontId="8" fillId="6" borderId="4" xfId="0" applyFont="1" applyFill="1" applyBorder="1" applyAlignment="1">
      <alignment horizontal="center" vertical="center"/>
    </xf>
    <xf numFmtId="0" fontId="6" fillId="6" borderId="2" xfId="0" applyFont="1" applyFill="1" applyBorder="1" applyAlignment="1">
      <alignment horizontal="center" vertical="center"/>
    </xf>
    <xf numFmtId="0" fontId="6" fillId="6" borderId="2" xfId="0" applyFont="1" applyFill="1" applyBorder="1" applyAlignment="1">
      <alignment horizontal="center" vertical="center" wrapText="1"/>
    </xf>
    <xf numFmtId="0" fontId="8" fillId="6" borderId="2" xfId="0" applyFont="1" applyFill="1" applyBorder="1" applyAlignment="1">
      <alignment horizontal="center" vertical="center"/>
    </xf>
    <xf numFmtId="0" fontId="16" fillId="6" borderId="2" xfId="0" applyFont="1" applyFill="1" applyBorder="1" applyAlignment="1">
      <alignment horizontal="center" vertical="center"/>
    </xf>
    <xf numFmtId="0" fontId="18" fillId="19" borderId="0" xfId="0" applyFont="1" applyFill="1" applyAlignment="1">
      <alignment horizontal="left" vertical="center"/>
    </xf>
    <xf numFmtId="0" fontId="12" fillId="0" borderId="1" xfId="0" applyFont="1" applyBorder="1" applyAlignment="1">
      <alignment horizontal="left" vertical="center"/>
    </xf>
    <xf numFmtId="0" fontId="9" fillId="11" borderId="38" xfId="0" applyFont="1" applyFill="1" applyBorder="1" applyAlignment="1">
      <alignment horizontal="center" vertical="center"/>
    </xf>
    <xf numFmtId="0" fontId="9" fillId="11" borderId="40" xfId="0" applyFont="1" applyFill="1" applyBorder="1" applyAlignment="1">
      <alignment horizontal="center" vertical="center"/>
    </xf>
    <xf numFmtId="0" fontId="9" fillId="11" borderId="37" xfId="0" applyFont="1" applyFill="1" applyBorder="1" applyAlignment="1">
      <alignment horizontal="center" vertical="center"/>
    </xf>
    <xf numFmtId="0" fontId="6" fillId="6" borderId="4" xfId="0" applyFont="1" applyFill="1" applyBorder="1" applyAlignment="1">
      <alignment horizontal="center" vertical="top"/>
    </xf>
    <xf numFmtId="0" fontId="6" fillId="6" borderId="14" xfId="0" applyFont="1" applyFill="1" applyBorder="1" applyAlignment="1">
      <alignment horizontal="center" vertical="top"/>
    </xf>
    <xf numFmtId="0" fontId="6" fillId="6" borderId="16" xfId="0" applyFont="1" applyFill="1" applyBorder="1" applyAlignment="1">
      <alignment horizontal="center" vertical="top"/>
    </xf>
    <xf numFmtId="0" fontId="6" fillId="6" borderId="13" xfId="0" applyFont="1" applyFill="1" applyBorder="1" applyAlignment="1">
      <alignment horizontal="center" vertical="top"/>
    </xf>
    <xf numFmtId="0" fontId="6" fillId="6" borderId="4" xfId="0" applyFont="1" applyFill="1" applyBorder="1" applyAlignment="1">
      <alignment horizontal="center" vertical="top" wrapText="1"/>
    </xf>
    <xf numFmtId="0" fontId="6" fillId="6" borderId="14" xfId="0" applyFont="1" applyFill="1" applyBorder="1" applyAlignment="1">
      <alignment horizontal="center" vertical="top" wrapText="1"/>
    </xf>
    <xf numFmtId="0" fontId="6" fillId="6" borderId="35" xfId="0" applyFont="1" applyFill="1" applyBorder="1" applyAlignment="1">
      <alignment horizontal="center" vertical="top"/>
    </xf>
    <xf numFmtId="0" fontId="6" fillId="6" borderId="47" xfId="0" applyFont="1" applyFill="1" applyBorder="1" applyAlignment="1">
      <alignment horizontal="center" vertical="top"/>
    </xf>
    <xf numFmtId="0" fontId="6" fillId="12" borderId="49" xfId="0" applyFont="1" applyFill="1" applyBorder="1" applyAlignment="1">
      <alignment horizontal="center" vertical="top" wrapText="1"/>
    </xf>
    <xf numFmtId="0" fontId="6" fillId="12" borderId="50" xfId="0" applyFont="1" applyFill="1" applyBorder="1" applyAlignment="1">
      <alignment horizontal="center" vertical="top" wrapText="1"/>
    </xf>
    <xf numFmtId="0" fontId="20" fillId="0" borderId="24" xfId="0" applyFont="1" applyBorder="1" applyAlignment="1">
      <alignment horizontal="left" vertical="center"/>
    </xf>
    <xf numFmtId="0" fontId="6" fillId="12" borderId="35" xfId="0" applyFont="1" applyFill="1" applyBorder="1" applyAlignment="1">
      <alignment horizontal="center" vertical="top" wrapText="1"/>
    </xf>
    <xf numFmtId="0" fontId="6" fillId="12" borderId="47" xfId="0" applyFont="1" applyFill="1" applyBorder="1" applyAlignment="1">
      <alignment horizontal="center" vertical="top" wrapText="1"/>
    </xf>
    <xf numFmtId="0" fontId="11" fillId="19" borderId="8" xfId="0" applyFont="1" applyFill="1" applyBorder="1" applyAlignment="1">
      <alignment horizontal="center" vertical="center"/>
    </xf>
    <xf numFmtId="0" fontId="11" fillId="19" borderId="9" xfId="0" applyFont="1" applyFill="1" applyBorder="1" applyAlignment="1">
      <alignment horizontal="center" vertical="center"/>
    </xf>
    <xf numFmtId="0" fontId="11" fillId="19" borderId="10" xfId="0" applyFont="1" applyFill="1" applyBorder="1" applyAlignment="1">
      <alignment horizontal="center" vertical="center"/>
    </xf>
    <xf numFmtId="0" fontId="6" fillId="6" borderId="5" xfId="0" applyFont="1" applyFill="1" applyBorder="1" applyAlignment="1">
      <alignment horizontal="center" vertical="center" wrapText="1"/>
    </xf>
    <xf numFmtId="0" fontId="6" fillId="6" borderId="4" xfId="0" applyFont="1" applyFill="1" applyBorder="1" applyAlignment="1">
      <alignment horizontal="center" vertical="center" wrapText="1"/>
    </xf>
    <xf numFmtId="0" fontId="0" fillId="0" borderId="35" xfId="0" applyBorder="1" applyAlignment="1">
      <alignment horizontal="center" vertical="top" wrapText="1"/>
    </xf>
    <xf numFmtId="0" fontId="0" fillId="0" borderId="3" xfId="0" applyBorder="1" applyAlignment="1">
      <alignment horizontal="center" vertical="top" wrapText="1"/>
    </xf>
    <xf numFmtId="0" fontId="0" fillId="0" borderId="35"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16" fillId="6" borderId="33" xfId="0" applyFont="1" applyFill="1" applyBorder="1" applyAlignment="1">
      <alignment horizontal="center" vertical="top"/>
    </xf>
    <xf numFmtId="0" fontId="16" fillId="6" borderId="34" xfId="0" applyFont="1" applyFill="1" applyBorder="1" applyAlignment="1">
      <alignment horizontal="center" vertical="top"/>
    </xf>
    <xf numFmtId="0" fontId="9" fillId="10" borderId="35" xfId="0" applyFont="1" applyFill="1" applyBorder="1" applyAlignment="1">
      <alignment horizontal="center" vertical="top" wrapText="1"/>
    </xf>
    <xf numFmtId="0" fontId="9" fillId="10" borderId="47" xfId="0" applyFont="1" applyFill="1" applyBorder="1" applyAlignment="1">
      <alignment horizontal="center" vertical="top" wrapText="1"/>
    </xf>
    <xf numFmtId="0" fontId="9" fillId="13" borderId="35" xfId="0" applyFont="1" applyFill="1" applyBorder="1" applyAlignment="1">
      <alignment horizontal="center" vertical="top" wrapText="1"/>
    </xf>
    <xf numFmtId="0" fontId="9" fillId="13" borderId="47" xfId="0" applyFont="1" applyFill="1" applyBorder="1" applyAlignment="1">
      <alignment horizontal="center" vertical="top" wrapText="1"/>
    </xf>
    <xf numFmtId="0" fontId="6" fillId="14" borderId="35" xfId="0" applyFont="1" applyFill="1" applyBorder="1" applyAlignment="1">
      <alignment horizontal="center" vertical="top" wrapText="1"/>
    </xf>
    <xf numFmtId="0" fontId="6" fillId="14" borderId="47" xfId="0" applyFont="1" applyFill="1" applyBorder="1" applyAlignment="1">
      <alignment horizontal="center" vertical="top" wrapText="1"/>
    </xf>
    <xf numFmtId="0" fontId="9" fillId="5" borderId="8" xfId="0" applyFont="1" applyFill="1" applyBorder="1" applyAlignment="1">
      <alignment horizontal="center" vertical="center"/>
    </xf>
    <xf numFmtId="0" fontId="9" fillId="5" borderId="9" xfId="0" applyFont="1" applyFill="1" applyBorder="1" applyAlignment="1">
      <alignment horizontal="center" vertical="center"/>
    </xf>
    <xf numFmtId="0" fontId="9" fillId="5" borderId="32" xfId="0" applyFont="1" applyFill="1" applyBorder="1" applyAlignment="1">
      <alignment horizontal="center" vertical="center"/>
    </xf>
    <xf numFmtId="0" fontId="6" fillId="14" borderId="49" xfId="0" applyFont="1" applyFill="1" applyBorder="1" applyAlignment="1">
      <alignment horizontal="center" vertical="top" wrapText="1"/>
    </xf>
    <xf numFmtId="0" fontId="6" fillId="14" borderId="50" xfId="0" applyFont="1" applyFill="1" applyBorder="1" applyAlignment="1">
      <alignment horizontal="center" vertical="top" wrapText="1"/>
    </xf>
    <xf numFmtId="0" fontId="6" fillId="12" borderId="51" xfId="0" applyFont="1" applyFill="1" applyBorder="1" applyAlignment="1">
      <alignment horizontal="center" vertical="top" wrapText="1"/>
    </xf>
    <xf numFmtId="0" fontId="6" fillId="12" borderId="52" xfId="0" applyFont="1" applyFill="1" applyBorder="1" applyAlignment="1">
      <alignment horizontal="center" vertical="top" wrapText="1"/>
    </xf>
    <xf numFmtId="0" fontId="9" fillId="3" borderId="30" xfId="0" applyFont="1" applyFill="1" applyBorder="1" applyAlignment="1">
      <alignment horizontal="center" vertical="top" wrapText="1"/>
    </xf>
    <xf numFmtId="0" fontId="9" fillId="3" borderId="14" xfId="0" applyFont="1" applyFill="1" applyBorder="1" applyAlignment="1">
      <alignment horizontal="center" vertical="top" wrapText="1"/>
    </xf>
    <xf numFmtId="0" fontId="9" fillId="7" borderId="30" xfId="0" applyFont="1" applyFill="1" applyBorder="1" applyAlignment="1">
      <alignment horizontal="center" vertical="top" wrapText="1"/>
    </xf>
    <xf numFmtId="0" fontId="9" fillId="7" borderId="14" xfId="0" applyFont="1" applyFill="1" applyBorder="1" applyAlignment="1">
      <alignment horizontal="center" vertical="top" wrapText="1"/>
    </xf>
    <xf numFmtId="0" fontId="9" fillId="8" borderId="30" xfId="0" applyFont="1" applyFill="1" applyBorder="1" applyAlignment="1">
      <alignment horizontal="center" vertical="top" wrapText="1"/>
    </xf>
    <xf numFmtId="0" fontId="9" fillId="8" borderId="14" xfId="0" applyFont="1" applyFill="1" applyBorder="1" applyAlignment="1">
      <alignment horizontal="center" vertical="top" wrapText="1"/>
    </xf>
    <xf numFmtId="1" fontId="9" fillId="9" borderId="30" xfId="0" applyNumberFormat="1" applyFont="1" applyFill="1" applyBorder="1" applyAlignment="1">
      <alignment horizontal="center" vertical="top" wrapText="1"/>
    </xf>
    <xf numFmtId="1" fontId="9" fillId="9" borderId="14" xfId="0" applyNumberFormat="1" applyFont="1" applyFill="1" applyBorder="1" applyAlignment="1">
      <alignment horizontal="center" vertical="top" wrapText="1"/>
    </xf>
    <xf numFmtId="0" fontId="18" fillId="19" borderId="0" xfId="0" applyFont="1" applyFill="1" applyAlignment="1">
      <alignment horizontal="center" vertical="center"/>
    </xf>
    <xf numFmtId="0" fontId="6" fillId="0" borderId="23" xfId="0" applyFont="1" applyBorder="1" applyAlignment="1">
      <alignment horizontal="center" vertical="center"/>
    </xf>
    <xf numFmtId="0" fontId="6" fillId="0" borderId="6" xfId="0" applyFont="1" applyBorder="1" applyAlignment="1">
      <alignment horizontal="center" vertical="center"/>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17" fillId="0" borderId="10" xfId="0" applyFont="1" applyBorder="1" applyAlignment="1">
      <alignment horizontal="center" vertical="center"/>
    </xf>
    <xf numFmtId="0" fontId="19" fillId="0" borderId="23" xfId="0" applyFont="1" applyBorder="1" applyAlignment="1">
      <alignment horizontal="center"/>
    </xf>
    <xf numFmtId="0" fontId="14" fillId="0" borderId="0" xfId="0" applyFont="1" applyAlignment="1">
      <alignment horizontal="center"/>
    </xf>
    <xf numFmtId="0" fontId="10" fillId="19" borderId="8" xfId="0" applyFont="1" applyFill="1" applyBorder="1" applyAlignment="1">
      <alignment horizontal="center" vertical="center" wrapText="1"/>
    </xf>
    <xf numFmtId="0" fontId="10" fillId="19" borderId="9" xfId="0" applyFont="1" applyFill="1" applyBorder="1" applyAlignment="1">
      <alignment horizontal="center" vertical="center" wrapText="1"/>
    </xf>
    <xf numFmtId="0" fontId="10" fillId="19" borderId="10" xfId="0" applyFont="1" applyFill="1" applyBorder="1" applyAlignment="1">
      <alignment horizontal="center" vertical="center" wrapText="1"/>
    </xf>
    <xf numFmtId="0" fontId="3" fillId="19" borderId="0" xfId="0" applyFont="1" applyFill="1" applyAlignment="1">
      <alignment horizontal="center" vertical="center"/>
    </xf>
    <xf numFmtId="0" fontId="7" fillId="0" borderId="23" xfId="0" applyFont="1" applyBorder="1" applyAlignment="1">
      <alignment horizontal="left" vertical="center" wrapText="1"/>
    </xf>
    <xf numFmtId="0" fontId="7" fillId="0" borderId="6" xfId="0" applyFont="1" applyBorder="1" applyAlignment="1">
      <alignment horizontal="left" vertical="center" wrapText="1"/>
    </xf>
    <xf numFmtId="0" fontId="0" fillId="0" borderId="5" xfId="0" applyBorder="1" applyAlignment="1">
      <alignment horizontal="left" vertical="top" wrapText="1"/>
    </xf>
    <xf numFmtId="0" fontId="0" fillId="0" borderId="3" xfId="0" applyBorder="1" applyAlignment="1">
      <alignment horizontal="left" vertical="top" wrapText="1"/>
    </xf>
    <xf numFmtId="0" fontId="0" fillId="0" borderId="4" xfId="0" applyBorder="1" applyAlignment="1">
      <alignment horizontal="left" vertical="top" wrapText="1"/>
    </xf>
    <xf numFmtId="0" fontId="6" fillId="12" borderId="35" xfId="0" applyFont="1" applyFill="1" applyBorder="1" applyAlignment="1">
      <alignment horizontal="center" vertical="center" wrapText="1"/>
    </xf>
    <xf numFmtId="0" fontId="6" fillId="12" borderId="47" xfId="0" applyFont="1" applyFill="1" applyBorder="1" applyAlignment="1">
      <alignment horizontal="center" vertical="center" wrapText="1"/>
    </xf>
    <xf numFmtId="0" fontId="6" fillId="12" borderId="30" xfId="0" applyFont="1" applyFill="1" applyBorder="1" applyAlignment="1">
      <alignment horizontal="center" vertical="center" wrapText="1"/>
    </xf>
    <xf numFmtId="0" fontId="6" fillId="12" borderId="14" xfId="0" applyFont="1" applyFill="1" applyBorder="1" applyAlignment="1">
      <alignment horizontal="center" vertical="center" wrapText="1"/>
    </xf>
    <xf numFmtId="0" fontId="6" fillId="14" borderId="30" xfId="0" applyFont="1" applyFill="1" applyBorder="1" applyAlignment="1">
      <alignment horizontal="center" vertical="center" wrapText="1"/>
    </xf>
    <xf numFmtId="0" fontId="6" fillId="14" borderId="5" xfId="0" applyFont="1" applyFill="1" applyBorder="1" applyAlignment="1">
      <alignment horizontal="center" vertical="center" wrapText="1"/>
    </xf>
    <xf numFmtId="0" fontId="6" fillId="14" borderId="14" xfId="0" applyFont="1" applyFill="1" applyBorder="1" applyAlignment="1">
      <alignment horizontal="center" vertical="center" wrapText="1"/>
    </xf>
    <xf numFmtId="0" fontId="9" fillId="3" borderId="30" xfId="0" applyFont="1" applyFill="1" applyBorder="1" applyAlignment="1">
      <alignment horizontal="center" vertical="center" wrapText="1"/>
    </xf>
    <xf numFmtId="0" fontId="9" fillId="3" borderId="14" xfId="0" applyFont="1" applyFill="1" applyBorder="1" applyAlignment="1">
      <alignment horizontal="center" vertical="center" wrapText="1"/>
    </xf>
    <xf numFmtId="0" fontId="6" fillId="6" borderId="16" xfId="0" applyFont="1" applyFill="1" applyBorder="1" applyAlignment="1">
      <alignment horizontal="center" vertical="center"/>
    </xf>
    <xf numFmtId="0" fontId="6" fillId="6" borderId="13" xfId="0" applyFont="1" applyFill="1" applyBorder="1" applyAlignment="1">
      <alignment horizontal="center" vertical="center"/>
    </xf>
    <xf numFmtId="0" fontId="6" fillId="6" borderId="4" xfId="0" applyFont="1" applyFill="1" applyBorder="1" applyAlignment="1">
      <alignment horizontal="center" vertical="center"/>
    </xf>
    <xf numFmtId="0" fontId="6" fillId="6" borderId="14" xfId="0" applyFont="1" applyFill="1" applyBorder="1" applyAlignment="1">
      <alignment horizontal="center" vertical="center"/>
    </xf>
    <xf numFmtId="0" fontId="6" fillId="6" borderId="14" xfId="0" applyFont="1" applyFill="1" applyBorder="1" applyAlignment="1">
      <alignment horizontal="center" vertical="center" wrapText="1"/>
    </xf>
    <xf numFmtId="0" fontId="0" fillId="0" borderId="35" xfId="0" applyBorder="1" applyAlignment="1">
      <alignment horizontal="left" vertical="top" wrapText="1"/>
    </xf>
    <xf numFmtId="0" fontId="6" fillId="12" borderId="33" xfId="0" applyFont="1" applyFill="1" applyBorder="1" applyAlignment="1">
      <alignment horizontal="center" vertical="center" wrapText="1"/>
    </xf>
    <xf numFmtId="0" fontId="6" fillId="12" borderId="39" xfId="0" applyFont="1" applyFill="1" applyBorder="1" applyAlignment="1">
      <alignment horizontal="center" vertical="center" wrapText="1"/>
    </xf>
    <xf numFmtId="0" fontId="6" fillId="14" borderId="33" xfId="0" applyFont="1" applyFill="1" applyBorder="1" applyAlignment="1">
      <alignment horizontal="center" vertical="center" wrapText="1"/>
    </xf>
    <xf numFmtId="0" fontId="6" fillId="14" borderId="39" xfId="0" applyFont="1" applyFill="1" applyBorder="1" applyAlignment="1">
      <alignment horizontal="center" vertical="center" wrapText="1"/>
    </xf>
    <xf numFmtId="0" fontId="6" fillId="12" borderId="36" xfId="0" applyFont="1" applyFill="1" applyBorder="1" applyAlignment="1">
      <alignment horizontal="center" vertical="center" wrapText="1"/>
    </xf>
    <xf numFmtId="0" fontId="6" fillId="12" borderId="13" xfId="0" applyFont="1" applyFill="1" applyBorder="1" applyAlignment="1">
      <alignment horizontal="center" vertical="center" wrapText="1"/>
    </xf>
    <xf numFmtId="0" fontId="9" fillId="7" borderId="30"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9" fillId="8" borderId="30" xfId="0" applyFont="1" applyFill="1" applyBorder="1" applyAlignment="1">
      <alignment horizontal="center" vertical="center" wrapText="1"/>
    </xf>
    <xf numFmtId="0" fontId="9" fillId="8" borderId="14" xfId="0" applyFont="1" applyFill="1" applyBorder="1" applyAlignment="1">
      <alignment horizontal="center" vertical="center" wrapText="1"/>
    </xf>
    <xf numFmtId="1" fontId="9" fillId="9" borderId="30" xfId="0" applyNumberFormat="1" applyFont="1" applyFill="1" applyBorder="1" applyAlignment="1">
      <alignment horizontal="center" vertical="center" wrapText="1"/>
    </xf>
    <xf numFmtId="1" fontId="9" fillId="9" borderId="14" xfId="0" applyNumberFormat="1" applyFont="1" applyFill="1" applyBorder="1" applyAlignment="1">
      <alignment horizontal="center" vertical="center" wrapText="1"/>
    </xf>
    <xf numFmtId="0" fontId="9" fillId="10" borderId="30" xfId="0" applyFont="1" applyFill="1" applyBorder="1" applyAlignment="1">
      <alignment horizontal="center" vertical="center" wrapText="1"/>
    </xf>
    <xf numFmtId="0" fontId="9" fillId="10" borderId="14" xfId="0" applyFont="1" applyFill="1" applyBorder="1" applyAlignment="1">
      <alignment horizontal="center" vertical="center" wrapText="1"/>
    </xf>
    <xf numFmtId="0" fontId="9" fillId="13" borderId="30" xfId="0" applyFont="1" applyFill="1" applyBorder="1" applyAlignment="1">
      <alignment horizontal="center" vertical="center" wrapText="1"/>
    </xf>
    <xf numFmtId="0" fontId="9" fillId="13" borderId="14" xfId="0" applyFont="1" applyFill="1" applyBorder="1" applyAlignment="1">
      <alignment horizontal="center" vertical="center" wrapText="1"/>
    </xf>
    <xf numFmtId="0" fontId="16" fillId="6" borderId="33" xfId="0" applyFont="1" applyFill="1" applyBorder="1" applyAlignment="1">
      <alignment horizontal="center" vertical="center"/>
    </xf>
    <xf numFmtId="0" fontId="16" fillId="6" borderId="34" xfId="0" applyFont="1" applyFill="1" applyBorder="1" applyAlignment="1">
      <alignment horizontal="center" vertical="center"/>
    </xf>
    <xf numFmtId="0" fontId="7" fillId="0" borderId="54" xfId="0" applyFont="1" applyBorder="1" applyAlignment="1">
      <alignment horizontal="left" vertical="center" wrapText="1"/>
    </xf>
    <xf numFmtId="0" fontId="7" fillId="0" borderId="24" xfId="0" applyFont="1" applyBorder="1" applyAlignment="1">
      <alignment horizontal="left" vertical="center" wrapText="1"/>
    </xf>
    <xf numFmtId="0" fontId="20" fillId="0" borderId="54" xfId="0" applyFont="1" applyBorder="1" applyAlignment="1">
      <alignment horizontal="left" vertical="center"/>
    </xf>
    <xf numFmtId="0" fontId="6" fillId="12" borderId="31" xfId="0" applyFont="1" applyFill="1" applyBorder="1" applyAlignment="1">
      <alignment horizontal="center" vertical="center" wrapText="1"/>
    </xf>
    <xf numFmtId="0" fontId="6" fillId="12" borderId="15" xfId="0" applyFont="1" applyFill="1" applyBorder="1" applyAlignment="1">
      <alignment horizontal="center" vertical="center" wrapText="1"/>
    </xf>
    <xf numFmtId="0" fontId="0" fillId="0" borderId="2" xfId="0" applyBorder="1" applyAlignment="1">
      <alignment horizontal="center" vertical="center" wrapText="1"/>
    </xf>
    <xf numFmtId="0" fontId="0" fillId="0" borderId="5" xfId="0" applyBorder="1" applyAlignment="1">
      <alignment horizontal="center" vertical="center" wrapText="1"/>
    </xf>
    <xf numFmtId="0" fontId="6" fillId="12" borderId="2" xfId="0" applyFont="1" applyFill="1" applyBorder="1" applyAlignment="1">
      <alignment horizontal="center" vertical="center" wrapText="1"/>
    </xf>
    <xf numFmtId="0" fontId="6" fillId="6" borderId="16" xfId="0" applyFont="1" applyFill="1" applyBorder="1" applyAlignment="1">
      <alignment horizontal="center" vertical="center" wrapText="1"/>
    </xf>
    <xf numFmtId="0" fontId="6" fillId="12" borderId="34" xfId="0" applyFont="1" applyFill="1" applyBorder="1" applyAlignment="1">
      <alignment horizontal="center" vertical="center" wrapText="1"/>
    </xf>
    <xf numFmtId="0" fontId="8" fillId="6" borderId="5" xfId="0" applyFont="1" applyFill="1" applyBorder="1" applyAlignment="1">
      <alignment horizontal="center" vertical="center" wrapText="1"/>
    </xf>
    <xf numFmtId="0" fontId="8" fillId="6" borderId="4" xfId="0" applyFont="1" applyFill="1" applyBorder="1" applyAlignment="1">
      <alignment horizontal="center" vertical="center" wrapText="1"/>
    </xf>
    <xf numFmtId="0" fontId="0" fillId="0" borderId="59" xfId="0" applyBorder="1" applyAlignment="1">
      <alignment horizontal="center" vertical="center" wrapText="1"/>
    </xf>
    <xf numFmtId="0" fontId="0" fillId="0" borderId="55" xfId="0" applyBorder="1" applyAlignment="1">
      <alignment horizontal="center" vertical="center" wrapText="1"/>
    </xf>
    <xf numFmtId="0" fontId="16" fillId="6" borderId="2" xfId="0" applyFont="1" applyFill="1" applyBorder="1" applyAlignment="1">
      <alignment horizontal="center" vertical="center" wrapText="1"/>
    </xf>
    <xf numFmtId="0" fontId="6" fillId="6" borderId="2" xfId="0" applyFont="1" applyFill="1" applyBorder="1" applyAlignment="1">
      <alignment vertical="center" wrapText="1"/>
    </xf>
    <xf numFmtId="0" fontId="6" fillId="14" borderId="30" xfId="0" applyFont="1" applyFill="1" applyBorder="1" applyAlignment="1">
      <alignment horizontal="center" vertical="center"/>
    </xf>
    <xf numFmtId="0" fontId="6" fillId="14" borderId="14" xfId="0" applyFont="1" applyFill="1" applyBorder="1" applyAlignment="1">
      <alignment horizontal="center" vertical="center"/>
    </xf>
    <xf numFmtId="0" fontId="42" fillId="3" borderId="30" xfId="0" applyFont="1" applyFill="1" applyBorder="1" applyAlignment="1">
      <alignment horizontal="center" vertical="center" wrapText="1"/>
    </xf>
    <xf numFmtId="0" fontId="42" fillId="3" borderId="14" xfId="0" applyFont="1" applyFill="1" applyBorder="1" applyAlignment="1">
      <alignment horizontal="center" vertical="center" wrapText="1"/>
    </xf>
    <xf numFmtId="0" fontId="6" fillId="6" borderId="66" xfId="0" applyFont="1" applyFill="1" applyBorder="1" applyAlignment="1">
      <alignment horizontal="center" vertical="center" wrapText="1"/>
    </xf>
    <xf numFmtId="0" fontId="42" fillId="7" borderId="30" xfId="0" applyFont="1" applyFill="1" applyBorder="1" applyAlignment="1">
      <alignment horizontal="center" vertical="center" wrapText="1"/>
    </xf>
    <xf numFmtId="0" fontId="42" fillId="7" borderId="14" xfId="0" applyFont="1" applyFill="1" applyBorder="1" applyAlignment="1">
      <alignment horizontal="center" vertical="center" wrapText="1"/>
    </xf>
    <xf numFmtId="0" fontId="42" fillId="8" borderId="30" xfId="0" applyFont="1" applyFill="1" applyBorder="1" applyAlignment="1">
      <alignment horizontal="center" vertical="center" wrapText="1"/>
    </xf>
    <xf numFmtId="0" fontId="42" fillId="8" borderId="14" xfId="0" applyFont="1" applyFill="1" applyBorder="1" applyAlignment="1">
      <alignment horizontal="center" vertical="center" wrapText="1"/>
    </xf>
    <xf numFmtId="1" fontId="42" fillId="9" borderId="30" xfId="0" applyNumberFormat="1" applyFont="1" applyFill="1" applyBorder="1" applyAlignment="1">
      <alignment horizontal="center" vertical="center" wrapText="1"/>
    </xf>
    <xf numFmtId="1" fontId="42" fillId="9" borderId="14" xfId="0" applyNumberFormat="1" applyFont="1" applyFill="1" applyBorder="1" applyAlignment="1">
      <alignment horizontal="center" vertical="center" wrapText="1"/>
    </xf>
    <xf numFmtId="0" fontId="42" fillId="10" borderId="30" xfId="0" applyFont="1" applyFill="1" applyBorder="1" applyAlignment="1">
      <alignment horizontal="center" vertical="center" wrapText="1"/>
    </xf>
    <xf numFmtId="0" fontId="42" fillId="10" borderId="14" xfId="0" applyFont="1" applyFill="1" applyBorder="1" applyAlignment="1">
      <alignment horizontal="center" vertical="center" wrapText="1"/>
    </xf>
    <xf numFmtId="0" fontId="42" fillId="13" borderId="30" xfId="0" applyFont="1" applyFill="1" applyBorder="1" applyAlignment="1">
      <alignment horizontal="center" vertical="center" wrapText="1"/>
    </xf>
    <xf numFmtId="0" fontId="42" fillId="13" borderId="14" xfId="0" applyFont="1" applyFill="1" applyBorder="1" applyAlignment="1">
      <alignment horizontal="center" vertical="center" wrapText="1"/>
    </xf>
    <xf numFmtId="0" fontId="16" fillId="6" borderId="33" xfId="0" applyFont="1" applyFill="1" applyBorder="1" applyAlignment="1">
      <alignment horizontal="center" vertical="center" wrapText="1"/>
    </xf>
    <xf numFmtId="0" fontId="16" fillId="6" borderId="34" xfId="0" applyFont="1" applyFill="1" applyBorder="1" applyAlignment="1">
      <alignment horizontal="center" vertical="center" wrapText="1"/>
    </xf>
    <xf numFmtId="0" fontId="11" fillId="19" borderId="8" xfId="0" applyFont="1" applyFill="1" applyBorder="1" applyAlignment="1">
      <alignment horizontal="center" vertical="center" wrapText="1"/>
    </xf>
    <xf numFmtId="0" fontId="11" fillId="19" borderId="9" xfId="0" applyFont="1" applyFill="1" applyBorder="1" applyAlignment="1">
      <alignment horizontal="center" vertical="center" wrapText="1"/>
    </xf>
    <xf numFmtId="0" fontId="11" fillId="19" borderId="10" xfId="0" applyFont="1" applyFill="1" applyBorder="1" applyAlignment="1">
      <alignment horizontal="center" vertical="center" wrapText="1"/>
    </xf>
    <xf numFmtId="0" fontId="9" fillId="5" borderId="8" xfId="0" applyFont="1" applyFill="1" applyBorder="1" applyAlignment="1">
      <alignment horizontal="center" vertical="center" wrapText="1"/>
    </xf>
    <xf numFmtId="0" fontId="9" fillId="5" borderId="9" xfId="0" applyFont="1" applyFill="1" applyBorder="1" applyAlignment="1">
      <alignment horizontal="center" vertical="center" wrapText="1"/>
    </xf>
    <xf numFmtId="0" fontId="9" fillId="5" borderId="32" xfId="0" applyFont="1" applyFill="1" applyBorder="1" applyAlignment="1">
      <alignment horizontal="center" vertical="center" wrapText="1"/>
    </xf>
    <xf numFmtId="0" fontId="9" fillId="11" borderId="38" xfId="0" applyFont="1" applyFill="1" applyBorder="1" applyAlignment="1">
      <alignment horizontal="center" vertical="center" wrapText="1"/>
    </xf>
    <xf numFmtId="0" fontId="9" fillId="11" borderId="40" xfId="0" applyFont="1" applyFill="1" applyBorder="1" applyAlignment="1">
      <alignment horizontal="center" vertical="center" wrapText="1"/>
    </xf>
    <xf numFmtId="0" fontId="9" fillId="11" borderId="37" xfId="0" applyFont="1" applyFill="1" applyBorder="1" applyAlignment="1">
      <alignment horizontal="center" vertical="center" wrapText="1"/>
    </xf>
    <xf numFmtId="0" fontId="16" fillId="0" borderId="23" xfId="0" applyFont="1" applyBorder="1" applyAlignment="1">
      <alignment horizontal="left" vertical="center" wrapText="1"/>
    </xf>
    <xf numFmtId="0" fontId="16" fillId="0" borderId="6" xfId="0" applyFont="1" applyBorder="1" applyAlignment="1">
      <alignment horizontal="left" vertical="center" wrapText="1"/>
    </xf>
    <xf numFmtId="0" fontId="11" fillId="18" borderId="30" xfId="0" applyFont="1" applyFill="1" applyBorder="1" applyAlignment="1">
      <alignment horizontal="center" vertical="center" wrapText="1"/>
    </xf>
    <xf numFmtId="0" fontId="9" fillId="18" borderId="14" xfId="0" applyFont="1" applyFill="1" applyBorder="1" applyAlignment="1">
      <alignment horizontal="center" vertical="center" wrapText="1"/>
    </xf>
    <xf numFmtId="0" fontId="48" fillId="0" borderId="5" xfId="0" applyFont="1" applyBorder="1" applyAlignment="1">
      <alignment horizontal="center" vertical="center" wrapText="1"/>
    </xf>
    <xf numFmtId="0" fontId="48" fillId="0" borderId="35" xfId="0" applyFont="1" applyBorder="1" applyAlignment="1">
      <alignment horizontal="center" vertical="center" wrapText="1"/>
    </xf>
    <xf numFmtId="0" fontId="6" fillId="0" borderId="23" xfId="0" applyFont="1" applyBorder="1" applyAlignment="1">
      <alignment horizontal="left" vertical="center"/>
    </xf>
    <xf numFmtId="0" fontId="6" fillId="0" borderId="6" xfId="0" applyFont="1" applyBorder="1" applyAlignment="1">
      <alignment horizontal="left" vertical="center"/>
    </xf>
    <xf numFmtId="0" fontId="48" fillId="0" borderId="59" xfId="0" applyFont="1" applyBorder="1" applyAlignment="1">
      <alignment horizontal="center" vertical="center" wrapText="1"/>
    </xf>
    <xf numFmtId="0" fontId="48" fillId="0" borderId="65" xfId="0" applyFont="1" applyBorder="1" applyAlignment="1">
      <alignment horizontal="center" vertical="center" wrapText="1"/>
    </xf>
    <xf numFmtId="0" fontId="48" fillId="0" borderId="2" xfId="0" applyFont="1" applyBorder="1" applyAlignment="1">
      <alignment horizontal="center" vertical="center" wrapText="1"/>
    </xf>
  </cellXfs>
  <cellStyles count="6">
    <cellStyle name="Hiperlink" xfId="4" builtinId="8"/>
    <cellStyle name="Hyperlink" xfId="5" xr:uid="{00000000-000B-0000-0000-000008000000}"/>
    <cellStyle name="Moeda" xfId="3" builtinId="4"/>
    <cellStyle name="Normal" xfId="0" builtinId="0"/>
    <cellStyle name="Normal 2" xfId="2" xr:uid="{00000000-0005-0000-0000-000002000000}"/>
    <cellStyle name="Porcentagem" xfId="1" builtinId="5"/>
  </cellStyles>
  <dxfs count="52">
    <dxf>
      <font>
        <color theme="0"/>
      </font>
    </dxf>
    <dxf>
      <font>
        <color theme="0"/>
      </font>
      <fill>
        <patternFill patternType="solid">
          <fgColor rgb="FFB15407"/>
          <bgColor rgb="FFB15407"/>
        </patternFill>
      </fill>
    </dxf>
    <dxf>
      <font>
        <color theme="0"/>
      </font>
      <fill>
        <patternFill patternType="solid">
          <fgColor rgb="FFB15407"/>
          <bgColor rgb="FFB15407"/>
        </patternFill>
      </fill>
    </dxf>
    <dxf>
      <font>
        <color theme="0"/>
      </font>
      <fill>
        <patternFill patternType="solid">
          <fgColor rgb="FFB15407"/>
          <bgColor rgb="FFB15407"/>
        </patternFill>
      </fill>
    </dxf>
    <dxf>
      <font>
        <color theme="0"/>
      </font>
      <fill>
        <patternFill patternType="solid">
          <fgColor rgb="FFB15407"/>
          <bgColor rgb="FFB15407"/>
        </patternFill>
      </fill>
    </dxf>
    <dxf>
      <font>
        <color theme="0"/>
      </font>
    </dxf>
    <dxf>
      <font>
        <color theme="0"/>
      </font>
      <fill>
        <patternFill patternType="solid">
          <fgColor rgb="FFB15407"/>
          <bgColor rgb="FFB15407"/>
        </patternFill>
      </fill>
    </dxf>
    <dxf>
      <font>
        <color rgb="FF0070C0"/>
      </font>
      <fill>
        <patternFill>
          <bgColor rgb="FF0070C0"/>
        </patternFill>
      </fill>
    </dxf>
    <dxf>
      <font>
        <color rgb="FF7030A0"/>
      </font>
      <fill>
        <patternFill>
          <bgColor rgb="FF7030A0"/>
        </patternFill>
      </fill>
    </dxf>
    <dxf>
      <font>
        <color rgb="FF0070C0"/>
      </font>
      <fill>
        <patternFill>
          <bgColor rgb="FF0070C0"/>
        </patternFill>
      </fill>
    </dxf>
    <dxf>
      <font>
        <color rgb="FF7030A0"/>
      </font>
      <fill>
        <patternFill>
          <bgColor rgb="FF7030A0"/>
        </patternFill>
      </fill>
    </dxf>
    <dxf>
      <font>
        <color rgb="FF7030A0"/>
      </font>
      <fill>
        <patternFill>
          <bgColor rgb="FF7030A0"/>
        </patternFill>
      </fill>
    </dxf>
    <dxf>
      <font>
        <color rgb="FFFF0000"/>
      </font>
      <fill>
        <patternFill>
          <bgColor rgb="FFFF0000"/>
        </patternFill>
      </fill>
    </dxf>
    <dxf>
      <font>
        <color rgb="FFFF0000"/>
      </font>
      <fill>
        <patternFill>
          <bgColor rgb="FFFF0000"/>
        </patternFill>
      </fill>
    </dxf>
    <dxf>
      <font>
        <color theme="0" tint="-0.34998626667073579"/>
      </font>
      <fill>
        <patternFill>
          <bgColor theme="0" tint="-0.34998626667073579"/>
        </patternFill>
      </fill>
    </dxf>
    <dxf>
      <font>
        <color rgb="FFFF0000"/>
      </font>
      <fill>
        <patternFill>
          <bgColor rgb="FFFF0000"/>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s>
  <tableStyles count="0" defaultTableStyle="TableStyleMedium2" defaultPivotStyle="PivotStyleLight16"/>
  <colors>
    <mruColors>
      <color rgb="FF0000FF"/>
      <color rgb="FFB15407"/>
      <color rgb="FFFF99CC"/>
      <color rgb="FF009900"/>
      <color rgb="FF0066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- 1'!$C$32:$C$35</c:f>
              <c:strCache>
                <c:ptCount val="4"/>
                <c:pt idx="0">
                  <c:v>OBJETIVO 1</c:v>
                </c:pt>
                <c:pt idx="1">
                  <c:v>OBJETIVO 2</c:v>
                </c:pt>
                <c:pt idx="2">
                  <c:v>OBJETIVO 3</c:v>
                </c:pt>
                <c:pt idx="3">
                  <c:v>OBJETIVO 4</c:v>
                </c:pt>
              </c:strCache>
            </c:strRef>
          </c:cat>
          <c:val>
            <c:numRef>
              <c:f>'Painel de Gestão - 1'!$E$32:$E$35</c:f>
              <c:numCache>
                <c:formatCode>General</c:formatCode>
                <c:ptCount val="4"/>
                <c:pt idx="0">
                  <c:v>0</c:v>
                </c:pt>
                <c:pt idx="1">
                  <c:v>0</c:v>
                </c:pt>
                <c:pt idx="2">
                  <c:v>0</c:v>
                </c:pt>
                <c:pt idx="3">
                  <c:v>1</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- 1'!$C$32:$C$35</c:f>
              <c:strCache>
                <c:ptCount val="4"/>
                <c:pt idx="0">
                  <c:v>OBJETIVO 1</c:v>
                </c:pt>
                <c:pt idx="1">
                  <c:v>OBJETIVO 2</c:v>
                </c:pt>
                <c:pt idx="2">
                  <c:v>OBJETIVO 3</c:v>
                </c:pt>
                <c:pt idx="3">
                  <c:v>OBJETIVO 4</c:v>
                </c:pt>
              </c:strCache>
            </c:strRef>
          </c:cat>
          <c:val>
            <c:numRef>
              <c:f>'Painel de Gestão - 1'!$F$32:$F$35</c:f>
              <c:numCache>
                <c:formatCode>General</c:formatCode>
                <c:ptCount val="4"/>
                <c:pt idx="0">
                  <c:v>0</c:v>
                </c:pt>
                <c:pt idx="1">
                  <c:v>3</c:v>
                </c:pt>
                <c:pt idx="2">
                  <c:v>0</c:v>
                </c:pt>
                <c:pt idx="3">
                  <c:v>1</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- 1'!$G$32:$G$35</c:f>
              <c:numCache>
                <c:formatCode>General</c:formatCode>
                <c:ptCount val="4"/>
                <c:pt idx="0">
                  <c:v>1</c:v>
                </c:pt>
                <c:pt idx="1">
                  <c:v>3</c:v>
                </c:pt>
                <c:pt idx="2">
                  <c:v>3</c:v>
                </c:pt>
                <c:pt idx="3">
                  <c:v>2</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- 1'!$H$32:$H$35</c:f>
              <c:numCache>
                <c:formatCode>General</c:formatCode>
                <c:ptCount val="4"/>
                <c:pt idx="0">
                  <c:v>2</c:v>
                </c:pt>
                <c:pt idx="1">
                  <c:v>1</c:v>
                </c:pt>
                <c:pt idx="2">
                  <c:v>0</c:v>
                </c:pt>
                <c:pt idx="3">
                  <c:v>2</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- 1'!$I$32:$I$35</c:f>
              <c:numCache>
                <c:formatCode>General</c:formatCode>
                <c:ptCount val="4"/>
                <c:pt idx="0">
                  <c:v>8</c:v>
                </c:pt>
                <c:pt idx="1">
                  <c:v>5</c:v>
                </c:pt>
                <c:pt idx="2">
                  <c:v>4</c:v>
                </c:pt>
                <c:pt idx="3">
                  <c:v>4</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- 1'!$J$32:$J$35</c:f>
              <c:numCache>
                <c:formatCode>General</c:formatCode>
                <c:ptCount val="4"/>
                <c:pt idx="0">
                  <c:v>0</c:v>
                </c:pt>
                <c:pt idx="1">
                  <c:v>0</c:v>
                </c:pt>
                <c:pt idx="2">
                  <c:v>1</c:v>
                </c:pt>
                <c:pt idx="3">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192189440"/>
        <c:axId val="191255616"/>
      </c:barChart>
      <c:catAx>
        <c:axId val="192189440"/>
        <c:scaling>
          <c:orientation val="maxMin"/>
        </c:scaling>
        <c:delete val="0"/>
        <c:axPos val="l"/>
        <c:numFmt formatCode="ge\r\a\l" sourceLinked="0"/>
        <c:majorTickMark val="out"/>
        <c:minorTickMark val="none"/>
        <c:tickLblPos val="nextTo"/>
        <c:txPr>
          <a:bodyPr/>
          <a:lstStyle/>
          <a:p>
            <a:pPr>
              <a:defRPr sz="1100"/>
            </a:pPr>
            <a:endParaRPr lang="pt-BR"/>
          </a:p>
        </c:txPr>
        <c:crossAx val="191255616"/>
        <c:crosses val="autoZero"/>
        <c:auto val="1"/>
        <c:lblAlgn val="ctr"/>
        <c:lblOffset val="100"/>
        <c:noMultiLvlLbl val="0"/>
      </c:catAx>
      <c:valAx>
        <c:axId val="191255616"/>
        <c:scaling>
          <c:orientation val="minMax"/>
        </c:scaling>
        <c:delete val="0"/>
        <c:axPos val="t"/>
        <c:majorGridlines/>
        <c:numFmt formatCode="General" sourceLinked="1"/>
        <c:majorTickMark val="out"/>
        <c:minorTickMark val="none"/>
        <c:tickLblPos val="nextTo"/>
        <c:crossAx val="192189440"/>
        <c:crosses val="autoZero"/>
        <c:crossBetween val="between"/>
        <c:majorUnit val="2"/>
      </c:valAx>
    </c:plotArea>
    <c:plotVisOnly val="1"/>
    <c:dispBlanksAs val="gap"/>
    <c:showDLblsOverMax val="0"/>
  </c:chart>
  <c:printSettings>
    <c:headerFooter/>
    <c:pageMargins b="0.78740157499999996" l="0.511811024" r="0.511811024" t="0.78740157499999996" header="0.31496062000000224" footer="0.31496062000000224"/>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- 4'!$C$32:$C$35</c:f>
              <c:strCache>
                <c:ptCount val="4"/>
                <c:pt idx="0">
                  <c:v>OBJETIVO 1</c:v>
                </c:pt>
                <c:pt idx="1">
                  <c:v>OBJETIVO 2</c:v>
                </c:pt>
                <c:pt idx="2">
                  <c:v>OBJETIVO 3</c:v>
                </c:pt>
                <c:pt idx="3">
                  <c:v>OBJETIVO 4</c:v>
                </c:pt>
              </c:strCache>
            </c:strRef>
          </c:cat>
          <c:val>
            <c:numRef>
              <c:f>'Painel de Gestão - 4'!$E$32:$E$35</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- 4'!$C$32:$C$35</c:f>
              <c:strCache>
                <c:ptCount val="4"/>
                <c:pt idx="0">
                  <c:v>OBJETIVO 1</c:v>
                </c:pt>
                <c:pt idx="1">
                  <c:v>OBJETIVO 2</c:v>
                </c:pt>
                <c:pt idx="2">
                  <c:v>OBJETIVO 3</c:v>
                </c:pt>
                <c:pt idx="3">
                  <c:v>OBJETIVO 4</c:v>
                </c:pt>
              </c:strCache>
            </c:strRef>
          </c:cat>
          <c:val>
            <c:numRef>
              <c:f>'Painel de Gestão - 4'!$F$32:$F$35</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- 4'!$C$32:$C$35</c:f>
              <c:strCache>
                <c:ptCount val="4"/>
                <c:pt idx="0">
                  <c:v>OBJETIVO 1</c:v>
                </c:pt>
                <c:pt idx="1">
                  <c:v>OBJETIVO 2</c:v>
                </c:pt>
                <c:pt idx="2">
                  <c:v>OBJETIVO 3</c:v>
                </c:pt>
                <c:pt idx="3">
                  <c:v>OBJETIVO 4</c:v>
                </c:pt>
              </c:strCache>
            </c:strRef>
          </c:cat>
          <c:val>
            <c:numRef>
              <c:f>'Painel de Gestão - 4'!$G$32:$G$35</c:f>
              <c:numCache>
                <c:formatCode>General</c:formatCode>
                <c:ptCount val="4"/>
                <c:pt idx="0">
                  <c:v>1</c:v>
                </c:pt>
                <c:pt idx="1">
                  <c:v>4</c:v>
                </c:pt>
                <c:pt idx="2">
                  <c:v>2</c:v>
                </c:pt>
                <c:pt idx="3">
                  <c:v>1</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- 4'!$C$32:$C$35</c:f>
              <c:strCache>
                <c:ptCount val="4"/>
                <c:pt idx="0">
                  <c:v>OBJETIVO 1</c:v>
                </c:pt>
                <c:pt idx="1">
                  <c:v>OBJETIVO 2</c:v>
                </c:pt>
                <c:pt idx="2">
                  <c:v>OBJETIVO 3</c:v>
                </c:pt>
                <c:pt idx="3">
                  <c:v>OBJETIVO 4</c:v>
                </c:pt>
              </c:strCache>
            </c:strRef>
          </c:cat>
          <c:val>
            <c:numRef>
              <c:f>'Painel de Gestão - 4'!$H$32:$H$35</c:f>
              <c:numCache>
                <c:formatCode>General</c:formatCode>
                <c:ptCount val="4"/>
                <c:pt idx="0">
                  <c:v>3</c:v>
                </c:pt>
                <c:pt idx="1">
                  <c:v>4</c:v>
                </c:pt>
                <c:pt idx="2">
                  <c:v>0</c:v>
                </c:pt>
                <c:pt idx="3">
                  <c:v>1</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- 4'!$C$32:$C$35</c:f>
              <c:strCache>
                <c:ptCount val="4"/>
                <c:pt idx="0">
                  <c:v>OBJETIVO 1</c:v>
                </c:pt>
                <c:pt idx="1">
                  <c:v>OBJETIVO 2</c:v>
                </c:pt>
                <c:pt idx="2">
                  <c:v>OBJETIVO 3</c:v>
                </c:pt>
                <c:pt idx="3">
                  <c:v>OBJETIVO 4</c:v>
                </c:pt>
              </c:strCache>
            </c:strRef>
          </c:cat>
          <c:val>
            <c:numRef>
              <c:f>'Painel de Gestão - 4'!$I$32:$I$35</c:f>
              <c:numCache>
                <c:formatCode>General</c:formatCode>
                <c:ptCount val="4"/>
                <c:pt idx="0">
                  <c:v>4</c:v>
                </c:pt>
                <c:pt idx="1">
                  <c:v>5</c:v>
                </c:pt>
                <c:pt idx="2">
                  <c:v>2</c:v>
                </c:pt>
                <c:pt idx="3">
                  <c:v>3</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- 4'!$C$32:$C$35</c:f>
              <c:strCache>
                <c:ptCount val="4"/>
                <c:pt idx="0">
                  <c:v>OBJETIVO 1</c:v>
                </c:pt>
                <c:pt idx="1">
                  <c:v>OBJETIVO 2</c:v>
                </c:pt>
                <c:pt idx="2">
                  <c:v>OBJETIVO 3</c:v>
                </c:pt>
                <c:pt idx="3">
                  <c:v>OBJETIVO 4</c:v>
                </c:pt>
              </c:strCache>
            </c:strRef>
          </c:cat>
          <c:val>
            <c:numRef>
              <c:f>'Painel de Gestão - 4'!$J$32:$J$35</c:f>
              <c:numCache>
                <c:formatCode>General</c:formatCode>
                <c:ptCount val="4"/>
                <c:pt idx="0">
                  <c:v>1</c:v>
                </c:pt>
                <c:pt idx="1">
                  <c:v>2</c:v>
                </c:pt>
                <c:pt idx="2">
                  <c:v>2</c:v>
                </c:pt>
                <c:pt idx="3">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194866688"/>
        <c:axId val="192410112"/>
      </c:barChart>
      <c:catAx>
        <c:axId val="194866688"/>
        <c:scaling>
          <c:orientation val="maxMin"/>
        </c:scaling>
        <c:delete val="0"/>
        <c:axPos val="l"/>
        <c:numFmt formatCode="ge\r\a\l" sourceLinked="0"/>
        <c:majorTickMark val="out"/>
        <c:minorTickMark val="none"/>
        <c:tickLblPos val="nextTo"/>
        <c:txPr>
          <a:bodyPr/>
          <a:lstStyle/>
          <a:p>
            <a:pPr>
              <a:defRPr sz="1100"/>
            </a:pPr>
            <a:endParaRPr lang="pt-BR"/>
          </a:p>
        </c:txPr>
        <c:crossAx val="192410112"/>
        <c:crosses val="autoZero"/>
        <c:auto val="1"/>
        <c:lblAlgn val="ctr"/>
        <c:lblOffset val="100"/>
        <c:noMultiLvlLbl val="0"/>
      </c:catAx>
      <c:valAx>
        <c:axId val="192410112"/>
        <c:scaling>
          <c:orientation val="minMax"/>
        </c:scaling>
        <c:delete val="0"/>
        <c:axPos val="t"/>
        <c:majorGridlines/>
        <c:numFmt formatCode="General" sourceLinked="1"/>
        <c:majorTickMark val="out"/>
        <c:minorTickMark val="none"/>
        <c:tickLblPos val="nextTo"/>
        <c:crossAx val="194866688"/>
        <c:crosses val="autoZero"/>
        <c:crossBetween val="between"/>
        <c:majorUnit val="2"/>
      </c:valAx>
    </c:plotArea>
    <c:plotVisOnly val="1"/>
    <c:dispBlanksAs val="gap"/>
    <c:showDLblsOverMax val="0"/>
  </c:chart>
  <c:printSettings>
    <c:headerFooter/>
    <c:pageMargins b="0.78740157499999996" l="0.511811024" r="0.511811024" t="0.78740157499999996" header="0.31496062000000224" footer="0.31496062000000224"/>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942E-3"/>
          <c:y val="1.6489186112599717E-2"/>
        </c:manualLayout>
      </c:layout>
      <c:overlay val="0"/>
      <c:spPr>
        <a:noFill/>
      </c:spPr>
    </c:title>
    <c:autoTitleDeleted val="0"/>
    <c:plotArea>
      <c:layout>
        <c:manualLayout>
          <c:layoutTarget val="inner"/>
          <c:xMode val="edge"/>
          <c:yMode val="edge"/>
          <c:x val="8.1141294838144959E-2"/>
          <c:y val="0.21937888351980578"/>
          <c:w val="0.46168875765529332"/>
          <c:h val="0.68515846659658175"/>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0</c:v>
                </c:pt>
                <c:pt idx="1">
                  <c:v>0.22857142857142856</c:v>
                </c:pt>
                <c:pt idx="2">
                  <c:v>0.22857142857142856</c:v>
                </c:pt>
                <c:pt idx="3">
                  <c:v>0.4</c:v>
                </c:pt>
                <c:pt idx="4">
                  <c:v>0.14285714285714285</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622"/>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86" footer="0.31496062000000186"/>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942E-3"/>
          <c:y val="1.6489186112599717E-2"/>
        </c:manualLayout>
      </c:layout>
      <c:overlay val="0"/>
      <c:spPr>
        <a:noFill/>
      </c:spPr>
    </c:title>
    <c:autoTitleDeleted val="0"/>
    <c:plotArea>
      <c:layout>
        <c:manualLayout>
          <c:layoutTarget val="inner"/>
          <c:xMode val="edge"/>
          <c:yMode val="edge"/>
          <c:x val="9.5030183727034145E-2"/>
          <c:y val="0.21937888351980578"/>
          <c:w val="0.46168875765529332"/>
          <c:h val="0.68515846659658175"/>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18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- 4'!$G$16:$G$21</c:f>
              <c:numCache>
                <c:formatCode>0%</c:formatCode>
                <c:ptCount val="6"/>
                <c:pt idx="0">
                  <c:v>0</c:v>
                </c:pt>
                <c:pt idx="1">
                  <c:v>0.21621621621621623</c:v>
                </c:pt>
                <c:pt idx="2">
                  <c:v>0.21621621621621623</c:v>
                </c:pt>
                <c:pt idx="3">
                  <c:v>0.3783783783783784</c:v>
                </c:pt>
                <c:pt idx="4">
                  <c:v>0.13513513513513514</c:v>
                </c:pt>
                <c:pt idx="5">
                  <c:v>5.4054054054054057E-2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535"/>
          <c:y val="0.11768286970423393"/>
          <c:w val="0.38477668980593888"/>
          <c:h val="0.81849175118189421"/>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86" footer="0.31496062000000186"/>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FF0000"/>
            </a:solidFill>
          </c:spPr>
          <c:invertIfNegative val="0"/>
          <c:cat>
            <c:strRef>
              <c:f>'Painel de Gestão Final'!$C$25:$C$28</c:f>
              <c:strCache>
                <c:ptCount val="4"/>
                <c:pt idx="0">
                  <c:v>OBJETIVO 1</c:v>
                </c:pt>
                <c:pt idx="1">
                  <c:v>OBJETIVO 2</c:v>
                </c:pt>
                <c:pt idx="2">
                  <c:v>OBJETIVO 3</c:v>
                </c:pt>
                <c:pt idx="3">
                  <c:v>OBJETIVO 4</c:v>
                </c:pt>
              </c:strCache>
            </c:strRef>
          </c:cat>
          <c:val>
            <c:numRef>
              <c:f>'Painel de Gestão Final'!$E$25:$E$28</c:f>
              <c:numCache>
                <c:formatCode>General</c:formatCode>
                <c:ptCount val="4"/>
                <c:pt idx="0">
                  <c:v>1</c:v>
                </c:pt>
                <c:pt idx="1">
                  <c:v>4</c:v>
                </c:pt>
                <c:pt idx="2">
                  <c:v>2</c:v>
                </c:pt>
                <c:pt idx="3">
                  <c:v>1</c:v>
                </c:pt>
              </c:numCache>
            </c:numRef>
          </c:val>
          <c:extLst>
            <c:ext xmlns:c16="http://schemas.microsoft.com/office/drawing/2014/chart" uri="{C3380CC4-5D6E-409C-BE32-E72D297353CC}">
              <c16:uniqueId val="{00000000-3168-42B7-9C7E-0F61D7978974}"/>
            </c:ext>
          </c:extLst>
        </c:ser>
        <c:ser>
          <c:idx val="3"/>
          <c:order val="1"/>
          <c:spPr>
            <a:solidFill>
              <a:srgbClr val="7030A0"/>
            </a:solidFill>
          </c:spPr>
          <c:invertIfNegative val="0"/>
          <c:cat>
            <c:strRef>
              <c:f>'Painel de Gestão Final'!$C$25:$C$28</c:f>
              <c:strCache>
                <c:ptCount val="4"/>
                <c:pt idx="0">
                  <c:v>OBJETIVO 1</c:v>
                </c:pt>
                <c:pt idx="1">
                  <c:v>OBJETIVO 2</c:v>
                </c:pt>
                <c:pt idx="2">
                  <c:v>OBJETIVO 3</c:v>
                </c:pt>
                <c:pt idx="3">
                  <c:v>OBJETIVO 4</c:v>
                </c:pt>
              </c:strCache>
            </c:strRef>
          </c:cat>
          <c:val>
            <c:numRef>
              <c:f>'Painel de Gestão Final'!$F$25:$F$28</c:f>
              <c:numCache>
                <c:formatCode>General</c:formatCode>
                <c:ptCount val="4"/>
                <c:pt idx="0">
                  <c:v>2</c:v>
                </c:pt>
                <c:pt idx="1">
                  <c:v>2</c:v>
                </c:pt>
                <c:pt idx="2">
                  <c:v>3</c:v>
                </c:pt>
                <c:pt idx="3">
                  <c:v>1</c:v>
                </c:pt>
              </c:numCache>
            </c:numRef>
          </c:val>
          <c:extLst>
            <c:ext xmlns:c16="http://schemas.microsoft.com/office/drawing/2014/chart" uri="{C3380CC4-5D6E-409C-BE32-E72D297353CC}">
              <c16:uniqueId val="{00000001-3168-42B7-9C7E-0F61D7978974}"/>
            </c:ext>
          </c:extLst>
        </c:ser>
        <c:ser>
          <c:idx val="1"/>
          <c:order val="2"/>
          <c:spPr>
            <a:solidFill>
              <a:srgbClr val="0070C0"/>
            </a:solidFill>
          </c:spPr>
          <c:invertIfNegative val="0"/>
          <c:val>
            <c:numRef>
              <c:f>'Painel de Gestão Final'!$G$25:$G$28</c:f>
              <c:numCache>
                <c:formatCode>General</c:formatCode>
                <c:ptCount val="4"/>
                <c:pt idx="0">
                  <c:v>6</c:v>
                </c:pt>
                <c:pt idx="1">
                  <c:v>9</c:v>
                </c:pt>
                <c:pt idx="2">
                  <c:v>4</c:v>
                </c:pt>
                <c:pt idx="3">
                  <c:v>4</c:v>
                </c:pt>
              </c:numCache>
            </c:numRef>
          </c:val>
          <c:extLst>
            <c:ext xmlns:c16="http://schemas.microsoft.com/office/drawing/2014/chart" uri="{C3380CC4-5D6E-409C-BE32-E72D297353CC}">
              <c16:uniqueId val="{00000002-3168-42B7-9C7E-0F61D7978974}"/>
            </c:ext>
          </c:extLst>
        </c:ser>
        <c:dLbls>
          <c:showLegendKey val="0"/>
          <c:showVal val="0"/>
          <c:showCatName val="0"/>
          <c:showSerName val="0"/>
          <c:showPercent val="0"/>
          <c:showBubbleSize val="0"/>
        </c:dLbls>
        <c:gapWidth val="150"/>
        <c:overlap val="100"/>
        <c:axId val="194474496"/>
        <c:axId val="194749568"/>
      </c:barChart>
      <c:catAx>
        <c:axId val="194474496"/>
        <c:scaling>
          <c:orientation val="maxMin"/>
        </c:scaling>
        <c:delete val="0"/>
        <c:axPos val="l"/>
        <c:numFmt formatCode="ge\r\a\l" sourceLinked="0"/>
        <c:majorTickMark val="out"/>
        <c:minorTickMark val="none"/>
        <c:tickLblPos val="nextTo"/>
        <c:crossAx val="194749568"/>
        <c:crosses val="autoZero"/>
        <c:auto val="1"/>
        <c:lblAlgn val="ctr"/>
        <c:lblOffset val="100"/>
        <c:noMultiLvlLbl val="0"/>
      </c:catAx>
      <c:valAx>
        <c:axId val="194749568"/>
        <c:scaling>
          <c:orientation val="minMax"/>
        </c:scaling>
        <c:delete val="0"/>
        <c:axPos val="t"/>
        <c:majorGridlines/>
        <c:numFmt formatCode="General" sourceLinked="1"/>
        <c:majorTickMark val="out"/>
        <c:minorTickMark val="none"/>
        <c:tickLblPos val="nextTo"/>
        <c:crossAx val="194474496"/>
        <c:crosses val="autoZero"/>
        <c:crossBetween val="between"/>
        <c:majorUnit val="2"/>
      </c:valAx>
    </c:plotArea>
    <c:plotVisOnly val="1"/>
    <c:dispBlanksAs val="gap"/>
    <c:showDLblsOverMax val="0"/>
  </c:chart>
  <c:printSettings>
    <c:headerFooter/>
    <c:pageMargins b="0.78740157499999996" l="0.511811024" r="0.511811024" t="0.78740157499999996" header="0.31496062000000297" footer="0.31496062000000297"/>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815E-3"/>
          <c:y val="1.6489186112599717E-2"/>
        </c:manualLayout>
      </c:layout>
      <c:overlay val="0"/>
      <c:spPr>
        <a:noFill/>
      </c:spPr>
    </c:title>
    <c:autoTitleDeleted val="0"/>
    <c:plotArea>
      <c:layout>
        <c:manualLayout>
          <c:layoutTarget val="inner"/>
          <c:xMode val="edge"/>
          <c:yMode val="edge"/>
          <c:x val="8.1141294838144959E-2"/>
          <c:y val="0.219378883519806"/>
          <c:w val="0.46168875765529332"/>
          <c:h val="0.6851584665965833"/>
        </c:manualLayout>
      </c:layout>
      <c:doughnutChart>
        <c:varyColors val="1"/>
        <c:ser>
          <c:idx val="0"/>
          <c:order val="0"/>
          <c:spPr>
            <a:solidFill>
              <a:srgbClr val="FF0000"/>
            </a:solidFill>
          </c:spPr>
          <c:dPt>
            <c:idx val="1"/>
            <c:bubble3D val="0"/>
            <c:spPr>
              <a:solidFill>
                <a:srgbClr val="7030A0"/>
              </a:solidFill>
            </c:spPr>
            <c:extLst>
              <c:ext xmlns:c16="http://schemas.microsoft.com/office/drawing/2014/chart" uri="{C3380CC4-5D6E-409C-BE32-E72D297353CC}">
                <c16:uniqueId val="{00000002-DB5C-4253-9FDE-C6B61737123F}"/>
              </c:ext>
            </c:extLst>
          </c:dPt>
          <c:dPt>
            <c:idx val="2"/>
            <c:bubble3D val="0"/>
            <c:spPr>
              <a:solidFill>
                <a:srgbClr val="0070C0"/>
              </a:solidFill>
            </c:spPr>
            <c:extLst>
              <c:ext xmlns:c16="http://schemas.microsoft.com/office/drawing/2014/chart" uri="{C3380CC4-5D6E-409C-BE32-E72D297353CC}">
                <c16:uniqueId val="{00000004-DB5C-4253-9FDE-C6B61737123F}"/>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Final'!$C$15:$C$17</c:f>
              <c:strCache>
                <c:ptCount val="3"/>
                <c:pt idx="0">
                  <c:v>Não iniciada ou não concluída</c:v>
                </c:pt>
                <c:pt idx="1">
                  <c:v>Iniciada e não concluída no período previsto</c:v>
                </c:pt>
                <c:pt idx="2">
                  <c:v>Concluída</c:v>
                </c:pt>
              </c:strCache>
            </c:strRef>
          </c:cat>
          <c:val>
            <c:numRef>
              <c:f>'Painel de Gestão Final'!$E$15:$E$17</c:f>
              <c:numCache>
                <c:formatCode>0%</c:formatCode>
                <c:ptCount val="3"/>
                <c:pt idx="0">
                  <c:v>0.20512820512820512</c:v>
                </c:pt>
                <c:pt idx="1">
                  <c:v>0.20512820512820512</c:v>
                </c:pt>
                <c:pt idx="2">
                  <c:v>0.58974358974358976</c:v>
                </c:pt>
              </c:numCache>
            </c:numRef>
          </c:val>
          <c:extLst>
            <c:ext xmlns:c16="http://schemas.microsoft.com/office/drawing/2014/chart" uri="{C3380CC4-5D6E-409C-BE32-E72D297353CC}">
              <c16:uniqueId val="{00000005-DB5C-4253-9FDE-C6B61737123F}"/>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9587952117740579"/>
          <c:w val="0.41304166666666681"/>
          <c:h val="0.76513556350658063"/>
        </c:manualLayout>
      </c:layout>
      <c:overlay val="0"/>
      <c:txPr>
        <a:bodyPr/>
        <a:lstStyle/>
        <a:p>
          <a:pPr>
            <a:defRPr sz="1200"/>
          </a:pPr>
          <a:endParaRPr lang="pt-BR"/>
        </a:p>
      </c:txPr>
    </c:legend>
    <c:plotVisOnly val="1"/>
    <c:dispBlanksAs val="zero"/>
    <c:showDLblsOverMax val="0"/>
  </c:chart>
  <c:printSettings>
    <c:headerFooter/>
    <c:pageMargins b="0.78740157499999996" l="0.511811024" r="0.511811024" t="0.78740157499999996" header="0.31496062000000241" footer="0.31496062000000241"/>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942E-3"/>
          <c:y val="1.6489186112599717E-2"/>
        </c:manualLayout>
      </c:layout>
      <c:overlay val="0"/>
      <c:spPr>
        <a:noFill/>
      </c:spPr>
    </c:title>
    <c:autoTitleDeleted val="0"/>
    <c:plotArea>
      <c:layout>
        <c:manualLayout>
          <c:layoutTarget val="inner"/>
          <c:xMode val="edge"/>
          <c:yMode val="edge"/>
          <c:x val="8.1141294838144959E-2"/>
          <c:y val="0.21937888351980578"/>
          <c:w val="0.46168875765529332"/>
          <c:h val="0.68515846659658175"/>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0.1</c:v>
                </c:pt>
                <c:pt idx="1">
                  <c:v>0.22500000000000001</c:v>
                </c:pt>
                <c:pt idx="2">
                  <c:v>0.125</c:v>
                </c:pt>
                <c:pt idx="3">
                  <c:v>0.52500000000000002</c:v>
                </c:pt>
                <c:pt idx="4">
                  <c:v>2.5000000000000001E-2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622"/>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86" footer="0.31496062000000186"/>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942E-3"/>
          <c:y val="1.6489186112599717E-2"/>
        </c:manualLayout>
      </c:layout>
      <c:overlay val="0"/>
      <c:spPr>
        <a:noFill/>
      </c:spPr>
    </c:title>
    <c:autoTitleDeleted val="0"/>
    <c:plotArea>
      <c:layout>
        <c:manualLayout>
          <c:layoutTarget val="inner"/>
          <c:xMode val="edge"/>
          <c:yMode val="edge"/>
          <c:x val="9.5030183727034145E-2"/>
          <c:y val="0.21937888351980578"/>
          <c:w val="0.46168875765529332"/>
          <c:h val="0.68515846659658175"/>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18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- 1'!$G$16:$G$21</c:f>
              <c:numCache>
                <c:formatCode>0%</c:formatCode>
                <c:ptCount val="6"/>
                <c:pt idx="0">
                  <c:v>9.7560975609756101E-2</c:v>
                </c:pt>
                <c:pt idx="1">
                  <c:v>0.21951219512195122</c:v>
                </c:pt>
                <c:pt idx="2">
                  <c:v>9.7560975609756101E-2</c:v>
                </c:pt>
                <c:pt idx="3">
                  <c:v>0.51219512195121952</c:v>
                </c:pt>
                <c:pt idx="4">
                  <c:v>2.4390243902439025E-2</c:v>
                </c:pt>
                <c:pt idx="5">
                  <c:v>4.878048780487805E-2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535"/>
          <c:y val="0.11768286970423393"/>
          <c:w val="0.38477668980593888"/>
          <c:h val="0.81849175118189421"/>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86" footer="0.31496062000000186"/>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- 2'!$C$32:$C$35</c:f>
              <c:strCache>
                <c:ptCount val="4"/>
                <c:pt idx="0">
                  <c:v>OBJETIVO 1</c:v>
                </c:pt>
                <c:pt idx="1">
                  <c:v>OBJETIVO 2</c:v>
                </c:pt>
                <c:pt idx="2">
                  <c:v>OBJETIVO 3</c:v>
                </c:pt>
                <c:pt idx="3">
                  <c:v>OBJETIVO 4</c:v>
                </c:pt>
              </c:strCache>
            </c:strRef>
          </c:cat>
          <c:val>
            <c:numRef>
              <c:f>'Painel de Gestão - 2'!$E$32:$E$35</c:f>
              <c:numCache>
                <c:formatCode>General</c:formatCode>
                <c:ptCount val="4"/>
                <c:pt idx="0">
                  <c:v>2</c:v>
                </c:pt>
                <c:pt idx="1">
                  <c:v>0</c:v>
                </c:pt>
                <c:pt idx="2">
                  <c:v>0</c:v>
                </c:pt>
                <c:pt idx="3">
                  <c:v>2</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- 2'!$C$32:$C$35</c:f>
              <c:strCache>
                <c:ptCount val="4"/>
                <c:pt idx="0">
                  <c:v>OBJETIVO 1</c:v>
                </c:pt>
                <c:pt idx="1">
                  <c:v>OBJETIVO 2</c:v>
                </c:pt>
                <c:pt idx="2">
                  <c:v>OBJETIVO 3</c:v>
                </c:pt>
                <c:pt idx="3">
                  <c:v>OBJETIVO 4</c:v>
                </c:pt>
              </c:strCache>
            </c:strRef>
          </c:cat>
          <c:val>
            <c:numRef>
              <c:f>'Painel de Gestão - 2'!$F$32:$F$35</c:f>
              <c:numCache>
                <c:formatCode>General</c:formatCode>
                <c:ptCount val="4"/>
                <c:pt idx="0">
                  <c:v>2</c:v>
                </c:pt>
                <c:pt idx="1">
                  <c:v>4</c:v>
                </c:pt>
                <c:pt idx="2">
                  <c:v>0</c:v>
                </c:pt>
                <c:pt idx="3">
                  <c:v>1</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- 2'!$G$32:$G$35</c:f>
              <c:numCache>
                <c:formatCode>General</c:formatCode>
                <c:ptCount val="4"/>
                <c:pt idx="0">
                  <c:v>1</c:v>
                </c:pt>
                <c:pt idx="1">
                  <c:v>1</c:v>
                </c:pt>
                <c:pt idx="2">
                  <c:v>3</c:v>
                </c:pt>
                <c:pt idx="3">
                  <c:v>1</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- 2'!$H$32:$H$35</c:f>
              <c:numCache>
                <c:formatCode>General</c:formatCode>
                <c:ptCount val="4"/>
                <c:pt idx="0">
                  <c:v>1</c:v>
                </c:pt>
                <c:pt idx="1">
                  <c:v>2</c:v>
                </c:pt>
                <c:pt idx="2">
                  <c:v>0</c:v>
                </c:pt>
                <c:pt idx="3">
                  <c:v>5</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- 2'!$I$32:$I$35</c:f>
              <c:numCache>
                <c:formatCode>General</c:formatCode>
                <c:ptCount val="4"/>
                <c:pt idx="0">
                  <c:v>7</c:v>
                </c:pt>
                <c:pt idx="1">
                  <c:v>6</c:v>
                </c:pt>
                <c:pt idx="2">
                  <c:v>4</c:v>
                </c:pt>
                <c:pt idx="3">
                  <c:v>1</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- 2'!$J$32:$J$35</c:f>
              <c:numCache>
                <c:formatCode>General</c:formatCode>
                <c:ptCount val="4"/>
                <c:pt idx="0">
                  <c:v>0</c:v>
                </c:pt>
                <c:pt idx="1">
                  <c:v>1</c:v>
                </c:pt>
                <c:pt idx="2">
                  <c:v>1</c:v>
                </c:pt>
                <c:pt idx="3">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193762816"/>
        <c:axId val="191670528"/>
      </c:barChart>
      <c:catAx>
        <c:axId val="193762816"/>
        <c:scaling>
          <c:orientation val="maxMin"/>
        </c:scaling>
        <c:delete val="0"/>
        <c:axPos val="l"/>
        <c:numFmt formatCode="ge\r\a\l" sourceLinked="0"/>
        <c:majorTickMark val="out"/>
        <c:minorTickMark val="none"/>
        <c:tickLblPos val="nextTo"/>
        <c:txPr>
          <a:bodyPr/>
          <a:lstStyle/>
          <a:p>
            <a:pPr>
              <a:defRPr sz="1100"/>
            </a:pPr>
            <a:endParaRPr lang="pt-BR"/>
          </a:p>
        </c:txPr>
        <c:crossAx val="191670528"/>
        <c:crosses val="autoZero"/>
        <c:auto val="1"/>
        <c:lblAlgn val="ctr"/>
        <c:lblOffset val="100"/>
        <c:noMultiLvlLbl val="0"/>
      </c:catAx>
      <c:valAx>
        <c:axId val="191670528"/>
        <c:scaling>
          <c:orientation val="minMax"/>
        </c:scaling>
        <c:delete val="0"/>
        <c:axPos val="t"/>
        <c:majorGridlines/>
        <c:numFmt formatCode="General" sourceLinked="1"/>
        <c:majorTickMark val="out"/>
        <c:minorTickMark val="none"/>
        <c:tickLblPos val="nextTo"/>
        <c:crossAx val="193762816"/>
        <c:crosses val="autoZero"/>
        <c:crossBetween val="between"/>
        <c:majorUnit val="2"/>
      </c:valAx>
    </c:plotArea>
    <c:plotVisOnly val="1"/>
    <c:dispBlanksAs val="gap"/>
    <c:showDLblsOverMax val="0"/>
  </c:chart>
  <c:printSettings>
    <c:headerFooter/>
    <c:pageMargins b="0.78740157499999996" l="0.511811024" r="0.511811024" t="0.78740157499999996" header="0.31496062000000224" footer="0.31496062000000224"/>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942E-3"/>
          <c:y val="1.6489186112599717E-2"/>
        </c:manualLayout>
      </c:layout>
      <c:overlay val="0"/>
      <c:spPr>
        <a:noFill/>
      </c:spPr>
    </c:title>
    <c:autoTitleDeleted val="0"/>
    <c:plotArea>
      <c:layout>
        <c:manualLayout>
          <c:layoutTarget val="inner"/>
          <c:xMode val="edge"/>
          <c:yMode val="edge"/>
          <c:x val="8.1141294838144959E-2"/>
          <c:y val="0.21937888351980578"/>
          <c:w val="0.46168875765529332"/>
          <c:h val="0.68515846659658175"/>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0.17073170731707318</c:v>
                </c:pt>
                <c:pt idx="1">
                  <c:v>0.14634146341463414</c:v>
                </c:pt>
                <c:pt idx="2">
                  <c:v>0.1951219512195122</c:v>
                </c:pt>
                <c:pt idx="3">
                  <c:v>0.43902439024390244</c:v>
                </c:pt>
                <c:pt idx="4">
                  <c:v>4.878048780487805E-2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622"/>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86" footer="0.31496062000000186"/>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942E-3"/>
          <c:y val="1.6489186112599717E-2"/>
        </c:manualLayout>
      </c:layout>
      <c:overlay val="0"/>
      <c:spPr>
        <a:noFill/>
      </c:spPr>
    </c:title>
    <c:autoTitleDeleted val="0"/>
    <c:plotArea>
      <c:layout>
        <c:manualLayout>
          <c:layoutTarget val="inner"/>
          <c:xMode val="edge"/>
          <c:yMode val="edge"/>
          <c:x val="9.5030183727034145E-2"/>
          <c:y val="0.21937888351980578"/>
          <c:w val="0.46168875765529332"/>
          <c:h val="0.68515846659658175"/>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18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- 2'!$G$16:$G$21</c:f>
              <c:numCache>
                <c:formatCode>0%</c:formatCode>
                <c:ptCount val="6"/>
                <c:pt idx="0">
                  <c:v>0.16216216216216217</c:v>
                </c:pt>
                <c:pt idx="1">
                  <c:v>0.13513513513513514</c:v>
                </c:pt>
                <c:pt idx="2">
                  <c:v>0.1891891891891892</c:v>
                </c:pt>
                <c:pt idx="3">
                  <c:v>0.45945945945945948</c:v>
                </c:pt>
                <c:pt idx="4">
                  <c:v>5.4054054054054057E-2</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535"/>
          <c:y val="0.11768286970423393"/>
          <c:w val="0.38477668980593888"/>
          <c:h val="0.81849175118189421"/>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86" footer="0.31496062000000186"/>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- 3'!$C$32:$C$35</c:f>
              <c:strCache>
                <c:ptCount val="4"/>
                <c:pt idx="0">
                  <c:v>OBJETIVO 1</c:v>
                </c:pt>
                <c:pt idx="1">
                  <c:v>OBJETIVO 2</c:v>
                </c:pt>
                <c:pt idx="2">
                  <c:v>OBJETIVO 3</c:v>
                </c:pt>
                <c:pt idx="3">
                  <c:v>OBJETIVO 4</c:v>
                </c:pt>
              </c:strCache>
            </c:strRef>
          </c:cat>
          <c:val>
            <c:numRef>
              <c:f>'Painel de Gestão - 3'!$E$32:$E$35</c:f>
              <c:numCache>
                <c:formatCode>General</c:formatCode>
                <c:ptCount val="4"/>
                <c:pt idx="0">
                  <c:v>2</c:v>
                </c:pt>
                <c:pt idx="1">
                  <c:v>0</c:v>
                </c:pt>
                <c:pt idx="2">
                  <c:v>1</c:v>
                </c:pt>
                <c:pt idx="3">
                  <c:v>3</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- 3'!$C$32:$C$35</c:f>
              <c:strCache>
                <c:ptCount val="4"/>
                <c:pt idx="0">
                  <c:v>OBJETIVO 1</c:v>
                </c:pt>
                <c:pt idx="1">
                  <c:v>OBJETIVO 2</c:v>
                </c:pt>
                <c:pt idx="2">
                  <c:v>OBJETIVO 3</c:v>
                </c:pt>
                <c:pt idx="3">
                  <c:v>OBJETIVO 4</c:v>
                </c:pt>
              </c:strCache>
            </c:strRef>
          </c:cat>
          <c:val>
            <c:numRef>
              <c:f>'Painel de Gestão - 3'!$F$32:$F$35</c:f>
              <c:numCache>
                <c:formatCode>General</c:formatCode>
                <c:ptCount val="4"/>
                <c:pt idx="0">
                  <c:v>0</c:v>
                </c:pt>
                <c:pt idx="1">
                  <c:v>3</c:v>
                </c:pt>
                <c:pt idx="2">
                  <c:v>0</c:v>
                </c:pt>
                <c:pt idx="3">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- 3'!$C$32:$C$35</c:f>
              <c:strCache>
                <c:ptCount val="4"/>
                <c:pt idx="0">
                  <c:v>OBJETIVO 1</c:v>
                </c:pt>
                <c:pt idx="1">
                  <c:v>OBJETIVO 2</c:v>
                </c:pt>
                <c:pt idx="2">
                  <c:v>OBJETIVO 3</c:v>
                </c:pt>
                <c:pt idx="3">
                  <c:v>OBJETIVO 4</c:v>
                </c:pt>
              </c:strCache>
            </c:strRef>
          </c:cat>
          <c:val>
            <c:numRef>
              <c:f>'Painel de Gestão - 3'!$G$32:$G$35</c:f>
              <c:numCache>
                <c:formatCode>General</c:formatCode>
                <c:ptCount val="4"/>
                <c:pt idx="0">
                  <c:v>1</c:v>
                </c:pt>
                <c:pt idx="1">
                  <c:v>2</c:v>
                </c:pt>
                <c:pt idx="2">
                  <c:v>2</c:v>
                </c:pt>
                <c:pt idx="3">
                  <c:v>2</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- 3'!$C$32:$C$35</c:f>
              <c:strCache>
                <c:ptCount val="4"/>
                <c:pt idx="0">
                  <c:v>OBJETIVO 1</c:v>
                </c:pt>
                <c:pt idx="1">
                  <c:v>OBJETIVO 2</c:v>
                </c:pt>
                <c:pt idx="2">
                  <c:v>OBJETIVO 3</c:v>
                </c:pt>
                <c:pt idx="3">
                  <c:v>OBJETIVO 4</c:v>
                </c:pt>
              </c:strCache>
            </c:strRef>
          </c:cat>
          <c:val>
            <c:numRef>
              <c:f>'Painel de Gestão - 3'!$H$32:$H$35</c:f>
              <c:numCache>
                <c:formatCode>General</c:formatCode>
                <c:ptCount val="4"/>
                <c:pt idx="0">
                  <c:v>3</c:v>
                </c:pt>
                <c:pt idx="1">
                  <c:v>3</c:v>
                </c:pt>
                <c:pt idx="2">
                  <c:v>2</c:v>
                </c:pt>
                <c:pt idx="3">
                  <c:v>2</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- 3'!$C$32:$C$35</c:f>
              <c:strCache>
                <c:ptCount val="4"/>
                <c:pt idx="0">
                  <c:v>OBJETIVO 1</c:v>
                </c:pt>
                <c:pt idx="1">
                  <c:v>OBJETIVO 2</c:v>
                </c:pt>
                <c:pt idx="2">
                  <c:v>OBJETIVO 3</c:v>
                </c:pt>
                <c:pt idx="3">
                  <c:v>OBJETIVO 4</c:v>
                </c:pt>
              </c:strCache>
            </c:strRef>
          </c:cat>
          <c:val>
            <c:numRef>
              <c:f>'Painel de Gestão - 3'!$I$32:$I$35</c:f>
              <c:numCache>
                <c:formatCode>General</c:formatCode>
                <c:ptCount val="4"/>
                <c:pt idx="0">
                  <c:v>4</c:v>
                </c:pt>
                <c:pt idx="1">
                  <c:v>3</c:v>
                </c:pt>
                <c:pt idx="2">
                  <c:v>1</c:v>
                </c:pt>
                <c:pt idx="3">
                  <c:v>2</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- 3'!$C$32:$C$35</c:f>
              <c:strCache>
                <c:ptCount val="4"/>
                <c:pt idx="0">
                  <c:v>OBJETIVO 1</c:v>
                </c:pt>
                <c:pt idx="1">
                  <c:v>OBJETIVO 2</c:v>
                </c:pt>
                <c:pt idx="2">
                  <c:v>OBJETIVO 3</c:v>
                </c:pt>
                <c:pt idx="3">
                  <c:v>OBJETIVO 4</c:v>
                </c:pt>
              </c:strCache>
            </c:strRef>
          </c:cat>
          <c:val>
            <c:numRef>
              <c:f>'Painel de Gestão - 3'!$J$32:$J$35</c:f>
              <c:numCache>
                <c:formatCode>General</c:formatCode>
                <c:ptCount val="4"/>
                <c:pt idx="0">
                  <c:v>1</c:v>
                </c:pt>
                <c:pt idx="1">
                  <c:v>3</c:v>
                </c:pt>
                <c:pt idx="2">
                  <c:v>2</c:v>
                </c:pt>
                <c:pt idx="3">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194196992"/>
        <c:axId val="191675712"/>
      </c:barChart>
      <c:catAx>
        <c:axId val="194196992"/>
        <c:scaling>
          <c:orientation val="maxMin"/>
        </c:scaling>
        <c:delete val="0"/>
        <c:axPos val="l"/>
        <c:numFmt formatCode="ge\r\a\l" sourceLinked="0"/>
        <c:majorTickMark val="out"/>
        <c:minorTickMark val="none"/>
        <c:tickLblPos val="nextTo"/>
        <c:txPr>
          <a:bodyPr/>
          <a:lstStyle/>
          <a:p>
            <a:pPr>
              <a:defRPr sz="1100"/>
            </a:pPr>
            <a:endParaRPr lang="pt-BR"/>
          </a:p>
        </c:txPr>
        <c:crossAx val="191675712"/>
        <c:crosses val="autoZero"/>
        <c:auto val="1"/>
        <c:lblAlgn val="ctr"/>
        <c:lblOffset val="100"/>
        <c:noMultiLvlLbl val="0"/>
      </c:catAx>
      <c:valAx>
        <c:axId val="191675712"/>
        <c:scaling>
          <c:orientation val="minMax"/>
        </c:scaling>
        <c:delete val="0"/>
        <c:axPos val="t"/>
        <c:majorGridlines/>
        <c:numFmt formatCode="General" sourceLinked="1"/>
        <c:majorTickMark val="out"/>
        <c:minorTickMark val="none"/>
        <c:tickLblPos val="nextTo"/>
        <c:crossAx val="194196992"/>
        <c:crosses val="autoZero"/>
        <c:crossBetween val="between"/>
        <c:majorUnit val="2"/>
      </c:valAx>
    </c:plotArea>
    <c:plotVisOnly val="1"/>
    <c:dispBlanksAs val="gap"/>
    <c:showDLblsOverMax val="0"/>
  </c:chart>
  <c:printSettings>
    <c:headerFooter/>
    <c:pageMargins b="0.78740157499999996" l="0.511811024" r="0.511811024" t="0.78740157499999996" header="0.31496062000000224" footer="0.31496062000000224"/>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942E-3"/>
          <c:y val="1.6489186112599717E-2"/>
        </c:manualLayout>
      </c:layout>
      <c:overlay val="0"/>
      <c:spPr>
        <a:noFill/>
      </c:spPr>
    </c:title>
    <c:autoTitleDeleted val="0"/>
    <c:plotArea>
      <c:layout>
        <c:manualLayout>
          <c:layoutTarget val="inner"/>
          <c:xMode val="edge"/>
          <c:yMode val="edge"/>
          <c:x val="8.1141294838144959E-2"/>
          <c:y val="0.21937888351980578"/>
          <c:w val="0.46168875765529332"/>
          <c:h val="0.68515846659658175"/>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8.3333333333333329E-2</c:v>
                </c:pt>
                <c:pt idx="1">
                  <c:v>0.19444444444444445</c:v>
                </c:pt>
                <c:pt idx="2">
                  <c:v>0.27777777777777779</c:v>
                </c:pt>
                <c:pt idx="3">
                  <c:v>0.27777777777777779</c:v>
                </c:pt>
                <c:pt idx="4">
                  <c:v>0.16666666666666666</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622"/>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86" footer="0.31496062000000186"/>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942E-3"/>
          <c:y val="1.6489186112599717E-2"/>
        </c:manualLayout>
      </c:layout>
      <c:overlay val="0"/>
      <c:spPr>
        <a:noFill/>
      </c:spPr>
    </c:title>
    <c:autoTitleDeleted val="0"/>
    <c:plotArea>
      <c:layout>
        <c:manualLayout>
          <c:layoutTarget val="inner"/>
          <c:xMode val="edge"/>
          <c:yMode val="edge"/>
          <c:x val="9.5030183727034145E-2"/>
          <c:y val="0.21937888351980578"/>
          <c:w val="0.46168875765529332"/>
          <c:h val="0.68515846659658175"/>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18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- 3'!$G$16:$G$21</c:f>
              <c:numCache>
                <c:formatCode>0%</c:formatCode>
                <c:ptCount val="6"/>
                <c:pt idx="0">
                  <c:v>7.8947368421052627E-2</c:v>
                </c:pt>
                <c:pt idx="1">
                  <c:v>0.18421052631578946</c:v>
                </c:pt>
                <c:pt idx="2">
                  <c:v>0.26315789473684209</c:v>
                </c:pt>
                <c:pt idx="3">
                  <c:v>0.26315789473684209</c:v>
                </c:pt>
                <c:pt idx="4">
                  <c:v>0.15789473684210525</c:v>
                </c:pt>
                <c:pt idx="5">
                  <c:v>5.2631578947368418E-2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535"/>
          <c:y val="0.11768286970423393"/>
          <c:w val="0.38477668980593888"/>
          <c:h val="0.81849175118189421"/>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86" footer="0.31496062000000186"/>
    <c:pageSetup/>
  </c:printSettings>
</c:chartSpace>
</file>

<file path=xl/drawings/_rels/drawing1.xml.rels><?xml version="1.0" encoding="UTF-8" standalone="yes"?>
<Relationships xmlns="http://schemas.openxmlformats.org/package/2006/relationships"><Relationship Id="rId1" Type="http://schemas.openxmlformats.org/officeDocument/2006/relationships/hyperlink" Target="#SUM&#193;RIO!A1"/></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hyperlink" Target="#SUM&#193;RI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hyperlink" Target="#SUM&#193;RIO!A1"/></Relationships>
</file>

<file path=xl/drawings/_rels/drawing6.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hyperlink" Target="#SUM&#193;RIO!A1"/></Relationships>
</file>

<file path=xl/drawings/_rels/drawing8.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47198280" y="701040"/>
          <a:ext cx="1481137" cy="6060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35</xdr:row>
      <xdr:rowOff>0</xdr:rowOff>
    </xdr:to>
    <xdr:graphicFrame macro="">
      <xdr:nvGraphicFramePr>
        <xdr:cNvPr id="14" name="Gráfico 13">
          <a:extLst>
            <a:ext uri="{FF2B5EF4-FFF2-40B4-BE49-F238E27FC236}">
              <a16:creationId xmlns:a16="http://schemas.microsoft.com/office/drawing/2014/main" id="{00000000-0008-0000-01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4" name="Gráfico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00000000-0008-0000-01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35</xdr:row>
      <xdr:rowOff>0</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35</xdr:row>
      <xdr:rowOff>0</xdr:rowOff>
    </xdr:to>
    <xdr:graphicFrame macro="">
      <xdr:nvGraphicFramePr>
        <xdr:cNvPr id="2" name="Gráfico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5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6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35</xdr:row>
      <xdr:rowOff>0</xdr:rowOff>
    </xdr:to>
    <xdr:graphicFrame macro="">
      <xdr:nvGraphicFramePr>
        <xdr:cNvPr id="2" name="Gráfico 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7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7</xdr:col>
      <xdr:colOff>252752</xdr:colOff>
      <xdr:row>22</xdr:row>
      <xdr:rowOff>47624</xdr:rowOff>
    </xdr:from>
    <xdr:to>
      <xdr:col>16</xdr:col>
      <xdr:colOff>331675</xdr:colOff>
      <xdr:row>28</xdr:row>
      <xdr:rowOff>119063</xdr:rowOff>
    </xdr:to>
    <xdr:graphicFrame macro="">
      <xdr:nvGraphicFramePr>
        <xdr:cNvPr id="2" name="Gráfico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83343</xdr:colOff>
      <xdr:row>10</xdr:row>
      <xdr:rowOff>182937</xdr:rowOff>
    </xdr:from>
    <xdr:to>
      <xdr:col>15</xdr:col>
      <xdr:colOff>71437</xdr:colOff>
      <xdr:row>21</xdr:row>
      <xdr:rowOff>47625</xdr:rowOff>
    </xdr:to>
    <xdr:graphicFrame macro="">
      <xdr:nvGraphicFramePr>
        <xdr:cNvPr id="4" name="Gráfico 3">
          <a:extLst>
            <a:ext uri="{FF2B5EF4-FFF2-40B4-BE49-F238E27FC236}">
              <a16:creationId xmlns:a16="http://schemas.microsoft.com/office/drawing/2014/main" id="{00000000-0008-0000-09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herpeto.org/pannordeste/&#160;" TargetMode="External"/><Relationship Id="rId1" Type="http://schemas.openxmlformats.org/officeDocument/2006/relationships/hyperlink" Target="https://drive.google.com/drive/folders/1i2t2MyMeRzjOlnZ0hmIQwI82oX7dwDVi?usp=share_link"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N106"/>
  <sheetViews>
    <sheetView showGridLines="0" zoomScale="80" zoomScaleNormal="80" workbookViewId="0">
      <selection sqref="A1:XFD6"/>
    </sheetView>
  </sheetViews>
  <sheetFormatPr defaultColWidth="8.85546875" defaultRowHeight="15" x14ac:dyDescent="0.25"/>
  <cols>
    <col min="1" max="1" width="27.140625" style="2" customWidth="1"/>
    <col min="2" max="2" width="9" style="2" customWidth="1"/>
    <col min="3" max="3" width="49.85546875" style="2" customWidth="1"/>
    <col min="4" max="4" width="30" style="2" customWidth="1"/>
    <col min="5" max="5" width="23.85546875" style="2" customWidth="1"/>
    <col min="6" max="7" width="13.7109375" style="2" bestFit="1" customWidth="1"/>
    <col min="8" max="8" width="23.42578125" style="2" customWidth="1"/>
    <col min="9" max="9" width="21.28515625" style="2" bestFit="1" customWidth="1"/>
    <col min="10" max="10" width="56.7109375" style="2" customWidth="1"/>
    <col min="11" max="12" width="25.140625" style="63" customWidth="1"/>
    <col min="13" max="13" width="27.7109375" style="2" bestFit="1" customWidth="1"/>
    <col min="14" max="15" width="26.7109375" style="57" customWidth="1"/>
    <col min="16" max="16" width="26.42578125" style="57" bestFit="1" customWidth="1"/>
    <col min="17" max="19" width="26.7109375" style="57" customWidth="1"/>
    <col min="20" max="20" width="119.140625" style="2" customWidth="1"/>
    <col min="21" max="21" width="102.42578125" style="2" customWidth="1"/>
    <col min="22" max="22" width="43.42578125" style="2" customWidth="1"/>
    <col min="23" max="24" width="26.7109375" style="2" customWidth="1"/>
    <col min="25" max="27" width="28.85546875" style="2" customWidth="1"/>
    <col min="28" max="29" width="18.7109375" style="2" customWidth="1"/>
    <col min="30" max="30" width="54.42578125" style="2" customWidth="1"/>
    <col min="31" max="32" width="18.7109375" style="2" customWidth="1"/>
    <col min="33" max="33" width="23" style="2" bestFit="1" customWidth="1"/>
    <col min="34" max="34" width="18.7109375" style="2" customWidth="1"/>
    <col min="35" max="35" width="22.7109375" style="2" customWidth="1"/>
    <col min="36" max="36" width="7" style="2" customWidth="1"/>
    <col min="37" max="39" width="8.85546875" style="2"/>
    <col min="40" max="40" width="8.85546875" style="2" hidden="1" customWidth="1"/>
    <col min="41" max="16384" width="8.85546875" style="2"/>
  </cols>
  <sheetData>
    <row r="1" spans="1:40" ht="30.75" customHeight="1" x14ac:dyDescent="0.25">
      <c r="A1" s="446" t="s">
        <v>0</v>
      </c>
      <c r="B1" s="446"/>
      <c r="C1" s="446"/>
      <c r="D1" s="446"/>
      <c r="E1" s="446"/>
      <c r="F1" s="446"/>
      <c r="G1" s="446"/>
      <c r="H1" s="446"/>
      <c r="I1" s="446"/>
      <c r="J1" s="446"/>
      <c r="K1" s="446"/>
      <c r="L1" s="446"/>
      <c r="M1" s="446"/>
      <c r="N1" s="446"/>
      <c r="O1" s="446"/>
      <c r="P1" s="446"/>
      <c r="Q1" s="446"/>
      <c r="R1" s="446"/>
      <c r="S1" s="446"/>
      <c r="T1" s="446"/>
      <c r="U1" s="446"/>
      <c r="V1" s="446"/>
      <c r="W1" s="446"/>
      <c r="X1" s="446"/>
      <c r="Y1" s="446"/>
      <c r="Z1" s="446"/>
      <c r="AA1" s="446"/>
      <c r="AB1" s="446"/>
      <c r="AC1" s="446"/>
      <c r="AD1" s="446"/>
      <c r="AE1" s="446"/>
      <c r="AF1" s="446"/>
      <c r="AG1" s="446"/>
      <c r="AH1" s="446"/>
      <c r="AI1" s="446"/>
      <c r="AJ1" s="18"/>
    </row>
    <row r="2" spans="1:40" ht="33.75" customHeight="1" thickBot="1" x14ac:dyDescent="0.3">
      <c r="A2" s="447" t="s">
        <v>1</v>
      </c>
      <c r="B2" s="447"/>
      <c r="C2" s="447"/>
      <c r="D2" s="447"/>
      <c r="E2" s="447"/>
      <c r="F2" s="447"/>
      <c r="G2" s="447"/>
      <c r="H2" s="447"/>
      <c r="I2" s="447"/>
      <c r="J2" s="447"/>
      <c r="K2" s="447"/>
      <c r="L2" s="447"/>
      <c r="M2" s="447"/>
      <c r="N2" s="447"/>
      <c r="O2" s="447"/>
      <c r="P2" s="447"/>
      <c r="Q2" s="447"/>
      <c r="R2" s="447"/>
      <c r="S2" s="447"/>
      <c r="T2" s="447"/>
      <c r="U2" s="447"/>
      <c r="V2" s="447"/>
      <c r="W2" s="447"/>
      <c r="X2" s="447"/>
      <c r="Y2" s="447"/>
      <c r="Z2" s="447"/>
      <c r="AA2" s="447"/>
      <c r="AB2" s="447"/>
      <c r="AC2" s="447"/>
      <c r="AD2" s="447"/>
      <c r="AE2" s="447"/>
      <c r="AF2" s="447"/>
      <c r="AG2" s="447"/>
      <c r="AH2" s="447"/>
      <c r="AI2" s="447"/>
      <c r="AJ2" s="18"/>
    </row>
    <row r="3" spans="1:40" ht="15.75" thickTop="1" x14ac:dyDescent="0.25">
      <c r="K3" s="2"/>
      <c r="L3" s="2"/>
      <c r="AJ3" s="18"/>
    </row>
    <row r="4" spans="1:40" ht="45" customHeight="1" x14ac:dyDescent="0.25">
      <c r="A4" s="52" t="s">
        <v>2</v>
      </c>
      <c r="B4" s="547" t="s">
        <v>3</v>
      </c>
      <c r="C4" s="547"/>
      <c r="D4" s="547"/>
      <c r="E4" s="547"/>
      <c r="F4" s="547"/>
      <c r="G4" s="548"/>
      <c r="H4" s="13"/>
      <c r="I4" s="13"/>
      <c r="J4" s="13"/>
      <c r="K4" s="13"/>
      <c r="L4" s="13"/>
      <c r="M4" s="13"/>
      <c r="N4" s="13"/>
      <c r="O4" s="13"/>
      <c r="P4" s="13"/>
      <c r="Q4" s="13"/>
      <c r="R4" s="13"/>
      <c r="S4" s="2"/>
      <c r="AJ4" s="18"/>
    </row>
    <row r="5" spans="1:40" x14ac:dyDescent="0.25">
      <c r="K5" s="2"/>
      <c r="L5" s="2"/>
      <c r="AJ5" s="18"/>
    </row>
    <row r="6" spans="1:40" ht="27" customHeight="1" x14ac:dyDescent="0.25">
      <c r="A6" s="52" t="s">
        <v>4</v>
      </c>
      <c r="B6" s="549" t="s">
        <v>5</v>
      </c>
      <c r="C6" s="461"/>
      <c r="K6" s="2"/>
      <c r="L6" s="2"/>
      <c r="M6" s="57"/>
      <c r="AJ6" s="18"/>
      <c r="AN6" s="2" t="s">
        <v>6</v>
      </c>
    </row>
    <row r="7" spans="1:40" ht="9" customHeight="1" thickBot="1" x14ac:dyDescent="0.3">
      <c r="AJ7" s="18"/>
      <c r="AN7" s="58" t="s">
        <v>7</v>
      </c>
    </row>
    <row r="8" spans="1:40" ht="27" customHeight="1" thickBot="1" x14ac:dyDescent="0.3">
      <c r="A8" s="464" t="s">
        <v>8</v>
      </c>
      <c r="B8" s="465"/>
      <c r="C8" s="465"/>
      <c r="D8" s="465"/>
      <c r="E8" s="465"/>
      <c r="F8" s="465"/>
      <c r="G8" s="465"/>
      <c r="H8" s="465"/>
      <c r="I8" s="465"/>
      <c r="J8" s="465"/>
      <c r="K8" s="465"/>
      <c r="L8" s="465"/>
      <c r="M8" s="466"/>
      <c r="N8" s="482" t="s">
        <v>9</v>
      </c>
      <c r="O8" s="483"/>
      <c r="P8" s="483"/>
      <c r="Q8" s="483"/>
      <c r="R8" s="483"/>
      <c r="S8" s="483"/>
      <c r="T8" s="483"/>
      <c r="U8" s="483"/>
      <c r="V8" s="483"/>
      <c r="W8" s="483"/>
      <c r="X8" s="484"/>
      <c r="Y8" s="448" t="s">
        <v>10</v>
      </c>
      <c r="Z8" s="449"/>
      <c r="AA8" s="449"/>
      <c r="AB8" s="449"/>
      <c r="AC8" s="449"/>
      <c r="AD8" s="449"/>
      <c r="AE8" s="449"/>
      <c r="AF8" s="449"/>
      <c r="AG8" s="449"/>
      <c r="AH8" s="449"/>
      <c r="AI8" s="450"/>
      <c r="AJ8" s="18"/>
    </row>
    <row r="9" spans="1:40" s="106" customFormat="1" ht="19.5" customHeight="1" x14ac:dyDescent="0.25">
      <c r="A9" s="453" t="s">
        <v>11</v>
      </c>
      <c r="B9" s="451" t="s">
        <v>12</v>
      </c>
      <c r="C9" s="451" t="s">
        <v>13</v>
      </c>
      <c r="D9" s="451" t="s">
        <v>14</v>
      </c>
      <c r="E9" s="455" t="s">
        <v>15</v>
      </c>
      <c r="F9" s="451" t="s">
        <v>16</v>
      </c>
      <c r="G9" s="451"/>
      <c r="H9" s="451" t="s">
        <v>17</v>
      </c>
      <c r="I9" s="451" t="s">
        <v>18</v>
      </c>
      <c r="J9" s="451" t="s">
        <v>19</v>
      </c>
      <c r="K9" s="474" t="s">
        <v>20</v>
      </c>
      <c r="L9" s="475"/>
      <c r="M9" s="457" t="s">
        <v>21</v>
      </c>
      <c r="N9" s="489" t="s">
        <v>22</v>
      </c>
      <c r="O9" s="491" t="s">
        <v>23</v>
      </c>
      <c r="P9" s="493" t="s">
        <v>24</v>
      </c>
      <c r="Q9" s="495" t="s">
        <v>25</v>
      </c>
      <c r="R9" s="476" t="s">
        <v>26</v>
      </c>
      <c r="S9" s="478" t="s">
        <v>27</v>
      </c>
      <c r="T9" s="480" t="s">
        <v>28</v>
      </c>
      <c r="U9" s="480" t="s">
        <v>29</v>
      </c>
      <c r="V9" s="480" t="s">
        <v>30</v>
      </c>
      <c r="W9" s="480" t="s">
        <v>31</v>
      </c>
      <c r="X9" s="485" t="s">
        <v>32</v>
      </c>
      <c r="Y9" s="487" t="s">
        <v>33</v>
      </c>
      <c r="Z9" s="462" t="s">
        <v>34</v>
      </c>
      <c r="AA9" s="462" t="s">
        <v>35</v>
      </c>
      <c r="AB9" s="462" t="s">
        <v>36</v>
      </c>
      <c r="AC9" s="462" t="s">
        <v>37</v>
      </c>
      <c r="AD9" s="462" t="s">
        <v>38</v>
      </c>
      <c r="AE9" s="462" t="s">
        <v>39</v>
      </c>
      <c r="AF9" s="462" t="s">
        <v>40</v>
      </c>
      <c r="AG9" s="462" t="s">
        <v>41</v>
      </c>
      <c r="AH9" s="462" t="s">
        <v>42</v>
      </c>
      <c r="AI9" s="459" t="s">
        <v>43</v>
      </c>
      <c r="AJ9" s="105"/>
    </row>
    <row r="10" spans="1:40" s="106" customFormat="1" ht="19.5" customHeight="1" thickBot="1" x14ac:dyDescent="0.3">
      <c r="A10" s="454"/>
      <c r="B10" s="452"/>
      <c r="C10" s="452"/>
      <c r="D10" s="452"/>
      <c r="E10" s="456"/>
      <c r="F10" s="107" t="s">
        <v>44</v>
      </c>
      <c r="G10" s="107" t="s">
        <v>45</v>
      </c>
      <c r="H10" s="452"/>
      <c r="I10" s="452"/>
      <c r="J10" s="452"/>
      <c r="K10" s="96" t="s">
        <v>46</v>
      </c>
      <c r="L10" s="96" t="s">
        <v>47</v>
      </c>
      <c r="M10" s="458"/>
      <c r="N10" s="490"/>
      <c r="O10" s="492"/>
      <c r="P10" s="494"/>
      <c r="Q10" s="496"/>
      <c r="R10" s="477"/>
      <c r="S10" s="479"/>
      <c r="T10" s="481"/>
      <c r="U10" s="481"/>
      <c r="V10" s="481"/>
      <c r="W10" s="481"/>
      <c r="X10" s="486"/>
      <c r="Y10" s="488"/>
      <c r="Z10" s="463"/>
      <c r="AA10" s="463"/>
      <c r="AB10" s="463"/>
      <c r="AC10" s="463"/>
      <c r="AD10" s="463"/>
      <c r="AE10" s="463"/>
      <c r="AF10" s="463"/>
      <c r="AG10" s="463"/>
      <c r="AH10" s="463"/>
      <c r="AI10" s="460"/>
      <c r="AJ10" s="105"/>
    </row>
    <row r="11" spans="1:40" ht="108" customHeight="1" x14ac:dyDescent="0.25">
      <c r="A11" s="469" t="s">
        <v>48</v>
      </c>
      <c r="B11" s="174" t="s">
        <v>49</v>
      </c>
      <c r="C11" s="110" t="s">
        <v>50</v>
      </c>
      <c r="D11" s="111" t="s">
        <v>51</v>
      </c>
      <c r="E11" s="112" t="s">
        <v>52</v>
      </c>
      <c r="F11" s="113">
        <v>43647</v>
      </c>
      <c r="G11" s="113">
        <v>44378</v>
      </c>
      <c r="H11" s="111" t="s">
        <v>53</v>
      </c>
      <c r="I11" s="114">
        <v>0</v>
      </c>
      <c r="J11" s="111" t="s">
        <v>54</v>
      </c>
      <c r="K11" s="115"/>
      <c r="L11" s="115"/>
      <c r="M11" s="111"/>
      <c r="N11" s="59"/>
      <c r="O11" s="60"/>
      <c r="P11" s="59"/>
      <c r="Q11" s="59" t="s">
        <v>55</v>
      </c>
      <c r="R11" s="59"/>
      <c r="S11" s="61"/>
      <c r="T11" s="108" t="s">
        <v>56</v>
      </c>
      <c r="U11" s="108" t="s">
        <v>57</v>
      </c>
      <c r="V11" s="108"/>
      <c r="W11" s="111" t="s">
        <v>58</v>
      </c>
      <c r="X11" s="108" t="s">
        <v>59</v>
      </c>
      <c r="Y11" s="108"/>
      <c r="Z11" s="108"/>
      <c r="AA11" s="108"/>
      <c r="AB11" s="108"/>
      <c r="AC11" s="147">
        <v>44531</v>
      </c>
      <c r="AD11" s="108"/>
      <c r="AE11" s="59"/>
      <c r="AF11" s="108" t="s">
        <v>60</v>
      </c>
      <c r="AG11" s="59"/>
      <c r="AH11" s="59"/>
      <c r="AI11" s="59"/>
      <c r="AJ11" s="18"/>
    </row>
    <row r="12" spans="1:40" ht="108" customHeight="1" x14ac:dyDescent="0.25">
      <c r="A12" s="470"/>
      <c r="B12" s="45" t="s">
        <v>61</v>
      </c>
      <c r="C12" s="110" t="s">
        <v>62</v>
      </c>
      <c r="D12" s="111" t="s">
        <v>63</v>
      </c>
      <c r="E12" s="111" t="s">
        <v>64</v>
      </c>
      <c r="F12" s="113">
        <v>44013</v>
      </c>
      <c r="G12" s="113">
        <v>45108</v>
      </c>
      <c r="H12" s="111" t="s">
        <v>58</v>
      </c>
      <c r="I12" s="114">
        <v>0</v>
      </c>
      <c r="J12" s="111" t="s">
        <v>65</v>
      </c>
      <c r="K12" s="111"/>
      <c r="L12" s="115"/>
      <c r="M12" s="111" t="s">
        <v>66</v>
      </c>
      <c r="N12" s="59"/>
      <c r="O12" s="59"/>
      <c r="P12" s="59"/>
      <c r="Q12" s="59" t="s">
        <v>55</v>
      </c>
      <c r="R12" s="59"/>
      <c r="S12" s="61"/>
      <c r="T12" s="108" t="s">
        <v>67</v>
      </c>
      <c r="U12" s="108" t="s">
        <v>68</v>
      </c>
      <c r="V12" s="108"/>
      <c r="W12" s="111" t="s">
        <v>58</v>
      </c>
      <c r="X12" s="108"/>
      <c r="Y12" s="108"/>
      <c r="Z12" s="108"/>
      <c r="AA12" s="108"/>
      <c r="AB12" s="113"/>
      <c r="AC12" s="113"/>
      <c r="AD12" s="108"/>
      <c r="AE12" s="62"/>
      <c r="AF12" s="108"/>
      <c r="AG12" s="62"/>
      <c r="AH12" s="62"/>
      <c r="AI12" s="62"/>
      <c r="AJ12" s="18"/>
    </row>
    <row r="13" spans="1:40" ht="108" customHeight="1" x14ac:dyDescent="0.25">
      <c r="A13" s="470"/>
      <c r="B13" s="45" t="s">
        <v>69</v>
      </c>
      <c r="C13" s="110" t="s">
        <v>70</v>
      </c>
      <c r="D13" s="111" t="s">
        <v>71</v>
      </c>
      <c r="E13" s="111" t="s">
        <v>72</v>
      </c>
      <c r="F13" s="113">
        <v>43647</v>
      </c>
      <c r="G13" s="113">
        <v>44743</v>
      </c>
      <c r="H13" s="111" t="s">
        <v>58</v>
      </c>
      <c r="I13" s="114">
        <v>500000</v>
      </c>
      <c r="J13" s="111" t="s">
        <v>73</v>
      </c>
      <c r="K13" s="111" t="s">
        <v>74</v>
      </c>
      <c r="L13" s="115"/>
      <c r="M13" s="111" t="s">
        <v>75</v>
      </c>
      <c r="N13" s="59"/>
      <c r="O13" s="59" t="s">
        <v>55</v>
      </c>
      <c r="P13" s="59"/>
      <c r="Q13" s="59"/>
      <c r="R13" s="59"/>
      <c r="S13" s="61"/>
      <c r="T13" s="108" t="s">
        <v>76</v>
      </c>
      <c r="U13" s="108" t="s">
        <v>77</v>
      </c>
      <c r="V13" s="108" t="s">
        <v>78</v>
      </c>
      <c r="W13" s="111" t="s">
        <v>58</v>
      </c>
      <c r="X13" s="108" t="s">
        <v>79</v>
      </c>
      <c r="Y13" s="108"/>
      <c r="Z13" s="108"/>
      <c r="AA13" s="108"/>
      <c r="AB13" s="113">
        <v>44562</v>
      </c>
      <c r="AC13" s="113">
        <v>45474</v>
      </c>
      <c r="AD13" s="108"/>
      <c r="AE13" s="152"/>
      <c r="AF13" s="108" t="s">
        <v>80</v>
      </c>
      <c r="AG13" s="62"/>
      <c r="AH13" s="62"/>
      <c r="AI13" s="108"/>
      <c r="AJ13" s="18"/>
    </row>
    <row r="14" spans="1:40" ht="108" customHeight="1" x14ac:dyDescent="0.25">
      <c r="A14" s="470"/>
      <c r="B14" s="45" t="s">
        <v>81</v>
      </c>
      <c r="C14" s="110" t="s">
        <v>82</v>
      </c>
      <c r="D14" s="111" t="s">
        <v>83</v>
      </c>
      <c r="E14" s="112" t="s">
        <v>84</v>
      </c>
      <c r="F14" s="113">
        <v>43647</v>
      </c>
      <c r="G14" s="113">
        <v>45474</v>
      </c>
      <c r="H14" s="116" t="s">
        <v>85</v>
      </c>
      <c r="I14" s="116">
        <v>150000</v>
      </c>
      <c r="J14" s="111" t="s">
        <v>86</v>
      </c>
      <c r="K14" s="117"/>
      <c r="L14" s="115"/>
      <c r="M14" s="111" t="s">
        <v>87</v>
      </c>
      <c r="N14" s="59"/>
      <c r="O14" s="59"/>
      <c r="P14" s="59"/>
      <c r="Q14" s="59" t="s">
        <v>55</v>
      </c>
      <c r="R14" s="59"/>
      <c r="S14" s="61"/>
      <c r="T14" s="108" t="s">
        <v>88</v>
      </c>
      <c r="U14" s="108" t="s">
        <v>89</v>
      </c>
      <c r="V14" s="108" t="s">
        <v>90</v>
      </c>
      <c r="W14" s="116" t="s">
        <v>91</v>
      </c>
      <c r="X14" s="108" t="s">
        <v>92</v>
      </c>
      <c r="Y14" s="108"/>
      <c r="Z14" s="108"/>
      <c r="AA14" s="108"/>
      <c r="AB14" s="108"/>
      <c r="AC14" s="113"/>
      <c r="AD14" s="151"/>
      <c r="AE14" s="62"/>
      <c r="AF14" s="108" t="s">
        <v>93</v>
      </c>
      <c r="AG14" s="62"/>
      <c r="AH14" s="62"/>
      <c r="AI14" s="62"/>
      <c r="AJ14" s="18"/>
    </row>
    <row r="15" spans="1:40" ht="108" customHeight="1" x14ac:dyDescent="0.25">
      <c r="A15" s="470"/>
      <c r="B15" s="45" t="s">
        <v>94</v>
      </c>
      <c r="C15" s="110" t="s">
        <v>95</v>
      </c>
      <c r="D15" s="111" t="s">
        <v>96</v>
      </c>
      <c r="E15" s="112"/>
      <c r="F15" s="113">
        <v>43647</v>
      </c>
      <c r="G15" s="113">
        <v>45474</v>
      </c>
      <c r="H15" s="116" t="s">
        <v>85</v>
      </c>
      <c r="I15" s="114">
        <v>1000000</v>
      </c>
      <c r="J15" s="111" t="s">
        <v>97</v>
      </c>
      <c r="K15" s="111" t="s">
        <v>98</v>
      </c>
      <c r="L15" s="115"/>
      <c r="M15" s="111"/>
      <c r="N15" s="59"/>
      <c r="O15" s="59"/>
      <c r="P15" s="59"/>
      <c r="Q15" s="59" t="s">
        <v>55</v>
      </c>
      <c r="R15" s="59"/>
      <c r="S15" s="61"/>
      <c r="T15" s="108" t="s">
        <v>99</v>
      </c>
      <c r="U15" s="108" t="s">
        <v>100</v>
      </c>
      <c r="V15" s="108" t="s">
        <v>101</v>
      </c>
      <c r="W15" s="108" t="s">
        <v>102</v>
      </c>
      <c r="X15" s="108" t="s">
        <v>103</v>
      </c>
      <c r="Y15" s="108"/>
      <c r="Z15" s="108"/>
      <c r="AA15" s="108"/>
      <c r="AB15" s="108"/>
      <c r="AC15" s="113"/>
      <c r="AD15" s="108"/>
      <c r="AE15" s="62"/>
      <c r="AF15" s="108" t="s">
        <v>104</v>
      </c>
      <c r="AG15" s="62"/>
      <c r="AH15" s="62"/>
      <c r="AI15" s="108"/>
      <c r="AJ15" s="18"/>
    </row>
    <row r="16" spans="1:40" ht="108" customHeight="1" x14ac:dyDescent="0.25">
      <c r="A16" s="470"/>
      <c r="B16" s="45" t="s">
        <v>105</v>
      </c>
      <c r="C16" s="110" t="s">
        <v>106</v>
      </c>
      <c r="D16" s="111" t="s">
        <v>107</v>
      </c>
      <c r="E16" s="111" t="s">
        <v>108</v>
      </c>
      <c r="F16" s="113">
        <v>43647</v>
      </c>
      <c r="G16" s="113">
        <v>45474</v>
      </c>
      <c r="H16" s="116" t="s">
        <v>109</v>
      </c>
      <c r="I16" s="114">
        <v>10000</v>
      </c>
      <c r="J16" s="111" t="s">
        <v>110</v>
      </c>
      <c r="K16" s="111" t="s">
        <v>111</v>
      </c>
      <c r="L16" s="115"/>
      <c r="M16" s="111" t="s">
        <v>112</v>
      </c>
      <c r="N16" s="59"/>
      <c r="O16" s="59"/>
      <c r="P16" s="59"/>
      <c r="Q16" s="59" t="s">
        <v>55</v>
      </c>
      <c r="R16" s="59"/>
      <c r="S16" s="61"/>
      <c r="T16" s="108" t="s">
        <v>113</v>
      </c>
      <c r="U16" s="108" t="s">
        <v>114</v>
      </c>
      <c r="V16" s="108"/>
      <c r="W16" s="116" t="s">
        <v>115</v>
      </c>
      <c r="X16" s="108" t="s">
        <v>116</v>
      </c>
      <c r="Y16" s="108" t="s">
        <v>117</v>
      </c>
      <c r="Z16" s="108"/>
      <c r="AA16" s="108"/>
      <c r="AB16" s="108"/>
      <c r="AC16" s="113"/>
      <c r="AD16" s="62"/>
      <c r="AE16" s="62"/>
      <c r="AF16" s="108" t="s">
        <v>118</v>
      </c>
      <c r="AG16" s="62"/>
      <c r="AH16" s="62"/>
      <c r="AI16" s="62"/>
      <c r="AJ16" s="18"/>
    </row>
    <row r="17" spans="1:36" ht="108" customHeight="1" x14ac:dyDescent="0.25">
      <c r="A17" s="470"/>
      <c r="B17" s="45" t="s">
        <v>119</v>
      </c>
      <c r="C17" s="110" t="s">
        <v>120</v>
      </c>
      <c r="D17" s="111" t="s">
        <v>121</v>
      </c>
      <c r="E17" s="112" t="s">
        <v>122</v>
      </c>
      <c r="F17" s="113">
        <v>43647</v>
      </c>
      <c r="G17" s="113">
        <v>45474</v>
      </c>
      <c r="H17" s="116" t="s">
        <v>123</v>
      </c>
      <c r="I17" s="116">
        <v>10000</v>
      </c>
      <c r="J17" s="115" t="s">
        <v>124</v>
      </c>
      <c r="K17" s="115"/>
      <c r="L17" s="115"/>
      <c r="M17" s="111" t="s">
        <v>125</v>
      </c>
      <c r="N17" s="59"/>
      <c r="O17" s="59"/>
      <c r="P17" s="59"/>
      <c r="Q17" s="59" t="s">
        <v>55</v>
      </c>
      <c r="R17" s="59"/>
      <c r="S17" s="61"/>
      <c r="T17" s="108" t="s">
        <v>126</v>
      </c>
      <c r="U17" s="108" t="s">
        <v>127</v>
      </c>
      <c r="V17" s="108" t="s">
        <v>128</v>
      </c>
      <c r="W17" s="116" t="s">
        <v>123</v>
      </c>
      <c r="X17" s="108" t="s">
        <v>129</v>
      </c>
      <c r="Y17" s="108"/>
      <c r="Z17" s="108"/>
      <c r="AA17" s="108"/>
      <c r="AB17" s="108"/>
      <c r="AC17" s="113"/>
      <c r="AD17" s="62"/>
      <c r="AE17" s="62"/>
      <c r="AF17" s="62"/>
      <c r="AG17" s="62"/>
      <c r="AH17" s="62"/>
      <c r="AI17" s="62"/>
      <c r="AJ17" s="18"/>
    </row>
    <row r="18" spans="1:36" ht="108" customHeight="1" x14ac:dyDescent="0.25">
      <c r="A18" s="470"/>
      <c r="B18" s="45" t="s">
        <v>130</v>
      </c>
      <c r="C18" s="110" t="s">
        <v>131</v>
      </c>
      <c r="D18" s="111" t="s">
        <v>96</v>
      </c>
      <c r="E18" s="112" t="s">
        <v>132</v>
      </c>
      <c r="F18" s="113">
        <v>43647</v>
      </c>
      <c r="G18" s="113">
        <v>45474</v>
      </c>
      <c r="H18" s="116" t="s">
        <v>133</v>
      </c>
      <c r="I18" s="116">
        <v>900000</v>
      </c>
      <c r="J18" s="111" t="s">
        <v>134</v>
      </c>
      <c r="K18" s="111" t="s">
        <v>135</v>
      </c>
      <c r="L18" s="115"/>
      <c r="M18" s="111" t="s">
        <v>136</v>
      </c>
      <c r="N18" s="59"/>
      <c r="O18" s="59"/>
      <c r="P18" s="59"/>
      <c r="Q18" s="59" t="s">
        <v>55</v>
      </c>
      <c r="R18" s="59"/>
      <c r="S18" s="61"/>
      <c r="T18" s="108" t="s">
        <v>137</v>
      </c>
      <c r="U18" s="108" t="s">
        <v>138</v>
      </c>
      <c r="V18" s="108" t="s">
        <v>139</v>
      </c>
      <c r="W18" s="108"/>
      <c r="X18" s="108"/>
      <c r="Y18" s="108"/>
      <c r="Z18" s="108"/>
      <c r="AA18" s="108"/>
      <c r="AB18" s="108"/>
      <c r="AC18" s="113"/>
      <c r="AD18" s="62"/>
      <c r="AE18" s="62"/>
      <c r="AF18" s="108" t="s">
        <v>140</v>
      </c>
      <c r="AG18" s="108" t="s">
        <v>141</v>
      </c>
      <c r="AH18" s="108" t="s">
        <v>142</v>
      </c>
      <c r="AI18" s="62"/>
      <c r="AJ18" s="18"/>
    </row>
    <row r="19" spans="1:36" ht="108" customHeight="1" x14ac:dyDescent="0.25">
      <c r="A19" s="470"/>
      <c r="B19" s="45" t="s">
        <v>143</v>
      </c>
      <c r="C19" s="110" t="s">
        <v>144</v>
      </c>
      <c r="D19" s="111" t="s">
        <v>145</v>
      </c>
      <c r="E19" s="112"/>
      <c r="F19" s="113">
        <v>43647</v>
      </c>
      <c r="G19" s="113">
        <v>44378</v>
      </c>
      <c r="H19" s="116" t="s">
        <v>146</v>
      </c>
      <c r="I19" s="116">
        <v>5000</v>
      </c>
      <c r="J19" s="111" t="s">
        <v>147</v>
      </c>
      <c r="K19" s="115"/>
      <c r="L19" s="115"/>
      <c r="M19" s="111"/>
      <c r="N19" s="59"/>
      <c r="O19" s="59"/>
      <c r="P19" s="59" t="s">
        <v>55</v>
      </c>
      <c r="Q19" s="59"/>
      <c r="R19" s="59"/>
      <c r="S19" s="61"/>
      <c r="T19" s="108" t="s">
        <v>148</v>
      </c>
      <c r="U19" s="108" t="s">
        <v>149</v>
      </c>
      <c r="V19" s="108" t="s">
        <v>150</v>
      </c>
      <c r="W19" s="116" t="s">
        <v>151</v>
      </c>
      <c r="X19" s="108"/>
      <c r="Y19" s="108"/>
      <c r="Z19" s="108"/>
      <c r="AA19" s="108"/>
      <c r="AB19" s="108"/>
      <c r="AC19" s="113"/>
      <c r="AD19" s="62"/>
      <c r="AE19" s="62"/>
      <c r="AF19" s="62"/>
      <c r="AG19" s="62"/>
      <c r="AH19" s="62"/>
      <c r="AI19" s="62"/>
      <c r="AJ19" s="18"/>
    </row>
    <row r="20" spans="1:36" ht="108" customHeight="1" x14ac:dyDescent="0.25">
      <c r="A20" s="470"/>
      <c r="B20" s="161" t="s">
        <v>152</v>
      </c>
      <c r="C20" s="110" t="s">
        <v>153</v>
      </c>
      <c r="D20" s="111" t="s">
        <v>154</v>
      </c>
      <c r="E20" s="118" t="s">
        <v>155</v>
      </c>
      <c r="F20" s="113">
        <v>43647</v>
      </c>
      <c r="G20" s="113">
        <v>45474</v>
      </c>
      <c r="H20" s="116" t="s">
        <v>156</v>
      </c>
      <c r="I20" s="116">
        <v>10000</v>
      </c>
      <c r="J20" s="111" t="s">
        <v>157</v>
      </c>
      <c r="K20" s="115" t="s">
        <v>158</v>
      </c>
      <c r="L20" s="115" t="s">
        <v>159</v>
      </c>
      <c r="M20" s="118" t="s">
        <v>160</v>
      </c>
      <c r="N20" s="59"/>
      <c r="O20" s="59"/>
      <c r="P20" s="59" t="s">
        <v>55</v>
      </c>
      <c r="Q20" s="59"/>
      <c r="R20" s="59"/>
      <c r="S20" s="61"/>
      <c r="T20" s="108" t="s">
        <v>161</v>
      </c>
      <c r="U20" s="108" t="s">
        <v>162</v>
      </c>
      <c r="V20" s="108" t="s">
        <v>163</v>
      </c>
      <c r="W20" s="116" t="s">
        <v>164</v>
      </c>
      <c r="X20" s="108" t="s">
        <v>165</v>
      </c>
      <c r="Y20" s="108"/>
      <c r="Z20" s="108"/>
      <c r="AA20" s="108"/>
      <c r="AB20" s="113">
        <v>44562</v>
      </c>
      <c r="AC20" s="113"/>
      <c r="AD20" s="62"/>
      <c r="AE20" s="62"/>
      <c r="AF20" s="62"/>
      <c r="AG20" s="62"/>
      <c r="AH20" s="62"/>
      <c r="AI20" s="62"/>
      <c r="AJ20" s="18"/>
    </row>
    <row r="21" spans="1:36" ht="108" customHeight="1" thickBot="1" x14ac:dyDescent="0.3">
      <c r="A21" s="470"/>
      <c r="B21" s="45" t="s">
        <v>166</v>
      </c>
      <c r="C21" s="110" t="s">
        <v>167</v>
      </c>
      <c r="D21" s="111" t="s">
        <v>168</v>
      </c>
      <c r="E21" s="118" t="s">
        <v>169</v>
      </c>
      <c r="F21" s="113">
        <v>43647</v>
      </c>
      <c r="G21" s="113">
        <v>45474</v>
      </c>
      <c r="H21" s="116" t="s">
        <v>170</v>
      </c>
      <c r="I21" s="116">
        <v>0</v>
      </c>
      <c r="J21" s="119" t="s">
        <v>171</v>
      </c>
      <c r="K21" s="115"/>
      <c r="L21" s="115"/>
      <c r="M21" s="111"/>
      <c r="N21" s="59"/>
      <c r="O21" s="59"/>
      <c r="P21" s="59"/>
      <c r="Q21" s="59" t="s">
        <v>55</v>
      </c>
      <c r="R21" s="59"/>
      <c r="S21" s="61"/>
      <c r="T21" s="62" t="s">
        <v>172</v>
      </c>
      <c r="U21" s="108" t="s">
        <v>173</v>
      </c>
      <c r="V21" s="108"/>
      <c r="W21" s="116" t="s">
        <v>174</v>
      </c>
      <c r="X21" s="108" t="s">
        <v>175</v>
      </c>
      <c r="Y21" s="108"/>
      <c r="Z21" s="108"/>
      <c r="AA21" s="108"/>
      <c r="AB21" s="108"/>
      <c r="AC21" s="113"/>
      <c r="AD21" s="62"/>
      <c r="AE21" s="62"/>
      <c r="AF21" s="108" t="s">
        <v>176</v>
      </c>
      <c r="AG21" s="62"/>
      <c r="AH21" s="62"/>
      <c r="AI21" s="108"/>
      <c r="AJ21" s="18"/>
    </row>
    <row r="22" spans="1:36" ht="108" customHeight="1" x14ac:dyDescent="0.25">
      <c r="A22" s="471" t="s">
        <v>177</v>
      </c>
      <c r="B22" s="45" t="s">
        <v>178</v>
      </c>
      <c r="C22" s="120" t="s">
        <v>179</v>
      </c>
      <c r="D22" s="121" t="s">
        <v>180</v>
      </c>
      <c r="E22" s="122" t="s">
        <v>181</v>
      </c>
      <c r="F22" s="113">
        <v>43647</v>
      </c>
      <c r="G22" s="113">
        <v>45474</v>
      </c>
      <c r="H22" s="123" t="s">
        <v>182</v>
      </c>
      <c r="I22" s="114">
        <v>120000</v>
      </c>
      <c r="J22" s="122" t="s">
        <v>183</v>
      </c>
      <c r="K22" s="124" t="s">
        <v>184</v>
      </c>
      <c r="L22" s="123" t="s">
        <v>185</v>
      </c>
      <c r="M22" s="122"/>
      <c r="N22" s="59"/>
      <c r="O22" s="59"/>
      <c r="P22" s="59"/>
      <c r="Q22" s="59" t="s">
        <v>55</v>
      </c>
      <c r="R22" s="59"/>
      <c r="S22" s="61"/>
      <c r="T22" s="108" t="s">
        <v>186</v>
      </c>
      <c r="U22" s="108" t="s">
        <v>187</v>
      </c>
      <c r="V22" s="108" t="s">
        <v>188</v>
      </c>
      <c r="W22" s="123" t="s">
        <v>189</v>
      </c>
      <c r="X22" s="108"/>
      <c r="Y22" s="108"/>
      <c r="Z22" s="108"/>
      <c r="AA22" s="108"/>
      <c r="AB22" s="108"/>
      <c r="AC22" s="113"/>
      <c r="AD22" s="62"/>
      <c r="AE22" s="62"/>
      <c r="AF22" s="62"/>
      <c r="AG22" s="62"/>
      <c r="AH22" s="62"/>
      <c r="AI22" s="62"/>
      <c r="AJ22" s="18"/>
    </row>
    <row r="23" spans="1:36" ht="108" customHeight="1" x14ac:dyDescent="0.25">
      <c r="A23" s="472"/>
      <c r="B23" s="45" t="s">
        <v>190</v>
      </c>
      <c r="C23" s="125" t="s">
        <v>191</v>
      </c>
      <c r="D23" s="121" t="s">
        <v>192</v>
      </c>
      <c r="E23" s="122" t="s">
        <v>193</v>
      </c>
      <c r="F23" s="113">
        <v>43647</v>
      </c>
      <c r="G23" s="113">
        <v>45474</v>
      </c>
      <c r="H23" s="122" t="s">
        <v>194</v>
      </c>
      <c r="I23" s="114">
        <v>7500</v>
      </c>
      <c r="J23" s="123" t="s">
        <v>195</v>
      </c>
      <c r="K23" s="126" t="s">
        <v>184</v>
      </c>
      <c r="L23" s="122" t="s">
        <v>196</v>
      </c>
      <c r="M23" s="126"/>
      <c r="N23" s="59"/>
      <c r="O23" s="59"/>
      <c r="P23" s="59"/>
      <c r="Q23" s="59" t="s">
        <v>55</v>
      </c>
      <c r="R23" s="59"/>
      <c r="S23" s="61"/>
      <c r="T23" s="108" t="s">
        <v>197</v>
      </c>
      <c r="U23" s="108" t="s">
        <v>198</v>
      </c>
      <c r="V23" s="108"/>
      <c r="W23" s="122" t="s">
        <v>199</v>
      </c>
      <c r="X23" s="108" t="s">
        <v>200</v>
      </c>
      <c r="Y23" s="108"/>
      <c r="Z23" s="108"/>
      <c r="AA23" s="108"/>
      <c r="AB23" s="108"/>
      <c r="AC23" s="113"/>
      <c r="AD23" s="62"/>
      <c r="AE23" s="62"/>
      <c r="AF23" s="108" t="s">
        <v>201</v>
      </c>
      <c r="AG23" s="62"/>
      <c r="AH23" s="62"/>
      <c r="AI23" s="108"/>
      <c r="AJ23" s="18"/>
    </row>
    <row r="24" spans="1:36" ht="108" customHeight="1" x14ac:dyDescent="0.25">
      <c r="A24" s="472"/>
      <c r="B24" s="45" t="s">
        <v>202</v>
      </c>
      <c r="C24" s="125" t="s">
        <v>203</v>
      </c>
      <c r="D24" s="121" t="s">
        <v>204</v>
      </c>
      <c r="E24" s="122" t="s">
        <v>205</v>
      </c>
      <c r="F24" s="113">
        <v>43647</v>
      </c>
      <c r="G24" s="113">
        <v>44743</v>
      </c>
      <c r="H24" s="127" t="s">
        <v>85</v>
      </c>
      <c r="I24" s="114">
        <v>20000</v>
      </c>
      <c r="J24" s="122" t="s">
        <v>206</v>
      </c>
      <c r="K24" s="124"/>
      <c r="L24" s="123" t="s">
        <v>207</v>
      </c>
      <c r="M24" s="122" t="s">
        <v>208</v>
      </c>
      <c r="N24" s="59"/>
      <c r="O24" s="59" t="s">
        <v>55</v>
      </c>
      <c r="P24" s="59"/>
      <c r="Q24" s="59"/>
      <c r="R24" s="59"/>
      <c r="S24" s="61"/>
      <c r="T24" s="108" t="s">
        <v>209</v>
      </c>
      <c r="U24" s="2" t="s">
        <v>149</v>
      </c>
      <c r="V24" s="108" t="s">
        <v>210</v>
      </c>
      <c r="W24" s="127" t="s">
        <v>91</v>
      </c>
      <c r="X24" s="108"/>
      <c r="Y24" s="108"/>
      <c r="Z24" s="108"/>
      <c r="AA24" s="108"/>
      <c r="AB24" s="113">
        <v>44562</v>
      </c>
      <c r="AC24" s="113">
        <v>45474</v>
      </c>
      <c r="AD24" s="62"/>
      <c r="AE24" s="62"/>
      <c r="AF24" s="108" t="s">
        <v>211</v>
      </c>
      <c r="AG24" s="62"/>
      <c r="AH24" s="62"/>
      <c r="AI24" s="62"/>
      <c r="AJ24" s="18"/>
    </row>
    <row r="25" spans="1:36" ht="108" customHeight="1" x14ac:dyDescent="0.25">
      <c r="A25" s="472"/>
      <c r="B25" s="45" t="s">
        <v>212</v>
      </c>
      <c r="C25" s="125" t="s">
        <v>213</v>
      </c>
      <c r="D25" s="122" t="s">
        <v>214</v>
      </c>
      <c r="E25" s="128" t="s">
        <v>215</v>
      </c>
      <c r="F25" s="113">
        <v>43647</v>
      </c>
      <c r="G25" s="113">
        <v>45474</v>
      </c>
      <c r="H25" s="122" t="s">
        <v>216</v>
      </c>
      <c r="I25" s="129">
        <v>1500000</v>
      </c>
      <c r="J25" s="122" t="s">
        <v>217</v>
      </c>
      <c r="K25" s="126"/>
      <c r="L25" s="122" t="s">
        <v>218</v>
      </c>
      <c r="M25" s="122" t="s">
        <v>219</v>
      </c>
      <c r="N25" s="59"/>
      <c r="O25" s="59"/>
      <c r="P25" s="59"/>
      <c r="Q25" s="59" t="s">
        <v>55</v>
      </c>
      <c r="R25" s="59"/>
      <c r="S25" s="61"/>
      <c r="T25" s="108" t="s">
        <v>220</v>
      </c>
      <c r="U25" s="108" t="s">
        <v>221</v>
      </c>
      <c r="V25" s="108" t="s">
        <v>222</v>
      </c>
      <c r="W25" s="122" t="s">
        <v>223</v>
      </c>
      <c r="X25" s="108" t="s">
        <v>224</v>
      </c>
      <c r="Y25" s="108" t="s">
        <v>225</v>
      </c>
      <c r="Z25" s="108"/>
      <c r="AA25" s="108"/>
      <c r="AB25" s="108"/>
      <c r="AC25" s="113"/>
      <c r="AD25" s="62"/>
      <c r="AE25" s="62"/>
      <c r="AF25" s="108" t="s">
        <v>226</v>
      </c>
      <c r="AG25" s="62"/>
      <c r="AH25" s="62"/>
      <c r="AI25" s="62"/>
      <c r="AJ25" s="18"/>
    </row>
    <row r="26" spans="1:36" ht="108" customHeight="1" x14ac:dyDescent="0.25">
      <c r="A26" s="472"/>
      <c r="B26" s="45" t="s">
        <v>227</v>
      </c>
      <c r="C26" s="125" t="s">
        <v>228</v>
      </c>
      <c r="D26" s="122" t="s">
        <v>229</v>
      </c>
      <c r="E26" s="130"/>
      <c r="F26" s="113">
        <v>43647</v>
      </c>
      <c r="G26" s="113">
        <v>44743</v>
      </c>
      <c r="H26" s="131" t="s">
        <v>230</v>
      </c>
      <c r="I26" s="114">
        <v>700000</v>
      </c>
      <c r="J26" s="131" t="s">
        <v>231</v>
      </c>
      <c r="K26" s="126"/>
      <c r="L26" s="123" t="s">
        <v>232</v>
      </c>
      <c r="M26" s="122" t="s">
        <v>233</v>
      </c>
      <c r="N26" s="59"/>
      <c r="O26" s="59"/>
      <c r="P26" s="59" t="s">
        <v>55</v>
      </c>
      <c r="Q26" s="59"/>
      <c r="R26" s="59"/>
      <c r="S26" s="61"/>
      <c r="T26" s="108" t="s">
        <v>234</v>
      </c>
      <c r="U26" s="108" t="s">
        <v>149</v>
      </c>
      <c r="V26" s="108" t="s">
        <v>235</v>
      </c>
      <c r="W26" s="131" t="s">
        <v>236</v>
      </c>
      <c r="X26" s="108" t="s">
        <v>237</v>
      </c>
      <c r="Y26" s="108"/>
      <c r="Z26" s="108"/>
      <c r="AA26" s="108"/>
      <c r="AB26" s="108"/>
      <c r="AC26" s="113">
        <v>45474</v>
      </c>
      <c r="AD26" s="62"/>
      <c r="AE26" s="62"/>
      <c r="AF26" s="62"/>
      <c r="AG26" s="62"/>
      <c r="AH26" s="62"/>
      <c r="AI26" s="108"/>
      <c r="AJ26" s="18"/>
    </row>
    <row r="27" spans="1:36" ht="108" customHeight="1" x14ac:dyDescent="0.25">
      <c r="A27" s="472"/>
      <c r="B27" s="45" t="s">
        <v>238</v>
      </c>
      <c r="C27" s="121" t="s">
        <v>239</v>
      </c>
      <c r="D27" s="127" t="s">
        <v>240</v>
      </c>
      <c r="E27" s="130"/>
      <c r="F27" s="113">
        <v>43647</v>
      </c>
      <c r="G27" s="113">
        <v>45474</v>
      </c>
      <c r="H27" s="131" t="s">
        <v>241</v>
      </c>
      <c r="I27" s="114">
        <v>100000</v>
      </c>
      <c r="J27" s="131" t="s">
        <v>242</v>
      </c>
      <c r="K27" s="126"/>
      <c r="L27" s="123" t="s">
        <v>243</v>
      </c>
      <c r="M27" s="126"/>
      <c r="N27" s="59"/>
      <c r="O27" s="59"/>
      <c r="P27" s="59"/>
      <c r="Q27" s="59" t="s">
        <v>55</v>
      </c>
      <c r="R27" s="59"/>
      <c r="S27" s="61"/>
      <c r="T27" s="108" t="s">
        <v>244</v>
      </c>
      <c r="U27" s="108" t="s">
        <v>245</v>
      </c>
      <c r="V27" s="108" t="s">
        <v>246</v>
      </c>
      <c r="W27" s="131" t="s">
        <v>247</v>
      </c>
      <c r="X27" s="108" t="s">
        <v>248</v>
      </c>
      <c r="Y27" s="108"/>
      <c r="Z27" s="108" t="s">
        <v>249</v>
      </c>
      <c r="AA27" s="108"/>
      <c r="AB27" s="108"/>
      <c r="AC27" s="113"/>
      <c r="AD27" s="62"/>
      <c r="AE27" s="62"/>
      <c r="AF27" s="108" t="s">
        <v>250</v>
      </c>
      <c r="AG27" s="62"/>
      <c r="AH27" s="108" t="s">
        <v>142</v>
      </c>
      <c r="AI27" s="62"/>
      <c r="AJ27" s="18"/>
    </row>
    <row r="28" spans="1:36" ht="108" customHeight="1" x14ac:dyDescent="0.25">
      <c r="A28" s="472"/>
      <c r="B28" s="45" t="s">
        <v>251</v>
      </c>
      <c r="C28" s="132" t="s">
        <v>252</v>
      </c>
      <c r="D28" s="127" t="s">
        <v>253</v>
      </c>
      <c r="E28" s="127" t="s">
        <v>254</v>
      </c>
      <c r="F28" s="113">
        <v>43647</v>
      </c>
      <c r="G28" s="113">
        <v>44743</v>
      </c>
      <c r="H28" s="133" t="s">
        <v>255</v>
      </c>
      <c r="I28" s="114">
        <v>100000</v>
      </c>
      <c r="J28" s="122" t="s">
        <v>256</v>
      </c>
      <c r="K28" s="127" t="s">
        <v>257</v>
      </c>
      <c r="L28" s="134" t="s">
        <v>258</v>
      </c>
      <c r="M28" s="122" t="s">
        <v>259</v>
      </c>
      <c r="N28" s="59"/>
      <c r="O28" s="59" t="s">
        <v>55</v>
      </c>
      <c r="P28" s="59"/>
      <c r="Q28" s="59"/>
      <c r="R28" s="59"/>
      <c r="S28" s="61"/>
      <c r="T28" s="108" t="s">
        <v>260</v>
      </c>
      <c r="U28" s="108" t="s">
        <v>149</v>
      </c>
      <c r="V28" s="108" t="s">
        <v>261</v>
      </c>
      <c r="W28" s="133" t="s">
        <v>255</v>
      </c>
      <c r="X28" s="108" t="s">
        <v>262</v>
      </c>
      <c r="Y28" s="108"/>
      <c r="Z28" s="108"/>
      <c r="AA28" s="108"/>
      <c r="AB28" s="108"/>
      <c r="AC28" s="113"/>
      <c r="AD28" s="59"/>
      <c r="AE28" s="59"/>
      <c r="AF28" s="108" t="s">
        <v>263</v>
      </c>
      <c r="AG28" s="59"/>
      <c r="AH28" s="59"/>
      <c r="AI28" s="59"/>
      <c r="AJ28" s="18"/>
    </row>
    <row r="29" spans="1:36" ht="108" customHeight="1" x14ac:dyDescent="0.25">
      <c r="A29" s="472"/>
      <c r="B29" s="45" t="s">
        <v>264</v>
      </c>
      <c r="C29" s="135" t="s">
        <v>265</v>
      </c>
      <c r="D29" s="127" t="s">
        <v>266</v>
      </c>
      <c r="E29" s="127" t="s">
        <v>267</v>
      </c>
      <c r="F29" s="113">
        <v>44743</v>
      </c>
      <c r="G29" s="113">
        <v>45474</v>
      </c>
      <c r="H29" s="133" t="s">
        <v>268</v>
      </c>
      <c r="I29" s="114">
        <v>100000</v>
      </c>
      <c r="J29" s="122" t="s">
        <v>269</v>
      </c>
      <c r="K29" s="127" t="s">
        <v>270</v>
      </c>
      <c r="L29" s="134" t="s">
        <v>258</v>
      </c>
      <c r="M29" s="136" t="s">
        <v>271</v>
      </c>
      <c r="N29" s="59" t="s">
        <v>55</v>
      </c>
      <c r="O29" s="59"/>
      <c r="P29" s="59"/>
      <c r="Q29" s="59"/>
      <c r="R29" s="59"/>
      <c r="S29" s="61"/>
      <c r="T29" s="108" t="s">
        <v>272</v>
      </c>
      <c r="U29" s="108" t="s">
        <v>149</v>
      </c>
      <c r="V29" s="108"/>
      <c r="W29" s="133" t="s">
        <v>268</v>
      </c>
      <c r="X29" s="108"/>
      <c r="Y29" s="108"/>
      <c r="Z29" s="108"/>
      <c r="AA29" s="108"/>
      <c r="AB29" s="108"/>
      <c r="AC29" s="113"/>
      <c r="AD29" s="59"/>
      <c r="AE29" s="59"/>
      <c r="AF29" s="59"/>
      <c r="AG29" s="59"/>
      <c r="AH29" s="59"/>
      <c r="AI29" s="59"/>
      <c r="AJ29" s="18"/>
    </row>
    <row r="30" spans="1:36" ht="108" customHeight="1" x14ac:dyDescent="0.25">
      <c r="A30" s="472"/>
      <c r="B30" s="45" t="s">
        <v>273</v>
      </c>
      <c r="C30" s="135" t="s">
        <v>274</v>
      </c>
      <c r="D30" s="122" t="s">
        <v>275</v>
      </c>
      <c r="E30" s="137" t="s">
        <v>276</v>
      </c>
      <c r="F30" s="113">
        <v>43647</v>
      </c>
      <c r="G30" s="113">
        <v>44743</v>
      </c>
      <c r="H30" s="127" t="s">
        <v>277</v>
      </c>
      <c r="I30" s="114">
        <v>100000</v>
      </c>
      <c r="J30" s="127" t="s">
        <v>278</v>
      </c>
      <c r="K30" s="154"/>
      <c r="L30" s="138"/>
      <c r="M30" s="139"/>
      <c r="N30" s="59"/>
      <c r="O30" s="59" t="s">
        <v>55</v>
      </c>
      <c r="P30" s="59"/>
      <c r="Q30" s="59"/>
      <c r="R30" s="59"/>
      <c r="S30" s="61"/>
      <c r="T30" s="108" t="s">
        <v>279</v>
      </c>
      <c r="U30" s="108" t="s">
        <v>149</v>
      </c>
      <c r="V30" s="108" t="s">
        <v>280</v>
      </c>
      <c r="W30" s="108" t="s">
        <v>277</v>
      </c>
      <c r="X30" s="108" t="s">
        <v>281</v>
      </c>
      <c r="Y30" s="108"/>
      <c r="Z30" s="108"/>
      <c r="AA30" s="108"/>
      <c r="AB30" s="108"/>
      <c r="AC30" s="113"/>
      <c r="AD30" s="59" t="s">
        <v>282</v>
      </c>
      <c r="AE30" s="59"/>
      <c r="AF30" s="108" t="s">
        <v>283</v>
      </c>
      <c r="AG30" s="59"/>
      <c r="AH30" s="59"/>
      <c r="AI30" s="59"/>
      <c r="AJ30" s="18"/>
    </row>
    <row r="31" spans="1:36" ht="108" customHeight="1" x14ac:dyDescent="0.25">
      <c r="A31" s="472"/>
      <c r="B31" s="45" t="s">
        <v>284</v>
      </c>
      <c r="C31" s="132" t="s">
        <v>285</v>
      </c>
      <c r="D31" s="140" t="s">
        <v>286</v>
      </c>
      <c r="E31" s="122" t="s">
        <v>287</v>
      </c>
      <c r="F31" s="113">
        <v>44743</v>
      </c>
      <c r="G31" s="113">
        <v>45474</v>
      </c>
      <c r="H31" s="133" t="s">
        <v>268</v>
      </c>
      <c r="I31" s="114">
        <v>50000</v>
      </c>
      <c r="J31" s="122" t="s">
        <v>288</v>
      </c>
      <c r="K31" s="155"/>
      <c r="L31" s="123"/>
      <c r="M31" s="141"/>
      <c r="N31" s="59" t="s">
        <v>55</v>
      </c>
      <c r="O31" s="59"/>
      <c r="P31" s="59"/>
      <c r="Q31" s="59"/>
      <c r="R31" s="59"/>
      <c r="S31" s="61"/>
      <c r="T31" s="108" t="s">
        <v>289</v>
      </c>
      <c r="U31" s="108" t="s">
        <v>149</v>
      </c>
      <c r="V31" s="108"/>
      <c r="W31" s="133" t="s">
        <v>268</v>
      </c>
      <c r="X31" s="108"/>
      <c r="Y31" s="108"/>
      <c r="Z31" s="108"/>
      <c r="AA31" s="108"/>
      <c r="AB31" s="108"/>
      <c r="AC31" s="113"/>
      <c r="AD31" s="59"/>
      <c r="AE31" s="59"/>
      <c r="AF31" s="108" t="s">
        <v>290</v>
      </c>
      <c r="AG31" s="59"/>
      <c r="AH31" s="59"/>
      <c r="AI31" s="59"/>
      <c r="AJ31" s="18"/>
    </row>
    <row r="32" spans="1:36" ht="108" customHeight="1" x14ac:dyDescent="0.25">
      <c r="A32" s="472"/>
      <c r="B32" s="45" t="s">
        <v>291</v>
      </c>
      <c r="C32" s="132" t="s">
        <v>292</v>
      </c>
      <c r="D32" s="122" t="s">
        <v>293</v>
      </c>
      <c r="E32" s="137" t="s">
        <v>294</v>
      </c>
      <c r="F32" s="113">
        <v>45108</v>
      </c>
      <c r="G32" s="113">
        <v>45474</v>
      </c>
      <c r="H32" s="133" t="s">
        <v>268</v>
      </c>
      <c r="I32" s="114">
        <v>10000</v>
      </c>
      <c r="J32" s="111" t="s">
        <v>295</v>
      </c>
      <c r="K32" s="142"/>
      <c r="L32" s="123"/>
      <c r="M32" s="122" t="s">
        <v>296</v>
      </c>
      <c r="N32" s="59" t="s">
        <v>55</v>
      </c>
      <c r="O32" s="59"/>
      <c r="P32" s="59"/>
      <c r="Q32" s="59"/>
      <c r="R32" s="59"/>
      <c r="S32" s="61"/>
      <c r="T32" s="108" t="s">
        <v>297</v>
      </c>
      <c r="U32" s="108" t="s">
        <v>149</v>
      </c>
      <c r="V32" s="108"/>
      <c r="W32" s="133" t="s">
        <v>268</v>
      </c>
      <c r="X32" s="108"/>
      <c r="Y32" s="108"/>
      <c r="Z32" s="108"/>
      <c r="AA32" s="108"/>
      <c r="AB32" s="108"/>
      <c r="AC32" s="113"/>
      <c r="AD32" s="59"/>
      <c r="AE32" s="59"/>
      <c r="AF32" s="108" t="s">
        <v>298</v>
      </c>
      <c r="AG32" s="59"/>
      <c r="AH32" s="59"/>
      <c r="AI32" s="59"/>
      <c r="AJ32" s="18"/>
    </row>
    <row r="33" spans="1:36" ht="108" customHeight="1" thickBot="1" x14ac:dyDescent="0.3">
      <c r="A33" s="472"/>
      <c r="B33" s="45" t="s">
        <v>299</v>
      </c>
      <c r="C33" s="132" t="s">
        <v>300</v>
      </c>
      <c r="D33" s="122" t="s">
        <v>301</v>
      </c>
      <c r="E33" s="137"/>
      <c r="F33" s="113">
        <v>43647</v>
      </c>
      <c r="G33" s="113">
        <v>45474</v>
      </c>
      <c r="H33" s="131" t="s">
        <v>302</v>
      </c>
      <c r="I33" s="114">
        <v>450000</v>
      </c>
      <c r="J33" s="127" t="s">
        <v>303</v>
      </c>
      <c r="K33" s="123" t="s">
        <v>304</v>
      </c>
      <c r="L33" s="123" t="s">
        <v>305</v>
      </c>
      <c r="M33" s="122"/>
      <c r="N33" s="59"/>
      <c r="O33" s="59"/>
      <c r="P33" s="59"/>
      <c r="Q33" s="59" t="s">
        <v>55</v>
      </c>
      <c r="R33" s="59"/>
      <c r="S33" s="61"/>
      <c r="T33" s="108" t="s">
        <v>306</v>
      </c>
      <c r="U33" s="108" t="s">
        <v>307</v>
      </c>
      <c r="V33" s="108" t="s">
        <v>308</v>
      </c>
      <c r="W33" s="131" t="s">
        <v>309</v>
      </c>
      <c r="X33" s="108"/>
      <c r="Y33" s="108"/>
      <c r="Z33" s="108"/>
      <c r="AA33" s="108"/>
      <c r="AB33" s="108"/>
      <c r="AC33" s="113"/>
      <c r="AD33" s="59"/>
      <c r="AE33" s="59"/>
      <c r="AF33" s="109"/>
      <c r="AG33" s="59"/>
      <c r="AH33" s="59"/>
      <c r="AI33" s="59"/>
      <c r="AJ33" s="18"/>
    </row>
    <row r="34" spans="1:36" ht="108" customHeight="1" x14ac:dyDescent="0.25">
      <c r="A34" s="471" t="s">
        <v>310</v>
      </c>
      <c r="B34" s="45" t="s">
        <v>311</v>
      </c>
      <c r="C34" s="143" t="s">
        <v>312</v>
      </c>
      <c r="D34" s="122" t="s">
        <v>313</v>
      </c>
      <c r="E34" s="122" t="s">
        <v>314</v>
      </c>
      <c r="F34" s="113">
        <v>43647</v>
      </c>
      <c r="G34" s="113">
        <v>45474</v>
      </c>
      <c r="H34" s="131" t="s">
        <v>315</v>
      </c>
      <c r="I34" s="114">
        <v>100000</v>
      </c>
      <c r="J34" s="144" t="s">
        <v>316</v>
      </c>
      <c r="K34" s="123"/>
      <c r="L34" s="127" t="s">
        <v>317</v>
      </c>
      <c r="M34" s="122"/>
      <c r="N34" s="59"/>
      <c r="O34" s="59"/>
      <c r="P34" s="59"/>
      <c r="Q34" s="59" t="s">
        <v>55</v>
      </c>
      <c r="R34" s="59"/>
      <c r="S34" s="61"/>
      <c r="T34" s="108" t="s">
        <v>318</v>
      </c>
      <c r="U34" s="108" t="s">
        <v>319</v>
      </c>
      <c r="V34" s="108" t="s">
        <v>320</v>
      </c>
      <c r="W34" s="131" t="s">
        <v>321</v>
      </c>
      <c r="X34" s="108"/>
      <c r="Y34" s="108"/>
      <c r="Z34" s="108"/>
      <c r="AA34" s="108"/>
      <c r="AB34" s="108"/>
      <c r="AC34" s="113"/>
      <c r="AD34" s="62"/>
      <c r="AE34" s="62"/>
      <c r="AF34" s="62"/>
      <c r="AG34" s="62"/>
      <c r="AH34" s="62"/>
      <c r="AI34" s="62"/>
      <c r="AJ34" s="18"/>
    </row>
    <row r="35" spans="1:36" ht="108" customHeight="1" x14ac:dyDescent="0.25">
      <c r="A35" s="472"/>
      <c r="B35" s="153" t="s">
        <v>322</v>
      </c>
      <c r="C35" s="121" t="s">
        <v>323</v>
      </c>
      <c r="D35" s="127" t="s">
        <v>324</v>
      </c>
      <c r="E35" s="127" t="s">
        <v>325</v>
      </c>
      <c r="F35" s="113">
        <v>43647</v>
      </c>
      <c r="G35" s="113">
        <v>44013</v>
      </c>
      <c r="H35" s="127" t="s">
        <v>326</v>
      </c>
      <c r="I35" s="114">
        <v>0</v>
      </c>
      <c r="J35" s="122" t="s">
        <v>327</v>
      </c>
      <c r="K35" s="127" t="s">
        <v>317</v>
      </c>
      <c r="L35" s="127" t="s">
        <v>317</v>
      </c>
      <c r="M35" s="127" t="s">
        <v>328</v>
      </c>
      <c r="N35" s="59"/>
      <c r="O35" s="59"/>
      <c r="P35" s="59"/>
      <c r="Q35" s="59"/>
      <c r="R35" s="59" t="s">
        <v>55</v>
      </c>
      <c r="S35" s="61"/>
      <c r="T35" s="108" t="s">
        <v>329</v>
      </c>
      <c r="U35" s="108" t="s">
        <v>330</v>
      </c>
      <c r="V35" s="108"/>
      <c r="W35" s="131" t="s">
        <v>326</v>
      </c>
      <c r="X35" s="108"/>
      <c r="Y35" s="108"/>
      <c r="Z35" s="108"/>
      <c r="AA35" s="108"/>
      <c r="AB35" s="108"/>
      <c r="AC35" s="113"/>
      <c r="AD35" s="62"/>
      <c r="AE35" s="62"/>
      <c r="AF35" s="131" t="s">
        <v>226</v>
      </c>
      <c r="AG35" s="62"/>
      <c r="AH35" s="131" t="s">
        <v>142</v>
      </c>
      <c r="AI35" s="62"/>
      <c r="AJ35" s="18"/>
    </row>
    <row r="36" spans="1:36" ht="108" customHeight="1" x14ac:dyDescent="0.25">
      <c r="A36" s="472"/>
      <c r="B36" s="45" t="s">
        <v>331</v>
      </c>
      <c r="C36" s="121" t="s">
        <v>332</v>
      </c>
      <c r="D36" s="127" t="s">
        <v>333</v>
      </c>
      <c r="E36" s="127"/>
      <c r="F36" s="113">
        <v>43647</v>
      </c>
      <c r="G36" s="113">
        <v>45474</v>
      </c>
      <c r="H36" s="127" t="s">
        <v>334</v>
      </c>
      <c r="I36" s="114">
        <v>20000</v>
      </c>
      <c r="J36" s="122" t="s">
        <v>335</v>
      </c>
      <c r="K36" s="127" t="s">
        <v>336</v>
      </c>
      <c r="L36" s="127" t="s">
        <v>317</v>
      </c>
      <c r="M36" s="127" t="s">
        <v>337</v>
      </c>
      <c r="N36" s="59"/>
      <c r="O36" s="59"/>
      <c r="P36" s="59"/>
      <c r="Q36" s="59" t="s">
        <v>55</v>
      </c>
      <c r="R36" s="59"/>
      <c r="S36" s="61"/>
      <c r="T36" s="108" t="s">
        <v>338</v>
      </c>
      <c r="U36" s="108" t="s">
        <v>339</v>
      </c>
      <c r="V36" s="108" t="s">
        <v>340</v>
      </c>
      <c r="W36" s="131" t="s">
        <v>326</v>
      </c>
      <c r="X36" s="108" t="s">
        <v>341</v>
      </c>
      <c r="Y36" s="108"/>
      <c r="Z36" s="108"/>
      <c r="AA36" s="108"/>
      <c r="AB36" s="108"/>
      <c r="AC36" s="113"/>
      <c r="AD36" s="62"/>
      <c r="AE36" s="62"/>
      <c r="AF36" s="108" t="s">
        <v>226</v>
      </c>
      <c r="AG36" s="62"/>
      <c r="AH36" s="62"/>
      <c r="AI36" s="62"/>
      <c r="AJ36" s="18"/>
    </row>
    <row r="37" spans="1:36" ht="108" customHeight="1" x14ac:dyDescent="0.25">
      <c r="A37" s="472"/>
      <c r="B37" s="45" t="s">
        <v>342</v>
      </c>
      <c r="C37" s="121" t="s">
        <v>343</v>
      </c>
      <c r="D37" s="127" t="s">
        <v>344</v>
      </c>
      <c r="E37" s="127" t="s">
        <v>345</v>
      </c>
      <c r="F37" s="113">
        <v>43647</v>
      </c>
      <c r="G37" s="113">
        <v>45474</v>
      </c>
      <c r="H37" s="127" t="s">
        <v>156</v>
      </c>
      <c r="I37" s="114">
        <v>5000</v>
      </c>
      <c r="J37" s="122" t="s">
        <v>346</v>
      </c>
      <c r="K37" s="127" t="s">
        <v>317</v>
      </c>
      <c r="L37" s="127" t="s">
        <v>347</v>
      </c>
      <c r="M37" s="127"/>
      <c r="N37" s="59"/>
      <c r="O37" s="59" t="s">
        <v>55</v>
      </c>
      <c r="P37" s="59"/>
      <c r="Q37" s="59"/>
      <c r="R37" s="59"/>
      <c r="S37" s="61"/>
      <c r="T37" s="59" t="s">
        <v>348</v>
      </c>
      <c r="U37" s="108" t="s">
        <v>149</v>
      </c>
      <c r="V37" s="108" t="s">
        <v>349</v>
      </c>
      <c r="W37" s="108" t="s">
        <v>156</v>
      </c>
      <c r="X37" s="108" t="s">
        <v>350</v>
      </c>
      <c r="Y37" s="108" t="s">
        <v>351</v>
      </c>
      <c r="Z37" s="108"/>
      <c r="AA37" s="108" t="s">
        <v>352</v>
      </c>
      <c r="AB37" s="108"/>
      <c r="AC37" s="113"/>
      <c r="AD37" s="59"/>
      <c r="AE37" s="59"/>
      <c r="AF37" s="108" t="s">
        <v>226</v>
      </c>
      <c r="AG37" s="108"/>
      <c r="AH37" s="59"/>
      <c r="AI37" s="59"/>
      <c r="AJ37" s="18"/>
    </row>
    <row r="38" spans="1:36" ht="108" customHeight="1" x14ac:dyDescent="0.25">
      <c r="A38" s="472"/>
      <c r="B38" s="45" t="s">
        <v>353</v>
      </c>
      <c r="C38" s="121" t="s">
        <v>354</v>
      </c>
      <c r="D38" s="127" t="s">
        <v>355</v>
      </c>
      <c r="E38" s="145"/>
      <c r="F38" s="113">
        <v>43647</v>
      </c>
      <c r="G38" s="113">
        <v>44013</v>
      </c>
      <c r="H38" s="133" t="s">
        <v>85</v>
      </c>
      <c r="I38" s="114">
        <v>0</v>
      </c>
      <c r="J38" s="127" t="s">
        <v>356</v>
      </c>
      <c r="K38" s="127" t="s">
        <v>357</v>
      </c>
      <c r="L38" s="127" t="s">
        <v>357</v>
      </c>
      <c r="M38" s="127" t="s">
        <v>358</v>
      </c>
      <c r="N38" s="59"/>
      <c r="O38" s="59" t="s">
        <v>55</v>
      </c>
      <c r="P38" s="59"/>
      <c r="Q38" s="59"/>
      <c r="R38" s="59"/>
      <c r="S38" s="61"/>
      <c r="T38" s="108" t="s">
        <v>359</v>
      </c>
      <c r="U38" s="108" t="s">
        <v>360</v>
      </c>
      <c r="V38" s="108"/>
      <c r="W38" s="108" t="s">
        <v>85</v>
      </c>
      <c r="X38" s="108" t="s">
        <v>361</v>
      </c>
      <c r="Y38" s="108"/>
      <c r="Z38" s="108"/>
      <c r="AA38" s="108"/>
      <c r="AB38" s="108"/>
      <c r="AC38" s="113">
        <v>44166</v>
      </c>
      <c r="AD38" s="59"/>
      <c r="AE38" s="59"/>
      <c r="AF38" s="59"/>
      <c r="AG38" s="59"/>
      <c r="AH38" s="59"/>
      <c r="AI38" s="59"/>
      <c r="AJ38" s="18"/>
    </row>
    <row r="39" spans="1:36" ht="108" customHeight="1" x14ac:dyDescent="0.25">
      <c r="A39" s="472"/>
      <c r="B39" s="161" t="s">
        <v>362</v>
      </c>
      <c r="C39" s="121" t="s">
        <v>363</v>
      </c>
      <c r="D39" s="127" t="s">
        <v>355</v>
      </c>
      <c r="E39" s="137" t="s">
        <v>364</v>
      </c>
      <c r="F39" s="113">
        <v>43647</v>
      </c>
      <c r="G39" s="113">
        <v>44013</v>
      </c>
      <c r="H39" s="133" t="s">
        <v>365</v>
      </c>
      <c r="I39" s="114">
        <v>0</v>
      </c>
      <c r="J39" s="122" t="s">
        <v>366</v>
      </c>
      <c r="K39" s="122" t="s">
        <v>336</v>
      </c>
      <c r="L39" s="122" t="s">
        <v>347</v>
      </c>
      <c r="M39" s="127" t="s">
        <v>367</v>
      </c>
      <c r="N39" s="59"/>
      <c r="O39" s="59" t="s">
        <v>55</v>
      </c>
      <c r="P39" s="59"/>
      <c r="Q39" s="59"/>
      <c r="R39" s="59"/>
      <c r="S39" s="61"/>
      <c r="T39" s="108" t="s">
        <v>368</v>
      </c>
      <c r="U39" s="108" t="s">
        <v>369</v>
      </c>
      <c r="V39" s="108" t="s">
        <v>370</v>
      </c>
      <c r="W39" s="108" t="s">
        <v>365</v>
      </c>
      <c r="X39" s="108" t="s">
        <v>371</v>
      </c>
      <c r="Y39" s="108"/>
      <c r="Z39" s="108"/>
      <c r="AA39" s="108"/>
      <c r="AB39" s="108"/>
      <c r="AC39" s="113">
        <v>44378</v>
      </c>
      <c r="AD39" s="109"/>
      <c r="AE39" s="59"/>
      <c r="AF39" s="109" t="s">
        <v>226</v>
      </c>
      <c r="AG39" s="109"/>
      <c r="AH39" s="59"/>
      <c r="AI39" s="59"/>
      <c r="AJ39" s="18"/>
    </row>
    <row r="40" spans="1:36" ht="108" customHeight="1" x14ac:dyDescent="0.25">
      <c r="A40" s="472"/>
      <c r="B40" s="45" t="s">
        <v>372</v>
      </c>
      <c r="C40" s="125" t="s">
        <v>373</v>
      </c>
      <c r="D40" s="122" t="s">
        <v>374</v>
      </c>
      <c r="E40" s="137" t="s">
        <v>375</v>
      </c>
      <c r="F40" s="113">
        <v>43647</v>
      </c>
      <c r="G40" s="113">
        <v>45474</v>
      </c>
      <c r="H40" s="133" t="s">
        <v>376</v>
      </c>
      <c r="I40" s="114">
        <v>50000</v>
      </c>
      <c r="J40" s="146" t="s">
        <v>377</v>
      </c>
      <c r="K40" s="122" t="s">
        <v>378</v>
      </c>
      <c r="L40" s="122" t="s">
        <v>379</v>
      </c>
      <c r="M40" s="122" t="s">
        <v>380</v>
      </c>
      <c r="N40" s="59"/>
      <c r="O40" s="59"/>
      <c r="P40" s="59"/>
      <c r="Q40" s="59" t="s">
        <v>55</v>
      </c>
      <c r="R40" s="59"/>
      <c r="S40" s="61"/>
      <c r="T40" s="109" t="s">
        <v>381</v>
      </c>
      <c r="U40" s="108" t="s">
        <v>382</v>
      </c>
      <c r="V40" s="108"/>
      <c r="W40" s="108" t="s">
        <v>376</v>
      </c>
      <c r="X40" s="108" t="s">
        <v>383</v>
      </c>
      <c r="Y40" s="108"/>
      <c r="Z40" s="108"/>
      <c r="AA40" s="108"/>
      <c r="AB40" s="108"/>
      <c r="AC40" s="113"/>
      <c r="AD40" s="109"/>
      <c r="AE40" s="59"/>
      <c r="AF40" s="109"/>
      <c r="AG40" s="109"/>
      <c r="AH40" s="59"/>
      <c r="AI40" s="59"/>
      <c r="AJ40" s="18"/>
    </row>
    <row r="41" spans="1:36" ht="108" customHeight="1" thickBot="1" x14ac:dyDescent="0.3">
      <c r="A41" s="473"/>
      <c r="B41" s="45" t="s">
        <v>384</v>
      </c>
      <c r="C41" s="125" t="s">
        <v>385</v>
      </c>
      <c r="D41" s="127" t="s">
        <v>386</v>
      </c>
      <c r="E41" s="147"/>
      <c r="F41" s="113">
        <v>43647</v>
      </c>
      <c r="G41" s="113">
        <v>45474</v>
      </c>
      <c r="H41" s="133" t="s">
        <v>387</v>
      </c>
      <c r="I41" s="114">
        <v>0</v>
      </c>
      <c r="J41" s="127" t="s">
        <v>388</v>
      </c>
      <c r="K41" s="127" t="s">
        <v>389</v>
      </c>
      <c r="L41" s="127" t="s">
        <v>390</v>
      </c>
      <c r="M41" s="127" t="s">
        <v>391</v>
      </c>
      <c r="N41" s="59"/>
      <c r="O41" s="59"/>
      <c r="P41" s="59"/>
      <c r="Q41" s="59" t="s">
        <v>55</v>
      </c>
      <c r="R41" s="59"/>
      <c r="S41" s="61"/>
      <c r="T41" s="109" t="s">
        <v>392</v>
      </c>
      <c r="U41" s="108" t="s">
        <v>393</v>
      </c>
      <c r="V41" s="108"/>
      <c r="W41" s="133" t="s">
        <v>387</v>
      </c>
      <c r="X41" s="108"/>
      <c r="Y41" s="108"/>
      <c r="Z41" s="108"/>
      <c r="AA41" s="108"/>
      <c r="AB41" s="108"/>
      <c r="AC41" s="113"/>
      <c r="AD41" s="59"/>
      <c r="AE41" s="59"/>
      <c r="AF41" s="59"/>
      <c r="AG41" s="59"/>
      <c r="AH41" s="59"/>
      <c r="AI41" s="108" t="s">
        <v>394</v>
      </c>
      <c r="AJ41" s="18"/>
    </row>
    <row r="42" spans="1:36" ht="108" customHeight="1" x14ac:dyDescent="0.25">
      <c r="A42" s="471" t="s">
        <v>395</v>
      </c>
      <c r="B42" s="45" t="s">
        <v>396</v>
      </c>
      <c r="C42" s="121" t="s">
        <v>397</v>
      </c>
      <c r="D42" s="127" t="s">
        <v>398</v>
      </c>
      <c r="E42" s="127" t="s">
        <v>399</v>
      </c>
      <c r="F42" s="113">
        <v>43647</v>
      </c>
      <c r="G42" s="113">
        <v>45474</v>
      </c>
      <c r="H42" s="127" t="s">
        <v>400</v>
      </c>
      <c r="I42" s="114">
        <v>0</v>
      </c>
      <c r="J42" s="122" t="s">
        <v>401</v>
      </c>
      <c r="K42" s="122" t="s">
        <v>402</v>
      </c>
      <c r="L42" s="127" t="s">
        <v>403</v>
      </c>
      <c r="M42" s="127"/>
      <c r="N42" s="59"/>
      <c r="O42" s="59"/>
      <c r="P42" s="59"/>
      <c r="Q42" s="59" t="s">
        <v>55</v>
      </c>
      <c r="R42" s="59"/>
      <c r="S42" s="61"/>
      <c r="T42" s="109" t="s">
        <v>404</v>
      </c>
      <c r="U42" s="108" t="s">
        <v>405</v>
      </c>
      <c r="V42" s="108" t="s">
        <v>406</v>
      </c>
      <c r="W42" s="127" t="s">
        <v>407</v>
      </c>
      <c r="X42" s="108"/>
      <c r="Y42" s="108"/>
      <c r="Z42" s="108"/>
      <c r="AA42" s="108"/>
      <c r="AB42" s="108"/>
      <c r="AC42" s="113"/>
      <c r="AD42" s="108"/>
      <c r="AE42" s="62"/>
      <c r="AF42" s="127" t="s">
        <v>408</v>
      </c>
      <c r="AG42" s="133"/>
      <c r="AH42" s="127" t="s">
        <v>142</v>
      </c>
      <c r="AI42" s="62"/>
      <c r="AJ42" s="18"/>
    </row>
    <row r="43" spans="1:36" ht="108" customHeight="1" x14ac:dyDescent="0.25">
      <c r="A43" s="472"/>
      <c r="B43" s="45" t="s">
        <v>409</v>
      </c>
      <c r="C43" s="121" t="s">
        <v>410</v>
      </c>
      <c r="D43" s="127" t="s">
        <v>411</v>
      </c>
      <c r="E43" s="127" t="s">
        <v>412</v>
      </c>
      <c r="F43" s="113">
        <v>44743</v>
      </c>
      <c r="G43" s="113">
        <v>45108</v>
      </c>
      <c r="H43" s="127" t="s">
        <v>413</v>
      </c>
      <c r="I43" s="133">
        <v>0</v>
      </c>
      <c r="J43" s="122" t="s">
        <v>414</v>
      </c>
      <c r="K43" s="127"/>
      <c r="L43" s="127" t="s">
        <v>403</v>
      </c>
      <c r="M43" s="127" t="s">
        <v>415</v>
      </c>
      <c r="N43" s="59" t="s">
        <v>55</v>
      </c>
      <c r="O43" s="59"/>
      <c r="P43" s="59"/>
      <c r="Q43" s="59"/>
      <c r="R43" s="59"/>
      <c r="S43" s="61"/>
      <c r="T43" s="62" t="s">
        <v>416</v>
      </c>
      <c r="U43" s="108" t="s">
        <v>149</v>
      </c>
      <c r="V43" s="108"/>
      <c r="W43" s="127" t="s">
        <v>413</v>
      </c>
      <c r="X43" s="108"/>
      <c r="Y43" s="108"/>
      <c r="Z43" s="108"/>
      <c r="AA43" s="108"/>
      <c r="AB43" s="108"/>
      <c r="AC43" s="113"/>
      <c r="AD43" s="62"/>
      <c r="AE43" s="62"/>
      <c r="AF43" s="127" t="s">
        <v>226</v>
      </c>
      <c r="AG43" s="62"/>
      <c r="AH43" s="62"/>
      <c r="AI43" s="62"/>
      <c r="AJ43" s="18"/>
    </row>
    <row r="44" spans="1:36" ht="108" customHeight="1" x14ac:dyDescent="0.25">
      <c r="A44" s="472"/>
      <c r="B44" s="45" t="s">
        <v>417</v>
      </c>
      <c r="C44" s="121" t="s">
        <v>418</v>
      </c>
      <c r="D44" s="127" t="s">
        <v>419</v>
      </c>
      <c r="E44" s="127" t="s">
        <v>420</v>
      </c>
      <c r="F44" s="113">
        <v>44013</v>
      </c>
      <c r="G44" s="113">
        <v>44743</v>
      </c>
      <c r="H44" s="127" t="s">
        <v>421</v>
      </c>
      <c r="I44" s="114">
        <v>5000</v>
      </c>
      <c r="J44" s="122" t="s">
        <v>422</v>
      </c>
      <c r="K44" s="127"/>
      <c r="L44" s="127" t="s">
        <v>403</v>
      </c>
      <c r="M44" s="127" t="s">
        <v>415</v>
      </c>
      <c r="N44" s="59"/>
      <c r="O44" s="59" t="s">
        <v>55</v>
      </c>
      <c r="P44" s="59"/>
      <c r="Q44" s="59"/>
      <c r="R44" s="59"/>
      <c r="S44" s="61"/>
      <c r="T44" s="62" t="s">
        <v>423</v>
      </c>
      <c r="U44" s="108" t="s">
        <v>149</v>
      </c>
      <c r="V44" s="108" t="s">
        <v>424</v>
      </c>
      <c r="W44" s="127" t="s">
        <v>421</v>
      </c>
      <c r="X44" s="108"/>
      <c r="Y44" s="108"/>
      <c r="Z44" s="108"/>
      <c r="AA44" s="108"/>
      <c r="AB44" s="108"/>
      <c r="AC44" s="113"/>
      <c r="AD44" s="108"/>
      <c r="AE44" s="62"/>
      <c r="AF44" s="127" t="s">
        <v>226</v>
      </c>
      <c r="AG44" s="62"/>
      <c r="AH44" s="62"/>
      <c r="AI44" s="62"/>
      <c r="AJ44" s="18"/>
    </row>
    <row r="45" spans="1:36" ht="108" customHeight="1" x14ac:dyDescent="0.25">
      <c r="A45" s="472"/>
      <c r="B45" s="45" t="s">
        <v>425</v>
      </c>
      <c r="C45" s="135" t="s">
        <v>426</v>
      </c>
      <c r="D45" s="127" t="s">
        <v>427</v>
      </c>
      <c r="E45" s="127" t="s">
        <v>428</v>
      </c>
      <c r="F45" s="113">
        <v>44013</v>
      </c>
      <c r="G45" s="113">
        <v>45474</v>
      </c>
      <c r="H45" s="133" t="s">
        <v>429</v>
      </c>
      <c r="I45" s="114">
        <v>20000</v>
      </c>
      <c r="J45" s="127" t="s">
        <v>430</v>
      </c>
      <c r="K45" s="127" t="s">
        <v>403</v>
      </c>
      <c r="L45" s="127" t="s">
        <v>403</v>
      </c>
      <c r="M45" s="127" t="s">
        <v>431</v>
      </c>
      <c r="N45" s="59"/>
      <c r="O45" s="59"/>
      <c r="P45" s="59"/>
      <c r="Q45" s="59" t="s">
        <v>55</v>
      </c>
      <c r="R45" s="59"/>
      <c r="S45" s="61"/>
      <c r="T45" s="108" t="s">
        <v>432</v>
      </c>
      <c r="U45" s="108" t="s">
        <v>433</v>
      </c>
      <c r="V45" s="108" t="s">
        <v>434</v>
      </c>
      <c r="W45" s="133" t="s">
        <v>435</v>
      </c>
      <c r="X45" s="108" t="s">
        <v>436</v>
      </c>
      <c r="Y45" s="108" t="s">
        <v>437</v>
      </c>
      <c r="Z45" s="108"/>
      <c r="AA45" s="108"/>
      <c r="AB45" s="108"/>
      <c r="AC45" s="113"/>
      <c r="AD45" s="108"/>
      <c r="AE45" s="62"/>
      <c r="AF45" s="62"/>
      <c r="AG45" s="62"/>
      <c r="AH45" s="62"/>
      <c r="AI45" s="62"/>
      <c r="AJ45" s="18"/>
    </row>
    <row r="46" spans="1:36" ht="108" customHeight="1" x14ac:dyDescent="0.25">
      <c r="A46" s="472"/>
      <c r="B46" s="45" t="s">
        <v>438</v>
      </c>
      <c r="C46" s="135" t="s">
        <v>439</v>
      </c>
      <c r="D46" s="127" t="s">
        <v>440</v>
      </c>
      <c r="E46" s="127" t="s">
        <v>441</v>
      </c>
      <c r="F46" s="113">
        <v>43647</v>
      </c>
      <c r="G46" s="113">
        <v>44013</v>
      </c>
      <c r="H46" s="133" t="s">
        <v>442</v>
      </c>
      <c r="I46" s="114">
        <v>50000</v>
      </c>
      <c r="J46" s="122" t="s">
        <v>443</v>
      </c>
      <c r="K46" s="127" t="s">
        <v>444</v>
      </c>
      <c r="L46" s="127" t="s">
        <v>403</v>
      </c>
      <c r="M46" s="127"/>
      <c r="N46" s="59"/>
      <c r="O46" s="59" t="s">
        <v>55</v>
      </c>
      <c r="P46" s="59"/>
      <c r="Q46" s="59"/>
      <c r="R46" s="59"/>
      <c r="S46" s="61"/>
      <c r="T46" s="108" t="s">
        <v>445</v>
      </c>
      <c r="U46" s="108" t="s">
        <v>149</v>
      </c>
      <c r="V46" s="108" t="s">
        <v>446</v>
      </c>
      <c r="W46" s="133" t="s">
        <v>447</v>
      </c>
      <c r="X46" s="108" t="s">
        <v>448</v>
      </c>
      <c r="Y46" s="108" t="s">
        <v>449</v>
      </c>
      <c r="Z46" s="108"/>
      <c r="AA46" s="108"/>
      <c r="AB46" s="108"/>
      <c r="AC46" s="113">
        <v>45474</v>
      </c>
      <c r="AD46" s="108"/>
      <c r="AE46" s="149"/>
      <c r="AF46" s="108" t="s">
        <v>140</v>
      </c>
      <c r="AG46" s="62"/>
      <c r="AH46" s="62"/>
      <c r="AI46" s="62"/>
      <c r="AJ46" s="18"/>
    </row>
    <row r="47" spans="1:36" ht="108" customHeight="1" x14ac:dyDescent="0.25">
      <c r="A47" s="472"/>
      <c r="B47" s="161" t="s">
        <v>450</v>
      </c>
      <c r="C47" s="135" t="s">
        <v>451</v>
      </c>
      <c r="D47" s="127" t="s">
        <v>452</v>
      </c>
      <c r="E47" s="127" t="s">
        <v>453</v>
      </c>
      <c r="F47" s="113">
        <v>43647</v>
      </c>
      <c r="G47" s="113">
        <v>45474</v>
      </c>
      <c r="H47" s="133" t="s">
        <v>365</v>
      </c>
      <c r="I47" s="114">
        <v>20000</v>
      </c>
      <c r="J47" s="122" t="s">
        <v>454</v>
      </c>
      <c r="K47" s="127" t="s">
        <v>455</v>
      </c>
      <c r="L47" s="127" t="s">
        <v>455</v>
      </c>
      <c r="M47" s="127"/>
      <c r="N47" s="59"/>
      <c r="O47" s="59"/>
      <c r="P47" s="59" t="s">
        <v>55</v>
      </c>
      <c r="Q47" s="59"/>
      <c r="R47" s="59"/>
      <c r="S47" s="61" t="s">
        <v>6</v>
      </c>
      <c r="T47" s="109" t="s">
        <v>456</v>
      </c>
      <c r="U47" s="108"/>
      <c r="V47" s="108"/>
      <c r="W47" s="133" t="s">
        <v>365</v>
      </c>
      <c r="X47" s="108" t="s">
        <v>457</v>
      </c>
      <c r="Y47" s="108"/>
      <c r="Z47" s="108"/>
      <c r="AA47" s="108"/>
      <c r="AB47" s="108"/>
      <c r="AC47" s="113"/>
      <c r="AD47" s="108"/>
      <c r="AE47" s="62"/>
      <c r="AF47" s="108"/>
      <c r="AG47" s="62"/>
      <c r="AH47" s="62"/>
      <c r="AI47" s="62"/>
      <c r="AJ47" s="18"/>
    </row>
    <row r="48" spans="1:36" ht="108" customHeight="1" x14ac:dyDescent="0.25">
      <c r="A48" s="472"/>
      <c r="B48" s="45" t="s">
        <v>458</v>
      </c>
      <c r="C48" s="121" t="s">
        <v>459</v>
      </c>
      <c r="D48" s="127" t="s">
        <v>460</v>
      </c>
      <c r="E48" s="127" t="s">
        <v>461</v>
      </c>
      <c r="F48" s="113">
        <v>43647</v>
      </c>
      <c r="G48" s="113">
        <v>45474</v>
      </c>
      <c r="H48" s="133" t="s">
        <v>255</v>
      </c>
      <c r="I48" s="114">
        <v>100000</v>
      </c>
      <c r="J48" s="122" t="s">
        <v>462</v>
      </c>
      <c r="K48" s="127"/>
      <c r="L48" s="127" t="s">
        <v>463</v>
      </c>
      <c r="M48" s="127"/>
      <c r="N48" s="59"/>
      <c r="O48" s="59"/>
      <c r="P48" s="59" t="s">
        <v>55</v>
      </c>
      <c r="Q48" s="59"/>
      <c r="R48" s="59"/>
      <c r="S48" s="61"/>
      <c r="T48" s="109" t="s">
        <v>464</v>
      </c>
      <c r="U48" s="108" t="s">
        <v>465</v>
      </c>
      <c r="V48" s="108"/>
      <c r="W48" s="133" t="s">
        <v>255</v>
      </c>
      <c r="X48" s="108"/>
      <c r="Y48" s="108"/>
      <c r="Z48" s="108"/>
      <c r="AA48" s="108"/>
      <c r="AB48" s="108"/>
      <c r="AC48" s="113"/>
      <c r="AD48" s="108"/>
      <c r="AE48" s="62"/>
      <c r="AF48" s="108" t="s">
        <v>466</v>
      </c>
      <c r="AG48" s="62"/>
      <c r="AH48" s="62"/>
      <c r="AI48" s="62"/>
      <c r="AJ48" s="18"/>
    </row>
    <row r="49" spans="1:36" ht="108" customHeight="1" x14ac:dyDescent="0.25">
      <c r="A49" s="472"/>
      <c r="B49" s="45" t="s">
        <v>467</v>
      </c>
      <c r="C49" s="135" t="s">
        <v>468</v>
      </c>
      <c r="D49" s="127" t="s">
        <v>469</v>
      </c>
      <c r="E49" s="127" t="s">
        <v>470</v>
      </c>
      <c r="F49" s="113">
        <v>43647</v>
      </c>
      <c r="G49" s="113">
        <v>45474</v>
      </c>
      <c r="H49" s="133" t="s">
        <v>85</v>
      </c>
      <c r="I49" s="114">
        <v>50000</v>
      </c>
      <c r="J49" s="122" t="s">
        <v>471</v>
      </c>
      <c r="K49" s="127"/>
      <c r="L49" s="127" t="s">
        <v>403</v>
      </c>
      <c r="M49" s="127"/>
      <c r="N49" s="59"/>
      <c r="O49" s="59"/>
      <c r="P49" s="59"/>
      <c r="Q49" s="59" t="s">
        <v>55</v>
      </c>
      <c r="R49" s="59"/>
      <c r="S49" s="61"/>
      <c r="T49" s="108" t="s">
        <v>472</v>
      </c>
      <c r="U49" s="108" t="s">
        <v>473</v>
      </c>
      <c r="V49" s="108" t="s">
        <v>474</v>
      </c>
      <c r="W49" s="133" t="s">
        <v>475</v>
      </c>
      <c r="X49" s="108" t="s">
        <v>476</v>
      </c>
      <c r="Y49" s="108"/>
      <c r="Z49" s="108"/>
      <c r="AA49" s="108"/>
      <c r="AB49" s="108"/>
      <c r="AC49" s="113"/>
      <c r="AD49" s="108"/>
      <c r="AE49" s="62"/>
      <c r="AF49" s="108" t="s">
        <v>477</v>
      </c>
      <c r="AG49" s="62"/>
      <c r="AH49" s="62"/>
      <c r="AI49" s="62"/>
      <c r="AJ49" s="18"/>
    </row>
    <row r="50" spans="1:36" ht="108" customHeight="1" x14ac:dyDescent="0.25">
      <c r="A50" s="473"/>
      <c r="B50" s="45" t="s">
        <v>478</v>
      </c>
      <c r="C50" s="135" t="s">
        <v>479</v>
      </c>
      <c r="D50" s="127" t="s">
        <v>480</v>
      </c>
      <c r="E50" s="127" t="s">
        <v>481</v>
      </c>
      <c r="F50" s="113">
        <v>43647</v>
      </c>
      <c r="G50" s="113">
        <v>45474</v>
      </c>
      <c r="H50" s="133" t="s">
        <v>482</v>
      </c>
      <c r="I50" s="148">
        <v>30000</v>
      </c>
      <c r="J50" s="122" t="s">
        <v>483</v>
      </c>
      <c r="K50" s="122" t="s">
        <v>484</v>
      </c>
      <c r="L50" s="127" t="s">
        <v>403</v>
      </c>
      <c r="M50" s="127"/>
      <c r="N50" s="59"/>
      <c r="O50" s="59"/>
      <c r="P50" s="59"/>
      <c r="Q50" s="59" t="s">
        <v>55</v>
      </c>
      <c r="R50" s="59"/>
      <c r="S50" s="61"/>
      <c r="T50" s="108" t="s">
        <v>485</v>
      </c>
      <c r="U50" s="108" t="s">
        <v>486</v>
      </c>
      <c r="V50" s="108" t="s">
        <v>487</v>
      </c>
      <c r="W50" s="133" t="s">
        <v>488</v>
      </c>
      <c r="X50" s="108" t="s">
        <v>489</v>
      </c>
      <c r="Y50" s="108"/>
      <c r="Z50" s="108" t="s">
        <v>490</v>
      </c>
      <c r="AA50" s="108"/>
      <c r="AB50" s="108"/>
      <c r="AC50" s="113"/>
      <c r="AD50" s="108"/>
      <c r="AE50" s="62"/>
      <c r="AF50" s="108" t="s">
        <v>491</v>
      </c>
      <c r="AG50" s="108" t="s">
        <v>492</v>
      </c>
      <c r="AH50" s="108" t="s">
        <v>142</v>
      </c>
      <c r="AI50" s="62"/>
      <c r="AJ50" s="18"/>
    </row>
    <row r="51" spans="1:36" x14ac:dyDescent="0.25">
      <c r="AJ51" s="18"/>
    </row>
    <row r="52" spans="1:36" x14ac:dyDescent="0.25">
      <c r="B52" s="63"/>
      <c r="AJ52" s="18"/>
    </row>
    <row r="53" spans="1:36" ht="15.75" thickBot="1" x14ac:dyDescent="0.3">
      <c r="L53" s="156"/>
      <c r="AJ53" s="18"/>
    </row>
    <row r="54" spans="1:36" ht="26.25" customHeight="1" thickBot="1" x14ac:dyDescent="0.3">
      <c r="A54" s="67" t="s">
        <v>493</v>
      </c>
      <c r="B54" s="68"/>
      <c r="C54" s="68"/>
      <c r="D54" s="68"/>
      <c r="E54" s="68"/>
      <c r="F54" s="68"/>
      <c r="G54" s="68"/>
      <c r="H54" s="68"/>
      <c r="I54" s="68"/>
      <c r="J54" s="68"/>
      <c r="K54" s="157"/>
      <c r="L54" s="158"/>
      <c r="M54" s="69"/>
      <c r="AJ54" s="18"/>
    </row>
    <row r="55" spans="1:36" ht="26.25" customHeight="1" thickBot="1" x14ac:dyDescent="0.3">
      <c r="A55" s="47"/>
      <c r="B55" s="48"/>
      <c r="C55" s="48"/>
      <c r="D55" s="49"/>
      <c r="E55" s="49"/>
      <c r="F55" s="49"/>
      <c r="G55" s="49"/>
      <c r="H55" s="49"/>
      <c r="I55" s="49"/>
      <c r="J55" s="49"/>
      <c r="K55" s="159"/>
      <c r="L55" s="159"/>
      <c r="M55" s="49"/>
      <c r="N55" s="49"/>
      <c r="AJ55" s="18"/>
    </row>
    <row r="56" spans="1:36" ht="43.5" customHeight="1" thickBot="1" x14ac:dyDescent="0.3">
      <c r="A56" s="53" t="s">
        <v>494</v>
      </c>
      <c r="B56" s="54"/>
      <c r="C56" s="55">
        <v>2</v>
      </c>
      <c r="AJ56" s="18"/>
    </row>
    <row r="57" spans="1:36" x14ac:dyDescent="0.25">
      <c r="AJ57" s="18"/>
    </row>
    <row r="58" spans="1:36" ht="15.75" customHeight="1" x14ac:dyDescent="0.25">
      <c r="A58" s="440" t="s">
        <v>495</v>
      </c>
      <c r="B58" s="442" t="s">
        <v>12</v>
      </c>
      <c r="C58" s="442" t="s">
        <v>13</v>
      </c>
      <c r="D58" s="442" t="s">
        <v>14</v>
      </c>
      <c r="E58" s="467" t="s">
        <v>15</v>
      </c>
      <c r="F58" s="442" t="s">
        <v>16</v>
      </c>
      <c r="G58" s="442"/>
      <c r="H58" s="442" t="s">
        <v>17</v>
      </c>
      <c r="I58" s="442" t="s">
        <v>18</v>
      </c>
      <c r="J58" s="445" t="s">
        <v>19</v>
      </c>
      <c r="K58" s="445" t="s">
        <v>20</v>
      </c>
      <c r="L58" s="445"/>
      <c r="M58" s="445" t="s">
        <v>21</v>
      </c>
      <c r="N58" s="46"/>
      <c r="AJ58" s="18"/>
    </row>
    <row r="59" spans="1:36" ht="15.75" x14ac:dyDescent="0.25">
      <c r="A59" s="441"/>
      <c r="B59" s="442"/>
      <c r="C59" s="442"/>
      <c r="D59" s="442"/>
      <c r="E59" s="468"/>
      <c r="F59" s="50" t="s">
        <v>44</v>
      </c>
      <c r="G59" s="50" t="s">
        <v>45</v>
      </c>
      <c r="H59" s="442"/>
      <c r="I59" s="442"/>
      <c r="J59" s="445"/>
      <c r="K59" s="95" t="s">
        <v>46</v>
      </c>
      <c r="L59" s="95" t="s">
        <v>47</v>
      </c>
      <c r="M59" s="445"/>
      <c r="N59" s="2"/>
      <c r="AJ59" s="18"/>
    </row>
    <row r="60" spans="1:36" ht="108" customHeight="1" x14ac:dyDescent="0.25">
      <c r="A60" s="150" t="s">
        <v>496</v>
      </c>
      <c r="B60" s="45" t="s">
        <v>497</v>
      </c>
      <c r="C60" s="135" t="s">
        <v>498</v>
      </c>
      <c r="D60" s="150" t="s">
        <v>499</v>
      </c>
      <c r="E60" s="135" t="s">
        <v>500</v>
      </c>
      <c r="F60" s="113">
        <v>44136</v>
      </c>
      <c r="G60" s="113">
        <v>44531</v>
      </c>
      <c r="H60" s="133" t="s">
        <v>268</v>
      </c>
      <c r="I60" s="148">
        <v>0</v>
      </c>
      <c r="J60" s="127" t="s">
        <v>501</v>
      </c>
      <c r="K60" s="174"/>
      <c r="L60" s="174"/>
      <c r="M60" s="59"/>
      <c r="N60" s="2"/>
      <c r="AJ60" s="18"/>
    </row>
    <row r="61" spans="1:36" ht="120" customHeight="1" x14ac:dyDescent="0.25">
      <c r="A61" s="150" t="s">
        <v>496</v>
      </c>
      <c r="B61" s="45" t="s">
        <v>502</v>
      </c>
      <c r="C61" s="135" t="s">
        <v>503</v>
      </c>
      <c r="D61" s="150" t="s">
        <v>504</v>
      </c>
      <c r="E61" s="135" t="s">
        <v>505</v>
      </c>
      <c r="F61" s="113">
        <v>44197</v>
      </c>
      <c r="G61" s="113">
        <v>45474</v>
      </c>
      <c r="H61" s="133" t="s">
        <v>506</v>
      </c>
      <c r="I61" s="148">
        <v>0</v>
      </c>
      <c r="J61" s="127" t="s">
        <v>507</v>
      </c>
      <c r="K61" s="45"/>
      <c r="L61" s="45"/>
      <c r="M61" s="62"/>
      <c r="N61" s="2"/>
      <c r="AJ61" s="18"/>
    </row>
    <row r="62" spans="1:36" x14ac:dyDescent="0.25">
      <c r="A62" s="45"/>
      <c r="B62" s="45"/>
      <c r="C62" s="62"/>
      <c r="D62" s="62"/>
      <c r="E62" s="62"/>
      <c r="F62" s="62"/>
      <c r="G62" s="62"/>
      <c r="H62" s="62"/>
      <c r="I62" s="62"/>
      <c r="J62" s="62"/>
      <c r="K62" s="45"/>
      <c r="L62" s="45"/>
      <c r="M62" s="62"/>
      <c r="N62" s="2"/>
      <c r="AJ62" s="18"/>
    </row>
    <row r="63" spans="1:36" x14ac:dyDescent="0.25">
      <c r="A63" s="45"/>
      <c r="B63" s="45"/>
      <c r="C63" s="62"/>
      <c r="D63" s="62"/>
      <c r="E63" s="62"/>
      <c r="F63" s="62"/>
      <c r="G63" s="62"/>
      <c r="H63" s="62"/>
      <c r="I63" s="62"/>
      <c r="J63" s="62"/>
      <c r="K63" s="45"/>
      <c r="L63" s="45"/>
      <c r="M63" s="62"/>
      <c r="N63" s="2"/>
      <c r="AJ63" s="18"/>
    </row>
    <row r="64" spans="1:36" x14ac:dyDescent="0.25">
      <c r="A64" s="45"/>
      <c r="B64" s="45"/>
      <c r="C64" s="62"/>
      <c r="D64" s="62"/>
      <c r="E64" s="62"/>
      <c r="F64" s="62"/>
      <c r="G64" s="62"/>
      <c r="H64" s="62"/>
      <c r="I64" s="62"/>
      <c r="J64" s="62"/>
      <c r="K64" s="45"/>
      <c r="L64" s="45"/>
      <c r="M64" s="62"/>
      <c r="N64" s="2"/>
      <c r="AJ64" s="18"/>
    </row>
    <row r="65" spans="1:36" x14ac:dyDescent="0.25">
      <c r="A65" s="45"/>
      <c r="B65" s="45"/>
      <c r="C65" s="62"/>
      <c r="D65" s="62"/>
      <c r="E65" s="62"/>
      <c r="F65" s="62"/>
      <c r="G65" s="62"/>
      <c r="H65" s="62"/>
      <c r="I65" s="62"/>
      <c r="J65" s="62"/>
      <c r="K65" s="45"/>
      <c r="L65" s="45"/>
      <c r="M65" s="62"/>
      <c r="N65" s="2"/>
      <c r="AJ65" s="18"/>
    </row>
    <row r="66" spans="1:36" x14ac:dyDescent="0.25">
      <c r="A66" s="45"/>
      <c r="B66" s="45"/>
      <c r="C66" s="62"/>
      <c r="D66" s="62"/>
      <c r="E66" s="62"/>
      <c r="F66" s="62"/>
      <c r="G66" s="62"/>
      <c r="H66" s="62"/>
      <c r="I66" s="62"/>
      <c r="J66" s="62"/>
      <c r="K66" s="45"/>
      <c r="L66" s="45"/>
      <c r="M66" s="62"/>
      <c r="N66" s="2"/>
      <c r="AJ66" s="18"/>
    </row>
    <row r="67" spans="1:36" x14ac:dyDescent="0.25">
      <c r="A67" s="45"/>
      <c r="B67" s="45"/>
      <c r="C67" s="62"/>
      <c r="D67" s="62"/>
      <c r="E67" s="62"/>
      <c r="F67" s="62"/>
      <c r="G67" s="62"/>
      <c r="H67" s="62"/>
      <c r="I67" s="62"/>
      <c r="J67" s="62"/>
      <c r="K67" s="45"/>
      <c r="L67" s="45"/>
      <c r="M67" s="62"/>
      <c r="N67" s="2"/>
      <c r="AJ67" s="18"/>
    </row>
    <row r="68" spans="1:36" x14ac:dyDescent="0.25">
      <c r="A68" s="45"/>
      <c r="B68" s="45"/>
      <c r="C68" s="62"/>
      <c r="D68" s="62"/>
      <c r="E68" s="62"/>
      <c r="F68" s="62"/>
      <c r="G68" s="62"/>
      <c r="H68" s="62"/>
      <c r="I68" s="62"/>
      <c r="J68" s="62"/>
      <c r="K68" s="45"/>
      <c r="L68" s="45"/>
      <c r="M68" s="62"/>
      <c r="N68" s="2"/>
      <c r="AJ68" s="18"/>
    </row>
    <row r="69" spans="1:36" x14ac:dyDescent="0.25">
      <c r="AJ69" s="18"/>
    </row>
    <row r="70" spans="1:36" ht="15.75" x14ac:dyDescent="0.25">
      <c r="A70" s="440" t="s">
        <v>495</v>
      </c>
      <c r="B70" s="442" t="s">
        <v>12</v>
      </c>
      <c r="C70" s="442" t="s">
        <v>13</v>
      </c>
      <c r="D70" s="442" t="s">
        <v>14</v>
      </c>
      <c r="E70" s="443" t="s">
        <v>15</v>
      </c>
      <c r="F70" s="442" t="s">
        <v>16</v>
      </c>
      <c r="G70" s="442"/>
      <c r="H70" s="442" t="s">
        <v>17</v>
      </c>
      <c r="I70" s="442" t="s">
        <v>18</v>
      </c>
      <c r="J70" s="442" t="s">
        <v>19</v>
      </c>
      <c r="K70" s="445" t="s">
        <v>20</v>
      </c>
      <c r="L70" s="445"/>
      <c r="M70" s="442" t="s">
        <v>21</v>
      </c>
      <c r="N70" s="46"/>
      <c r="AJ70" s="18"/>
    </row>
    <row r="71" spans="1:36" ht="15" customHeight="1" x14ac:dyDescent="0.25">
      <c r="A71" s="441"/>
      <c r="B71" s="442"/>
      <c r="C71" s="442"/>
      <c r="D71" s="442"/>
      <c r="E71" s="443"/>
      <c r="F71" s="50" t="s">
        <v>44</v>
      </c>
      <c r="G71" s="50" t="s">
        <v>45</v>
      </c>
      <c r="H71" s="442"/>
      <c r="I71" s="442"/>
      <c r="J71" s="442"/>
      <c r="K71" s="95" t="s">
        <v>46</v>
      </c>
      <c r="L71" s="95" t="s">
        <v>47</v>
      </c>
      <c r="M71" s="442"/>
      <c r="N71" s="2"/>
      <c r="AJ71" s="18"/>
    </row>
    <row r="72" spans="1:36" x14ac:dyDescent="0.25">
      <c r="A72" s="45"/>
      <c r="B72" s="45"/>
      <c r="C72" s="62"/>
      <c r="D72" s="62"/>
      <c r="E72" s="62"/>
      <c r="F72" s="62"/>
      <c r="G72" s="62"/>
      <c r="H72" s="62"/>
      <c r="I72" s="62"/>
      <c r="J72" s="59"/>
      <c r="K72" s="174"/>
      <c r="L72" s="174"/>
      <c r="M72" s="59"/>
      <c r="N72" s="2"/>
      <c r="AJ72" s="18"/>
    </row>
    <row r="73" spans="1:36" x14ac:dyDescent="0.25">
      <c r="A73" s="45"/>
      <c r="B73" s="45"/>
      <c r="C73" s="62"/>
      <c r="D73" s="62"/>
      <c r="E73" s="62"/>
      <c r="F73" s="62"/>
      <c r="G73" s="62"/>
      <c r="H73" s="62"/>
      <c r="I73" s="62"/>
      <c r="J73" s="62"/>
      <c r="K73" s="45"/>
      <c r="L73" s="45"/>
      <c r="M73" s="62"/>
      <c r="N73" s="2"/>
      <c r="AJ73" s="18"/>
    </row>
    <row r="74" spans="1:36" x14ac:dyDescent="0.25">
      <c r="A74" s="45"/>
      <c r="B74" s="45"/>
      <c r="C74" s="62"/>
      <c r="D74" s="62"/>
      <c r="E74" s="62"/>
      <c r="F74" s="62"/>
      <c r="G74" s="62"/>
      <c r="H74" s="62"/>
      <c r="I74" s="62"/>
      <c r="J74" s="62"/>
      <c r="K74" s="45"/>
      <c r="L74" s="45"/>
      <c r="M74" s="62"/>
      <c r="N74" s="2"/>
      <c r="AJ74" s="18"/>
    </row>
    <row r="75" spans="1:36" x14ac:dyDescent="0.25">
      <c r="A75" s="45"/>
      <c r="B75" s="45"/>
      <c r="C75" s="62"/>
      <c r="D75" s="62"/>
      <c r="E75" s="62"/>
      <c r="F75" s="62"/>
      <c r="G75" s="62"/>
      <c r="H75" s="62"/>
      <c r="I75" s="62"/>
      <c r="J75" s="62"/>
      <c r="K75" s="45"/>
      <c r="L75" s="45"/>
      <c r="M75" s="62"/>
      <c r="N75" s="2"/>
      <c r="AJ75" s="18"/>
    </row>
    <row r="76" spans="1:36" x14ac:dyDescent="0.25">
      <c r="A76" s="45"/>
      <c r="B76" s="45"/>
      <c r="C76" s="62"/>
      <c r="D76" s="62"/>
      <c r="E76" s="62"/>
      <c r="F76" s="62"/>
      <c r="G76" s="62"/>
      <c r="H76" s="62"/>
      <c r="I76" s="62"/>
      <c r="J76" s="62"/>
      <c r="K76" s="45"/>
      <c r="L76" s="45"/>
      <c r="M76" s="62"/>
      <c r="N76" s="2"/>
      <c r="AJ76" s="18"/>
    </row>
    <row r="77" spans="1:36" x14ac:dyDescent="0.25">
      <c r="A77" s="45"/>
      <c r="B77" s="45"/>
      <c r="C77" s="62"/>
      <c r="D77" s="62"/>
      <c r="E77" s="62"/>
      <c r="F77" s="62"/>
      <c r="G77" s="62"/>
      <c r="H77" s="62"/>
      <c r="I77" s="62"/>
      <c r="J77" s="62"/>
      <c r="K77" s="45"/>
      <c r="L77" s="45"/>
      <c r="M77" s="62"/>
      <c r="N77" s="2"/>
      <c r="AJ77" s="18"/>
    </row>
    <row r="78" spans="1:36" x14ac:dyDescent="0.25">
      <c r="A78" s="45"/>
      <c r="B78" s="45"/>
      <c r="C78" s="62"/>
      <c r="D78" s="62"/>
      <c r="E78" s="62"/>
      <c r="F78" s="62"/>
      <c r="G78" s="62"/>
      <c r="H78" s="62"/>
      <c r="I78" s="62"/>
      <c r="J78" s="62"/>
      <c r="K78" s="45"/>
      <c r="L78" s="45"/>
      <c r="M78" s="62"/>
      <c r="N78" s="2"/>
      <c r="AJ78" s="18"/>
    </row>
    <row r="79" spans="1:36" x14ac:dyDescent="0.25">
      <c r="A79" s="45"/>
      <c r="B79" s="45"/>
      <c r="C79" s="62"/>
      <c r="D79" s="62"/>
      <c r="E79" s="62"/>
      <c r="F79" s="62"/>
      <c r="G79" s="62"/>
      <c r="H79" s="62"/>
      <c r="I79" s="62"/>
      <c r="J79" s="62"/>
      <c r="K79" s="45"/>
      <c r="L79" s="45"/>
      <c r="M79" s="62"/>
      <c r="N79" s="2"/>
      <c r="AJ79" s="18"/>
    </row>
    <row r="80" spans="1:36" x14ac:dyDescent="0.25">
      <c r="A80" s="45"/>
      <c r="B80" s="45"/>
      <c r="C80" s="62"/>
      <c r="D80" s="62"/>
      <c r="E80" s="62"/>
      <c r="F80" s="62"/>
      <c r="G80" s="62"/>
      <c r="H80" s="62"/>
      <c r="I80" s="62"/>
      <c r="J80" s="62"/>
      <c r="K80" s="45"/>
      <c r="L80" s="45"/>
      <c r="M80" s="62"/>
      <c r="N80" s="2"/>
      <c r="AJ80" s="18"/>
    </row>
    <row r="81" spans="1:36" x14ac:dyDescent="0.25">
      <c r="AJ81" s="18"/>
    </row>
    <row r="82" spans="1:36" ht="15.75" x14ac:dyDescent="0.25">
      <c r="A82" s="440" t="s">
        <v>495</v>
      </c>
      <c r="B82" s="442" t="s">
        <v>12</v>
      </c>
      <c r="C82" s="442" t="s">
        <v>13</v>
      </c>
      <c r="D82" s="442" t="s">
        <v>14</v>
      </c>
      <c r="E82" s="443" t="s">
        <v>15</v>
      </c>
      <c r="F82" s="442" t="s">
        <v>16</v>
      </c>
      <c r="G82" s="442"/>
      <c r="H82" s="442" t="s">
        <v>17</v>
      </c>
      <c r="I82" s="442" t="s">
        <v>18</v>
      </c>
      <c r="J82" s="442" t="s">
        <v>19</v>
      </c>
      <c r="K82" s="445" t="s">
        <v>20</v>
      </c>
      <c r="L82" s="445"/>
      <c r="M82" s="442" t="s">
        <v>21</v>
      </c>
      <c r="N82" s="46"/>
      <c r="AJ82" s="18"/>
    </row>
    <row r="83" spans="1:36" ht="15" customHeight="1" x14ac:dyDescent="0.25">
      <c r="A83" s="441"/>
      <c r="B83" s="442"/>
      <c r="C83" s="442"/>
      <c r="D83" s="442"/>
      <c r="E83" s="443"/>
      <c r="F83" s="50" t="s">
        <v>44</v>
      </c>
      <c r="G83" s="50" t="s">
        <v>45</v>
      </c>
      <c r="H83" s="442"/>
      <c r="I83" s="442"/>
      <c r="J83" s="442"/>
      <c r="K83" s="95" t="s">
        <v>46</v>
      </c>
      <c r="L83" s="95" t="s">
        <v>47</v>
      </c>
      <c r="M83" s="442"/>
      <c r="N83" s="2"/>
      <c r="AJ83" s="18"/>
    </row>
    <row r="84" spans="1:36" x14ac:dyDescent="0.25">
      <c r="A84" s="45"/>
      <c r="B84" s="45"/>
      <c r="C84" s="62"/>
      <c r="D84" s="62"/>
      <c r="E84" s="62"/>
      <c r="F84" s="62"/>
      <c r="G84" s="62"/>
      <c r="H84" s="62"/>
      <c r="I84" s="62"/>
      <c r="J84" s="59"/>
      <c r="K84" s="174"/>
      <c r="L84" s="174"/>
      <c r="M84" s="59"/>
      <c r="N84" s="2"/>
      <c r="AJ84" s="18"/>
    </row>
    <row r="85" spans="1:36" x14ac:dyDescent="0.25">
      <c r="A85" s="45"/>
      <c r="B85" s="45"/>
      <c r="C85" s="62"/>
      <c r="D85" s="62"/>
      <c r="E85" s="62"/>
      <c r="F85" s="62"/>
      <c r="G85" s="62"/>
      <c r="H85" s="62"/>
      <c r="I85" s="62"/>
      <c r="J85" s="62"/>
      <c r="K85" s="45"/>
      <c r="L85" s="45"/>
      <c r="M85" s="62"/>
      <c r="N85" s="2"/>
      <c r="AJ85" s="18"/>
    </row>
    <row r="86" spans="1:36" x14ac:dyDescent="0.25">
      <c r="A86" s="45"/>
      <c r="B86" s="45"/>
      <c r="C86" s="62"/>
      <c r="D86" s="62"/>
      <c r="E86" s="62"/>
      <c r="F86" s="62"/>
      <c r="G86" s="62"/>
      <c r="H86" s="62"/>
      <c r="I86" s="62"/>
      <c r="J86" s="62"/>
      <c r="K86" s="45"/>
      <c r="L86" s="45"/>
      <c r="M86" s="62"/>
      <c r="N86" s="2"/>
      <c r="AJ86" s="18"/>
    </row>
    <row r="87" spans="1:36" x14ac:dyDescent="0.25">
      <c r="A87" s="45"/>
      <c r="B87" s="45"/>
      <c r="C87" s="62"/>
      <c r="D87" s="62"/>
      <c r="E87" s="62"/>
      <c r="F87" s="62"/>
      <c r="G87" s="62"/>
      <c r="H87" s="62"/>
      <c r="I87" s="62"/>
      <c r="J87" s="62"/>
      <c r="K87" s="45"/>
      <c r="L87" s="45"/>
      <c r="M87" s="62"/>
      <c r="N87" s="2"/>
      <c r="AJ87" s="18"/>
    </row>
    <row r="88" spans="1:36" x14ac:dyDescent="0.25">
      <c r="A88" s="45"/>
      <c r="B88" s="45"/>
      <c r="C88" s="62"/>
      <c r="D88" s="62"/>
      <c r="E88" s="62"/>
      <c r="F88" s="62"/>
      <c r="G88" s="62"/>
      <c r="H88" s="62"/>
      <c r="I88" s="62"/>
      <c r="J88" s="62"/>
      <c r="K88" s="45"/>
      <c r="L88" s="45"/>
      <c r="M88" s="62"/>
      <c r="N88" s="2"/>
      <c r="AJ88" s="18"/>
    </row>
    <row r="89" spans="1:36" x14ac:dyDescent="0.25">
      <c r="A89" s="45"/>
      <c r="B89" s="45"/>
      <c r="C89" s="62"/>
      <c r="D89" s="62"/>
      <c r="E89" s="62"/>
      <c r="F89" s="62"/>
      <c r="G89" s="62"/>
      <c r="H89" s="62"/>
      <c r="I89" s="62"/>
      <c r="J89" s="62"/>
      <c r="K89" s="45"/>
      <c r="L89" s="45"/>
      <c r="M89" s="62"/>
      <c r="N89" s="2"/>
      <c r="AJ89" s="18"/>
    </row>
    <row r="90" spans="1:36" x14ac:dyDescent="0.25">
      <c r="A90" s="45"/>
      <c r="B90" s="45"/>
      <c r="C90" s="62"/>
      <c r="D90" s="62"/>
      <c r="E90" s="62"/>
      <c r="F90" s="62"/>
      <c r="G90" s="62"/>
      <c r="H90" s="62"/>
      <c r="I90" s="62"/>
      <c r="J90" s="62"/>
      <c r="K90" s="45"/>
      <c r="L90" s="45"/>
      <c r="M90" s="62"/>
      <c r="N90" s="2"/>
      <c r="AJ90" s="18"/>
    </row>
    <row r="91" spans="1:36" x14ac:dyDescent="0.25">
      <c r="A91" s="45"/>
      <c r="B91" s="45"/>
      <c r="C91" s="62"/>
      <c r="D91" s="62"/>
      <c r="E91" s="62"/>
      <c r="F91" s="62"/>
      <c r="G91" s="62"/>
      <c r="H91" s="62"/>
      <c r="I91" s="62"/>
      <c r="J91" s="62"/>
      <c r="K91" s="45"/>
      <c r="L91" s="45"/>
      <c r="M91" s="62"/>
      <c r="N91" s="2"/>
      <c r="AJ91" s="18"/>
    </row>
    <row r="92" spans="1:36" x14ac:dyDescent="0.25">
      <c r="A92" s="45"/>
      <c r="B92" s="45"/>
      <c r="C92" s="62"/>
      <c r="D92" s="62"/>
      <c r="E92" s="62"/>
      <c r="F92" s="62"/>
      <c r="G92" s="62"/>
      <c r="H92" s="62"/>
      <c r="I92" s="62"/>
      <c r="J92" s="62"/>
      <c r="K92" s="45"/>
      <c r="L92" s="45"/>
      <c r="M92" s="62"/>
      <c r="N92" s="2"/>
      <c r="AJ92" s="18"/>
    </row>
    <row r="93" spans="1:36" x14ac:dyDescent="0.25">
      <c r="AJ93" s="18"/>
    </row>
    <row r="94" spans="1:36" ht="15.75" x14ac:dyDescent="0.25">
      <c r="A94" s="444" t="s">
        <v>508</v>
      </c>
      <c r="B94" s="442" t="s">
        <v>12</v>
      </c>
      <c r="C94" s="442" t="s">
        <v>13</v>
      </c>
      <c r="D94" s="442" t="s">
        <v>14</v>
      </c>
      <c r="E94" s="443" t="s">
        <v>15</v>
      </c>
      <c r="F94" s="442" t="s">
        <v>16</v>
      </c>
      <c r="G94" s="442"/>
      <c r="H94" s="442" t="s">
        <v>17</v>
      </c>
      <c r="I94" s="442" t="s">
        <v>18</v>
      </c>
      <c r="J94" s="442" t="s">
        <v>19</v>
      </c>
      <c r="K94" s="445" t="s">
        <v>20</v>
      </c>
      <c r="L94" s="445"/>
      <c r="M94" s="442" t="s">
        <v>21</v>
      </c>
      <c r="N94" s="46"/>
      <c r="AJ94" s="18"/>
    </row>
    <row r="95" spans="1:36" ht="15.75" x14ac:dyDescent="0.25">
      <c r="A95" s="444"/>
      <c r="B95" s="442"/>
      <c r="C95" s="442"/>
      <c r="D95" s="442"/>
      <c r="E95" s="443"/>
      <c r="F95" s="50" t="s">
        <v>44</v>
      </c>
      <c r="G95" s="50" t="s">
        <v>45</v>
      </c>
      <c r="H95" s="442"/>
      <c r="I95" s="442"/>
      <c r="J95" s="442"/>
      <c r="K95" s="95" t="s">
        <v>46</v>
      </c>
      <c r="L95" s="95" t="s">
        <v>47</v>
      </c>
      <c r="M95" s="442"/>
      <c r="N95" s="2"/>
      <c r="AJ95" s="18"/>
    </row>
    <row r="96" spans="1:36" x14ac:dyDescent="0.25">
      <c r="A96" s="45"/>
      <c r="B96" s="45"/>
      <c r="C96" s="62"/>
      <c r="D96" s="62"/>
      <c r="E96" s="62"/>
      <c r="F96" s="62"/>
      <c r="G96" s="62"/>
      <c r="H96" s="62"/>
      <c r="I96" s="62"/>
      <c r="J96" s="59"/>
      <c r="K96" s="174"/>
      <c r="L96" s="174"/>
      <c r="M96" s="59"/>
      <c r="N96" s="2"/>
      <c r="AJ96" s="18"/>
    </row>
    <row r="97" spans="1:36" x14ac:dyDescent="0.25">
      <c r="A97" s="45"/>
      <c r="B97" s="45"/>
      <c r="C97" s="62"/>
      <c r="D97" s="62"/>
      <c r="E97" s="62"/>
      <c r="F97" s="62"/>
      <c r="G97" s="62"/>
      <c r="H97" s="62"/>
      <c r="I97" s="62"/>
      <c r="J97" s="62"/>
      <c r="K97" s="45"/>
      <c r="L97" s="45"/>
      <c r="M97" s="62"/>
      <c r="N97" s="2"/>
      <c r="AJ97" s="18"/>
    </row>
    <row r="98" spans="1:36" x14ac:dyDescent="0.25">
      <c r="A98" s="45"/>
      <c r="B98" s="45"/>
      <c r="C98" s="62"/>
      <c r="D98" s="62"/>
      <c r="E98" s="62"/>
      <c r="F98" s="62"/>
      <c r="G98" s="62"/>
      <c r="H98" s="62"/>
      <c r="I98" s="62"/>
      <c r="J98" s="62"/>
      <c r="K98" s="45"/>
      <c r="L98" s="45"/>
      <c r="M98" s="62"/>
      <c r="N98" s="2"/>
      <c r="AJ98" s="18"/>
    </row>
    <row r="99" spans="1:36" x14ac:dyDescent="0.25">
      <c r="A99" s="45"/>
      <c r="B99" s="45"/>
      <c r="C99" s="62"/>
      <c r="D99" s="62"/>
      <c r="E99" s="62"/>
      <c r="F99" s="62"/>
      <c r="G99" s="62"/>
      <c r="H99" s="62"/>
      <c r="I99" s="62"/>
      <c r="J99" s="62"/>
      <c r="K99" s="45"/>
      <c r="L99" s="45"/>
      <c r="M99" s="62"/>
      <c r="N99" s="2"/>
      <c r="AJ99" s="18"/>
    </row>
    <row r="100" spans="1:36" x14ac:dyDescent="0.25">
      <c r="A100" s="45"/>
      <c r="B100" s="45"/>
      <c r="C100" s="62"/>
      <c r="D100" s="62"/>
      <c r="E100" s="62"/>
      <c r="F100" s="62"/>
      <c r="G100" s="62"/>
      <c r="H100" s="62"/>
      <c r="I100" s="62"/>
      <c r="J100" s="62"/>
      <c r="K100" s="45"/>
      <c r="L100" s="45"/>
      <c r="M100" s="62"/>
      <c r="N100" s="2"/>
      <c r="AJ100" s="18"/>
    </row>
    <row r="101" spans="1:36" x14ac:dyDescent="0.25">
      <c r="A101" s="45"/>
      <c r="B101" s="45"/>
      <c r="C101" s="62"/>
      <c r="D101" s="62"/>
      <c r="E101" s="62"/>
      <c r="F101" s="62"/>
      <c r="G101" s="62"/>
      <c r="H101" s="62"/>
      <c r="I101" s="62"/>
      <c r="J101" s="62"/>
      <c r="K101" s="45"/>
      <c r="L101" s="45"/>
      <c r="M101" s="62"/>
      <c r="N101" s="2"/>
      <c r="AJ101" s="18"/>
    </row>
    <row r="102" spans="1:36" x14ac:dyDescent="0.25">
      <c r="A102" s="45"/>
      <c r="B102" s="45"/>
      <c r="C102" s="62"/>
      <c r="D102" s="62"/>
      <c r="E102" s="62"/>
      <c r="F102" s="62"/>
      <c r="G102" s="62"/>
      <c r="H102" s="62"/>
      <c r="I102" s="62"/>
      <c r="J102" s="62"/>
      <c r="K102" s="45"/>
      <c r="L102" s="45"/>
      <c r="M102" s="62"/>
      <c r="N102" s="2"/>
      <c r="AJ102" s="18"/>
    </row>
    <row r="103" spans="1:36" x14ac:dyDescent="0.25">
      <c r="A103" s="45"/>
      <c r="B103" s="45"/>
      <c r="C103" s="62"/>
      <c r="D103" s="62"/>
      <c r="E103" s="62"/>
      <c r="F103" s="62"/>
      <c r="G103" s="62"/>
      <c r="H103" s="62"/>
      <c r="I103" s="62"/>
      <c r="J103" s="62"/>
      <c r="K103" s="45"/>
      <c r="L103" s="45"/>
      <c r="M103" s="62"/>
      <c r="N103" s="2"/>
      <c r="AJ103" s="18"/>
    </row>
    <row r="104" spans="1:36" x14ac:dyDescent="0.25">
      <c r="A104" s="45"/>
      <c r="B104" s="45"/>
      <c r="C104" s="62"/>
      <c r="D104" s="62"/>
      <c r="E104" s="62"/>
      <c r="F104" s="62"/>
      <c r="G104" s="62"/>
      <c r="H104" s="62"/>
      <c r="I104" s="62"/>
      <c r="J104" s="62"/>
      <c r="K104" s="45"/>
      <c r="L104" s="45"/>
      <c r="M104" s="62"/>
      <c r="N104" s="2"/>
      <c r="AJ104" s="18"/>
    </row>
    <row r="105" spans="1:36" x14ac:dyDescent="0.25">
      <c r="A105" s="18"/>
      <c r="B105" s="18"/>
      <c r="C105" s="18"/>
      <c r="D105" s="18"/>
      <c r="E105" s="18"/>
      <c r="F105" s="18"/>
      <c r="G105" s="18"/>
      <c r="H105" s="18"/>
      <c r="I105" s="18"/>
      <c r="J105" s="18"/>
      <c r="K105" s="160"/>
      <c r="L105" s="160"/>
      <c r="M105" s="18"/>
      <c r="N105" s="56"/>
      <c r="O105" s="56"/>
      <c r="P105" s="56"/>
      <c r="Q105" s="56"/>
      <c r="R105" s="56"/>
      <c r="S105" s="56"/>
      <c r="T105" s="56"/>
      <c r="U105" s="56"/>
      <c r="V105" s="56"/>
      <c r="W105" s="56"/>
      <c r="X105" s="56"/>
      <c r="Y105" s="56"/>
      <c r="Z105" s="56"/>
      <c r="AA105" s="56"/>
      <c r="AB105" s="56"/>
      <c r="AC105" s="56"/>
      <c r="AD105" s="56"/>
      <c r="AE105" s="56"/>
      <c r="AF105" s="56"/>
      <c r="AG105" s="56"/>
      <c r="AH105" s="56"/>
      <c r="AI105" s="56"/>
      <c r="AJ105" s="18"/>
    </row>
    <row r="106" spans="1:36" x14ac:dyDescent="0.25">
      <c r="A106" s="18"/>
      <c r="B106" s="18"/>
      <c r="C106" s="18"/>
      <c r="D106" s="18"/>
      <c r="E106" s="18"/>
      <c r="F106" s="18"/>
      <c r="G106" s="18"/>
      <c r="H106" s="18"/>
      <c r="I106" s="18"/>
      <c r="J106" s="18"/>
      <c r="K106" s="160"/>
      <c r="L106" s="160"/>
      <c r="M106" s="18"/>
      <c r="N106" s="56"/>
      <c r="O106" s="56"/>
      <c r="P106" s="56"/>
      <c r="Q106" s="56"/>
      <c r="R106" s="56"/>
      <c r="S106" s="56"/>
      <c r="T106" s="56"/>
      <c r="U106" s="56"/>
      <c r="V106" s="56"/>
      <c r="W106" s="56"/>
      <c r="X106" s="56"/>
      <c r="Y106" s="56"/>
      <c r="Z106" s="56"/>
      <c r="AA106" s="56"/>
      <c r="AB106" s="56"/>
      <c r="AC106" s="56"/>
      <c r="AD106" s="56"/>
      <c r="AE106" s="56"/>
      <c r="AF106" s="56"/>
      <c r="AG106" s="56"/>
      <c r="AH106" s="56"/>
      <c r="AI106" s="56"/>
      <c r="AJ106" s="18"/>
    </row>
  </sheetData>
  <mergeCells count="88">
    <mergeCell ref="B4:G4"/>
    <mergeCell ref="K94:L94"/>
    <mergeCell ref="AG9:AG10"/>
    <mergeCell ref="AH9:AH10"/>
    <mergeCell ref="AA9:AA10"/>
    <mergeCell ref="N8:X8"/>
    <mergeCell ref="AB9:AB10"/>
    <mergeCell ref="M94:M95"/>
    <mergeCell ref="X9:X10"/>
    <mergeCell ref="Y9:Y10"/>
    <mergeCell ref="Z9:Z10"/>
    <mergeCell ref="N9:N10"/>
    <mergeCell ref="O9:O10"/>
    <mergeCell ref="P9:P10"/>
    <mergeCell ref="Q9:Q10"/>
    <mergeCell ref="AC9:AC10"/>
    <mergeCell ref="AE9:AE10"/>
    <mergeCell ref="R9:R10"/>
    <mergeCell ref="S9:S10"/>
    <mergeCell ref="T9:T10"/>
    <mergeCell ref="U9:U10"/>
    <mergeCell ref="V9:V10"/>
    <mergeCell ref="W9:W10"/>
    <mergeCell ref="H58:H59"/>
    <mergeCell ref="A8:M8"/>
    <mergeCell ref="I58:I59"/>
    <mergeCell ref="J58:J59"/>
    <mergeCell ref="M58:M59"/>
    <mergeCell ref="K58:L58"/>
    <mergeCell ref="A58:A59"/>
    <mergeCell ref="E58:E59"/>
    <mergeCell ref="F58:G58"/>
    <mergeCell ref="A11:A21"/>
    <mergeCell ref="A22:A33"/>
    <mergeCell ref="A34:A41"/>
    <mergeCell ref="A42:A50"/>
    <mergeCell ref="B9:B10"/>
    <mergeCell ref="K9:L9"/>
    <mergeCell ref="A1:AI1"/>
    <mergeCell ref="A2:AI2"/>
    <mergeCell ref="Y8:AI8"/>
    <mergeCell ref="F9:G9"/>
    <mergeCell ref="C9:C10"/>
    <mergeCell ref="A9:A10"/>
    <mergeCell ref="D9:D10"/>
    <mergeCell ref="E9:E10"/>
    <mergeCell ref="H9:H10"/>
    <mergeCell ref="I9:I10"/>
    <mergeCell ref="J9:J10"/>
    <mergeCell ref="M9:M10"/>
    <mergeCell ref="AI9:AI10"/>
    <mergeCell ref="B6:C6"/>
    <mergeCell ref="AF9:AF10"/>
    <mergeCell ref="AD9:AD10"/>
    <mergeCell ref="A70:A71"/>
    <mergeCell ref="B70:B71"/>
    <mergeCell ref="C70:C71"/>
    <mergeCell ref="D70:D71"/>
    <mergeCell ref="B58:B59"/>
    <mergeCell ref="C58:C59"/>
    <mergeCell ref="D58:D59"/>
    <mergeCell ref="I82:I83"/>
    <mergeCell ref="E70:E71"/>
    <mergeCell ref="J82:J83"/>
    <mergeCell ref="M82:M83"/>
    <mergeCell ref="F70:G70"/>
    <mergeCell ref="H70:H71"/>
    <mergeCell ref="I70:I71"/>
    <mergeCell ref="J70:J71"/>
    <mergeCell ref="K70:L70"/>
    <mergeCell ref="K82:L82"/>
    <mergeCell ref="M70:M71"/>
    <mergeCell ref="I94:I95"/>
    <mergeCell ref="J94:J95"/>
    <mergeCell ref="A94:A95"/>
    <mergeCell ref="B94:B95"/>
    <mergeCell ref="C94:C95"/>
    <mergeCell ref="D94:D95"/>
    <mergeCell ref="E94:E95"/>
    <mergeCell ref="A82:A83"/>
    <mergeCell ref="B82:B83"/>
    <mergeCell ref="C82:C83"/>
    <mergeCell ref="F94:G94"/>
    <mergeCell ref="H94:H95"/>
    <mergeCell ref="D82:D83"/>
    <mergeCell ref="E82:E83"/>
    <mergeCell ref="F82:G82"/>
    <mergeCell ref="H82:H83"/>
  </mergeCells>
  <conditionalFormatting sqref="N11:N50">
    <cfRule type="cellIs" dxfId="51" priority="317" stopIfTrue="1" operator="equal">
      <formula>"x"</formula>
    </cfRule>
  </conditionalFormatting>
  <conditionalFormatting sqref="O11:O50">
    <cfRule type="cellIs" dxfId="50" priority="316" operator="equal">
      <formula>"x"</formula>
    </cfRule>
  </conditionalFormatting>
  <conditionalFormatting sqref="P11:P50">
    <cfRule type="cellIs" dxfId="49" priority="315" operator="equal">
      <formula>"x"</formula>
    </cfRule>
  </conditionalFormatting>
  <conditionalFormatting sqref="Q11:Q50">
    <cfRule type="cellIs" dxfId="48" priority="314" stopIfTrue="1" operator="equal">
      <formula>"x"</formula>
    </cfRule>
  </conditionalFormatting>
  <conditionalFormatting sqref="R11:R50">
    <cfRule type="cellIs" dxfId="47" priority="313" operator="equal">
      <formula>"x"</formula>
    </cfRule>
  </conditionalFormatting>
  <conditionalFormatting sqref="S11:S50">
    <cfRule type="cellIs" dxfId="46" priority="5" stopIfTrue="1" operator="equal">
      <formula>$AN$7</formula>
    </cfRule>
    <cfRule type="cellIs" dxfId="45" priority="8" stopIfTrue="1" operator="equal">
      <formula>$AN$6</formula>
    </cfRule>
  </conditionalFormatting>
  <conditionalFormatting sqref="AN7">
    <cfRule type="cellIs" dxfId="44" priority="318" stopIfTrue="1" operator="equal">
      <formula>$AN$6</formula>
    </cfRule>
  </conditionalFormatting>
  <conditionalFormatting sqref="AN6">
    <cfRule type="cellIs" dxfId="4" priority="1" stopIfTrue="1" operator="equal">
      <formula>$AN$6</formula>
    </cfRule>
  </conditionalFormatting>
  <dataValidations count="1">
    <dataValidation type="list" allowBlank="1" showInputMessage="1" showErrorMessage="1" sqref="S11:S50" xr:uid="{00000000-0002-0000-00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R30"/>
  <sheetViews>
    <sheetView showGridLines="0" zoomScale="80" zoomScaleNormal="80" zoomScalePageLayoutView="70" workbookViewId="0">
      <selection activeCell="T21" sqref="T21"/>
    </sheetView>
  </sheetViews>
  <sheetFormatPr defaultColWidth="8.85546875" defaultRowHeight="15" x14ac:dyDescent="0.25"/>
  <cols>
    <col min="1" max="1" width="2.85546875" customWidth="1"/>
    <col min="2" max="2" width="3.85546875" customWidth="1"/>
    <col min="3" max="3" width="49.42578125" bestFit="1" customWidth="1"/>
    <col min="4" max="5" width="11.7109375" customWidth="1"/>
    <col min="6" max="9" width="15.42578125" customWidth="1"/>
    <col min="10" max="17" width="12.85546875" customWidth="1"/>
    <col min="18" max="18" width="2.85546875" customWidth="1"/>
  </cols>
  <sheetData>
    <row r="1" spans="1:18" x14ac:dyDescent="0.25">
      <c r="A1" s="11"/>
      <c r="B1" s="11"/>
      <c r="C1" s="11"/>
      <c r="D1" s="11"/>
      <c r="E1" s="11"/>
      <c r="F1" s="11"/>
      <c r="G1" s="11"/>
      <c r="H1" s="11"/>
      <c r="I1" s="11"/>
      <c r="J1" s="11"/>
      <c r="K1" s="11"/>
      <c r="L1" s="11"/>
      <c r="M1" s="11"/>
      <c r="N1" s="11"/>
      <c r="O1" s="11"/>
      <c r="P1" s="11"/>
      <c r="Q1" s="11"/>
      <c r="R1" s="11"/>
    </row>
    <row r="2" spans="1:18" s="15" customFormat="1" ht="33.75" customHeight="1" x14ac:dyDescent="0.25">
      <c r="A2" s="16"/>
      <c r="B2" s="497" t="s">
        <v>509</v>
      </c>
      <c r="C2" s="497"/>
      <c r="D2" s="497"/>
      <c r="E2" s="497"/>
      <c r="F2" s="497"/>
      <c r="G2" s="497"/>
      <c r="H2" s="497"/>
      <c r="I2" s="497"/>
      <c r="J2" s="497"/>
      <c r="K2" s="497"/>
      <c r="L2" s="497"/>
      <c r="M2" s="497"/>
      <c r="N2" s="497"/>
      <c r="O2" s="497"/>
      <c r="P2" s="497"/>
      <c r="Q2" s="497"/>
      <c r="R2" s="16"/>
    </row>
    <row r="3" spans="1:18" ht="33.75" customHeight="1" x14ac:dyDescent="0.35">
      <c r="A3" s="11"/>
      <c r="B3" s="503" t="str">
        <f>'Monitoria Anual - 1'!A2</f>
        <v>PLANO DE AÇÃO NACIONAL PARA A CONSERVAÇÃO DA HERPETOFAUNA AMEAÇADA DO NORDESTE - PAN HERPETOFAUNA DO NORDESTE</v>
      </c>
      <c r="C3" s="503"/>
      <c r="D3" s="503"/>
      <c r="E3" s="503"/>
      <c r="F3" s="503"/>
      <c r="G3" s="503"/>
      <c r="H3" s="503"/>
      <c r="I3" s="503"/>
      <c r="J3" s="503"/>
      <c r="K3" s="503"/>
      <c r="L3" s="503"/>
      <c r="M3" s="503"/>
      <c r="N3" s="503"/>
      <c r="O3" s="503"/>
      <c r="P3" s="503"/>
      <c r="Q3" s="503"/>
      <c r="R3" s="11"/>
    </row>
    <row r="4" spans="1:18" x14ac:dyDescent="0.25">
      <c r="A4" s="11"/>
      <c r="H4" s="12"/>
      <c r="I4" s="12"/>
      <c r="J4" s="12"/>
      <c r="K4" s="12"/>
      <c r="R4" s="11"/>
    </row>
    <row r="5" spans="1:18" s="2" customFormat="1" ht="57" customHeight="1" x14ac:dyDescent="0.25">
      <c r="A5" s="18"/>
      <c r="B5" s="508" t="s">
        <v>510</v>
      </c>
      <c r="C5" s="508"/>
      <c r="D5" s="509" t="str">
        <f>'Monitoria Anual - 1'!B4</f>
        <v>Redução das ameaças e ampliação do conhecimento sobre os anfíbios e répteis da região Nordeste contemplados neste PAN, integrando a sociedade no processo de conservação, em cinco anos.</v>
      </c>
      <c r="E5" s="509"/>
      <c r="F5" s="509"/>
      <c r="G5" s="509"/>
      <c r="H5" s="509"/>
      <c r="I5" s="510"/>
      <c r="J5" s="13"/>
      <c r="K5" s="13"/>
      <c r="L5" s="13"/>
      <c r="M5" s="13"/>
      <c r="N5" s="13"/>
      <c r="R5" s="18"/>
    </row>
    <row r="6" spans="1:18" x14ac:dyDescent="0.25">
      <c r="A6" s="11"/>
      <c r="H6" s="12"/>
      <c r="I6" s="12"/>
      <c r="J6" s="12"/>
      <c r="K6" s="12"/>
      <c r="R6" s="11"/>
    </row>
    <row r="7" spans="1:18" ht="26.25" customHeight="1" x14ac:dyDescent="0.25">
      <c r="A7" s="11"/>
      <c r="B7" s="508" t="s">
        <v>4</v>
      </c>
      <c r="C7" s="508"/>
      <c r="D7" s="595" t="str">
        <f>'Monitoria Final'!B6</f>
        <v xml:space="preserve">13/05/2024 - 17/05/2024 </v>
      </c>
      <c r="E7" s="595"/>
      <c r="F7" s="595"/>
      <c r="G7" s="595"/>
      <c r="H7" s="595"/>
      <c r="I7" s="596"/>
      <c r="J7" s="42"/>
      <c r="K7" s="42"/>
      <c r="L7" s="42"/>
      <c r="M7" s="42"/>
      <c r="N7" s="42"/>
      <c r="O7" s="42"/>
      <c r="P7" s="42"/>
      <c r="Q7" s="42"/>
      <c r="R7" s="11"/>
    </row>
    <row r="8" spans="1:18" x14ac:dyDescent="0.25">
      <c r="A8" s="11"/>
      <c r="R8" s="11"/>
    </row>
    <row r="9" spans="1:18" ht="31.5" customHeight="1" x14ac:dyDescent="0.25">
      <c r="A9" s="11"/>
      <c r="B9" s="497" t="s">
        <v>511</v>
      </c>
      <c r="C9" s="497"/>
      <c r="D9" s="497"/>
      <c r="E9" s="497"/>
      <c r="F9" s="497"/>
      <c r="G9" s="497"/>
      <c r="H9" s="497"/>
      <c r="I9" s="497"/>
      <c r="J9" s="497"/>
      <c r="K9" s="497"/>
      <c r="L9" s="497"/>
      <c r="M9" s="497"/>
      <c r="N9" s="497"/>
      <c r="O9" s="497"/>
      <c r="P9" s="497"/>
      <c r="Q9" s="497"/>
      <c r="R9" s="11"/>
    </row>
    <row r="10" spans="1:18" x14ac:dyDescent="0.25">
      <c r="A10" s="11"/>
      <c r="F10" s="10"/>
      <c r="G10" s="10"/>
      <c r="R10" s="11"/>
    </row>
    <row r="11" spans="1:18" ht="18" customHeight="1" x14ac:dyDescent="0.25">
      <c r="A11" s="11"/>
      <c r="B11" s="498" t="s">
        <v>512</v>
      </c>
      <c r="C11" s="499"/>
      <c r="D11" s="42"/>
      <c r="E11" s="42"/>
      <c r="F11" s="42"/>
      <c r="G11" s="42"/>
      <c r="H11" s="42"/>
      <c r="I11" s="42"/>
      <c r="J11" s="42"/>
      <c r="K11" s="42"/>
      <c r="L11" s="42"/>
      <c r="M11" s="42"/>
      <c r="N11" s="42"/>
      <c r="O11" s="42"/>
      <c r="P11" s="42"/>
      <c r="Q11" s="42"/>
      <c r="R11" s="11"/>
    </row>
    <row r="12" spans="1:18" ht="15.75" thickBot="1" x14ac:dyDescent="0.3">
      <c r="A12" s="11"/>
      <c r="F12" s="172"/>
      <c r="R12" s="11"/>
    </row>
    <row r="13" spans="1:18" ht="60.75" customHeight="1" thickBot="1" x14ac:dyDescent="0.3">
      <c r="A13" s="11"/>
      <c r="C13" s="505" t="s">
        <v>1260</v>
      </c>
      <c r="D13" s="506"/>
      <c r="E13" s="507"/>
      <c r="F13" s="3"/>
      <c r="R13" s="11"/>
    </row>
    <row r="14" spans="1:18" s="2" customFormat="1" ht="32.1" customHeight="1" thickBot="1" x14ac:dyDescent="0.3">
      <c r="A14" s="18"/>
      <c r="C14" s="26" t="s">
        <v>514</v>
      </c>
      <c r="D14" s="7" t="s">
        <v>515</v>
      </c>
      <c r="E14" s="9" t="s">
        <v>516</v>
      </c>
      <c r="F14" s="6"/>
      <c r="R14" s="18"/>
    </row>
    <row r="15" spans="1:18" ht="18.75" customHeight="1" x14ac:dyDescent="0.25">
      <c r="A15" s="11"/>
      <c r="C15" s="38" t="s">
        <v>1261</v>
      </c>
      <c r="D15" s="28">
        <f>COUNTA('Monitoria Final'!N11:N56)</f>
        <v>8</v>
      </c>
      <c r="E15" s="29">
        <f>D15/$D$18</f>
        <v>0.20512820512820512</v>
      </c>
      <c r="F15" s="4"/>
      <c r="R15" s="11"/>
    </row>
    <row r="16" spans="1:18" ht="18.75" customHeight="1" x14ac:dyDescent="0.25">
      <c r="A16" s="11"/>
      <c r="C16" s="39" t="s">
        <v>1262</v>
      </c>
      <c r="D16" s="28">
        <f>COUNTA('Monitoria Final'!O11:O56)</f>
        <v>8</v>
      </c>
      <c r="E16" s="29">
        <f>D16/$D$18</f>
        <v>0.20512820512820512</v>
      </c>
      <c r="F16" s="4"/>
      <c r="R16" s="11"/>
    </row>
    <row r="17" spans="1:18" ht="18.75" customHeight="1" thickBot="1" x14ac:dyDescent="0.3">
      <c r="A17" s="11"/>
      <c r="C17" s="40" t="s">
        <v>1263</v>
      </c>
      <c r="D17" s="28">
        <f>COUNTA('Monitoria Final'!P11:P56)</f>
        <v>23</v>
      </c>
      <c r="E17" s="29">
        <f>D17/$D$18</f>
        <v>0.58974358974358976</v>
      </c>
      <c r="F17" s="4"/>
      <c r="R17" s="11"/>
    </row>
    <row r="18" spans="1:18" ht="18.75" customHeight="1" thickBot="1" x14ac:dyDescent="0.3">
      <c r="A18" s="11"/>
      <c r="C18" s="41" t="s">
        <v>1264</v>
      </c>
      <c r="D18" s="31">
        <f>SUM(D15:D17)</f>
        <v>39</v>
      </c>
      <c r="E18" s="32">
        <f>SUM(E15:E17)</f>
        <v>1</v>
      </c>
      <c r="F18" s="5"/>
      <c r="R18" s="11"/>
    </row>
    <row r="19" spans="1:18" x14ac:dyDescent="0.25">
      <c r="A19" s="11"/>
      <c r="R19" s="11"/>
    </row>
    <row r="20" spans="1:18" ht="15.75" x14ac:dyDescent="0.25">
      <c r="A20" s="11"/>
      <c r="B20" s="43" t="s">
        <v>528</v>
      </c>
      <c r="C20" s="44"/>
      <c r="D20" s="42"/>
      <c r="E20" s="42"/>
      <c r="F20" s="42"/>
      <c r="G20" s="42"/>
      <c r="H20" s="42"/>
      <c r="I20" s="42"/>
      <c r="J20" s="42"/>
      <c r="K20" s="42"/>
      <c r="L20" s="42"/>
      <c r="M20" s="42"/>
      <c r="N20" s="42"/>
      <c r="O20" s="42"/>
      <c r="P20" s="42"/>
      <c r="Q20" s="42"/>
      <c r="R20" s="11"/>
    </row>
    <row r="21" spans="1:18" ht="16.5" thickBot="1" x14ac:dyDescent="0.3">
      <c r="A21" s="11"/>
      <c r="B21" s="17"/>
      <c r="C21" s="17"/>
      <c r="D21" s="17"/>
      <c r="E21" s="17"/>
      <c r="F21" s="17"/>
      <c r="G21" s="17"/>
      <c r="H21" s="17"/>
      <c r="I21" s="17"/>
      <c r="J21" s="17"/>
      <c r="K21" s="17"/>
      <c r="L21" s="17"/>
      <c r="M21" s="17"/>
      <c r="N21" s="17"/>
      <c r="O21" s="17"/>
      <c r="P21" s="17"/>
      <c r="Q21" s="17"/>
      <c r="R21" s="11"/>
    </row>
    <row r="22" spans="1:18" ht="36" customHeight="1" thickBot="1" x14ac:dyDescent="0.3">
      <c r="A22" s="11"/>
      <c r="C22" s="33" t="s">
        <v>529</v>
      </c>
      <c r="D22" s="66">
        <f>COUNTA('Monitoria Final'!A11:A56)</f>
        <v>4</v>
      </c>
      <c r="R22" s="11"/>
    </row>
    <row r="23" spans="1:18" ht="15.75" thickBot="1" x14ac:dyDescent="0.3">
      <c r="A23" s="11"/>
      <c r="R23" s="11"/>
    </row>
    <row r="24" spans="1:18" ht="15.75" thickBot="1" x14ac:dyDescent="0.3">
      <c r="A24" s="11"/>
      <c r="C24" s="76" t="s">
        <v>530</v>
      </c>
      <c r="D24" s="76" t="s">
        <v>531</v>
      </c>
      <c r="E24" s="21"/>
      <c r="F24" s="22"/>
      <c r="G24" s="25"/>
      <c r="R24" s="11"/>
    </row>
    <row r="25" spans="1:18" ht="19.5" customHeight="1" x14ac:dyDescent="0.25">
      <c r="A25" s="11"/>
      <c r="C25" s="74" t="s">
        <v>532</v>
      </c>
      <c r="D25" s="97">
        <f>SUM(E25:G25)</f>
        <v>9</v>
      </c>
      <c r="E25" s="34">
        <f>COUNTA('Monitoria Final'!N11:N21)</f>
        <v>1</v>
      </c>
      <c r="F25" s="64">
        <f>COUNTA('Monitoria Final'!O11:O21)</f>
        <v>2</v>
      </c>
      <c r="G25" s="65">
        <f>COUNTA('Monitoria Final'!P11:P21)</f>
        <v>6</v>
      </c>
      <c r="R25" s="11"/>
    </row>
    <row r="26" spans="1:18" ht="19.5" customHeight="1" x14ac:dyDescent="0.25">
      <c r="A26" s="11"/>
      <c r="C26" s="75" t="s">
        <v>533</v>
      </c>
      <c r="D26" s="74">
        <f t="shared" ref="D26:D28" si="0">SUM(E26:G26)</f>
        <v>15</v>
      </c>
      <c r="E26" s="35">
        <f>COUNTA('Monitoria Final'!N22:N37)</f>
        <v>4</v>
      </c>
      <c r="F26" s="36">
        <f>COUNTA('Monitoria Final'!O22:O37)</f>
        <v>2</v>
      </c>
      <c r="G26" s="37">
        <f>COUNTA('Monitoria Final'!P22:P37)</f>
        <v>9</v>
      </c>
      <c r="R26" s="11"/>
    </row>
    <row r="27" spans="1:18" ht="19.5" customHeight="1" x14ac:dyDescent="0.25">
      <c r="A27" s="11"/>
      <c r="C27" s="75" t="s">
        <v>534</v>
      </c>
      <c r="D27" s="74">
        <f t="shared" si="0"/>
        <v>9</v>
      </c>
      <c r="E27" s="35">
        <f>COUNTA('Monitoria Final'!N38:N47)</f>
        <v>2</v>
      </c>
      <c r="F27" s="36">
        <f>COUNTA('Monitoria Final'!O38:O47)</f>
        <v>3</v>
      </c>
      <c r="G27" s="37">
        <f>COUNTA('Monitoria Final'!P38:P47)</f>
        <v>4</v>
      </c>
      <c r="R27" s="11"/>
    </row>
    <row r="28" spans="1:18" ht="19.5" customHeight="1" x14ac:dyDescent="0.25">
      <c r="A28" s="11"/>
      <c r="C28" s="75" t="s">
        <v>535</v>
      </c>
      <c r="D28" s="74">
        <f t="shared" si="0"/>
        <v>6</v>
      </c>
      <c r="E28" s="35">
        <f>COUNTA('Monitoria Final'!N48:N56)</f>
        <v>1</v>
      </c>
      <c r="F28" s="36">
        <f>COUNTA('Monitoria Final'!O48:O56)</f>
        <v>1</v>
      </c>
      <c r="G28" s="37">
        <f>COUNTA('Monitoria Final'!P48:P56)</f>
        <v>4</v>
      </c>
      <c r="R28" s="11"/>
    </row>
    <row r="29" spans="1:18" x14ac:dyDescent="0.25">
      <c r="A29" s="11"/>
      <c r="R29" s="11"/>
    </row>
    <row r="30" spans="1:18" x14ac:dyDescent="0.25">
      <c r="A30" s="11"/>
      <c r="B30" s="11"/>
      <c r="C30" s="11"/>
      <c r="D30" s="11"/>
      <c r="E30" s="11"/>
      <c r="F30" s="11"/>
      <c r="G30" s="11"/>
      <c r="H30" s="11"/>
      <c r="I30" s="11"/>
      <c r="J30" s="11"/>
      <c r="K30" s="11"/>
      <c r="L30" s="11"/>
      <c r="M30" s="11"/>
      <c r="N30" s="11"/>
      <c r="O30" s="11"/>
      <c r="P30" s="11"/>
      <c r="Q30" s="11"/>
      <c r="R30" s="11"/>
    </row>
  </sheetData>
  <sheetProtection algorithmName="SHA-512" hashValue="A2bHVqYZG6aN0jSSEwmj+YFA8GW0y6pQ6IEPkD94lgSz3d4mZWz3XDWK2Tf3uu4TgqwcOAgd36zc0kL9oaYv3w==" saltValue="6CFtm3weGGs9w69IwQuQOQ==" spinCount="100000" sheet="1" objects="1" scenarios="1"/>
  <mergeCells count="9">
    <mergeCell ref="B9:Q9"/>
    <mergeCell ref="B11:C11"/>
    <mergeCell ref="C13:E13"/>
    <mergeCell ref="B2:Q2"/>
    <mergeCell ref="B3:Q3"/>
    <mergeCell ref="B5:C5"/>
    <mergeCell ref="D5:I5"/>
    <mergeCell ref="B7:C7"/>
    <mergeCell ref="D7:I7"/>
  </mergeCells>
  <conditionalFormatting sqref="E25:G25 F25:G28">
    <cfRule type="cellIs" dxfId="5" priority="5" stopIfTrue="1" operator="equal">
      <formula>0</formula>
    </cfRule>
  </conditionalFormatting>
  <pageMargins left="0.25" right="0.25" top="0.75" bottom="0.75" header="0.3" footer="0.3"/>
  <pageSetup paperSize="9" scale="52" fitToHeight="0" orientation="landscape" r:id="rId1"/>
  <colBreaks count="1" manualBreakCount="1">
    <brk id="7"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D41"/>
  <sheetViews>
    <sheetView showGridLines="0" zoomScale="80" zoomScaleNormal="80" zoomScalePageLayoutView="70" workbookViewId="0">
      <selection activeCell="D7" sqref="D7:G7"/>
    </sheetView>
  </sheetViews>
  <sheetFormatPr defaultColWidth="8.85546875"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x14ac:dyDescent="0.25">
      <c r="A1" s="11"/>
      <c r="B1" s="497" t="s">
        <v>509</v>
      </c>
      <c r="C1" s="497"/>
      <c r="D1" s="497"/>
      <c r="E1" s="497"/>
      <c r="F1" s="497"/>
      <c r="G1" s="497"/>
      <c r="H1" s="497"/>
      <c r="I1" s="497"/>
      <c r="J1" s="497"/>
      <c r="K1" s="497"/>
      <c r="L1" s="497"/>
      <c r="M1" s="497"/>
      <c r="N1" s="497"/>
      <c r="O1" s="497"/>
      <c r="P1" s="497"/>
      <c r="Q1" s="497"/>
      <c r="R1" s="497"/>
      <c r="S1" s="497"/>
      <c r="T1" s="497"/>
      <c r="U1" s="497"/>
      <c r="V1" s="497"/>
      <c r="W1" s="497"/>
      <c r="X1" s="11"/>
    </row>
    <row r="2" spans="1:28" s="15" customFormat="1" ht="21" customHeight="1" x14ac:dyDescent="0.25">
      <c r="A2" s="16"/>
      <c r="B2" s="497"/>
      <c r="C2" s="497"/>
      <c r="D2" s="497"/>
      <c r="E2" s="497"/>
      <c r="F2" s="497"/>
      <c r="G2" s="497"/>
      <c r="H2" s="497"/>
      <c r="I2" s="497"/>
      <c r="J2" s="497"/>
      <c r="K2" s="497"/>
      <c r="L2" s="497"/>
      <c r="M2" s="497"/>
      <c r="N2" s="497"/>
      <c r="O2" s="497"/>
      <c r="P2" s="497"/>
      <c r="Q2" s="497"/>
      <c r="R2" s="497"/>
      <c r="S2" s="497"/>
      <c r="T2" s="497"/>
      <c r="U2" s="497"/>
      <c r="V2" s="497"/>
      <c r="W2" s="497"/>
      <c r="X2" s="16"/>
    </row>
    <row r="3" spans="1:28" ht="33.75" customHeight="1" x14ac:dyDescent="0.35">
      <c r="A3" s="11"/>
      <c r="B3" s="503" t="str">
        <f>'Monitoria Anual - 1'!A2</f>
        <v>PLANO DE AÇÃO NACIONAL PARA A CONSERVAÇÃO DA HERPETOFAUNA AMEAÇADA DO NORDESTE - PAN HERPETOFAUNA DO NORDESTE</v>
      </c>
      <c r="C3" s="503"/>
      <c r="D3" s="503"/>
      <c r="E3" s="503"/>
      <c r="F3" s="503"/>
      <c r="G3" s="503"/>
      <c r="H3" s="503"/>
      <c r="I3" s="503"/>
      <c r="J3" s="503"/>
      <c r="K3" s="503"/>
      <c r="L3" s="503"/>
      <c r="M3" s="503"/>
      <c r="N3" s="503"/>
      <c r="O3" s="503"/>
      <c r="P3" s="503"/>
      <c r="Q3" s="503"/>
      <c r="R3" s="503"/>
      <c r="S3" s="503"/>
      <c r="T3" s="503"/>
      <c r="U3" s="503"/>
      <c r="V3" s="503"/>
      <c r="W3" s="503"/>
      <c r="X3" s="11"/>
    </row>
    <row r="4" spans="1:28" x14ac:dyDescent="0.25">
      <c r="A4" s="11"/>
      <c r="J4" s="12"/>
      <c r="K4" s="12"/>
      <c r="L4" s="12"/>
      <c r="M4" s="12"/>
      <c r="N4" s="12"/>
      <c r="O4" s="12"/>
      <c r="X4" s="11"/>
    </row>
    <row r="5" spans="1:28" s="2" customFormat="1" ht="56.25" customHeight="1" x14ac:dyDescent="0.25">
      <c r="A5" s="18"/>
      <c r="B5" s="508" t="s">
        <v>510</v>
      </c>
      <c r="C5" s="508"/>
      <c r="D5" s="509" t="str">
        <f>'Monitoria Anual - 1'!B4</f>
        <v>Redução das ameaças e ampliação do conhecimento sobre os anfíbios e répteis da região Nordeste contemplados neste PAN, integrando a sociedade no processo de conservação, em cinco anos.</v>
      </c>
      <c r="E5" s="509"/>
      <c r="F5" s="509"/>
      <c r="G5" s="509"/>
      <c r="H5" s="509"/>
      <c r="I5" s="509"/>
      <c r="J5" s="509"/>
      <c r="K5" s="509"/>
      <c r="L5" s="509"/>
      <c r="M5" s="510"/>
      <c r="N5" s="13"/>
      <c r="O5" s="13"/>
      <c r="P5" s="13"/>
      <c r="Q5" s="13"/>
      <c r="R5" s="13"/>
      <c r="X5" s="18"/>
    </row>
    <row r="6" spans="1:28" x14ac:dyDescent="0.25">
      <c r="A6" s="11"/>
      <c r="J6" s="12"/>
      <c r="K6" s="12"/>
      <c r="L6" s="12"/>
      <c r="M6" s="12"/>
      <c r="N6" s="12"/>
      <c r="O6" s="12"/>
      <c r="X6" s="11"/>
    </row>
    <row r="7" spans="1:28" ht="26.25" customHeight="1" x14ac:dyDescent="0.25">
      <c r="A7" s="11"/>
      <c r="B7" s="508" t="s">
        <v>4</v>
      </c>
      <c r="C7" s="508"/>
      <c r="D7" s="498" t="str">
        <f>'Monitoria Anual - 1'!B6</f>
        <v>23/09/2020 - 25/09/2020</v>
      </c>
      <c r="E7" s="498"/>
      <c r="F7" s="498"/>
      <c r="G7" s="499"/>
      <c r="H7" s="2"/>
      <c r="I7" s="14"/>
      <c r="J7" s="12"/>
      <c r="K7" s="12"/>
      <c r="L7" s="12"/>
      <c r="M7" s="12"/>
      <c r="N7" s="12"/>
      <c r="O7" s="12"/>
      <c r="X7" s="11"/>
    </row>
    <row r="8" spans="1:28" x14ac:dyDescent="0.25">
      <c r="A8" s="11"/>
      <c r="X8" s="11"/>
    </row>
    <row r="9" spans="1:28" ht="31.5" customHeight="1" x14ac:dyDescent="0.25">
      <c r="A9" s="11"/>
      <c r="B9" s="497" t="s">
        <v>511</v>
      </c>
      <c r="C9" s="497"/>
      <c r="D9" s="497"/>
      <c r="E9" s="497"/>
      <c r="F9" s="497"/>
      <c r="G9" s="497"/>
      <c r="H9" s="497"/>
      <c r="I9" s="497"/>
      <c r="J9" s="497"/>
      <c r="K9" s="497"/>
      <c r="L9" s="497"/>
      <c r="M9" s="497"/>
      <c r="N9" s="497"/>
      <c r="O9" s="497"/>
      <c r="P9" s="497"/>
      <c r="Q9" s="497"/>
      <c r="R9" s="497"/>
      <c r="S9" s="497"/>
      <c r="T9" s="497"/>
      <c r="U9" s="497"/>
      <c r="V9" s="497"/>
      <c r="W9" s="497"/>
      <c r="X9" s="11"/>
    </row>
    <row r="10" spans="1:28" x14ac:dyDescent="0.25">
      <c r="A10" s="11"/>
      <c r="G10" s="10"/>
      <c r="H10" s="10"/>
      <c r="I10" s="10"/>
      <c r="X10" s="11"/>
    </row>
    <row r="11" spans="1:28" ht="15.75" x14ac:dyDescent="0.25">
      <c r="A11" s="11"/>
      <c r="B11" s="498" t="s">
        <v>512</v>
      </c>
      <c r="C11" s="499"/>
      <c r="D11" s="42"/>
      <c r="E11" s="42"/>
      <c r="F11" s="42"/>
      <c r="G11" s="42"/>
      <c r="H11" s="42"/>
      <c r="I11" s="42"/>
      <c r="J11" s="42"/>
      <c r="K11" s="42"/>
      <c r="L11" s="42"/>
      <c r="M11" s="42"/>
      <c r="N11" s="42"/>
      <c r="O11" s="42"/>
      <c r="P11" s="42"/>
      <c r="Q11" s="42"/>
      <c r="R11" s="42"/>
      <c r="S11" s="42"/>
      <c r="T11" s="42"/>
      <c r="U11" s="42"/>
      <c r="V11" s="42"/>
      <c r="W11" s="42"/>
      <c r="X11" s="11"/>
    </row>
    <row r="12" spans="1:28" ht="15.75" thickBot="1" x14ac:dyDescent="0.3">
      <c r="A12" s="11"/>
      <c r="F12" s="504"/>
      <c r="G12" s="504"/>
      <c r="H12" s="172"/>
      <c r="X12" s="11"/>
    </row>
    <row r="13" spans="1:28" ht="33.75" customHeight="1" thickBot="1" x14ac:dyDescent="0.3">
      <c r="A13" s="11"/>
      <c r="C13" s="505" t="s">
        <v>513</v>
      </c>
      <c r="D13" s="506"/>
      <c r="E13" s="506"/>
      <c r="F13" s="506"/>
      <c r="G13" s="507"/>
      <c r="H13" s="3"/>
      <c r="X13" s="11"/>
    </row>
    <row r="14" spans="1:28" s="2" customFormat="1" ht="34.5" customHeight="1" thickBot="1" x14ac:dyDescent="0.3">
      <c r="A14" s="18"/>
      <c r="C14" s="26" t="s">
        <v>514</v>
      </c>
      <c r="D14" s="7" t="s">
        <v>515</v>
      </c>
      <c r="E14" s="8" t="s">
        <v>516</v>
      </c>
      <c r="F14" s="7" t="s">
        <v>517</v>
      </c>
      <c r="G14" s="9" t="s">
        <v>516</v>
      </c>
      <c r="H14" s="6"/>
      <c r="X14" s="18"/>
    </row>
    <row r="15" spans="1:28" ht="15.75" x14ac:dyDescent="0.25">
      <c r="A15" s="11"/>
      <c r="C15" s="77" t="s">
        <v>518</v>
      </c>
      <c r="D15" s="87"/>
      <c r="E15" s="99"/>
      <c r="F15" s="84">
        <f>COUNTA('Monitoria Anual - 1'!S11:S889)</f>
        <v>1</v>
      </c>
      <c r="G15" s="100">
        <f t="shared" ref="G15:G21" si="0">F15/$F$22</f>
        <v>2.4390243902439025E-2</v>
      </c>
      <c r="H15" s="101"/>
      <c r="X15" s="11"/>
    </row>
    <row r="16" spans="1:28" ht="15.75" x14ac:dyDescent="0.25">
      <c r="A16" s="11"/>
      <c r="C16" s="78" t="s">
        <v>519</v>
      </c>
      <c r="D16" s="89">
        <f>COUNTA('Monitoria Anual - 1'!N11:N889)</f>
        <v>4</v>
      </c>
      <c r="E16" s="102">
        <f>D16/$D$22</f>
        <v>0.1</v>
      </c>
      <c r="F16" s="85">
        <f>D16-AB16</f>
        <v>4</v>
      </c>
      <c r="G16" s="102">
        <f t="shared" si="0"/>
        <v>9.7560975609756101E-2</v>
      </c>
      <c r="H16" s="101"/>
      <c r="X16" s="11"/>
      <c r="Z16">
        <f>COUNTIFS('Monitoria Anual - 1'!N:N,"x",'Monitoria Anual - 1'!S:S,"Excluída")</f>
        <v>0</v>
      </c>
      <c r="AA16">
        <f>COUNTIFS('Monitoria Anual - 1'!N:N,"x",'Monitoria Anual - 1'!S:S,"Agrupada")</f>
        <v>0</v>
      </c>
      <c r="AB16">
        <f>Z16+AA16</f>
        <v>0</v>
      </c>
    </row>
    <row r="17" spans="1:28" ht="15.75" x14ac:dyDescent="0.25">
      <c r="A17" s="11"/>
      <c r="C17" s="79" t="s">
        <v>520</v>
      </c>
      <c r="D17" s="89">
        <f>COUNTA('Monitoria Anual - 1'!O11:O889)</f>
        <v>9</v>
      </c>
      <c r="E17" s="102">
        <f>D17/$D$22</f>
        <v>0.22500000000000001</v>
      </c>
      <c r="F17" s="85">
        <f>D17-AB17</f>
        <v>9</v>
      </c>
      <c r="G17" s="102">
        <f t="shared" si="0"/>
        <v>0.21951219512195122</v>
      </c>
      <c r="H17" s="101"/>
      <c r="X17" s="11"/>
      <c r="Z17">
        <f t="array" ref="Z17">COUNTIFS('Monitoria Anual - 1'!O:O,"x",'Monitoria Anual - 1'!S:S,"Excluída")</f>
        <v>0</v>
      </c>
      <c r="AA17">
        <f t="array" ref="AA17">COUNTIFS('Monitoria Anual - 1'!O:O,"x",'Monitoria Anual - 1'!S:S,"Agrupada")</f>
        <v>0</v>
      </c>
      <c r="AB17">
        <f>Z17+AA17</f>
        <v>0</v>
      </c>
    </row>
    <row r="18" spans="1:28" ht="15.75" x14ac:dyDescent="0.25">
      <c r="A18" s="11"/>
      <c r="C18" s="80" t="s">
        <v>521</v>
      </c>
      <c r="D18" s="89">
        <f>COUNTA('Monitoria Anual - 1'!P11:P889)</f>
        <v>5</v>
      </c>
      <c r="E18" s="102">
        <f>D18/$D$22</f>
        <v>0.125</v>
      </c>
      <c r="F18" s="85">
        <f>D18-AB18</f>
        <v>4</v>
      </c>
      <c r="G18" s="102">
        <f t="shared" si="0"/>
        <v>9.7560975609756101E-2</v>
      </c>
      <c r="H18" s="101"/>
      <c r="X18" s="11"/>
      <c r="Z18">
        <f t="array" ref="Z18">COUNTIFS('Monitoria Anual - 1'!P:P,"x",'Monitoria Anual - 1'!S:S,"Excluída")</f>
        <v>0</v>
      </c>
      <c r="AA18">
        <f t="array" ref="AA18">COUNTIFS('Monitoria Anual - 1'!P:P,"x",'Monitoria Anual - 1'!S:S,"Agrupada")</f>
        <v>1</v>
      </c>
      <c r="AB18">
        <f>Z18+AA18</f>
        <v>1</v>
      </c>
    </row>
    <row r="19" spans="1:28" ht="15.75" x14ac:dyDescent="0.25">
      <c r="A19" s="11"/>
      <c r="C19" s="81" t="s">
        <v>522</v>
      </c>
      <c r="D19" s="89">
        <f>COUNTA('Monitoria Anual - 1'!Q11:Q889)</f>
        <v>21</v>
      </c>
      <c r="E19" s="102">
        <f>D19/$D$22</f>
        <v>0.52500000000000002</v>
      </c>
      <c r="F19" s="85">
        <f t="shared" ref="F19:F20" si="1">D19-AB19</f>
        <v>21</v>
      </c>
      <c r="G19" s="102">
        <f t="shared" si="0"/>
        <v>0.51219512195121952</v>
      </c>
      <c r="H19" s="101"/>
      <c r="X19" s="11"/>
      <c r="Z19">
        <f t="array" ref="Z19">COUNTIFS('Monitoria Anual - 1'!Q:Q,"x",'Monitoria Anual - 1'!S:S,"Excluída")</f>
        <v>0</v>
      </c>
      <c r="AA19">
        <f t="array" ref="AA19">COUNTIFS('Monitoria Anual - 1'!Q:Q,"x",'Monitoria Anual - 1'!S:S,"Agrupada")</f>
        <v>0</v>
      </c>
      <c r="AB19">
        <f>Z19+AA19</f>
        <v>0</v>
      </c>
    </row>
    <row r="20" spans="1:28" ht="15.75" x14ac:dyDescent="0.25">
      <c r="A20" s="11"/>
      <c r="C20" s="82" t="s">
        <v>523</v>
      </c>
      <c r="D20" s="89">
        <f>COUNTA('Monitoria Anual - 1'!R11:R889)</f>
        <v>1</v>
      </c>
      <c r="E20" s="102">
        <f>D20/$D$22</f>
        <v>2.5000000000000001E-2</v>
      </c>
      <c r="F20" s="85">
        <f t="shared" si="1"/>
        <v>1</v>
      </c>
      <c r="G20" s="102">
        <f t="shared" si="0"/>
        <v>2.4390243902439025E-2</v>
      </c>
      <c r="H20" s="101"/>
      <c r="X20" s="11"/>
      <c r="Z20">
        <f t="array" ref="Z20">COUNTIFS('Monitoria Anual - 1'!R:R,"x",'Monitoria Anual - 1'!S:S,"Excluída")</f>
        <v>0</v>
      </c>
      <c r="AA20">
        <f t="array" ref="AA20">COUNTIFS('Monitoria Anual - 1'!R:R,"x",'Monitoria Anual - 1'!S:S,"Agrupada")</f>
        <v>0</v>
      </c>
      <c r="AB20">
        <f>Z20+AA20</f>
        <v>0</v>
      </c>
    </row>
    <row r="21" spans="1:28" ht="16.5" thickBot="1" x14ac:dyDescent="0.3">
      <c r="A21" s="11"/>
      <c r="C21" s="83" t="s">
        <v>524</v>
      </c>
      <c r="D21" s="90"/>
      <c r="E21" s="103"/>
      <c r="F21" s="86">
        <f>'Monitoria Anual - 1'!C56</f>
        <v>2</v>
      </c>
      <c r="G21" s="104">
        <f t="shared" si="0"/>
        <v>4.878048780487805E-2</v>
      </c>
      <c r="H21" s="101"/>
      <c r="X21" s="11"/>
    </row>
    <row r="22" spans="1:28" ht="16.5" thickBot="1" x14ac:dyDescent="0.3">
      <c r="A22" s="11"/>
      <c r="C22" s="92" t="s">
        <v>525</v>
      </c>
      <c r="D22" s="94">
        <f>SUM(D16:D20)</f>
        <v>40</v>
      </c>
      <c r="E22" s="32">
        <f>SUM(E15:E21)</f>
        <v>1</v>
      </c>
      <c r="F22" s="93">
        <f>SUM(F16:F21)</f>
        <v>41</v>
      </c>
      <c r="G22" s="32">
        <f>SUM(G16:G21)</f>
        <v>1</v>
      </c>
      <c r="H22" s="101"/>
      <c r="X22" s="11"/>
    </row>
    <row r="23" spans="1:28" ht="15.75" thickBot="1" x14ac:dyDescent="0.3">
      <c r="A23" s="11"/>
      <c r="C23" s="73" t="s">
        <v>526</v>
      </c>
      <c r="D23" s="500">
        <f>COUNTIF('Monitoria Anual - 1'!S11:S889,"Agrupada")</f>
        <v>1</v>
      </c>
      <c r="E23" s="501"/>
      <c r="F23" s="501"/>
      <c r="G23" s="502"/>
      <c r="H23" s="5"/>
      <c r="X23" s="11"/>
    </row>
    <row r="24" spans="1:28" ht="15.75" thickBot="1" x14ac:dyDescent="0.3">
      <c r="A24" s="11"/>
      <c r="C24" s="72" t="s">
        <v>527</v>
      </c>
      <c r="D24" s="500">
        <f>COUNTIF('Monitoria Anual - 1'!S11:S51,"Excluída")</f>
        <v>0</v>
      </c>
      <c r="E24" s="501"/>
      <c r="F24" s="501"/>
      <c r="G24" s="502"/>
      <c r="X24" s="11"/>
    </row>
    <row r="25" spans="1:28" x14ac:dyDescent="0.25">
      <c r="A25" s="11"/>
      <c r="X25" s="11"/>
    </row>
    <row r="26" spans="1:28" x14ac:dyDescent="0.25">
      <c r="A26" s="11"/>
      <c r="X26" s="11"/>
    </row>
    <row r="27" spans="1:28" ht="15.75" x14ac:dyDescent="0.25">
      <c r="A27" s="11"/>
      <c r="B27" s="498" t="s">
        <v>528</v>
      </c>
      <c r="C27" s="499"/>
      <c r="D27" s="42"/>
      <c r="E27" s="42"/>
      <c r="F27" s="42"/>
      <c r="G27" s="42"/>
      <c r="X27" s="11"/>
    </row>
    <row r="28" spans="1:28" ht="16.5" thickBot="1" x14ac:dyDescent="0.3">
      <c r="A28" s="11"/>
      <c r="B28" s="42"/>
      <c r="C28" s="17"/>
      <c r="D28" s="17"/>
      <c r="E28" s="17"/>
      <c r="F28" s="17"/>
      <c r="G28" s="17"/>
      <c r="H28" s="42"/>
      <c r="I28" s="42"/>
      <c r="J28" s="42"/>
      <c r="K28" s="42"/>
      <c r="L28" s="42"/>
      <c r="M28" s="42"/>
      <c r="N28" s="42"/>
      <c r="O28" s="42"/>
      <c r="P28" s="42"/>
      <c r="Q28" s="42"/>
      <c r="R28" s="42"/>
      <c r="S28" s="42"/>
      <c r="T28" s="42"/>
      <c r="U28" s="42"/>
      <c r="V28" s="42"/>
      <c r="W28" s="42"/>
      <c r="X28" s="11"/>
    </row>
    <row r="29" spans="1:28" ht="16.5" thickBot="1" x14ac:dyDescent="0.3">
      <c r="A29" s="11"/>
      <c r="B29" s="17"/>
      <c r="C29" s="33" t="s">
        <v>529</v>
      </c>
      <c r="D29" s="66">
        <f>COUNTA('Monitoria Anual - 1'!A11:A50)</f>
        <v>4</v>
      </c>
      <c r="H29" s="17"/>
      <c r="I29" s="17"/>
      <c r="J29" s="17"/>
      <c r="K29" s="17"/>
      <c r="L29" s="17"/>
      <c r="M29" s="17"/>
      <c r="N29" s="17"/>
      <c r="O29" s="17"/>
      <c r="P29" s="17"/>
      <c r="Q29" s="17"/>
      <c r="R29" s="17"/>
      <c r="S29" s="17"/>
      <c r="T29" s="17"/>
      <c r="U29" s="17"/>
      <c r="V29" s="17"/>
      <c r="W29" s="17"/>
      <c r="X29" s="11"/>
    </row>
    <row r="30" spans="1:28" ht="15.75" thickBot="1" x14ac:dyDescent="0.3">
      <c r="A30" s="11"/>
      <c r="X30" s="11"/>
    </row>
    <row r="31" spans="1:28" ht="15.75" thickBot="1" x14ac:dyDescent="0.3">
      <c r="A31" s="11"/>
      <c r="C31" s="76" t="s">
        <v>530</v>
      </c>
      <c r="D31" s="76" t="s">
        <v>531</v>
      </c>
      <c r="E31" s="19"/>
      <c r="F31" s="20"/>
      <c r="G31" s="21"/>
      <c r="H31" s="23"/>
      <c r="I31" s="24"/>
      <c r="J31" s="25"/>
      <c r="W31" s="1"/>
      <c r="X31" s="11"/>
    </row>
    <row r="32" spans="1:28" x14ac:dyDescent="0.25">
      <c r="A32" s="11"/>
      <c r="C32" s="74" t="s">
        <v>532</v>
      </c>
      <c r="D32" s="97">
        <f>SUM(F32:J32)</f>
        <v>11</v>
      </c>
      <c r="E32" s="34">
        <f>COUNTA('Monitoria Anual - 1'!S11:S21)</f>
        <v>0</v>
      </c>
      <c r="F32" s="64">
        <f>COUNTA('Monitoria Anual - 1'!N11:N21)</f>
        <v>0</v>
      </c>
      <c r="G32" s="64">
        <f>COUNTA('Monitoria Anual - 1'!O11:O21)</f>
        <v>1</v>
      </c>
      <c r="H32" s="64">
        <f>COUNTA('Monitoria Anual - 1'!P11:P21)</f>
        <v>2</v>
      </c>
      <c r="I32" s="64">
        <f>COUNTA('Monitoria Anual - 1'!Q11:Q21)</f>
        <v>8</v>
      </c>
      <c r="J32" s="65">
        <f>COUNTA('Monitoria Anual - 1'!R11:R21)</f>
        <v>0</v>
      </c>
      <c r="W32" s="1"/>
      <c r="X32" s="11"/>
    </row>
    <row r="33" spans="1:30" x14ac:dyDescent="0.25">
      <c r="A33" s="11"/>
      <c r="C33" s="75" t="s">
        <v>533</v>
      </c>
      <c r="D33" s="74">
        <f>SUM(F33:J33)</f>
        <v>12</v>
      </c>
      <c r="E33" s="35">
        <f>COUNTA('Monitoria Anual - 1'!S22:S33)</f>
        <v>0</v>
      </c>
      <c r="F33" s="36">
        <f>COUNTA('Monitoria Anual - 1'!N22:N33)</f>
        <v>3</v>
      </c>
      <c r="G33" s="36">
        <f>COUNTA('Monitoria Anual - 1'!O22:O33)</f>
        <v>3</v>
      </c>
      <c r="H33" s="36">
        <f>COUNTA('Monitoria Anual - 1'!P22:P33)</f>
        <v>1</v>
      </c>
      <c r="I33" s="36">
        <f>COUNTA('Monitoria Anual - 1'!Q22:Q33)</f>
        <v>5</v>
      </c>
      <c r="J33" s="37">
        <f>COUNTA('Monitoria Anual - 1'!R22:R33)</f>
        <v>0</v>
      </c>
      <c r="W33" s="1"/>
      <c r="X33" s="11"/>
    </row>
    <row r="34" spans="1:30" x14ac:dyDescent="0.25">
      <c r="A34" s="11"/>
      <c r="C34" s="75" t="s">
        <v>534</v>
      </c>
      <c r="D34" s="74">
        <f t="shared" ref="D34:D35" si="2">SUM(F34:J34)</f>
        <v>8</v>
      </c>
      <c r="E34" s="35">
        <f>COUNTA('Monitoria Anual - 1'!S34:S41)</f>
        <v>0</v>
      </c>
      <c r="F34" s="36">
        <f>COUNTA('Monitoria Anual - 1'!N34:N41)</f>
        <v>0</v>
      </c>
      <c r="G34" s="36">
        <f>COUNTA('Monitoria Anual - 1'!O34:O41)</f>
        <v>3</v>
      </c>
      <c r="H34" s="36">
        <f>COUNTA('Monitoria Anual - 1'!P34:P41)</f>
        <v>0</v>
      </c>
      <c r="I34" s="36">
        <f>COUNTA('Monitoria Anual - 1'!Q34:Q41)</f>
        <v>4</v>
      </c>
      <c r="J34" s="37">
        <f>COUNTA('Monitoria Anual - 1'!R34:R41)</f>
        <v>1</v>
      </c>
      <c r="W34" s="1"/>
      <c r="X34" s="11"/>
    </row>
    <row r="35" spans="1:30" x14ac:dyDescent="0.25">
      <c r="A35" s="11"/>
      <c r="C35" s="75" t="s">
        <v>535</v>
      </c>
      <c r="D35" s="74">
        <f t="shared" si="2"/>
        <v>9</v>
      </c>
      <c r="E35" s="35">
        <f>COUNTA('Monitoria Anual - 1'!S42:S50)</f>
        <v>1</v>
      </c>
      <c r="F35" s="36">
        <f>COUNTA('Monitoria Anual - 1'!N42:N50)</f>
        <v>1</v>
      </c>
      <c r="G35" s="36">
        <f>COUNTA('Monitoria Anual - 1'!O42:O50)</f>
        <v>2</v>
      </c>
      <c r="H35" s="36">
        <f>COUNTA('Monitoria Anual - 1'!P42:P50)</f>
        <v>2</v>
      </c>
      <c r="I35" s="36">
        <f>COUNTA('Monitoria Anual - 1'!Q42:Q50)</f>
        <v>4</v>
      </c>
      <c r="J35" s="37">
        <f>COUNTA('Monitoria Anual - 1'!R42:R50)</f>
        <v>0</v>
      </c>
      <c r="W35" s="1"/>
      <c r="X35" s="11"/>
    </row>
    <row r="36" spans="1:30" x14ac:dyDescent="0.25">
      <c r="A36" s="11"/>
      <c r="X36" s="11"/>
    </row>
    <row r="37" spans="1:30" x14ac:dyDescent="0.25">
      <c r="A37" s="11"/>
      <c r="B37" s="11"/>
      <c r="C37" s="11"/>
      <c r="D37" s="11"/>
      <c r="E37" s="11"/>
      <c r="F37" s="11"/>
      <c r="G37" s="11"/>
      <c r="H37" s="11"/>
      <c r="I37" s="11"/>
      <c r="J37" s="11"/>
      <c r="K37" s="11"/>
      <c r="L37" s="11"/>
      <c r="M37" s="11"/>
      <c r="N37" s="11"/>
      <c r="O37" s="11"/>
      <c r="P37" s="11"/>
      <c r="Q37" s="11"/>
      <c r="R37" s="11"/>
      <c r="S37" s="11"/>
      <c r="T37" s="11"/>
      <c r="U37" s="11"/>
      <c r="V37" s="11"/>
      <c r="W37" s="11"/>
      <c r="X37" s="11"/>
    </row>
    <row r="39" spans="1:30" x14ac:dyDescent="0.25">
      <c r="A39" s="98"/>
      <c r="B39" s="98"/>
      <c r="C39" s="98"/>
      <c r="D39" s="98"/>
      <c r="E39" s="98"/>
      <c r="F39" s="98"/>
      <c r="G39" s="98"/>
      <c r="H39" s="98"/>
      <c r="I39" s="98"/>
      <c r="J39" s="98"/>
      <c r="K39" s="98"/>
      <c r="L39" s="98"/>
      <c r="M39" s="98"/>
      <c r="N39" s="98"/>
      <c r="O39" s="98"/>
      <c r="P39" s="98"/>
      <c r="Q39" s="98"/>
      <c r="R39" s="98"/>
      <c r="S39" s="98"/>
      <c r="T39" s="98"/>
      <c r="U39" s="98"/>
      <c r="V39" s="98"/>
      <c r="W39" s="98"/>
      <c r="X39" s="98"/>
      <c r="Y39" s="98"/>
      <c r="Z39" s="98"/>
      <c r="AA39" s="98"/>
      <c r="AB39" s="98"/>
      <c r="AC39" s="98"/>
      <c r="AD39" s="98"/>
    </row>
    <row r="40" spans="1:30" x14ac:dyDescent="0.25">
      <c r="A40" s="98"/>
      <c r="B40" s="98"/>
      <c r="C40" s="98"/>
      <c r="D40" s="98"/>
      <c r="E40" s="98"/>
      <c r="F40" s="98"/>
      <c r="G40" s="98"/>
      <c r="H40" s="98"/>
      <c r="I40" s="98"/>
      <c r="J40" s="98"/>
      <c r="K40" s="98"/>
      <c r="L40" s="98"/>
      <c r="M40" s="98"/>
      <c r="N40" s="98"/>
      <c r="O40" s="98"/>
      <c r="P40" s="98"/>
      <c r="Q40" s="98"/>
      <c r="R40" s="98"/>
      <c r="S40" s="98"/>
      <c r="T40" s="98"/>
      <c r="U40" s="98"/>
      <c r="V40" s="98"/>
      <c r="W40" s="98"/>
      <c r="X40" s="98"/>
      <c r="Y40" s="98"/>
      <c r="Z40" s="98"/>
      <c r="AA40" s="98"/>
      <c r="AB40" s="98"/>
      <c r="AC40" s="98"/>
      <c r="AD40" s="98"/>
    </row>
    <row r="41" spans="1:30" x14ac:dyDescent="0.25">
      <c r="A41" s="98"/>
      <c r="B41" s="98"/>
      <c r="C41" s="98"/>
      <c r="D41" s="98"/>
      <c r="E41" s="98"/>
      <c r="F41" s="98"/>
      <c r="G41" s="98"/>
      <c r="H41" s="98"/>
      <c r="I41" s="98"/>
      <c r="J41" s="98"/>
      <c r="K41" s="98"/>
      <c r="L41" s="98"/>
      <c r="M41" s="98"/>
      <c r="N41" s="98"/>
      <c r="O41" s="98"/>
      <c r="P41" s="98"/>
      <c r="Q41" s="98"/>
      <c r="R41" s="98"/>
      <c r="S41" s="98"/>
      <c r="T41" s="98"/>
      <c r="U41" s="98"/>
      <c r="V41" s="98"/>
      <c r="W41" s="98"/>
      <c r="X41" s="98"/>
      <c r="Y41" s="98"/>
      <c r="Z41" s="98"/>
      <c r="AA41" s="98"/>
      <c r="AB41" s="98"/>
      <c r="AC41" s="98"/>
      <c r="AD41" s="98"/>
    </row>
  </sheetData>
  <sheetProtection algorithmName="SHA-512" hashValue="YATf+ZKywgD0JO/mItLVPCCOBWPCDupC8K04IYjWTX7of/5RpXpiH35xGAUwAix6LfSlgPF9frSDhpt5vm0CLQ==" saltValue="KZkI+bTok8RQl13YP9ET5g==" spinCount="100000" sheet="1" objects="1" scenarios="1" formatCells="0" formatColumns="0" formatRows="0"/>
  <protectedRanges>
    <protectedRange password="ECFE" sqref="A36:AD41 A1:AD35" name="Intervalo1"/>
  </protectedRanges>
  <mergeCells count="13">
    <mergeCell ref="B1:W2"/>
    <mergeCell ref="B27:C27"/>
    <mergeCell ref="D23:G23"/>
    <mergeCell ref="D24:G24"/>
    <mergeCell ref="B3:W3"/>
    <mergeCell ref="D7:G7"/>
    <mergeCell ref="B11:C11"/>
    <mergeCell ref="B9:W9"/>
    <mergeCell ref="F12:G12"/>
    <mergeCell ref="C13:G13"/>
    <mergeCell ref="B5:C5"/>
    <mergeCell ref="B7:C7"/>
    <mergeCell ref="D5:M5"/>
  </mergeCells>
  <conditionalFormatting sqref="E32:F32 F32:J35">
    <cfRule type="cellIs" dxfId="43" priority="5"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108"/>
  <sheetViews>
    <sheetView showGridLines="0" zoomScale="80" zoomScaleNormal="80" workbookViewId="0">
      <selection sqref="A1:XFD6"/>
    </sheetView>
  </sheetViews>
  <sheetFormatPr defaultColWidth="8.85546875" defaultRowHeight="15" x14ac:dyDescent="0.25"/>
  <cols>
    <col min="1" max="1" width="25.85546875" style="2" customWidth="1"/>
    <col min="2" max="2" width="7.28515625" style="2" customWidth="1"/>
    <col min="3" max="3" width="51.140625" style="2" customWidth="1"/>
    <col min="4" max="4" width="27.42578125" style="2" customWidth="1"/>
    <col min="5" max="5" width="19.42578125" style="2" customWidth="1"/>
    <col min="6" max="6" width="21.85546875" style="2" customWidth="1"/>
    <col min="7" max="7" width="22" style="2" customWidth="1"/>
    <col min="8" max="12" width="25.140625" style="2" customWidth="1"/>
    <col min="13" max="13" width="27.7109375" style="2" bestFit="1" customWidth="1"/>
    <col min="14" max="19" width="26.7109375" style="57" customWidth="1"/>
    <col min="20" max="20" width="45.42578125" style="2" customWidth="1"/>
    <col min="21" max="21" width="39.28515625" style="2" customWidth="1"/>
    <col min="22" max="22" width="53.42578125" style="2" customWidth="1"/>
    <col min="23" max="24" width="26.7109375" style="2" customWidth="1"/>
    <col min="25" max="27" width="28.85546875" style="2" customWidth="1"/>
    <col min="28" max="32" width="18.7109375" style="2" customWidth="1"/>
    <col min="33" max="33" width="23" style="2" bestFit="1" customWidth="1"/>
    <col min="34" max="34" width="18.7109375" style="2" customWidth="1"/>
    <col min="35" max="35" width="22.7109375" style="2" customWidth="1"/>
    <col min="36" max="36" width="7" style="2" customWidth="1"/>
    <col min="37" max="39" width="8.85546875" style="2"/>
    <col min="40" max="40" width="8.85546875" style="2" hidden="1" customWidth="1"/>
    <col min="41" max="16384" width="8.85546875" style="2"/>
  </cols>
  <sheetData>
    <row r="1" spans="1:40" ht="30.75" customHeight="1" x14ac:dyDescent="0.25">
      <c r="A1" s="446" t="s">
        <v>509</v>
      </c>
      <c r="B1" s="446"/>
      <c r="C1" s="446"/>
      <c r="D1" s="446"/>
      <c r="E1" s="446"/>
      <c r="F1" s="446"/>
      <c r="G1" s="446"/>
      <c r="H1" s="446"/>
      <c r="I1" s="446"/>
      <c r="J1" s="446"/>
      <c r="K1" s="446"/>
      <c r="L1" s="446"/>
      <c r="M1" s="446"/>
      <c r="N1" s="446"/>
      <c r="O1" s="446"/>
      <c r="P1" s="446"/>
      <c r="Q1" s="446"/>
      <c r="R1" s="446"/>
      <c r="S1" s="446"/>
      <c r="T1" s="446"/>
      <c r="U1" s="446"/>
      <c r="V1" s="446"/>
      <c r="W1" s="446"/>
      <c r="X1" s="446"/>
      <c r="Y1" s="446"/>
      <c r="Z1" s="446"/>
      <c r="AA1" s="446"/>
      <c r="AB1" s="446"/>
      <c r="AC1" s="446"/>
      <c r="AD1" s="446"/>
      <c r="AE1" s="446"/>
      <c r="AF1" s="446"/>
      <c r="AG1" s="446"/>
      <c r="AH1" s="446"/>
      <c r="AI1" s="446"/>
      <c r="AJ1" s="18"/>
    </row>
    <row r="2" spans="1:40" ht="33.75" customHeight="1" thickBot="1" x14ac:dyDescent="0.3">
      <c r="A2" s="447" t="s">
        <v>1</v>
      </c>
      <c r="B2" s="447"/>
      <c r="C2" s="447"/>
      <c r="D2" s="447"/>
      <c r="E2" s="447"/>
      <c r="F2" s="447"/>
      <c r="G2" s="447"/>
      <c r="H2" s="447"/>
      <c r="I2" s="447"/>
      <c r="J2" s="447"/>
      <c r="K2" s="447"/>
      <c r="L2" s="447"/>
      <c r="M2" s="447"/>
      <c r="N2" s="447"/>
      <c r="O2" s="447"/>
      <c r="P2" s="447"/>
      <c r="Q2" s="447"/>
      <c r="R2" s="447"/>
      <c r="S2" s="447"/>
      <c r="T2" s="447"/>
      <c r="U2" s="447"/>
      <c r="V2" s="447"/>
      <c r="W2" s="447"/>
      <c r="X2" s="447"/>
      <c r="Y2" s="447"/>
      <c r="Z2" s="447"/>
      <c r="AA2" s="447"/>
      <c r="AB2" s="447"/>
      <c r="AC2" s="447"/>
      <c r="AD2" s="447"/>
      <c r="AE2" s="447"/>
      <c r="AF2" s="447"/>
      <c r="AG2" s="447"/>
      <c r="AH2" s="447"/>
      <c r="AI2" s="447"/>
      <c r="AJ2" s="18"/>
    </row>
    <row r="3" spans="1:40" ht="15.75" thickTop="1" x14ac:dyDescent="0.25">
      <c r="AJ3" s="18"/>
    </row>
    <row r="4" spans="1:40" ht="45" customHeight="1" x14ac:dyDescent="0.25">
      <c r="A4" s="52" t="s">
        <v>2</v>
      </c>
      <c r="B4" s="547" t="s">
        <v>3</v>
      </c>
      <c r="C4" s="547"/>
      <c r="D4" s="547"/>
      <c r="E4" s="547"/>
      <c r="F4" s="547"/>
      <c r="G4" s="548"/>
      <c r="H4" s="13"/>
      <c r="I4" s="13"/>
      <c r="J4" s="13"/>
      <c r="K4" s="13"/>
      <c r="L4" s="13"/>
      <c r="M4" s="13"/>
      <c r="N4" s="13"/>
      <c r="O4" s="13"/>
      <c r="P4" s="13"/>
      <c r="Q4" s="13"/>
      <c r="R4" s="13"/>
      <c r="S4" s="2"/>
      <c r="AJ4" s="18"/>
    </row>
    <row r="5" spans="1:40" x14ac:dyDescent="0.25">
      <c r="AJ5" s="18"/>
    </row>
    <row r="6" spans="1:40" ht="27" customHeight="1" x14ac:dyDescent="0.25">
      <c r="A6" s="52" t="s">
        <v>4</v>
      </c>
      <c r="B6" s="549" t="s">
        <v>536</v>
      </c>
      <c r="C6" s="461"/>
      <c r="M6" s="57"/>
      <c r="AJ6" s="18"/>
      <c r="AN6" s="2" t="s">
        <v>6</v>
      </c>
    </row>
    <row r="7" spans="1:40" ht="15.75" thickBot="1" x14ac:dyDescent="0.3">
      <c r="AJ7" s="18"/>
      <c r="AN7" s="58" t="s">
        <v>7</v>
      </c>
    </row>
    <row r="8" spans="1:40" ht="11.25" customHeight="1" thickBot="1" x14ac:dyDescent="0.3">
      <c r="A8" s="464" t="s">
        <v>8</v>
      </c>
      <c r="B8" s="465"/>
      <c r="C8" s="465"/>
      <c r="D8" s="465"/>
      <c r="E8" s="465"/>
      <c r="F8" s="465"/>
      <c r="G8" s="465"/>
      <c r="H8" s="465"/>
      <c r="I8" s="465"/>
      <c r="J8" s="465"/>
      <c r="K8" s="465"/>
      <c r="L8" s="465"/>
      <c r="M8" s="466"/>
      <c r="N8" s="482" t="s">
        <v>9</v>
      </c>
      <c r="O8" s="483"/>
      <c r="P8" s="483"/>
      <c r="Q8" s="483"/>
      <c r="R8" s="483"/>
      <c r="S8" s="483"/>
      <c r="T8" s="483"/>
      <c r="U8" s="483"/>
      <c r="V8" s="483"/>
      <c r="W8" s="483"/>
      <c r="X8" s="484"/>
      <c r="Y8" s="448" t="s">
        <v>10</v>
      </c>
      <c r="Z8" s="449"/>
      <c r="AA8" s="449"/>
      <c r="AB8" s="449"/>
      <c r="AC8" s="449"/>
      <c r="AD8" s="449"/>
      <c r="AE8" s="449"/>
      <c r="AF8" s="449"/>
      <c r="AG8" s="449"/>
      <c r="AH8" s="449"/>
      <c r="AI8" s="450"/>
      <c r="AJ8" s="18"/>
    </row>
    <row r="9" spans="1:40" ht="20.25" customHeight="1" x14ac:dyDescent="0.25">
      <c r="A9" s="523" t="s">
        <v>11</v>
      </c>
      <c r="B9" s="525" t="s">
        <v>12</v>
      </c>
      <c r="C9" s="525" t="s">
        <v>13</v>
      </c>
      <c r="D9" s="525" t="s">
        <v>14</v>
      </c>
      <c r="E9" s="468" t="s">
        <v>15</v>
      </c>
      <c r="F9" s="525" t="s">
        <v>16</v>
      </c>
      <c r="G9" s="525"/>
      <c r="H9" s="525" t="s">
        <v>17</v>
      </c>
      <c r="I9" s="525" t="s">
        <v>18</v>
      </c>
      <c r="J9" s="525" t="s">
        <v>19</v>
      </c>
      <c r="K9" s="545" t="s">
        <v>20</v>
      </c>
      <c r="L9" s="546"/>
      <c r="M9" s="525" t="s">
        <v>21</v>
      </c>
      <c r="N9" s="521" t="s">
        <v>22</v>
      </c>
      <c r="O9" s="535" t="s">
        <v>23</v>
      </c>
      <c r="P9" s="537" t="s">
        <v>24</v>
      </c>
      <c r="Q9" s="539" t="s">
        <v>25</v>
      </c>
      <c r="R9" s="541" t="s">
        <v>26</v>
      </c>
      <c r="S9" s="543" t="s">
        <v>27</v>
      </c>
      <c r="T9" s="518" t="s">
        <v>28</v>
      </c>
      <c r="U9" s="518" t="s">
        <v>29</v>
      </c>
      <c r="V9" s="518" t="s">
        <v>30</v>
      </c>
      <c r="W9" s="518" t="s">
        <v>31</v>
      </c>
      <c r="X9" s="531" t="s">
        <v>32</v>
      </c>
      <c r="Y9" s="533" t="s">
        <v>33</v>
      </c>
      <c r="Z9" s="516" t="s">
        <v>34</v>
      </c>
      <c r="AA9" s="514" t="s">
        <v>35</v>
      </c>
      <c r="AB9" s="516" t="s">
        <v>36</v>
      </c>
      <c r="AC9" s="516" t="s">
        <v>37</v>
      </c>
      <c r="AD9" s="516" t="s">
        <v>38</v>
      </c>
      <c r="AE9" s="516" t="s">
        <v>39</v>
      </c>
      <c r="AF9" s="529" t="s">
        <v>40</v>
      </c>
      <c r="AG9" s="516" t="s">
        <v>41</v>
      </c>
      <c r="AH9" s="516" t="s">
        <v>42</v>
      </c>
      <c r="AI9" s="550" t="s">
        <v>43</v>
      </c>
      <c r="AJ9" s="18"/>
    </row>
    <row r="10" spans="1:40" ht="18.75" customHeight="1" thickBot="1" x14ac:dyDescent="0.3">
      <c r="A10" s="524"/>
      <c r="B10" s="526"/>
      <c r="C10" s="526"/>
      <c r="D10" s="526"/>
      <c r="E10" s="527"/>
      <c r="F10" s="51" t="s">
        <v>44</v>
      </c>
      <c r="G10" s="51" t="s">
        <v>45</v>
      </c>
      <c r="H10" s="526"/>
      <c r="I10" s="526"/>
      <c r="J10" s="526"/>
      <c r="K10" s="96" t="s">
        <v>46</v>
      </c>
      <c r="L10" s="96" t="s">
        <v>47</v>
      </c>
      <c r="M10" s="526"/>
      <c r="N10" s="522"/>
      <c r="O10" s="536"/>
      <c r="P10" s="538"/>
      <c r="Q10" s="540"/>
      <c r="R10" s="542"/>
      <c r="S10" s="544"/>
      <c r="T10" s="519"/>
      <c r="U10" s="519"/>
      <c r="V10" s="520"/>
      <c r="W10" s="520"/>
      <c r="X10" s="532"/>
      <c r="Y10" s="534"/>
      <c r="Z10" s="517"/>
      <c r="AA10" s="515"/>
      <c r="AB10" s="517"/>
      <c r="AC10" s="517"/>
      <c r="AD10" s="517"/>
      <c r="AE10" s="517"/>
      <c r="AF10" s="530"/>
      <c r="AG10" s="517"/>
      <c r="AH10" s="517"/>
      <c r="AI10" s="551"/>
      <c r="AJ10" s="18"/>
    </row>
    <row r="11" spans="1:40" ht="57.75" customHeight="1" x14ac:dyDescent="0.25">
      <c r="A11" s="528" t="s">
        <v>48</v>
      </c>
      <c r="B11" s="174" t="s">
        <v>49</v>
      </c>
      <c r="C11" s="109" t="s">
        <v>50</v>
      </c>
      <c r="D11" s="171" t="s">
        <v>51</v>
      </c>
      <c r="E11" s="171" t="s">
        <v>52</v>
      </c>
      <c r="F11" s="113">
        <v>43647</v>
      </c>
      <c r="G11" s="113">
        <v>44531</v>
      </c>
      <c r="H11" s="111" t="s">
        <v>53</v>
      </c>
      <c r="I11" s="131">
        <v>0</v>
      </c>
      <c r="J11" s="111" t="s">
        <v>537</v>
      </c>
      <c r="K11" s="109"/>
      <c r="L11" s="109"/>
      <c r="M11" s="109"/>
      <c r="N11" s="59"/>
      <c r="O11" s="60"/>
      <c r="P11" s="59"/>
      <c r="Q11" s="59" t="s">
        <v>55</v>
      </c>
      <c r="R11" s="59"/>
      <c r="S11" s="61"/>
      <c r="T11" s="181" t="s">
        <v>538</v>
      </c>
      <c r="U11" s="181" t="s">
        <v>539</v>
      </c>
      <c r="V11" s="184"/>
      <c r="W11" s="109" t="s">
        <v>540</v>
      </c>
      <c r="X11" s="184"/>
      <c r="Y11" s="184" t="s">
        <v>541</v>
      </c>
      <c r="Z11" s="184"/>
      <c r="AA11" s="109" t="s">
        <v>542</v>
      </c>
      <c r="AB11" s="109"/>
      <c r="AC11" s="109"/>
      <c r="AD11" s="109"/>
      <c r="AE11" s="109"/>
      <c r="AF11" s="109"/>
      <c r="AG11" s="109"/>
      <c r="AH11" s="109"/>
      <c r="AI11" s="109"/>
      <c r="AJ11" s="18"/>
    </row>
    <row r="12" spans="1:40" ht="51" customHeight="1" x14ac:dyDescent="0.25">
      <c r="A12" s="512"/>
      <c r="B12" s="174" t="s">
        <v>61</v>
      </c>
      <c r="C12" s="110" t="s">
        <v>62</v>
      </c>
      <c r="D12" s="111" t="s">
        <v>63</v>
      </c>
      <c r="E12" s="111" t="s">
        <v>64</v>
      </c>
      <c r="F12" s="113">
        <v>44013</v>
      </c>
      <c r="G12" s="113">
        <v>45108</v>
      </c>
      <c r="H12" s="111" t="s">
        <v>58</v>
      </c>
      <c r="I12" s="131">
        <v>0</v>
      </c>
      <c r="J12" s="111" t="s">
        <v>543</v>
      </c>
      <c r="K12" s="111"/>
      <c r="L12" s="115"/>
      <c r="M12" s="111" t="s">
        <v>66</v>
      </c>
      <c r="N12" s="59"/>
      <c r="O12" s="59"/>
      <c r="P12" s="59"/>
      <c r="Q12" s="59" t="s">
        <v>55</v>
      </c>
      <c r="R12" s="59"/>
      <c r="S12" s="61"/>
      <c r="T12" s="182" t="s">
        <v>544</v>
      </c>
      <c r="U12" s="183" t="s">
        <v>545</v>
      </c>
      <c r="V12" s="182" t="s">
        <v>546</v>
      </c>
      <c r="W12" s="108" t="s">
        <v>547</v>
      </c>
      <c r="X12" s="182"/>
      <c r="Y12" s="182" t="s">
        <v>548</v>
      </c>
      <c r="Z12" s="182"/>
      <c r="AA12" s="108"/>
      <c r="AB12" s="108"/>
      <c r="AC12" s="175">
        <v>45261</v>
      </c>
      <c r="AD12" s="108" t="s">
        <v>268</v>
      </c>
      <c r="AE12" s="108"/>
      <c r="AF12" s="108" t="s">
        <v>549</v>
      </c>
      <c r="AG12" s="108"/>
      <c r="AH12" s="108"/>
      <c r="AI12" s="108"/>
      <c r="AJ12" s="18"/>
    </row>
    <row r="13" spans="1:40" ht="54" customHeight="1" x14ac:dyDescent="0.25">
      <c r="A13" s="512"/>
      <c r="B13" s="45" t="s">
        <v>69</v>
      </c>
      <c r="C13" s="110" t="s">
        <v>70</v>
      </c>
      <c r="D13" s="111" t="s">
        <v>71</v>
      </c>
      <c r="E13" s="111" t="s">
        <v>72</v>
      </c>
      <c r="F13" s="113">
        <v>44562</v>
      </c>
      <c r="G13" s="113">
        <v>45474</v>
      </c>
      <c r="H13" s="111" t="s">
        <v>58</v>
      </c>
      <c r="I13" s="131">
        <v>500000</v>
      </c>
      <c r="J13" s="111" t="s">
        <v>550</v>
      </c>
      <c r="K13" s="111" t="s">
        <v>74</v>
      </c>
      <c r="L13" s="115"/>
      <c r="M13" s="111" t="s">
        <v>75</v>
      </c>
      <c r="N13" s="59" t="s">
        <v>55</v>
      </c>
      <c r="O13" s="59"/>
      <c r="P13" s="59"/>
      <c r="Q13" s="59"/>
      <c r="R13" s="59"/>
      <c r="S13" s="61"/>
      <c r="T13" s="182"/>
      <c r="U13" s="182"/>
      <c r="V13" s="182"/>
      <c r="W13" s="108" t="s">
        <v>547</v>
      </c>
      <c r="X13" s="182"/>
      <c r="Y13" s="182" t="s">
        <v>551</v>
      </c>
      <c r="Z13" s="182" t="s">
        <v>552</v>
      </c>
      <c r="AA13" s="108" t="s">
        <v>553</v>
      </c>
      <c r="AB13" s="108"/>
      <c r="AC13" s="108"/>
      <c r="AD13" s="108" t="s">
        <v>268</v>
      </c>
      <c r="AE13" s="108"/>
      <c r="AF13" s="108"/>
      <c r="AG13" s="108"/>
      <c r="AH13" s="108"/>
      <c r="AI13" s="108"/>
      <c r="AJ13" s="18"/>
    </row>
    <row r="14" spans="1:40" ht="51" customHeight="1" x14ac:dyDescent="0.25">
      <c r="A14" s="512"/>
      <c r="B14" s="45" t="s">
        <v>81</v>
      </c>
      <c r="C14" s="110" t="s">
        <v>82</v>
      </c>
      <c r="D14" s="111" t="s">
        <v>83</v>
      </c>
      <c r="E14" s="112" t="s">
        <v>84</v>
      </c>
      <c r="F14" s="113">
        <v>43647</v>
      </c>
      <c r="G14" s="113">
        <v>45474</v>
      </c>
      <c r="H14" s="116" t="s">
        <v>85</v>
      </c>
      <c r="I14" s="116">
        <v>150000</v>
      </c>
      <c r="J14" s="111" t="s">
        <v>554</v>
      </c>
      <c r="K14" s="117"/>
      <c r="L14" s="115"/>
      <c r="M14" s="111" t="s">
        <v>87</v>
      </c>
      <c r="N14" s="59"/>
      <c r="O14" s="59"/>
      <c r="P14" s="59"/>
      <c r="Q14" s="59" t="s">
        <v>55</v>
      </c>
      <c r="R14" s="59"/>
      <c r="S14" s="61"/>
      <c r="T14" s="182" t="s">
        <v>555</v>
      </c>
      <c r="U14" s="182" t="s">
        <v>556</v>
      </c>
      <c r="V14" s="182"/>
      <c r="W14" s="108" t="s">
        <v>557</v>
      </c>
      <c r="X14" s="182" t="s">
        <v>558</v>
      </c>
      <c r="Y14" s="182"/>
      <c r="Z14" s="182" t="s">
        <v>559</v>
      </c>
      <c r="AA14" s="108"/>
      <c r="AB14" s="108"/>
      <c r="AC14" s="108"/>
      <c r="AD14" s="108"/>
      <c r="AE14" s="108"/>
      <c r="AF14" s="108"/>
      <c r="AG14" s="108"/>
      <c r="AH14" s="108"/>
      <c r="AI14" s="108"/>
      <c r="AJ14" s="18"/>
    </row>
    <row r="15" spans="1:40" ht="43.5" customHeight="1" x14ac:dyDescent="0.25">
      <c r="A15" s="512"/>
      <c r="B15" s="45" t="s">
        <v>94</v>
      </c>
      <c r="C15" s="110" t="s">
        <v>95</v>
      </c>
      <c r="D15" s="111" t="s">
        <v>96</v>
      </c>
      <c r="E15" s="112"/>
      <c r="F15" s="113">
        <v>43647</v>
      </c>
      <c r="G15" s="113">
        <v>45474</v>
      </c>
      <c r="H15" s="116" t="s">
        <v>85</v>
      </c>
      <c r="I15" s="131">
        <v>1000000</v>
      </c>
      <c r="J15" s="111" t="s">
        <v>560</v>
      </c>
      <c r="K15" s="111" t="s">
        <v>98</v>
      </c>
      <c r="L15" s="115"/>
      <c r="M15" s="111"/>
      <c r="N15" s="59"/>
      <c r="O15" s="59"/>
      <c r="P15" s="59" t="s">
        <v>55</v>
      </c>
      <c r="Q15" s="59"/>
      <c r="R15" s="59"/>
      <c r="S15" s="61"/>
      <c r="T15" s="182" t="s">
        <v>561</v>
      </c>
      <c r="U15" s="182" t="s">
        <v>562</v>
      </c>
      <c r="V15" s="182" t="s">
        <v>563</v>
      </c>
      <c r="W15" s="186" t="s">
        <v>557</v>
      </c>
      <c r="X15" s="182"/>
      <c r="Y15" s="182"/>
      <c r="Z15" s="182"/>
      <c r="AA15" s="108"/>
      <c r="AB15" s="108"/>
      <c r="AC15" s="108"/>
      <c r="AD15" s="108"/>
      <c r="AE15" s="108"/>
      <c r="AF15" s="108"/>
      <c r="AG15" s="108" t="s">
        <v>564</v>
      </c>
      <c r="AH15" s="108"/>
      <c r="AI15" s="108"/>
      <c r="AJ15" s="18"/>
    </row>
    <row r="16" spans="1:40" ht="71.25" customHeight="1" x14ac:dyDescent="0.25">
      <c r="A16" s="512"/>
      <c r="B16" s="45" t="s">
        <v>105</v>
      </c>
      <c r="C16" s="110" t="s">
        <v>117</v>
      </c>
      <c r="D16" s="111" t="s">
        <v>565</v>
      </c>
      <c r="E16" s="111" t="s">
        <v>108</v>
      </c>
      <c r="F16" s="113">
        <v>43647</v>
      </c>
      <c r="G16" s="113">
        <v>45474</v>
      </c>
      <c r="H16" s="116" t="s">
        <v>109</v>
      </c>
      <c r="I16" s="131">
        <v>10000</v>
      </c>
      <c r="J16" s="111" t="s">
        <v>566</v>
      </c>
      <c r="K16" s="111" t="s">
        <v>111</v>
      </c>
      <c r="L16" s="115"/>
      <c r="M16" s="111" t="s">
        <v>112</v>
      </c>
      <c r="N16" s="59"/>
      <c r="O16" s="59"/>
      <c r="P16" s="59"/>
      <c r="Q16" s="59" t="s">
        <v>55</v>
      </c>
      <c r="R16" s="59"/>
      <c r="S16" s="61"/>
      <c r="T16" s="182" t="s">
        <v>567</v>
      </c>
      <c r="U16" s="182"/>
      <c r="V16" s="182" t="s">
        <v>568</v>
      </c>
      <c r="W16" s="108" t="s">
        <v>569</v>
      </c>
      <c r="X16" s="182" t="s">
        <v>570</v>
      </c>
      <c r="Y16" s="182"/>
      <c r="Z16" s="182"/>
      <c r="AA16" s="108"/>
      <c r="AB16" s="108"/>
      <c r="AC16" s="108"/>
      <c r="AD16" s="108"/>
      <c r="AE16" s="108"/>
      <c r="AF16" s="108"/>
      <c r="AG16" s="108"/>
      <c r="AH16" s="108"/>
      <c r="AI16" s="108"/>
      <c r="AJ16" s="18"/>
    </row>
    <row r="17" spans="1:36" ht="69" customHeight="1" x14ac:dyDescent="0.25">
      <c r="A17" s="512"/>
      <c r="B17" s="45" t="s">
        <v>119</v>
      </c>
      <c r="C17" s="110" t="s">
        <v>120</v>
      </c>
      <c r="D17" s="111" t="s">
        <v>121</v>
      </c>
      <c r="E17" s="112" t="s">
        <v>122</v>
      </c>
      <c r="F17" s="113">
        <v>43647</v>
      </c>
      <c r="G17" s="113">
        <v>45474</v>
      </c>
      <c r="H17" s="116" t="s">
        <v>123</v>
      </c>
      <c r="I17" s="116">
        <v>10000</v>
      </c>
      <c r="J17" s="115" t="s">
        <v>571</v>
      </c>
      <c r="K17" s="115"/>
      <c r="L17" s="115"/>
      <c r="M17" s="111" t="s">
        <v>125</v>
      </c>
      <c r="N17" s="59"/>
      <c r="O17" s="59"/>
      <c r="P17" s="59"/>
      <c r="Q17" s="59" t="s">
        <v>55</v>
      </c>
      <c r="R17" s="59"/>
      <c r="S17" s="61"/>
      <c r="T17" s="182" t="s">
        <v>572</v>
      </c>
      <c r="U17" s="182" t="s">
        <v>573</v>
      </c>
      <c r="V17" s="182" t="s">
        <v>574</v>
      </c>
      <c r="W17" s="108" t="s">
        <v>123</v>
      </c>
      <c r="X17" s="182" t="s">
        <v>575</v>
      </c>
      <c r="Y17" s="182"/>
      <c r="Z17" s="182"/>
      <c r="AA17" s="108"/>
      <c r="AB17" s="108"/>
      <c r="AC17" s="108"/>
      <c r="AD17" s="108"/>
      <c r="AE17" s="108"/>
      <c r="AF17" s="108" t="s">
        <v>576</v>
      </c>
      <c r="AG17" s="108"/>
      <c r="AH17" s="108"/>
      <c r="AI17" s="108"/>
      <c r="AJ17" s="18"/>
    </row>
    <row r="18" spans="1:36" ht="59.25" customHeight="1" x14ac:dyDescent="0.25">
      <c r="A18" s="512"/>
      <c r="B18" s="45" t="s">
        <v>130</v>
      </c>
      <c r="C18" s="110" t="s">
        <v>131</v>
      </c>
      <c r="D18" s="111" t="s">
        <v>96</v>
      </c>
      <c r="E18" s="112" t="s">
        <v>132</v>
      </c>
      <c r="F18" s="113">
        <v>43647</v>
      </c>
      <c r="G18" s="113">
        <v>45474</v>
      </c>
      <c r="H18" s="116" t="s">
        <v>133</v>
      </c>
      <c r="I18" s="116">
        <v>900000</v>
      </c>
      <c r="J18" s="111" t="s">
        <v>577</v>
      </c>
      <c r="K18" s="111"/>
      <c r="L18" s="115" t="s">
        <v>142</v>
      </c>
      <c r="M18" s="111" t="s">
        <v>136</v>
      </c>
      <c r="N18" s="59"/>
      <c r="O18" s="59"/>
      <c r="P18" s="59"/>
      <c r="Q18" s="59" t="s">
        <v>55</v>
      </c>
      <c r="R18" s="59"/>
      <c r="S18" s="61"/>
      <c r="T18" s="182" t="s">
        <v>578</v>
      </c>
      <c r="U18" s="182" t="s">
        <v>579</v>
      </c>
      <c r="V18" s="182"/>
      <c r="W18" s="108" t="s">
        <v>133</v>
      </c>
      <c r="X18" s="182"/>
      <c r="Y18" s="182"/>
      <c r="Z18" s="182"/>
      <c r="AA18" s="108"/>
      <c r="AB18" s="108"/>
      <c r="AC18" s="108"/>
      <c r="AD18" s="108"/>
      <c r="AE18" s="108"/>
      <c r="AF18" s="108"/>
      <c r="AG18" s="108"/>
      <c r="AH18" s="108"/>
      <c r="AI18" s="108"/>
      <c r="AJ18" s="18"/>
    </row>
    <row r="19" spans="1:36" ht="48" customHeight="1" x14ac:dyDescent="0.25">
      <c r="A19" s="512"/>
      <c r="B19" s="170" t="s">
        <v>143</v>
      </c>
      <c r="C19" s="110" t="s">
        <v>144</v>
      </c>
      <c r="D19" s="111" t="s">
        <v>145</v>
      </c>
      <c r="E19" s="112"/>
      <c r="F19" s="113">
        <v>43647</v>
      </c>
      <c r="G19" s="113">
        <v>44378</v>
      </c>
      <c r="H19" s="116" t="s">
        <v>146</v>
      </c>
      <c r="I19" s="116">
        <v>5000</v>
      </c>
      <c r="J19" s="111" t="s">
        <v>147</v>
      </c>
      <c r="K19" s="115"/>
      <c r="L19" s="115"/>
      <c r="M19" s="111"/>
      <c r="N19" s="59"/>
      <c r="O19" s="59" t="s">
        <v>55</v>
      </c>
      <c r="P19" s="59"/>
      <c r="Q19" s="59"/>
      <c r="R19" s="59"/>
      <c r="S19" s="61" t="s">
        <v>7</v>
      </c>
      <c r="T19" s="182" t="s">
        <v>580</v>
      </c>
      <c r="U19" s="182"/>
      <c r="V19" s="182" t="s">
        <v>581</v>
      </c>
      <c r="W19" s="108"/>
      <c r="X19" s="182" t="s">
        <v>582</v>
      </c>
      <c r="Y19" s="182"/>
      <c r="Z19" s="182"/>
      <c r="AA19" s="108"/>
      <c r="AB19" s="108"/>
      <c r="AC19" s="108"/>
      <c r="AD19" s="108"/>
      <c r="AE19" s="108"/>
      <c r="AF19" s="108"/>
      <c r="AG19" s="108"/>
      <c r="AH19" s="108"/>
      <c r="AI19" s="108" t="s">
        <v>583</v>
      </c>
      <c r="AJ19" s="18"/>
    </row>
    <row r="20" spans="1:36" ht="51.75" customHeight="1" x14ac:dyDescent="0.25">
      <c r="A20" s="512"/>
      <c r="B20" s="45" t="s">
        <v>152</v>
      </c>
      <c r="C20" s="110" t="s">
        <v>584</v>
      </c>
      <c r="D20" s="111" t="s">
        <v>154</v>
      </c>
      <c r="E20" s="111" t="s">
        <v>155</v>
      </c>
      <c r="F20" s="113">
        <v>44562</v>
      </c>
      <c r="G20" s="113">
        <v>45474</v>
      </c>
      <c r="H20" s="116" t="s">
        <v>156</v>
      </c>
      <c r="I20" s="116">
        <v>10000</v>
      </c>
      <c r="J20" s="111" t="s">
        <v>585</v>
      </c>
      <c r="K20" s="119" t="s">
        <v>158</v>
      </c>
      <c r="L20" s="119" t="s">
        <v>159</v>
      </c>
      <c r="M20" s="111" t="s">
        <v>586</v>
      </c>
      <c r="N20" s="59" t="s">
        <v>55</v>
      </c>
      <c r="O20" s="59"/>
      <c r="P20" s="59"/>
      <c r="Q20" s="59"/>
      <c r="R20" s="59"/>
      <c r="S20" s="61"/>
      <c r="T20" s="182"/>
      <c r="U20" s="182"/>
      <c r="V20" s="182"/>
      <c r="W20" s="108"/>
      <c r="X20" s="182"/>
      <c r="Y20" s="182"/>
      <c r="Z20" s="182"/>
      <c r="AA20" s="108"/>
      <c r="AB20" s="108"/>
      <c r="AC20" s="108"/>
      <c r="AD20" s="108"/>
      <c r="AE20" s="108"/>
      <c r="AF20" s="108"/>
      <c r="AG20" s="108"/>
      <c r="AH20" s="108"/>
      <c r="AI20" s="108" t="s">
        <v>587</v>
      </c>
      <c r="AJ20" s="18"/>
    </row>
    <row r="21" spans="1:36" ht="45" customHeight="1" x14ac:dyDescent="0.25">
      <c r="A21" s="512"/>
      <c r="B21" s="170" t="s">
        <v>166</v>
      </c>
      <c r="C21" s="110" t="s">
        <v>167</v>
      </c>
      <c r="D21" s="111" t="s">
        <v>168</v>
      </c>
      <c r="E21" s="111" t="s">
        <v>169</v>
      </c>
      <c r="F21" s="113">
        <v>43647</v>
      </c>
      <c r="G21" s="113">
        <v>45474</v>
      </c>
      <c r="H21" s="116" t="s">
        <v>170</v>
      </c>
      <c r="I21" s="116">
        <v>0</v>
      </c>
      <c r="J21" s="119" t="s">
        <v>588</v>
      </c>
      <c r="K21" s="119"/>
      <c r="L21" s="119"/>
      <c r="M21" s="111"/>
      <c r="N21" s="59"/>
      <c r="O21" s="59"/>
      <c r="P21" s="59"/>
      <c r="Q21" s="59" t="s">
        <v>55</v>
      </c>
      <c r="R21" s="59"/>
      <c r="S21" s="61" t="s">
        <v>6</v>
      </c>
      <c r="T21" s="182" t="s">
        <v>589</v>
      </c>
      <c r="U21" s="182" t="s">
        <v>590</v>
      </c>
      <c r="V21" s="182"/>
      <c r="W21" s="108" t="s">
        <v>591</v>
      </c>
      <c r="X21" s="182"/>
      <c r="Y21" s="182"/>
      <c r="Z21" s="182"/>
      <c r="AA21" s="108"/>
      <c r="AB21" s="108"/>
      <c r="AC21" s="108"/>
      <c r="AD21" s="108"/>
      <c r="AE21" s="108"/>
      <c r="AF21" s="108"/>
      <c r="AG21" s="108"/>
      <c r="AH21" s="108"/>
      <c r="AI21" s="108" t="s">
        <v>592</v>
      </c>
      <c r="AJ21" s="18"/>
    </row>
    <row r="22" spans="1:36" ht="57" customHeight="1" x14ac:dyDescent="0.25">
      <c r="A22" s="511" t="s">
        <v>177</v>
      </c>
      <c r="B22" s="45" t="s">
        <v>178</v>
      </c>
      <c r="C22" s="120" t="s">
        <v>179</v>
      </c>
      <c r="D22" s="127" t="s">
        <v>180</v>
      </c>
      <c r="E22" s="122" t="s">
        <v>181</v>
      </c>
      <c r="F22" s="113">
        <v>43647</v>
      </c>
      <c r="G22" s="113">
        <v>45474</v>
      </c>
      <c r="H22" s="123" t="s">
        <v>182</v>
      </c>
      <c r="I22" s="131">
        <v>120000</v>
      </c>
      <c r="J22" s="122" t="s">
        <v>593</v>
      </c>
      <c r="K22" s="123" t="s">
        <v>184</v>
      </c>
      <c r="L22" s="162" t="s">
        <v>185</v>
      </c>
      <c r="M22" s="122"/>
      <c r="N22" s="59"/>
      <c r="O22" s="59"/>
      <c r="P22" s="59" t="s">
        <v>55</v>
      </c>
      <c r="Q22" s="59"/>
      <c r="R22" s="59"/>
      <c r="S22" s="61"/>
      <c r="T22" s="182" t="s">
        <v>594</v>
      </c>
      <c r="U22" s="182" t="s">
        <v>595</v>
      </c>
      <c r="V22" s="182" t="s">
        <v>596</v>
      </c>
      <c r="W22" s="108" t="s">
        <v>182</v>
      </c>
      <c r="X22" s="182"/>
      <c r="Y22" s="182"/>
      <c r="Z22" s="182"/>
      <c r="AA22" s="108"/>
      <c r="AB22" s="108"/>
      <c r="AC22" s="108"/>
      <c r="AD22" s="108"/>
      <c r="AE22" s="108"/>
      <c r="AF22" s="108" t="s">
        <v>597</v>
      </c>
      <c r="AG22" s="108" t="s">
        <v>598</v>
      </c>
      <c r="AH22" s="108"/>
      <c r="AI22" s="108"/>
      <c r="AJ22" s="18"/>
    </row>
    <row r="23" spans="1:36" ht="60.75" customHeight="1" x14ac:dyDescent="0.25">
      <c r="A23" s="512"/>
      <c r="B23" s="185" t="s">
        <v>190</v>
      </c>
      <c r="C23" s="125" t="s">
        <v>191</v>
      </c>
      <c r="D23" s="127" t="s">
        <v>192</v>
      </c>
      <c r="E23" s="122" t="s">
        <v>181</v>
      </c>
      <c r="F23" s="113">
        <v>43647</v>
      </c>
      <c r="G23" s="113">
        <v>45474</v>
      </c>
      <c r="H23" s="122" t="s">
        <v>194</v>
      </c>
      <c r="I23" s="131">
        <v>7500</v>
      </c>
      <c r="J23" s="123" t="s">
        <v>599</v>
      </c>
      <c r="K23" s="122" t="s">
        <v>184</v>
      </c>
      <c r="L23" s="125" t="s">
        <v>196</v>
      </c>
      <c r="M23" s="122"/>
      <c r="N23" s="59"/>
      <c r="O23" s="59"/>
      <c r="P23" s="59"/>
      <c r="Q23" s="59"/>
      <c r="R23" s="59" t="s">
        <v>55</v>
      </c>
      <c r="S23" s="61"/>
      <c r="T23" s="182" t="s">
        <v>600</v>
      </c>
      <c r="U23" s="182"/>
      <c r="V23" s="182" t="s">
        <v>601</v>
      </c>
      <c r="W23" s="108" t="s">
        <v>602</v>
      </c>
      <c r="X23" s="182" t="s">
        <v>603</v>
      </c>
      <c r="Y23" s="182"/>
      <c r="Z23" s="182"/>
      <c r="AA23" s="108"/>
      <c r="AB23" s="108"/>
      <c r="AC23" s="108"/>
      <c r="AD23" s="108"/>
      <c r="AE23" s="108"/>
      <c r="AF23" s="108"/>
      <c r="AG23" s="108" t="s">
        <v>598</v>
      </c>
      <c r="AH23" s="108"/>
      <c r="AI23" s="108"/>
      <c r="AJ23" s="18"/>
    </row>
    <row r="24" spans="1:36" ht="107.25" customHeight="1" x14ac:dyDescent="0.25">
      <c r="A24" s="512"/>
      <c r="B24" s="45" t="s">
        <v>202</v>
      </c>
      <c r="C24" s="125" t="s">
        <v>604</v>
      </c>
      <c r="D24" s="127" t="s">
        <v>204</v>
      </c>
      <c r="E24" s="122" t="s">
        <v>205</v>
      </c>
      <c r="F24" s="113">
        <v>44562</v>
      </c>
      <c r="G24" s="113">
        <v>45474</v>
      </c>
      <c r="H24" s="122" t="s">
        <v>85</v>
      </c>
      <c r="I24" s="131">
        <v>20000</v>
      </c>
      <c r="J24" s="122" t="s">
        <v>605</v>
      </c>
      <c r="K24" s="162"/>
      <c r="L24" s="162" t="s">
        <v>207</v>
      </c>
      <c r="M24" s="122" t="s">
        <v>208</v>
      </c>
      <c r="N24" s="59" t="s">
        <v>55</v>
      </c>
      <c r="O24" s="59"/>
      <c r="P24" s="59"/>
      <c r="Q24" s="59"/>
      <c r="R24" s="59"/>
      <c r="S24" s="61"/>
      <c r="T24" s="184" t="s">
        <v>606</v>
      </c>
      <c r="U24" s="184"/>
      <c r="V24" s="184"/>
      <c r="W24" s="109"/>
      <c r="X24" s="184"/>
      <c r="Y24" s="184"/>
      <c r="Z24" s="184"/>
      <c r="AA24" s="109"/>
      <c r="AB24" s="109"/>
      <c r="AC24" s="109"/>
      <c r="AD24" s="109"/>
      <c r="AE24" s="109"/>
      <c r="AF24" s="109"/>
      <c r="AG24" s="109"/>
      <c r="AH24" s="109"/>
      <c r="AI24" s="109"/>
      <c r="AJ24" s="18"/>
    </row>
    <row r="25" spans="1:36" ht="130.5" customHeight="1" x14ac:dyDescent="0.25">
      <c r="A25" s="512"/>
      <c r="B25" s="45" t="s">
        <v>212</v>
      </c>
      <c r="C25" s="178" t="s">
        <v>225</v>
      </c>
      <c r="D25" s="122" t="s">
        <v>214</v>
      </c>
      <c r="E25" s="128" t="s">
        <v>215</v>
      </c>
      <c r="F25" s="113">
        <v>43647</v>
      </c>
      <c r="G25" s="113">
        <v>45474</v>
      </c>
      <c r="H25" s="122" t="s">
        <v>607</v>
      </c>
      <c r="I25" s="129">
        <v>1500000</v>
      </c>
      <c r="J25" s="122" t="s">
        <v>608</v>
      </c>
      <c r="K25" s="125"/>
      <c r="L25" s="122" t="s">
        <v>609</v>
      </c>
      <c r="M25" s="122" t="s">
        <v>610</v>
      </c>
      <c r="N25" s="59"/>
      <c r="O25" s="59"/>
      <c r="P25" s="59"/>
      <c r="Q25" s="59" t="s">
        <v>55</v>
      </c>
      <c r="R25" s="59"/>
      <c r="S25" s="61"/>
      <c r="T25" s="184" t="s">
        <v>611</v>
      </c>
      <c r="U25" s="184" t="s">
        <v>612</v>
      </c>
      <c r="V25" s="184"/>
      <c r="W25" s="109" t="s">
        <v>607</v>
      </c>
      <c r="X25" s="184" t="s">
        <v>613</v>
      </c>
      <c r="Y25" s="184"/>
      <c r="Z25" s="184"/>
      <c r="AA25" s="109"/>
      <c r="AB25" s="109"/>
      <c r="AC25" s="109"/>
      <c r="AD25" s="109"/>
      <c r="AE25" s="109"/>
      <c r="AF25" s="109"/>
      <c r="AG25" s="109"/>
      <c r="AH25" s="109"/>
      <c r="AI25" s="109" t="s">
        <v>614</v>
      </c>
      <c r="AJ25" s="18"/>
    </row>
    <row r="26" spans="1:36" ht="51.75" customHeight="1" x14ac:dyDescent="0.25">
      <c r="A26" s="512"/>
      <c r="B26" s="45" t="s">
        <v>227</v>
      </c>
      <c r="C26" s="125" t="s">
        <v>228</v>
      </c>
      <c r="D26" s="122" t="s">
        <v>229</v>
      </c>
      <c r="E26" s="137"/>
      <c r="F26" s="113">
        <v>43647</v>
      </c>
      <c r="G26" s="113">
        <v>45474</v>
      </c>
      <c r="H26" s="131" t="s">
        <v>230</v>
      </c>
      <c r="I26" s="131">
        <v>700000</v>
      </c>
      <c r="J26" s="131" t="s">
        <v>615</v>
      </c>
      <c r="K26" s="125"/>
      <c r="L26" s="123" t="s">
        <v>232</v>
      </c>
      <c r="M26" s="122" t="s">
        <v>616</v>
      </c>
      <c r="N26" s="59"/>
      <c r="O26" s="59"/>
      <c r="P26" s="59" t="s">
        <v>55</v>
      </c>
      <c r="Q26" s="59"/>
      <c r="R26" s="59"/>
      <c r="S26" s="61"/>
      <c r="T26" s="184" t="s">
        <v>617</v>
      </c>
      <c r="U26" s="184" t="s">
        <v>618</v>
      </c>
      <c r="V26" s="184" t="s">
        <v>619</v>
      </c>
      <c r="W26" s="109" t="s">
        <v>230</v>
      </c>
      <c r="X26" s="184"/>
      <c r="Y26" s="184" t="s">
        <v>620</v>
      </c>
      <c r="Z26" s="184"/>
      <c r="AA26" s="109"/>
      <c r="AB26" s="109"/>
      <c r="AC26" s="109"/>
      <c r="AD26" s="109"/>
      <c r="AE26" s="109"/>
      <c r="AF26" s="109"/>
      <c r="AG26" s="109"/>
      <c r="AH26" s="109"/>
      <c r="AI26" s="109"/>
      <c r="AJ26" s="18"/>
    </row>
    <row r="27" spans="1:36" ht="56.25" customHeight="1" x14ac:dyDescent="0.25">
      <c r="A27" s="512"/>
      <c r="B27" s="45" t="s">
        <v>238</v>
      </c>
      <c r="C27" s="121" t="s">
        <v>239</v>
      </c>
      <c r="D27" s="127" t="s">
        <v>249</v>
      </c>
      <c r="E27" s="137"/>
      <c r="F27" s="113">
        <v>43647</v>
      </c>
      <c r="G27" s="113">
        <v>45474</v>
      </c>
      <c r="H27" s="131" t="s">
        <v>241</v>
      </c>
      <c r="I27" s="131">
        <v>100000</v>
      </c>
      <c r="J27" s="131" t="s">
        <v>621</v>
      </c>
      <c r="K27" s="125"/>
      <c r="L27" s="123" t="s">
        <v>142</v>
      </c>
      <c r="M27" s="122"/>
      <c r="N27" s="59"/>
      <c r="O27" s="59"/>
      <c r="P27" s="59"/>
      <c r="Q27" s="59" t="s">
        <v>55</v>
      </c>
      <c r="R27" s="59"/>
      <c r="S27" s="61"/>
      <c r="T27" s="184" t="s">
        <v>622</v>
      </c>
      <c r="U27" s="184" t="s">
        <v>623</v>
      </c>
      <c r="V27" s="184"/>
      <c r="W27" s="109" t="s">
        <v>624</v>
      </c>
      <c r="X27" s="184"/>
      <c r="Y27" s="184"/>
      <c r="Z27" s="184"/>
      <c r="AA27" s="109"/>
      <c r="AB27" s="109"/>
      <c r="AC27" s="109"/>
      <c r="AD27" s="109"/>
      <c r="AE27" s="109"/>
      <c r="AF27" s="109"/>
      <c r="AG27" s="109"/>
      <c r="AH27" s="109"/>
      <c r="AI27" s="109"/>
      <c r="AJ27" s="18"/>
    </row>
    <row r="28" spans="1:36" ht="55.5" customHeight="1" x14ac:dyDescent="0.25">
      <c r="A28" s="512"/>
      <c r="B28" s="45" t="s">
        <v>251</v>
      </c>
      <c r="C28" s="132" t="s">
        <v>252</v>
      </c>
      <c r="D28" s="127" t="s">
        <v>253</v>
      </c>
      <c r="E28" s="127" t="s">
        <v>254</v>
      </c>
      <c r="F28" s="113">
        <v>43647</v>
      </c>
      <c r="G28" s="113">
        <v>44743</v>
      </c>
      <c r="H28" s="131" t="s">
        <v>255</v>
      </c>
      <c r="I28" s="131">
        <v>100000</v>
      </c>
      <c r="J28" s="122" t="s">
        <v>625</v>
      </c>
      <c r="K28" s="127" t="s">
        <v>257</v>
      </c>
      <c r="L28" s="134" t="s">
        <v>258</v>
      </c>
      <c r="M28" s="122" t="s">
        <v>626</v>
      </c>
      <c r="N28" s="59"/>
      <c r="O28" s="59" t="s">
        <v>55</v>
      </c>
      <c r="P28" s="59"/>
      <c r="Q28" s="59"/>
      <c r="R28" s="59"/>
      <c r="S28" s="61"/>
      <c r="T28" s="184" t="s">
        <v>627</v>
      </c>
      <c r="U28" s="184"/>
      <c r="V28" s="184" t="s">
        <v>628</v>
      </c>
      <c r="W28" s="109" t="s">
        <v>255</v>
      </c>
      <c r="X28" s="184" t="s">
        <v>629</v>
      </c>
      <c r="Y28" s="184" t="s">
        <v>630</v>
      </c>
      <c r="Z28" s="184" t="s">
        <v>631</v>
      </c>
      <c r="AA28" s="109"/>
      <c r="AB28" s="109"/>
      <c r="AC28" s="109"/>
      <c r="AD28" s="109"/>
      <c r="AE28" s="109"/>
      <c r="AF28" s="109" t="s">
        <v>632</v>
      </c>
      <c r="AG28" s="109" t="s">
        <v>633</v>
      </c>
      <c r="AH28" s="109"/>
      <c r="AI28" s="109" t="s">
        <v>634</v>
      </c>
      <c r="AJ28" s="18"/>
    </row>
    <row r="29" spans="1:36" ht="48.75" customHeight="1" x14ac:dyDescent="0.25">
      <c r="A29" s="512"/>
      <c r="B29" s="45" t="s">
        <v>264</v>
      </c>
      <c r="C29" s="135" t="s">
        <v>265</v>
      </c>
      <c r="D29" s="127" t="s">
        <v>266</v>
      </c>
      <c r="E29" s="127" t="s">
        <v>267</v>
      </c>
      <c r="F29" s="113">
        <v>44743</v>
      </c>
      <c r="G29" s="113">
        <v>45474</v>
      </c>
      <c r="H29" s="131" t="s">
        <v>268</v>
      </c>
      <c r="I29" s="131">
        <v>100000</v>
      </c>
      <c r="J29" s="122" t="s">
        <v>269</v>
      </c>
      <c r="K29" s="127" t="s">
        <v>635</v>
      </c>
      <c r="L29" s="134" t="s">
        <v>258</v>
      </c>
      <c r="M29" s="136" t="s">
        <v>271</v>
      </c>
      <c r="N29" s="59" t="s">
        <v>55</v>
      </c>
      <c r="O29" s="59"/>
      <c r="P29" s="59"/>
      <c r="Q29" s="59"/>
      <c r="R29" s="59"/>
      <c r="S29" s="61"/>
      <c r="T29" s="184"/>
      <c r="U29" s="184"/>
      <c r="V29" s="184"/>
      <c r="W29" s="109"/>
      <c r="X29" s="184"/>
      <c r="Y29" s="184" t="s">
        <v>636</v>
      </c>
      <c r="Z29" s="184" t="s">
        <v>637</v>
      </c>
      <c r="AA29" s="109"/>
      <c r="AB29" s="109"/>
      <c r="AC29" s="109"/>
      <c r="AD29" s="109"/>
      <c r="AE29" s="109"/>
      <c r="AF29" s="109" t="s">
        <v>638</v>
      </c>
      <c r="AG29" s="109"/>
      <c r="AH29" s="109"/>
      <c r="AI29" s="109"/>
      <c r="AJ29" s="18"/>
    </row>
    <row r="30" spans="1:36" ht="48.75" customHeight="1" x14ac:dyDescent="0.25">
      <c r="A30" s="512"/>
      <c r="B30" s="45" t="s">
        <v>273</v>
      </c>
      <c r="C30" s="135" t="s">
        <v>274</v>
      </c>
      <c r="D30" s="122" t="s">
        <v>275</v>
      </c>
      <c r="E30" s="137" t="s">
        <v>276</v>
      </c>
      <c r="F30" s="113">
        <v>43647</v>
      </c>
      <c r="G30" s="113">
        <v>44743</v>
      </c>
      <c r="H30" s="122" t="s">
        <v>282</v>
      </c>
      <c r="I30" s="131">
        <v>100000</v>
      </c>
      <c r="J30" s="122" t="s">
        <v>639</v>
      </c>
      <c r="K30" s="165"/>
      <c r="L30" s="138"/>
      <c r="M30" s="139"/>
      <c r="N30" s="59"/>
      <c r="O30" s="59"/>
      <c r="P30" s="59"/>
      <c r="Q30" s="59" t="s">
        <v>55</v>
      </c>
      <c r="R30" s="59"/>
      <c r="S30" s="61"/>
      <c r="T30" s="184" t="s">
        <v>640</v>
      </c>
      <c r="U30" s="184" t="s">
        <v>641</v>
      </c>
      <c r="V30" s="184"/>
      <c r="W30" s="109" t="s">
        <v>282</v>
      </c>
      <c r="X30" s="184" t="s">
        <v>642</v>
      </c>
      <c r="Y30" s="184"/>
      <c r="Z30" s="184"/>
      <c r="AA30" s="109"/>
      <c r="AB30" s="109"/>
      <c r="AC30" s="109"/>
      <c r="AD30" s="109"/>
      <c r="AE30" s="109"/>
      <c r="AF30" s="109"/>
      <c r="AG30" s="109"/>
      <c r="AH30" s="109"/>
      <c r="AI30" s="109"/>
      <c r="AJ30" s="18"/>
    </row>
    <row r="31" spans="1:36" ht="54.75" customHeight="1" x14ac:dyDescent="0.25">
      <c r="A31" s="512"/>
      <c r="B31" s="45" t="s">
        <v>284</v>
      </c>
      <c r="C31" s="132" t="s">
        <v>285</v>
      </c>
      <c r="D31" s="140" t="s">
        <v>286</v>
      </c>
      <c r="E31" s="122" t="s">
        <v>287</v>
      </c>
      <c r="F31" s="113">
        <v>44743</v>
      </c>
      <c r="G31" s="113">
        <v>45474</v>
      </c>
      <c r="H31" s="131" t="s">
        <v>268</v>
      </c>
      <c r="I31" s="131">
        <v>50000</v>
      </c>
      <c r="J31" s="122" t="s">
        <v>643</v>
      </c>
      <c r="K31" s="12"/>
      <c r="L31" s="123"/>
      <c r="M31" s="141"/>
      <c r="N31" s="59" t="s">
        <v>55</v>
      </c>
      <c r="O31" s="59"/>
      <c r="P31" s="59"/>
      <c r="Q31" s="59"/>
      <c r="R31" s="59"/>
      <c r="S31" s="61"/>
      <c r="T31" s="184"/>
      <c r="U31" s="184"/>
      <c r="V31" s="184"/>
      <c r="W31" s="109"/>
      <c r="X31" s="184"/>
      <c r="Y31" s="184"/>
      <c r="Z31" s="184"/>
      <c r="AA31" s="109"/>
      <c r="AB31" s="109"/>
      <c r="AC31" s="109"/>
      <c r="AD31" s="109"/>
      <c r="AE31" s="109"/>
      <c r="AF31" s="109"/>
      <c r="AG31" s="109"/>
      <c r="AH31" s="109"/>
      <c r="AI31" s="109"/>
      <c r="AJ31" s="18"/>
    </row>
    <row r="32" spans="1:36" ht="51" customHeight="1" x14ac:dyDescent="0.25">
      <c r="A32" s="512"/>
      <c r="B32" s="45" t="s">
        <v>291</v>
      </c>
      <c r="C32" s="132" t="s">
        <v>644</v>
      </c>
      <c r="D32" s="122" t="s">
        <v>293</v>
      </c>
      <c r="E32" s="137" t="s">
        <v>294</v>
      </c>
      <c r="F32" s="113">
        <v>45108</v>
      </c>
      <c r="G32" s="113">
        <v>45474</v>
      </c>
      <c r="H32" s="131" t="s">
        <v>268</v>
      </c>
      <c r="I32" s="131">
        <v>10000</v>
      </c>
      <c r="J32" s="111" t="s">
        <v>645</v>
      </c>
      <c r="K32" s="166"/>
      <c r="L32" s="123"/>
      <c r="M32" s="122" t="s">
        <v>296</v>
      </c>
      <c r="N32" s="59" t="s">
        <v>55</v>
      </c>
      <c r="O32" s="59"/>
      <c r="P32" s="59"/>
      <c r="Q32" s="59"/>
      <c r="R32" s="59"/>
      <c r="S32" s="61"/>
      <c r="T32" s="184" t="s">
        <v>646</v>
      </c>
      <c r="U32" s="184"/>
      <c r="V32" s="184"/>
      <c r="W32" s="109"/>
      <c r="X32" s="184"/>
      <c r="Y32" s="184"/>
      <c r="Z32" s="184"/>
      <c r="AA32" s="109"/>
      <c r="AB32" s="109"/>
      <c r="AC32" s="109"/>
      <c r="AD32" s="109"/>
      <c r="AE32" s="109"/>
      <c r="AF32" s="109"/>
      <c r="AG32" s="109"/>
      <c r="AH32" s="109"/>
      <c r="AI32" s="109"/>
      <c r="AJ32" s="18"/>
    </row>
    <row r="33" spans="1:36" ht="51" customHeight="1" x14ac:dyDescent="0.25">
      <c r="A33" s="512"/>
      <c r="B33" s="45" t="s">
        <v>299</v>
      </c>
      <c r="C33" s="132" t="s">
        <v>300</v>
      </c>
      <c r="D33" s="122" t="s">
        <v>301</v>
      </c>
      <c r="E33" s="137"/>
      <c r="F33" s="113">
        <v>43647</v>
      </c>
      <c r="G33" s="113">
        <v>45474</v>
      </c>
      <c r="H33" s="131" t="s">
        <v>302</v>
      </c>
      <c r="I33" s="131">
        <v>450000</v>
      </c>
      <c r="J33" s="122" t="s">
        <v>647</v>
      </c>
      <c r="K33" s="163" t="s">
        <v>304</v>
      </c>
      <c r="L33" s="163" t="s">
        <v>305</v>
      </c>
      <c r="M33" s="164"/>
      <c r="N33" s="59"/>
      <c r="O33" s="59"/>
      <c r="P33" s="59"/>
      <c r="Q33" s="59" t="s">
        <v>55</v>
      </c>
      <c r="R33" s="59"/>
      <c r="S33" s="61"/>
      <c r="T33" s="184" t="s">
        <v>648</v>
      </c>
      <c r="U33" s="184" t="s">
        <v>649</v>
      </c>
      <c r="V33" s="184" t="s">
        <v>650</v>
      </c>
      <c r="W33" s="109" t="s">
        <v>651</v>
      </c>
      <c r="X33" s="184"/>
      <c r="Y33" s="184"/>
      <c r="Z33" s="184"/>
      <c r="AA33" s="109"/>
      <c r="AB33" s="109"/>
      <c r="AC33" s="109"/>
      <c r="AD33" s="109"/>
      <c r="AE33" s="109"/>
      <c r="AF33" s="109"/>
      <c r="AG33" s="109"/>
      <c r="AH33" s="109"/>
      <c r="AI33" s="109" t="s">
        <v>652</v>
      </c>
      <c r="AJ33" s="18"/>
    </row>
    <row r="34" spans="1:36" ht="57" customHeight="1" x14ac:dyDescent="0.25">
      <c r="A34" s="512"/>
      <c r="B34" s="45" t="s">
        <v>497</v>
      </c>
      <c r="C34" s="135" t="s">
        <v>498</v>
      </c>
      <c r="D34" s="122" t="s">
        <v>499</v>
      </c>
      <c r="E34" s="127" t="s">
        <v>500</v>
      </c>
      <c r="F34" s="113">
        <v>44136</v>
      </c>
      <c r="G34" s="113">
        <v>44531</v>
      </c>
      <c r="H34" s="131" t="s">
        <v>268</v>
      </c>
      <c r="I34" s="167">
        <v>0</v>
      </c>
      <c r="J34" s="177" t="s">
        <v>653</v>
      </c>
      <c r="K34" s="168"/>
      <c r="L34" s="168"/>
      <c r="M34" s="169"/>
      <c r="N34" s="59"/>
      <c r="O34" s="59"/>
      <c r="P34" s="59"/>
      <c r="Q34" s="59" t="s">
        <v>55</v>
      </c>
      <c r="R34" s="59"/>
      <c r="S34" s="61"/>
      <c r="T34" s="184" t="s">
        <v>654</v>
      </c>
      <c r="U34" s="184" t="s">
        <v>655</v>
      </c>
      <c r="V34" s="184" t="s">
        <v>656</v>
      </c>
      <c r="W34" s="109" t="s">
        <v>657</v>
      </c>
      <c r="X34" s="184"/>
      <c r="Y34" s="184"/>
      <c r="Z34" s="184"/>
      <c r="AA34" s="109"/>
      <c r="AB34" s="109"/>
      <c r="AC34" s="176">
        <v>44896</v>
      </c>
      <c r="AD34" s="109"/>
      <c r="AE34" s="109"/>
      <c r="AF34" s="109"/>
      <c r="AG34" s="109"/>
      <c r="AH34" s="109"/>
      <c r="AI34" s="109" t="s">
        <v>658</v>
      </c>
      <c r="AJ34" s="18"/>
    </row>
    <row r="35" spans="1:36" ht="55.5" customHeight="1" x14ac:dyDescent="0.25">
      <c r="A35" s="513"/>
      <c r="B35" s="45" t="s">
        <v>659</v>
      </c>
      <c r="C35" s="135" t="s">
        <v>503</v>
      </c>
      <c r="D35" s="122" t="s">
        <v>504</v>
      </c>
      <c r="E35" s="127" t="s">
        <v>505</v>
      </c>
      <c r="F35" s="113">
        <v>44197</v>
      </c>
      <c r="G35" s="113">
        <v>45474</v>
      </c>
      <c r="H35" s="131" t="s">
        <v>506</v>
      </c>
      <c r="I35" s="167">
        <v>0</v>
      </c>
      <c r="J35" s="177" t="s">
        <v>660</v>
      </c>
      <c r="K35" s="168"/>
      <c r="L35" s="168"/>
      <c r="M35" s="169"/>
      <c r="N35" s="59"/>
      <c r="O35" s="59"/>
      <c r="P35" s="59"/>
      <c r="Q35" s="59" t="s">
        <v>55</v>
      </c>
      <c r="R35" s="59"/>
      <c r="S35" s="61"/>
      <c r="T35" s="184" t="s">
        <v>661</v>
      </c>
      <c r="U35" s="184" t="s">
        <v>662</v>
      </c>
      <c r="V35" s="184"/>
      <c r="W35" s="109" t="s">
        <v>663</v>
      </c>
      <c r="X35" s="184"/>
      <c r="Y35" s="184"/>
      <c r="Z35" s="184"/>
      <c r="AA35" s="109"/>
      <c r="AB35" s="109"/>
      <c r="AC35" s="109"/>
      <c r="AD35" s="109"/>
      <c r="AE35" s="109"/>
      <c r="AF35" s="109"/>
      <c r="AG35" s="109"/>
      <c r="AH35" s="109"/>
      <c r="AI35" s="109"/>
      <c r="AJ35" s="18"/>
    </row>
    <row r="36" spans="1:36" ht="69.75" customHeight="1" x14ac:dyDescent="0.25">
      <c r="A36" s="511" t="s">
        <v>310</v>
      </c>
      <c r="B36" s="45" t="s">
        <v>311</v>
      </c>
      <c r="C36" s="143" t="s">
        <v>312</v>
      </c>
      <c r="D36" s="122" t="s">
        <v>313</v>
      </c>
      <c r="E36" s="122" t="s">
        <v>314</v>
      </c>
      <c r="F36" s="113">
        <v>43647</v>
      </c>
      <c r="G36" s="113">
        <v>45474</v>
      </c>
      <c r="H36" s="131" t="s">
        <v>315</v>
      </c>
      <c r="I36" s="131">
        <v>100000</v>
      </c>
      <c r="J36" s="144" t="s">
        <v>664</v>
      </c>
      <c r="K36" s="123"/>
      <c r="L36" s="127" t="s">
        <v>317</v>
      </c>
      <c r="M36" s="122"/>
      <c r="N36" s="59"/>
      <c r="O36" s="59"/>
      <c r="P36" s="59"/>
      <c r="Q36" s="59" t="s">
        <v>55</v>
      </c>
      <c r="R36" s="59"/>
      <c r="S36" s="61"/>
      <c r="T36" s="182" t="s">
        <v>665</v>
      </c>
      <c r="U36" s="182" t="s">
        <v>666</v>
      </c>
      <c r="V36" s="182"/>
      <c r="W36" s="108" t="s">
        <v>315</v>
      </c>
      <c r="X36" s="182"/>
      <c r="Y36" s="182"/>
      <c r="Z36" s="182"/>
      <c r="AA36" s="108"/>
      <c r="AB36" s="108"/>
      <c r="AC36" s="108"/>
      <c r="AD36" s="108"/>
      <c r="AE36" s="108"/>
      <c r="AF36" s="108" t="s">
        <v>667</v>
      </c>
      <c r="AG36" s="108"/>
      <c r="AH36" s="108"/>
      <c r="AI36" s="108"/>
      <c r="AJ36" s="18"/>
    </row>
    <row r="37" spans="1:36" ht="67.5" customHeight="1" x14ac:dyDescent="0.25">
      <c r="A37" s="512"/>
      <c r="B37" s="185" t="s">
        <v>322</v>
      </c>
      <c r="C37" s="121" t="s">
        <v>668</v>
      </c>
      <c r="D37" s="127" t="s">
        <v>324</v>
      </c>
      <c r="E37" s="127" t="s">
        <v>325</v>
      </c>
      <c r="F37" s="113">
        <v>43647</v>
      </c>
      <c r="G37" s="113">
        <v>44013</v>
      </c>
      <c r="H37" s="122" t="s">
        <v>326</v>
      </c>
      <c r="I37" s="131">
        <v>0</v>
      </c>
      <c r="J37" s="122" t="s">
        <v>669</v>
      </c>
      <c r="K37" s="127" t="s">
        <v>317</v>
      </c>
      <c r="L37" s="131" t="s">
        <v>142</v>
      </c>
      <c r="M37" s="127" t="s">
        <v>328</v>
      </c>
      <c r="N37" s="59"/>
      <c r="O37" s="59"/>
      <c r="P37" s="59"/>
      <c r="Q37" s="59"/>
      <c r="R37" s="59" t="s">
        <v>55</v>
      </c>
      <c r="S37" s="61"/>
      <c r="T37" s="182"/>
      <c r="U37" s="182"/>
      <c r="V37" s="182"/>
      <c r="W37" s="108"/>
      <c r="X37" s="182"/>
      <c r="Y37" s="182"/>
      <c r="Z37" s="182"/>
      <c r="AA37" s="108"/>
      <c r="AB37" s="108"/>
      <c r="AC37" s="108"/>
      <c r="AD37" s="108"/>
      <c r="AE37" s="108"/>
      <c r="AF37" s="108"/>
      <c r="AG37" s="108"/>
      <c r="AH37" s="108"/>
      <c r="AI37" s="108"/>
      <c r="AJ37" s="18"/>
    </row>
    <row r="38" spans="1:36" ht="74.25" customHeight="1" x14ac:dyDescent="0.25">
      <c r="A38" s="512"/>
      <c r="B38" s="45" t="s">
        <v>331</v>
      </c>
      <c r="C38" s="121" t="s">
        <v>332</v>
      </c>
      <c r="D38" s="127" t="s">
        <v>670</v>
      </c>
      <c r="E38" s="127"/>
      <c r="F38" s="113">
        <v>43647</v>
      </c>
      <c r="G38" s="113">
        <v>45474</v>
      </c>
      <c r="H38" s="122" t="s">
        <v>326</v>
      </c>
      <c r="I38" s="131">
        <v>20000</v>
      </c>
      <c r="J38" s="122" t="s">
        <v>671</v>
      </c>
      <c r="K38" s="127" t="s">
        <v>336</v>
      </c>
      <c r="L38" s="127" t="s">
        <v>317</v>
      </c>
      <c r="M38" s="127" t="s">
        <v>337</v>
      </c>
      <c r="N38" s="59"/>
      <c r="O38" s="59"/>
      <c r="P38" s="59"/>
      <c r="Q38" s="59" t="s">
        <v>55</v>
      </c>
      <c r="R38" s="59"/>
      <c r="S38" s="61"/>
      <c r="T38" s="182" t="s">
        <v>672</v>
      </c>
      <c r="U38" s="182"/>
      <c r="V38" s="182" t="s">
        <v>673</v>
      </c>
      <c r="W38" s="108" t="s">
        <v>674</v>
      </c>
      <c r="X38" s="182"/>
      <c r="Y38" s="182"/>
      <c r="Z38" s="182" t="s">
        <v>675</v>
      </c>
      <c r="AA38" s="108"/>
      <c r="AB38" s="108"/>
      <c r="AC38" s="108"/>
      <c r="AD38" s="108"/>
      <c r="AE38" s="108"/>
      <c r="AF38" s="108"/>
      <c r="AG38" s="108"/>
      <c r="AH38" s="108"/>
      <c r="AI38" s="108"/>
      <c r="AJ38" s="18"/>
    </row>
    <row r="39" spans="1:36" ht="69" customHeight="1" x14ac:dyDescent="0.25">
      <c r="A39" s="512"/>
      <c r="B39" s="45" t="s">
        <v>342</v>
      </c>
      <c r="C39" s="179" t="s">
        <v>351</v>
      </c>
      <c r="D39" s="127" t="s">
        <v>344</v>
      </c>
      <c r="E39" s="127" t="s">
        <v>676</v>
      </c>
      <c r="F39" s="113">
        <v>43647</v>
      </c>
      <c r="G39" s="113">
        <v>45474</v>
      </c>
      <c r="H39" s="122" t="s">
        <v>156</v>
      </c>
      <c r="I39" s="131">
        <v>5000</v>
      </c>
      <c r="J39" s="122" t="s">
        <v>677</v>
      </c>
      <c r="K39" s="127" t="s">
        <v>317</v>
      </c>
      <c r="L39" s="127" t="s">
        <v>347</v>
      </c>
      <c r="M39" s="127"/>
      <c r="N39" s="59"/>
      <c r="O39" s="59" t="s">
        <v>55</v>
      </c>
      <c r="P39" s="59"/>
      <c r="Q39" s="59"/>
      <c r="R39" s="59"/>
      <c r="S39" s="61"/>
      <c r="T39" s="184" t="s">
        <v>678</v>
      </c>
      <c r="U39" s="184"/>
      <c r="V39" s="184"/>
      <c r="W39" s="109" t="s">
        <v>679</v>
      </c>
      <c r="X39" s="184"/>
      <c r="Y39" s="184"/>
      <c r="Z39" s="184"/>
      <c r="AA39" s="109"/>
      <c r="AB39" s="109"/>
      <c r="AC39" s="109"/>
      <c r="AD39" s="109"/>
      <c r="AE39" s="109"/>
      <c r="AF39" s="109" t="s">
        <v>680</v>
      </c>
      <c r="AG39" s="109"/>
      <c r="AH39" s="109"/>
      <c r="AI39" s="109" t="s">
        <v>681</v>
      </c>
      <c r="AJ39" s="18"/>
    </row>
    <row r="40" spans="1:36" ht="66" customHeight="1" x14ac:dyDescent="0.25">
      <c r="A40" s="512"/>
      <c r="B40" s="45" t="s">
        <v>353</v>
      </c>
      <c r="C40" s="179" t="s">
        <v>682</v>
      </c>
      <c r="D40" s="127" t="s">
        <v>355</v>
      </c>
      <c r="E40" s="145"/>
      <c r="F40" s="113">
        <v>43647</v>
      </c>
      <c r="G40" s="113">
        <v>44166</v>
      </c>
      <c r="H40" s="131" t="s">
        <v>85</v>
      </c>
      <c r="I40" s="131">
        <v>0</v>
      </c>
      <c r="J40" s="122" t="s">
        <v>683</v>
      </c>
      <c r="K40" s="127" t="s">
        <v>684</v>
      </c>
      <c r="L40" s="127" t="s">
        <v>684</v>
      </c>
      <c r="M40" s="127" t="s">
        <v>358</v>
      </c>
      <c r="N40" s="59"/>
      <c r="O40" s="59" t="s">
        <v>55</v>
      </c>
      <c r="P40" s="59"/>
      <c r="Q40" s="59"/>
      <c r="R40" s="59"/>
      <c r="S40" s="61"/>
      <c r="T40" s="184" t="s">
        <v>685</v>
      </c>
      <c r="U40" s="184" t="s">
        <v>686</v>
      </c>
      <c r="V40" s="184"/>
      <c r="W40" s="109" t="s">
        <v>85</v>
      </c>
      <c r="X40" s="184"/>
      <c r="Y40" s="184"/>
      <c r="Z40" s="184"/>
      <c r="AA40" s="109"/>
      <c r="AB40" s="109"/>
      <c r="AC40" s="176">
        <v>44531</v>
      </c>
      <c r="AD40" s="109"/>
      <c r="AE40" s="109"/>
      <c r="AF40" s="109" t="s">
        <v>687</v>
      </c>
      <c r="AG40" s="109"/>
      <c r="AH40" s="109"/>
      <c r="AI40" s="109"/>
      <c r="AJ40" s="18"/>
    </row>
    <row r="41" spans="1:36" ht="53.25" customHeight="1" x14ac:dyDescent="0.25">
      <c r="A41" s="512"/>
      <c r="B41" s="45" t="s">
        <v>362</v>
      </c>
      <c r="C41" s="179" t="s">
        <v>363</v>
      </c>
      <c r="D41" s="127" t="s">
        <v>355</v>
      </c>
      <c r="E41" s="137" t="s">
        <v>364</v>
      </c>
      <c r="F41" s="113">
        <v>43647</v>
      </c>
      <c r="G41" s="113">
        <v>44378</v>
      </c>
      <c r="H41" s="131" t="s">
        <v>365</v>
      </c>
      <c r="I41" s="131">
        <v>0</v>
      </c>
      <c r="J41" s="122" t="s">
        <v>688</v>
      </c>
      <c r="K41" s="122" t="s">
        <v>336</v>
      </c>
      <c r="L41" s="122" t="s">
        <v>347</v>
      </c>
      <c r="M41" s="127" t="s">
        <v>367</v>
      </c>
      <c r="N41" s="59"/>
      <c r="O41" s="59" t="s">
        <v>55</v>
      </c>
      <c r="P41" s="59"/>
      <c r="Q41" s="59"/>
      <c r="R41" s="59"/>
      <c r="S41" s="61"/>
      <c r="T41" s="184" t="s">
        <v>689</v>
      </c>
      <c r="U41" s="184" t="s">
        <v>690</v>
      </c>
      <c r="V41" s="184" t="s">
        <v>691</v>
      </c>
      <c r="W41" s="109" t="s">
        <v>365</v>
      </c>
      <c r="X41" s="184" t="s">
        <v>692</v>
      </c>
      <c r="Y41" s="184"/>
      <c r="Z41" s="184"/>
      <c r="AA41" s="109"/>
      <c r="AB41" s="109"/>
      <c r="AC41" s="176">
        <v>44652</v>
      </c>
      <c r="AD41" s="109" t="s">
        <v>693</v>
      </c>
      <c r="AE41" s="109"/>
      <c r="AF41" s="109" t="s">
        <v>694</v>
      </c>
      <c r="AG41" s="109"/>
      <c r="AH41" s="109"/>
      <c r="AI41" s="109"/>
      <c r="AJ41" s="18"/>
    </row>
    <row r="42" spans="1:36" ht="69.75" customHeight="1" x14ac:dyDescent="0.25">
      <c r="A42" s="512"/>
      <c r="B42" s="45" t="s">
        <v>372</v>
      </c>
      <c r="C42" s="125" t="s">
        <v>373</v>
      </c>
      <c r="D42" s="122" t="s">
        <v>374</v>
      </c>
      <c r="E42" s="137" t="s">
        <v>375</v>
      </c>
      <c r="F42" s="113">
        <v>43647</v>
      </c>
      <c r="G42" s="113">
        <v>45474</v>
      </c>
      <c r="H42" s="131" t="s">
        <v>376</v>
      </c>
      <c r="I42" s="131">
        <v>50000</v>
      </c>
      <c r="J42" s="146" t="s">
        <v>695</v>
      </c>
      <c r="K42" s="122" t="s">
        <v>378</v>
      </c>
      <c r="L42" s="122" t="s">
        <v>379</v>
      </c>
      <c r="M42" s="122" t="s">
        <v>380</v>
      </c>
      <c r="N42" s="59"/>
      <c r="O42" s="59"/>
      <c r="P42" s="59"/>
      <c r="Q42" s="59" t="s">
        <v>55</v>
      </c>
      <c r="R42" s="59"/>
      <c r="S42" s="61"/>
      <c r="T42" s="184" t="s">
        <v>696</v>
      </c>
      <c r="U42" s="184" t="s">
        <v>697</v>
      </c>
      <c r="V42" s="184" t="s">
        <v>698</v>
      </c>
      <c r="W42" s="109" t="s">
        <v>699</v>
      </c>
      <c r="X42" s="184"/>
      <c r="Y42" s="184"/>
      <c r="Z42" s="184"/>
      <c r="AA42" s="109"/>
      <c r="AB42" s="109"/>
      <c r="AC42" s="109"/>
      <c r="AD42" s="109"/>
      <c r="AE42" s="109"/>
      <c r="AF42" s="109" t="s">
        <v>700</v>
      </c>
      <c r="AG42" s="109" t="s">
        <v>701</v>
      </c>
      <c r="AH42" s="109" t="s">
        <v>142</v>
      </c>
      <c r="AI42" s="109" t="s">
        <v>702</v>
      </c>
      <c r="AJ42" s="18"/>
    </row>
    <row r="43" spans="1:36" ht="67.5" customHeight="1" x14ac:dyDescent="0.25">
      <c r="A43" s="512"/>
      <c r="B43" s="45" t="s">
        <v>384</v>
      </c>
      <c r="C43" s="179" t="s">
        <v>385</v>
      </c>
      <c r="D43" s="127" t="s">
        <v>386</v>
      </c>
      <c r="E43" s="147"/>
      <c r="F43" s="113">
        <v>43647</v>
      </c>
      <c r="G43" s="113">
        <v>45474</v>
      </c>
      <c r="H43" s="131" t="s">
        <v>387</v>
      </c>
      <c r="I43" s="131">
        <v>0</v>
      </c>
      <c r="J43" s="122" t="s">
        <v>703</v>
      </c>
      <c r="K43" s="127" t="s">
        <v>389</v>
      </c>
      <c r="L43" s="127" t="s">
        <v>390</v>
      </c>
      <c r="M43" s="127" t="s">
        <v>394</v>
      </c>
      <c r="N43" s="59"/>
      <c r="O43" s="59"/>
      <c r="P43" s="59"/>
      <c r="Q43" s="59" t="s">
        <v>55</v>
      </c>
      <c r="R43" s="59"/>
      <c r="S43" s="61"/>
      <c r="T43" s="184" t="s">
        <v>704</v>
      </c>
      <c r="U43" s="184" t="s">
        <v>705</v>
      </c>
      <c r="V43" s="184" t="s">
        <v>706</v>
      </c>
      <c r="W43" s="109" t="s">
        <v>387</v>
      </c>
      <c r="X43" s="184"/>
      <c r="Y43" s="184"/>
      <c r="Z43" s="184"/>
      <c r="AA43" s="109"/>
      <c r="AB43" s="109"/>
      <c r="AC43" s="109"/>
      <c r="AD43" s="109"/>
      <c r="AE43" s="109"/>
      <c r="AF43" s="109" t="s">
        <v>707</v>
      </c>
      <c r="AG43" s="109"/>
      <c r="AH43" s="109"/>
      <c r="AI43" s="109"/>
      <c r="AJ43" s="18"/>
    </row>
    <row r="44" spans="1:36" ht="57" customHeight="1" x14ac:dyDescent="0.25">
      <c r="A44" s="511" t="s">
        <v>395</v>
      </c>
      <c r="B44" s="45" t="s">
        <v>396</v>
      </c>
      <c r="C44" s="179" t="s">
        <v>397</v>
      </c>
      <c r="D44" s="127" t="s">
        <v>398</v>
      </c>
      <c r="E44" s="127" t="s">
        <v>399</v>
      </c>
      <c r="F44" s="113">
        <v>43647</v>
      </c>
      <c r="G44" s="113">
        <v>45474</v>
      </c>
      <c r="H44" s="122" t="s">
        <v>400</v>
      </c>
      <c r="I44" s="131">
        <v>60000</v>
      </c>
      <c r="J44" s="122" t="s">
        <v>708</v>
      </c>
      <c r="K44" s="122" t="s">
        <v>709</v>
      </c>
      <c r="L44" s="127" t="s">
        <v>142</v>
      </c>
      <c r="M44" s="127"/>
      <c r="N44" s="59"/>
      <c r="O44" s="59"/>
      <c r="P44" s="59" t="s">
        <v>55</v>
      </c>
      <c r="Q44" s="59"/>
      <c r="R44" s="59"/>
      <c r="S44" s="61"/>
      <c r="T44" s="182" t="s">
        <v>710</v>
      </c>
      <c r="U44" s="182" t="s">
        <v>711</v>
      </c>
      <c r="V44" s="182" t="s">
        <v>712</v>
      </c>
      <c r="W44" s="108" t="s">
        <v>713</v>
      </c>
      <c r="X44" s="182" t="s">
        <v>714</v>
      </c>
      <c r="Y44" s="182" t="s">
        <v>715</v>
      </c>
      <c r="Z44" s="182"/>
      <c r="AA44" s="108"/>
      <c r="AB44" s="108"/>
      <c r="AC44" s="108"/>
      <c r="AD44" s="108"/>
      <c r="AE44" s="108"/>
      <c r="AF44" s="108" t="s">
        <v>716</v>
      </c>
      <c r="AG44" s="108"/>
      <c r="AH44" s="108"/>
      <c r="AI44" s="108"/>
      <c r="AJ44" s="18"/>
    </row>
    <row r="45" spans="1:36" ht="64.5" customHeight="1" x14ac:dyDescent="0.25">
      <c r="A45" s="512"/>
      <c r="B45" s="170" t="s">
        <v>409</v>
      </c>
      <c r="C45" s="179" t="s">
        <v>410</v>
      </c>
      <c r="D45" s="127" t="s">
        <v>411</v>
      </c>
      <c r="E45" s="127" t="s">
        <v>412</v>
      </c>
      <c r="F45" s="113">
        <v>44743</v>
      </c>
      <c r="G45" s="113">
        <v>45108</v>
      </c>
      <c r="H45" s="122" t="s">
        <v>413</v>
      </c>
      <c r="I45" s="131">
        <v>0</v>
      </c>
      <c r="J45" s="122" t="s">
        <v>717</v>
      </c>
      <c r="K45" s="127"/>
      <c r="L45" s="127" t="s">
        <v>403</v>
      </c>
      <c r="M45" s="127" t="s">
        <v>415</v>
      </c>
      <c r="N45" s="59" t="s">
        <v>55</v>
      </c>
      <c r="O45" s="59"/>
      <c r="P45" s="59"/>
      <c r="Q45" s="59"/>
      <c r="R45" s="59"/>
      <c r="S45" s="61" t="s">
        <v>7</v>
      </c>
      <c r="T45" s="182"/>
      <c r="U45" s="182"/>
      <c r="V45" s="182"/>
      <c r="W45" s="108"/>
      <c r="X45" s="182" t="s">
        <v>718</v>
      </c>
      <c r="Y45" s="182"/>
      <c r="Z45" s="182"/>
      <c r="AA45" s="108"/>
      <c r="AB45" s="108"/>
      <c r="AC45" s="108"/>
      <c r="AD45" s="108"/>
      <c r="AE45" s="108"/>
      <c r="AF45" s="108"/>
      <c r="AG45" s="108"/>
      <c r="AH45" s="108"/>
      <c r="AI45" s="108" t="s">
        <v>583</v>
      </c>
      <c r="AJ45" s="18"/>
    </row>
    <row r="46" spans="1:36" ht="81" customHeight="1" x14ac:dyDescent="0.25">
      <c r="A46" s="512"/>
      <c r="B46" s="45" t="s">
        <v>417</v>
      </c>
      <c r="C46" s="179" t="s">
        <v>418</v>
      </c>
      <c r="D46" s="127" t="s">
        <v>419</v>
      </c>
      <c r="E46" s="127" t="s">
        <v>420</v>
      </c>
      <c r="F46" s="113">
        <v>44013</v>
      </c>
      <c r="G46" s="113">
        <v>44743</v>
      </c>
      <c r="H46" s="122" t="s">
        <v>421</v>
      </c>
      <c r="I46" s="131">
        <v>5000</v>
      </c>
      <c r="J46" s="122" t="s">
        <v>719</v>
      </c>
      <c r="K46" s="127"/>
      <c r="L46" s="127" t="s">
        <v>403</v>
      </c>
      <c r="M46" s="127" t="s">
        <v>415</v>
      </c>
      <c r="N46" s="59"/>
      <c r="O46" s="59" t="s">
        <v>55</v>
      </c>
      <c r="P46" s="59"/>
      <c r="Q46" s="59"/>
      <c r="R46" s="59"/>
      <c r="S46" s="61"/>
      <c r="T46" s="182" t="s">
        <v>720</v>
      </c>
      <c r="U46" s="182"/>
      <c r="V46" s="182" t="s">
        <v>721</v>
      </c>
      <c r="W46" s="108" t="s">
        <v>421</v>
      </c>
      <c r="X46" s="182"/>
      <c r="Y46" s="182"/>
      <c r="Z46" s="182"/>
      <c r="AA46" s="108"/>
      <c r="AB46" s="108"/>
      <c r="AC46" s="108"/>
      <c r="AD46" s="108"/>
      <c r="AE46" s="108"/>
      <c r="AF46" s="108"/>
      <c r="AG46" s="108"/>
      <c r="AH46" s="108"/>
      <c r="AI46" s="108"/>
      <c r="AJ46" s="18"/>
    </row>
    <row r="47" spans="1:36" ht="48.75" customHeight="1" x14ac:dyDescent="0.25">
      <c r="A47" s="512"/>
      <c r="B47" s="45" t="s">
        <v>425</v>
      </c>
      <c r="C47" s="179" t="s">
        <v>437</v>
      </c>
      <c r="D47" s="127" t="s">
        <v>427</v>
      </c>
      <c r="E47" s="127" t="s">
        <v>428</v>
      </c>
      <c r="F47" s="113">
        <v>44013</v>
      </c>
      <c r="G47" s="113">
        <v>45474</v>
      </c>
      <c r="H47" s="131" t="s">
        <v>429</v>
      </c>
      <c r="I47" s="131">
        <v>20000</v>
      </c>
      <c r="J47" s="122" t="s">
        <v>722</v>
      </c>
      <c r="K47" s="127" t="s">
        <v>403</v>
      </c>
      <c r="L47" s="127" t="s">
        <v>403</v>
      </c>
      <c r="M47" s="127" t="s">
        <v>431</v>
      </c>
      <c r="N47" s="59"/>
      <c r="O47" s="59"/>
      <c r="P47" s="59" t="s">
        <v>55</v>
      </c>
      <c r="Q47" s="59"/>
      <c r="R47" s="59"/>
      <c r="S47" s="61"/>
      <c r="T47" s="182" t="s">
        <v>723</v>
      </c>
      <c r="U47" s="182" t="s">
        <v>724</v>
      </c>
      <c r="V47" s="182"/>
      <c r="W47" s="108" t="s">
        <v>707</v>
      </c>
      <c r="X47" s="182"/>
      <c r="Y47" s="182"/>
      <c r="Z47" s="182"/>
      <c r="AA47" s="108"/>
      <c r="AB47" s="108"/>
      <c r="AC47" s="108"/>
      <c r="AD47" s="108"/>
      <c r="AE47" s="108"/>
      <c r="AF47" s="108"/>
      <c r="AG47" s="108"/>
      <c r="AH47" s="108"/>
      <c r="AI47" s="108"/>
      <c r="AJ47" s="18"/>
    </row>
    <row r="48" spans="1:36" ht="62.25" customHeight="1" x14ac:dyDescent="0.25">
      <c r="A48" s="512"/>
      <c r="B48" s="45" t="s">
        <v>438</v>
      </c>
      <c r="C48" s="180" t="s">
        <v>449</v>
      </c>
      <c r="D48" s="127" t="s">
        <v>440</v>
      </c>
      <c r="E48" s="127" t="s">
        <v>441</v>
      </c>
      <c r="F48" s="113">
        <v>43647</v>
      </c>
      <c r="G48" s="113">
        <v>45474</v>
      </c>
      <c r="H48" s="131" t="s">
        <v>442</v>
      </c>
      <c r="I48" s="131">
        <v>50000</v>
      </c>
      <c r="J48" s="122" t="s">
        <v>725</v>
      </c>
      <c r="K48" s="127" t="s">
        <v>444</v>
      </c>
      <c r="L48" s="127" t="s">
        <v>403</v>
      </c>
      <c r="M48" s="127"/>
      <c r="N48" s="59"/>
      <c r="O48" s="59"/>
      <c r="P48" s="59" t="s">
        <v>55</v>
      </c>
      <c r="Q48" s="59"/>
      <c r="R48" s="59"/>
      <c r="S48" s="61" t="s">
        <v>7</v>
      </c>
      <c r="T48" s="182" t="s">
        <v>726</v>
      </c>
      <c r="U48" s="182" t="s">
        <v>727</v>
      </c>
      <c r="V48" s="182" t="s">
        <v>728</v>
      </c>
      <c r="W48" s="108" t="s">
        <v>729</v>
      </c>
      <c r="X48" s="182" t="s">
        <v>730</v>
      </c>
      <c r="Y48" s="182"/>
      <c r="Z48" s="182"/>
      <c r="AA48" s="108"/>
      <c r="AB48" s="108"/>
      <c r="AC48" s="108"/>
      <c r="AD48" s="108"/>
      <c r="AE48" s="108"/>
      <c r="AF48" s="108"/>
      <c r="AG48" s="108"/>
      <c r="AH48" s="108"/>
      <c r="AI48" s="108" t="s">
        <v>583</v>
      </c>
      <c r="AJ48" s="18"/>
    </row>
    <row r="49" spans="1:36" ht="35.25" customHeight="1" x14ac:dyDescent="0.25">
      <c r="A49" s="512"/>
      <c r="B49" s="170" t="s">
        <v>450</v>
      </c>
      <c r="C49" s="180" t="s">
        <v>731</v>
      </c>
      <c r="D49" s="127"/>
      <c r="E49" s="127"/>
      <c r="F49" s="113"/>
      <c r="G49" s="113"/>
      <c r="H49" s="131"/>
      <c r="I49" s="131"/>
      <c r="J49" s="122"/>
      <c r="K49" s="127"/>
      <c r="L49" s="127"/>
      <c r="M49" s="127"/>
      <c r="N49" s="59"/>
      <c r="O49" s="59"/>
      <c r="P49" s="59"/>
      <c r="Q49" s="59"/>
      <c r="R49" s="59"/>
      <c r="S49" s="61"/>
      <c r="T49" s="182"/>
      <c r="U49" s="182"/>
      <c r="V49" s="182"/>
      <c r="W49" s="108"/>
      <c r="X49" s="182"/>
      <c r="Y49" s="182"/>
      <c r="Z49" s="182"/>
      <c r="AA49" s="108"/>
      <c r="AB49" s="108"/>
      <c r="AC49" s="108"/>
      <c r="AD49" s="108"/>
      <c r="AE49" s="108"/>
      <c r="AF49" s="108"/>
      <c r="AG49" s="108"/>
      <c r="AH49" s="108"/>
      <c r="AI49" s="108"/>
      <c r="AJ49" s="18"/>
    </row>
    <row r="50" spans="1:36" ht="63.75" customHeight="1" x14ac:dyDescent="0.25">
      <c r="A50" s="512"/>
      <c r="B50" s="45" t="s">
        <v>458</v>
      </c>
      <c r="C50" s="179" t="s">
        <v>459</v>
      </c>
      <c r="D50" s="127" t="s">
        <v>460</v>
      </c>
      <c r="E50" s="127" t="s">
        <v>461</v>
      </c>
      <c r="F50" s="113">
        <v>43647</v>
      </c>
      <c r="G50" s="113">
        <v>45474</v>
      </c>
      <c r="H50" s="131" t="s">
        <v>255</v>
      </c>
      <c r="I50" s="131">
        <v>100000</v>
      </c>
      <c r="J50" s="122" t="s">
        <v>732</v>
      </c>
      <c r="K50" s="127"/>
      <c r="L50" s="127" t="s">
        <v>463</v>
      </c>
      <c r="M50" s="127"/>
      <c r="N50" s="59"/>
      <c r="O50" s="59"/>
      <c r="P50" s="59" t="s">
        <v>55</v>
      </c>
      <c r="Q50" s="59"/>
      <c r="R50" s="59"/>
      <c r="S50" s="61"/>
      <c r="T50" s="182" t="s">
        <v>733</v>
      </c>
      <c r="U50" s="182" t="s">
        <v>734</v>
      </c>
      <c r="V50" s="182" t="s">
        <v>735</v>
      </c>
      <c r="W50" s="108" t="s">
        <v>736</v>
      </c>
      <c r="X50" s="182"/>
      <c r="Y50" s="182"/>
      <c r="Z50" s="182"/>
      <c r="AA50" s="108"/>
      <c r="AB50" s="108"/>
      <c r="AC50" s="108"/>
      <c r="AD50" s="108"/>
      <c r="AE50" s="108"/>
      <c r="AF50" s="108" t="s">
        <v>737</v>
      </c>
      <c r="AG50" s="108"/>
      <c r="AH50" s="108"/>
      <c r="AI50" s="108" t="s">
        <v>738</v>
      </c>
      <c r="AJ50" s="18"/>
    </row>
    <row r="51" spans="1:36" ht="60" customHeight="1" x14ac:dyDescent="0.25">
      <c r="A51" s="512"/>
      <c r="B51" s="45" t="s">
        <v>467</v>
      </c>
      <c r="C51" s="180" t="s">
        <v>468</v>
      </c>
      <c r="D51" s="127" t="s">
        <v>469</v>
      </c>
      <c r="E51" s="127" t="s">
        <v>470</v>
      </c>
      <c r="F51" s="113">
        <v>43647</v>
      </c>
      <c r="G51" s="113">
        <v>45474</v>
      </c>
      <c r="H51" s="131" t="s">
        <v>85</v>
      </c>
      <c r="I51" s="131">
        <v>50000</v>
      </c>
      <c r="J51" s="122" t="s">
        <v>739</v>
      </c>
      <c r="K51" s="127"/>
      <c r="L51" s="127" t="s">
        <v>403</v>
      </c>
      <c r="M51" s="127"/>
      <c r="N51" s="59"/>
      <c r="O51" s="59"/>
      <c r="P51" s="59" t="s">
        <v>55</v>
      </c>
      <c r="Q51" s="59"/>
      <c r="R51" s="59"/>
      <c r="S51" s="61"/>
      <c r="T51" s="182" t="s">
        <v>740</v>
      </c>
      <c r="U51" s="182"/>
      <c r="V51" s="182" t="s">
        <v>741</v>
      </c>
      <c r="W51" s="108" t="s">
        <v>85</v>
      </c>
      <c r="X51" s="182"/>
      <c r="Y51" s="182"/>
      <c r="Z51" s="182"/>
      <c r="AA51" s="108"/>
      <c r="AB51" s="108"/>
      <c r="AC51" s="108"/>
      <c r="AD51" s="108"/>
      <c r="AE51" s="108"/>
      <c r="AF51" s="108" t="s">
        <v>742</v>
      </c>
      <c r="AG51" s="108"/>
      <c r="AH51" s="108"/>
      <c r="AI51" s="108"/>
      <c r="AJ51" s="18"/>
    </row>
    <row r="52" spans="1:36" ht="61.5" customHeight="1" x14ac:dyDescent="0.25">
      <c r="A52" s="513"/>
      <c r="B52" s="45" t="s">
        <v>478</v>
      </c>
      <c r="C52" s="180" t="s">
        <v>479</v>
      </c>
      <c r="D52" s="127" t="s">
        <v>490</v>
      </c>
      <c r="E52" s="127" t="s">
        <v>481</v>
      </c>
      <c r="F52" s="113">
        <v>43647</v>
      </c>
      <c r="G52" s="113">
        <v>45474</v>
      </c>
      <c r="H52" s="131" t="s">
        <v>743</v>
      </c>
      <c r="I52" s="167">
        <v>30000</v>
      </c>
      <c r="J52" s="122" t="s">
        <v>744</v>
      </c>
      <c r="K52" s="127"/>
      <c r="L52" s="127" t="s">
        <v>142</v>
      </c>
      <c r="M52" s="127"/>
      <c r="N52" s="59"/>
      <c r="O52" s="59"/>
      <c r="P52" s="59"/>
      <c r="Q52" s="59" t="s">
        <v>55</v>
      </c>
      <c r="R52" s="59"/>
      <c r="S52" s="61"/>
      <c r="T52" s="184" t="s">
        <v>745</v>
      </c>
      <c r="U52" s="184" t="s">
        <v>746</v>
      </c>
      <c r="V52" s="184" t="s">
        <v>747</v>
      </c>
      <c r="W52" s="109" t="s">
        <v>748</v>
      </c>
      <c r="X52" s="184"/>
      <c r="Y52" s="184"/>
      <c r="Z52" s="184"/>
      <c r="AA52" s="109"/>
      <c r="AB52" s="109"/>
      <c r="AC52" s="109"/>
      <c r="AD52" s="109"/>
      <c r="AE52" s="109"/>
      <c r="AF52" s="109" t="s">
        <v>749</v>
      </c>
      <c r="AG52" s="109" t="s">
        <v>750</v>
      </c>
      <c r="AH52" s="109" t="s">
        <v>142</v>
      </c>
      <c r="AI52" s="109"/>
      <c r="AJ52" s="18"/>
    </row>
    <row r="53" spans="1:36" x14ac:dyDescent="0.25">
      <c r="T53" s="106"/>
      <c r="U53" s="106"/>
      <c r="V53" s="106"/>
      <c r="AJ53" s="18"/>
    </row>
    <row r="54" spans="1:36" x14ac:dyDescent="0.25">
      <c r="B54" s="63"/>
      <c r="T54" s="106"/>
      <c r="U54" s="106"/>
      <c r="V54" s="106"/>
      <c r="AJ54" s="18"/>
    </row>
    <row r="55" spans="1:36" x14ac:dyDescent="0.25">
      <c r="L55" s="71"/>
      <c r="T55" s="106"/>
      <c r="U55" s="106"/>
      <c r="V55" s="106"/>
      <c r="AJ55" s="18"/>
    </row>
    <row r="56" spans="1:36" ht="26.25" customHeight="1" x14ac:dyDescent="0.25">
      <c r="A56" s="67" t="s">
        <v>493</v>
      </c>
      <c r="B56" s="68"/>
      <c r="C56" s="68"/>
      <c r="D56" s="68"/>
      <c r="E56" s="68"/>
      <c r="F56" s="68"/>
      <c r="G56" s="68"/>
      <c r="H56" s="68"/>
      <c r="I56" s="68"/>
      <c r="J56" s="68"/>
      <c r="K56" s="68"/>
      <c r="L56" s="70"/>
      <c r="M56" s="69"/>
      <c r="T56" s="106"/>
      <c r="U56" s="106"/>
      <c r="AJ56" s="18"/>
    </row>
    <row r="57" spans="1:36" ht="26.25" customHeight="1" x14ac:dyDescent="0.25">
      <c r="A57" s="47"/>
      <c r="B57" s="48"/>
      <c r="C57" s="48"/>
      <c r="D57" s="49"/>
      <c r="E57" s="49"/>
      <c r="F57" s="49"/>
      <c r="G57" s="49"/>
      <c r="H57" s="49"/>
      <c r="I57" s="49"/>
      <c r="J57" s="49"/>
      <c r="K57" s="49"/>
      <c r="L57" s="49"/>
      <c r="M57" s="49"/>
      <c r="N57" s="49"/>
      <c r="T57" s="106"/>
      <c r="U57" s="106"/>
      <c r="AJ57" s="18"/>
    </row>
    <row r="58" spans="1:36" ht="43.5" customHeight="1" x14ac:dyDescent="0.25">
      <c r="A58" s="53" t="s">
        <v>494</v>
      </c>
      <c r="B58" s="54"/>
      <c r="C58" s="55"/>
      <c r="T58" s="106"/>
      <c r="U58" s="106"/>
      <c r="AJ58" s="18"/>
    </row>
    <row r="59" spans="1:36" x14ac:dyDescent="0.25">
      <c r="T59" s="106"/>
      <c r="U59" s="106"/>
      <c r="AJ59" s="18"/>
    </row>
    <row r="60" spans="1:36" ht="15.75" x14ac:dyDescent="0.25">
      <c r="A60" s="440" t="s">
        <v>495</v>
      </c>
      <c r="B60" s="442" t="s">
        <v>12</v>
      </c>
      <c r="C60" s="442" t="s">
        <v>13</v>
      </c>
      <c r="D60" s="442" t="s">
        <v>14</v>
      </c>
      <c r="E60" s="443" t="s">
        <v>15</v>
      </c>
      <c r="F60" s="442" t="s">
        <v>16</v>
      </c>
      <c r="G60" s="442"/>
      <c r="H60" s="442" t="s">
        <v>17</v>
      </c>
      <c r="I60" s="442" t="s">
        <v>18</v>
      </c>
      <c r="J60" s="445" t="s">
        <v>19</v>
      </c>
      <c r="K60" s="445" t="s">
        <v>20</v>
      </c>
      <c r="L60" s="445"/>
      <c r="M60" s="445" t="s">
        <v>21</v>
      </c>
      <c r="N60" s="46"/>
      <c r="T60" s="106"/>
      <c r="U60" s="106"/>
      <c r="AJ60" s="18"/>
    </row>
    <row r="61" spans="1:36" ht="15.75" x14ac:dyDescent="0.25">
      <c r="A61" s="441"/>
      <c r="B61" s="442"/>
      <c r="C61" s="442"/>
      <c r="D61" s="442"/>
      <c r="E61" s="443"/>
      <c r="F61" s="50" t="s">
        <v>44</v>
      </c>
      <c r="G61" s="50" t="s">
        <v>45</v>
      </c>
      <c r="H61" s="442"/>
      <c r="I61" s="442"/>
      <c r="J61" s="445"/>
      <c r="K61" s="95" t="s">
        <v>46</v>
      </c>
      <c r="L61" s="95" t="s">
        <v>47</v>
      </c>
      <c r="M61" s="445"/>
      <c r="N61" s="2"/>
      <c r="T61" s="106"/>
      <c r="U61" s="106"/>
      <c r="AJ61" s="18"/>
    </row>
    <row r="62" spans="1:36" x14ac:dyDescent="0.25">
      <c r="A62" s="45" t="s">
        <v>751</v>
      </c>
      <c r="B62" s="45"/>
      <c r="C62" s="62" t="s">
        <v>752</v>
      </c>
      <c r="D62" s="62"/>
      <c r="E62" s="62"/>
      <c r="F62" s="62"/>
      <c r="G62" s="62"/>
      <c r="H62" s="62"/>
      <c r="I62" s="62"/>
      <c r="J62" s="59"/>
      <c r="K62" s="59"/>
      <c r="L62" s="59"/>
      <c r="M62" s="59"/>
      <c r="N62" s="2"/>
      <c r="AJ62" s="18"/>
    </row>
    <row r="63" spans="1:36" x14ac:dyDescent="0.25">
      <c r="A63" s="45"/>
      <c r="B63" s="45"/>
      <c r="C63" s="62"/>
      <c r="D63" s="62"/>
      <c r="E63" s="62"/>
      <c r="F63" s="62"/>
      <c r="G63" s="62"/>
      <c r="H63" s="62"/>
      <c r="I63" s="62"/>
      <c r="J63" s="62"/>
      <c r="K63" s="62"/>
      <c r="L63" s="62"/>
      <c r="M63" s="62"/>
      <c r="N63" s="2"/>
      <c r="AJ63" s="18"/>
    </row>
    <row r="64" spans="1:36" x14ac:dyDescent="0.25">
      <c r="A64" s="45"/>
      <c r="B64" s="45"/>
      <c r="C64" s="62"/>
      <c r="D64" s="62"/>
      <c r="E64" s="62"/>
      <c r="F64" s="62"/>
      <c r="G64" s="62"/>
      <c r="H64" s="62"/>
      <c r="I64" s="62"/>
      <c r="J64" s="62"/>
      <c r="K64" s="62"/>
      <c r="L64" s="62"/>
      <c r="M64" s="62"/>
      <c r="N64" s="2"/>
      <c r="AJ64" s="18"/>
    </row>
    <row r="65" spans="1:36" x14ac:dyDescent="0.25">
      <c r="A65" s="45"/>
      <c r="B65" s="45"/>
      <c r="C65" s="62"/>
      <c r="D65" s="62"/>
      <c r="E65" s="62"/>
      <c r="F65" s="62"/>
      <c r="G65" s="62"/>
      <c r="H65" s="62"/>
      <c r="I65" s="62"/>
      <c r="J65" s="62"/>
      <c r="K65" s="62"/>
      <c r="L65" s="62"/>
      <c r="M65" s="62"/>
      <c r="N65" s="2"/>
      <c r="AJ65" s="18"/>
    </row>
    <row r="66" spans="1:36" x14ac:dyDescent="0.25">
      <c r="A66" s="45"/>
      <c r="B66" s="45"/>
      <c r="C66" s="62"/>
      <c r="D66" s="62"/>
      <c r="E66" s="62"/>
      <c r="F66" s="62"/>
      <c r="G66" s="62"/>
      <c r="H66" s="62"/>
      <c r="I66" s="62"/>
      <c r="J66" s="62"/>
      <c r="K66" s="62"/>
      <c r="L66" s="62"/>
      <c r="M66" s="62"/>
      <c r="N66" s="2"/>
      <c r="AJ66" s="18"/>
    </row>
    <row r="67" spans="1:36" x14ac:dyDescent="0.25">
      <c r="A67" s="45"/>
      <c r="B67" s="45"/>
      <c r="C67" s="62"/>
      <c r="D67" s="62"/>
      <c r="E67" s="62"/>
      <c r="F67" s="62"/>
      <c r="G67" s="62"/>
      <c r="H67" s="62"/>
      <c r="I67" s="62"/>
      <c r="J67" s="62"/>
      <c r="K67" s="62"/>
      <c r="L67" s="62"/>
      <c r="M67" s="62"/>
      <c r="N67" s="2"/>
      <c r="AJ67" s="18"/>
    </row>
    <row r="68" spans="1:36" x14ac:dyDescent="0.25">
      <c r="A68" s="45"/>
      <c r="B68" s="45"/>
      <c r="C68" s="62"/>
      <c r="D68" s="62"/>
      <c r="E68" s="62"/>
      <c r="F68" s="62"/>
      <c r="G68" s="62"/>
      <c r="H68" s="62"/>
      <c r="I68" s="62"/>
      <c r="J68" s="62"/>
      <c r="K68" s="62"/>
      <c r="L68" s="62"/>
      <c r="M68" s="62"/>
      <c r="N68" s="2"/>
      <c r="AJ68" s="18"/>
    </row>
    <row r="69" spans="1:36" x14ac:dyDescent="0.25">
      <c r="A69" s="45"/>
      <c r="B69" s="45"/>
      <c r="C69" s="62"/>
      <c r="D69" s="62"/>
      <c r="E69" s="62"/>
      <c r="F69" s="62"/>
      <c r="G69" s="62"/>
      <c r="H69" s="62"/>
      <c r="I69" s="62"/>
      <c r="J69" s="62"/>
      <c r="K69" s="62"/>
      <c r="L69" s="62"/>
      <c r="M69" s="62"/>
      <c r="N69" s="2"/>
      <c r="AJ69" s="18"/>
    </row>
    <row r="70" spans="1:36" x14ac:dyDescent="0.25">
      <c r="A70" s="45"/>
      <c r="B70" s="45"/>
      <c r="C70" s="62"/>
      <c r="D70" s="62"/>
      <c r="E70" s="62"/>
      <c r="F70" s="62"/>
      <c r="G70" s="62"/>
      <c r="H70" s="62"/>
      <c r="I70" s="62"/>
      <c r="J70" s="62"/>
      <c r="K70" s="62"/>
      <c r="L70" s="62"/>
      <c r="M70" s="62"/>
      <c r="N70" s="2"/>
      <c r="AJ70" s="18"/>
    </row>
    <row r="71" spans="1:36" x14ac:dyDescent="0.25">
      <c r="AJ71" s="18"/>
    </row>
    <row r="72" spans="1:36" ht="15.75" x14ac:dyDescent="0.25">
      <c r="A72" s="440" t="s">
        <v>495</v>
      </c>
      <c r="B72" s="442" t="s">
        <v>12</v>
      </c>
      <c r="C72" s="442" t="s">
        <v>13</v>
      </c>
      <c r="D72" s="442" t="s">
        <v>14</v>
      </c>
      <c r="E72" s="443" t="s">
        <v>15</v>
      </c>
      <c r="F72" s="442" t="s">
        <v>16</v>
      </c>
      <c r="G72" s="442"/>
      <c r="H72" s="442" t="s">
        <v>17</v>
      </c>
      <c r="I72" s="442" t="s">
        <v>18</v>
      </c>
      <c r="J72" s="442" t="s">
        <v>19</v>
      </c>
      <c r="K72" s="445" t="s">
        <v>20</v>
      </c>
      <c r="L72" s="445"/>
      <c r="M72" s="442" t="s">
        <v>21</v>
      </c>
      <c r="N72" s="46"/>
      <c r="AJ72" s="18"/>
    </row>
    <row r="73" spans="1:36" ht="15" customHeight="1" x14ac:dyDescent="0.25">
      <c r="A73" s="441"/>
      <c r="B73" s="442"/>
      <c r="C73" s="442"/>
      <c r="D73" s="442"/>
      <c r="E73" s="443"/>
      <c r="F73" s="50" t="s">
        <v>44</v>
      </c>
      <c r="G73" s="50" t="s">
        <v>45</v>
      </c>
      <c r="H73" s="442"/>
      <c r="I73" s="442"/>
      <c r="J73" s="442"/>
      <c r="K73" s="95" t="s">
        <v>46</v>
      </c>
      <c r="L73" s="95" t="s">
        <v>47</v>
      </c>
      <c r="M73" s="442"/>
      <c r="N73" s="2"/>
      <c r="AJ73" s="18"/>
    </row>
    <row r="74" spans="1:36" x14ac:dyDescent="0.25">
      <c r="A74" s="45" t="s">
        <v>751</v>
      </c>
      <c r="B74" s="45"/>
      <c r="C74" s="62" t="s">
        <v>752</v>
      </c>
      <c r="D74" s="62"/>
      <c r="E74" s="62"/>
      <c r="F74" s="62"/>
      <c r="G74" s="62"/>
      <c r="H74" s="62"/>
      <c r="I74" s="62"/>
      <c r="J74" s="59"/>
      <c r="K74" s="59"/>
      <c r="L74" s="59"/>
      <c r="M74" s="59"/>
      <c r="N74" s="2"/>
      <c r="AJ74" s="18"/>
    </row>
    <row r="75" spans="1:36" x14ac:dyDescent="0.25">
      <c r="A75" s="45"/>
      <c r="B75" s="45"/>
      <c r="C75" s="62"/>
      <c r="D75" s="62"/>
      <c r="E75" s="62"/>
      <c r="F75" s="62"/>
      <c r="G75" s="62"/>
      <c r="H75" s="62"/>
      <c r="I75" s="62"/>
      <c r="J75" s="62"/>
      <c r="K75" s="62"/>
      <c r="L75" s="62"/>
      <c r="M75" s="62"/>
      <c r="N75" s="2"/>
      <c r="AJ75" s="18"/>
    </row>
    <row r="76" spans="1:36" x14ac:dyDescent="0.25">
      <c r="A76" s="45"/>
      <c r="B76" s="45"/>
      <c r="C76" s="62"/>
      <c r="D76" s="62"/>
      <c r="E76" s="62"/>
      <c r="F76" s="62"/>
      <c r="G76" s="62"/>
      <c r="H76" s="62"/>
      <c r="I76" s="62"/>
      <c r="J76" s="62"/>
      <c r="K76" s="62"/>
      <c r="L76" s="62"/>
      <c r="M76" s="62"/>
      <c r="N76" s="2"/>
      <c r="AJ76" s="18"/>
    </row>
    <row r="77" spans="1:36" x14ac:dyDescent="0.25">
      <c r="A77" s="45"/>
      <c r="B77" s="45"/>
      <c r="C77" s="62"/>
      <c r="D77" s="62"/>
      <c r="E77" s="62"/>
      <c r="F77" s="62"/>
      <c r="G77" s="62"/>
      <c r="H77" s="62"/>
      <c r="I77" s="62"/>
      <c r="J77" s="62"/>
      <c r="K77" s="62"/>
      <c r="L77" s="62"/>
      <c r="M77" s="62"/>
      <c r="N77" s="2"/>
      <c r="AJ77" s="18"/>
    </row>
    <row r="78" spans="1:36" x14ac:dyDescent="0.25">
      <c r="A78" s="45"/>
      <c r="B78" s="45"/>
      <c r="C78" s="62"/>
      <c r="D78" s="62"/>
      <c r="E78" s="62"/>
      <c r="F78" s="62"/>
      <c r="G78" s="62"/>
      <c r="H78" s="62"/>
      <c r="I78" s="62"/>
      <c r="J78" s="62"/>
      <c r="K78" s="62"/>
      <c r="L78" s="62"/>
      <c r="M78" s="62"/>
      <c r="N78" s="2"/>
      <c r="AJ78" s="18"/>
    </row>
    <row r="79" spans="1:36" x14ac:dyDescent="0.25">
      <c r="A79" s="45"/>
      <c r="B79" s="45"/>
      <c r="C79" s="62"/>
      <c r="D79" s="62"/>
      <c r="E79" s="62"/>
      <c r="F79" s="62"/>
      <c r="G79" s="62"/>
      <c r="H79" s="62"/>
      <c r="I79" s="62"/>
      <c r="J79" s="62"/>
      <c r="K79" s="62"/>
      <c r="L79" s="62"/>
      <c r="M79" s="62"/>
      <c r="N79" s="2"/>
      <c r="AJ79" s="18"/>
    </row>
    <row r="80" spans="1:36" x14ac:dyDescent="0.25">
      <c r="A80" s="45"/>
      <c r="B80" s="45"/>
      <c r="C80" s="62"/>
      <c r="D80" s="62"/>
      <c r="E80" s="62"/>
      <c r="F80" s="62"/>
      <c r="G80" s="62"/>
      <c r="H80" s="62"/>
      <c r="I80" s="62"/>
      <c r="J80" s="62"/>
      <c r="K80" s="62"/>
      <c r="L80" s="62"/>
      <c r="M80" s="62"/>
      <c r="N80" s="2"/>
      <c r="AJ80" s="18"/>
    </row>
    <row r="81" spans="1:36" x14ac:dyDescent="0.25">
      <c r="A81" s="45"/>
      <c r="B81" s="45"/>
      <c r="C81" s="62"/>
      <c r="D81" s="62"/>
      <c r="E81" s="62"/>
      <c r="F81" s="62"/>
      <c r="G81" s="62"/>
      <c r="H81" s="62"/>
      <c r="I81" s="62"/>
      <c r="J81" s="62"/>
      <c r="K81" s="62"/>
      <c r="L81" s="62"/>
      <c r="M81" s="62"/>
      <c r="N81" s="2"/>
      <c r="AJ81" s="18"/>
    </row>
    <row r="82" spans="1:36" x14ac:dyDescent="0.25">
      <c r="A82" s="45"/>
      <c r="B82" s="45"/>
      <c r="C82" s="62"/>
      <c r="D82" s="62"/>
      <c r="E82" s="62"/>
      <c r="F82" s="62"/>
      <c r="G82" s="62"/>
      <c r="H82" s="62"/>
      <c r="I82" s="62"/>
      <c r="J82" s="62"/>
      <c r="K82" s="62"/>
      <c r="L82" s="62"/>
      <c r="M82" s="62"/>
      <c r="N82" s="2"/>
      <c r="AJ82" s="18"/>
    </row>
    <row r="83" spans="1:36" x14ac:dyDescent="0.25">
      <c r="AJ83" s="18"/>
    </row>
    <row r="84" spans="1:36" ht="15.75" x14ac:dyDescent="0.25">
      <c r="A84" s="440" t="s">
        <v>495</v>
      </c>
      <c r="B84" s="442" t="s">
        <v>12</v>
      </c>
      <c r="C84" s="442" t="s">
        <v>13</v>
      </c>
      <c r="D84" s="442" t="s">
        <v>14</v>
      </c>
      <c r="E84" s="443" t="s">
        <v>15</v>
      </c>
      <c r="F84" s="442" t="s">
        <v>16</v>
      </c>
      <c r="G84" s="442"/>
      <c r="H84" s="442" t="s">
        <v>17</v>
      </c>
      <c r="I84" s="442" t="s">
        <v>18</v>
      </c>
      <c r="J84" s="442" t="s">
        <v>19</v>
      </c>
      <c r="K84" s="445" t="s">
        <v>20</v>
      </c>
      <c r="L84" s="445"/>
      <c r="M84" s="442" t="s">
        <v>21</v>
      </c>
      <c r="N84" s="46"/>
      <c r="AJ84" s="18"/>
    </row>
    <row r="85" spans="1:36" ht="15" customHeight="1" x14ac:dyDescent="0.25">
      <c r="A85" s="441"/>
      <c r="B85" s="442"/>
      <c r="C85" s="442"/>
      <c r="D85" s="442"/>
      <c r="E85" s="443"/>
      <c r="F85" s="50" t="s">
        <v>44</v>
      </c>
      <c r="G85" s="50" t="s">
        <v>45</v>
      </c>
      <c r="H85" s="442"/>
      <c r="I85" s="442"/>
      <c r="J85" s="442"/>
      <c r="K85" s="95" t="s">
        <v>46</v>
      </c>
      <c r="L85" s="95" t="s">
        <v>47</v>
      </c>
      <c r="M85" s="442"/>
      <c r="N85" s="2"/>
      <c r="AJ85" s="18"/>
    </row>
    <row r="86" spans="1:36" x14ac:dyDescent="0.25">
      <c r="A86" s="45"/>
      <c r="B86" s="45"/>
      <c r="C86" s="62" t="s">
        <v>752</v>
      </c>
      <c r="D86" s="62"/>
      <c r="E86" s="62"/>
      <c r="F86" s="62"/>
      <c r="G86" s="62"/>
      <c r="H86" s="62"/>
      <c r="I86" s="62"/>
      <c r="J86" s="59"/>
      <c r="K86" s="59"/>
      <c r="L86" s="59"/>
      <c r="M86" s="59"/>
      <c r="N86" s="2"/>
      <c r="AJ86" s="18"/>
    </row>
    <row r="87" spans="1:36" x14ac:dyDescent="0.25">
      <c r="A87" s="45"/>
      <c r="B87" s="45"/>
      <c r="C87" s="62"/>
      <c r="D87" s="62"/>
      <c r="E87" s="62"/>
      <c r="F87" s="62"/>
      <c r="G87" s="62"/>
      <c r="H87" s="62"/>
      <c r="I87" s="62"/>
      <c r="J87" s="62"/>
      <c r="K87" s="62"/>
      <c r="L87" s="62"/>
      <c r="M87" s="62"/>
      <c r="N87" s="2"/>
      <c r="AJ87" s="18"/>
    </row>
    <row r="88" spans="1:36" x14ac:dyDescent="0.25">
      <c r="A88" s="45"/>
      <c r="B88" s="45"/>
      <c r="C88" s="62"/>
      <c r="D88" s="62"/>
      <c r="E88" s="62"/>
      <c r="F88" s="62"/>
      <c r="G88" s="62"/>
      <c r="H88" s="62"/>
      <c r="I88" s="62"/>
      <c r="J88" s="62"/>
      <c r="K88" s="62"/>
      <c r="L88" s="62"/>
      <c r="M88" s="62"/>
      <c r="N88" s="2"/>
      <c r="AJ88" s="18"/>
    </row>
    <row r="89" spans="1:36" x14ac:dyDescent="0.25">
      <c r="A89" s="45"/>
      <c r="B89" s="45"/>
      <c r="C89" s="62"/>
      <c r="D89" s="62"/>
      <c r="E89" s="62"/>
      <c r="F89" s="62"/>
      <c r="G89" s="62"/>
      <c r="H89" s="62"/>
      <c r="I89" s="62"/>
      <c r="J89" s="62"/>
      <c r="K89" s="62"/>
      <c r="L89" s="62"/>
      <c r="M89" s="62"/>
      <c r="N89" s="2"/>
      <c r="AJ89" s="18"/>
    </row>
    <row r="90" spans="1:36" x14ac:dyDescent="0.25">
      <c r="A90" s="45"/>
      <c r="B90" s="45"/>
      <c r="C90" s="62"/>
      <c r="D90" s="62"/>
      <c r="E90" s="62"/>
      <c r="F90" s="62"/>
      <c r="G90" s="62"/>
      <c r="H90" s="62"/>
      <c r="I90" s="62"/>
      <c r="J90" s="62"/>
      <c r="K90" s="62"/>
      <c r="L90" s="62"/>
      <c r="M90" s="62"/>
      <c r="N90" s="2"/>
      <c r="AJ90" s="18"/>
    </row>
    <row r="91" spans="1:36" x14ac:dyDescent="0.25">
      <c r="A91" s="45"/>
      <c r="B91" s="45"/>
      <c r="C91" s="62"/>
      <c r="D91" s="62"/>
      <c r="E91" s="62"/>
      <c r="F91" s="62"/>
      <c r="G91" s="62"/>
      <c r="H91" s="62"/>
      <c r="I91" s="62"/>
      <c r="J91" s="62"/>
      <c r="K91" s="62"/>
      <c r="L91" s="62"/>
      <c r="M91" s="62"/>
      <c r="N91" s="2"/>
      <c r="AJ91" s="18"/>
    </row>
    <row r="92" spans="1:36" x14ac:dyDescent="0.25">
      <c r="A92" s="45"/>
      <c r="B92" s="45"/>
      <c r="C92" s="62"/>
      <c r="D92" s="62"/>
      <c r="E92" s="62"/>
      <c r="F92" s="62"/>
      <c r="G92" s="62"/>
      <c r="H92" s="62"/>
      <c r="I92" s="62"/>
      <c r="J92" s="62"/>
      <c r="K92" s="62"/>
      <c r="L92" s="62"/>
      <c r="M92" s="62"/>
      <c r="N92" s="2"/>
      <c r="AJ92" s="18"/>
    </row>
    <row r="93" spans="1:36" x14ac:dyDescent="0.25">
      <c r="A93" s="45"/>
      <c r="B93" s="45"/>
      <c r="C93" s="62"/>
      <c r="D93" s="62"/>
      <c r="E93" s="62"/>
      <c r="F93" s="62"/>
      <c r="G93" s="62"/>
      <c r="H93" s="62"/>
      <c r="I93" s="62"/>
      <c r="J93" s="62"/>
      <c r="K93" s="62"/>
      <c r="L93" s="62"/>
      <c r="M93" s="62"/>
      <c r="N93" s="2"/>
      <c r="AJ93" s="18"/>
    </row>
    <row r="94" spans="1:36" x14ac:dyDescent="0.25">
      <c r="A94" s="45"/>
      <c r="B94" s="45"/>
      <c r="C94" s="62"/>
      <c r="D94" s="62"/>
      <c r="E94" s="62"/>
      <c r="F94" s="62"/>
      <c r="G94" s="62"/>
      <c r="H94" s="62"/>
      <c r="I94" s="62"/>
      <c r="J94" s="62"/>
      <c r="K94" s="62"/>
      <c r="L94" s="62"/>
      <c r="M94" s="62"/>
      <c r="N94" s="2"/>
      <c r="AJ94" s="18"/>
    </row>
    <row r="95" spans="1:36" x14ac:dyDescent="0.25">
      <c r="AJ95" s="18"/>
    </row>
    <row r="96" spans="1:36" ht="15.75" x14ac:dyDescent="0.25">
      <c r="A96" s="444" t="s">
        <v>508</v>
      </c>
      <c r="B96" s="442" t="s">
        <v>12</v>
      </c>
      <c r="C96" s="442" t="s">
        <v>13</v>
      </c>
      <c r="D96" s="442" t="s">
        <v>14</v>
      </c>
      <c r="E96" s="443" t="s">
        <v>15</v>
      </c>
      <c r="F96" s="442" t="s">
        <v>16</v>
      </c>
      <c r="G96" s="442"/>
      <c r="H96" s="442" t="s">
        <v>17</v>
      </c>
      <c r="I96" s="442" t="s">
        <v>18</v>
      </c>
      <c r="J96" s="442" t="s">
        <v>19</v>
      </c>
      <c r="K96" s="445" t="s">
        <v>20</v>
      </c>
      <c r="L96" s="445"/>
      <c r="M96" s="442" t="s">
        <v>21</v>
      </c>
      <c r="N96" s="46"/>
      <c r="AJ96" s="18"/>
    </row>
    <row r="97" spans="1:36" ht="15.75" x14ac:dyDescent="0.25">
      <c r="A97" s="444"/>
      <c r="B97" s="442"/>
      <c r="C97" s="442"/>
      <c r="D97" s="442"/>
      <c r="E97" s="443"/>
      <c r="F97" s="50" t="s">
        <v>44</v>
      </c>
      <c r="G97" s="50" t="s">
        <v>45</v>
      </c>
      <c r="H97" s="442"/>
      <c r="I97" s="442"/>
      <c r="J97" s="442"/>
      <c r="K97" s="95" t="s">
        <v>46</v>
      </c>
      <c r="L97" s="95" t="s">
        <v>47</v>
      </c>
      <c r="M97" s="442"/>
      <c r="N97" s="2"/>
      <c r="AJ97" s="18"/>
    </row>
    <row r="98" spans="1:36" x14ac:dyDescent="0.25">
      <c r="A98" s="45"/>
      <c r="B98" s="45"/>
      <c r="C98" s="62"/>
      <c r="D98" s="62"/>
      <c r="E98" s="62"/>
      <c r="F98" s="62"/>
      <c r="G98" s="62"/>
      <c r="H98" s="62"/>
      <c r="I98" s="62"/>
      <c r="J98" s="59"/>
      <c r="K98" s="59"/>
      <c r="L98" s="59"/>
      <c r="M98" s="59"/>
      <c r="N98" s="2"/>
      <c r="AJ98" s="18"/>
    </row>
    <row r="99" spans="1:36" x14ac:dyDescent="0.25">
      <c r="A99" s="45"/>
      <c r="B99" s="45"/>
      <c r="C99" s="62"/>
      <c r="D99" s="62"/>
      <c r="E99" s="62"/>
      <c r="F99" s="62"/>
      <c r="G99" s="62"/>
      <c r="H99" s="62"/>
      <c r="I99" s="62"/>
      <c r="J99" s="62"/>
      <c r="K99" s="62"/>
      <c r="L99" s="62"/>
      <c r="M99" s="62"/>
      <c r="N99" s="2"/>
      <c r="AJ99" s="18"/>
    </row>
    <row r="100" spans="1:36" x14ac:dyDescent="0.25">
      <c r="A100" s="45"/>
      <c r="B100" s="45"/>
      <c r="C100" s="62"/>
      <c r="D100" s="62"/>
      <c r="E100" s="62"/>
      <c r="F100" s="62"/>
      <c r="G100" s="62"/>
      <c r="H100" s="62"/>
      <c r="I100" s="62"/>
      <c r="J100" s="62"/>
      <c r="K100" s="62"/>
      <c r="L100" s="62"/>
      <c r="M100" s="62"/>
      <c r="N100" s="2"/>
      <c r="AJ100" s="18"/>
    </row>
    <row r="101" spans="1:36" x14ac:dyDescent="0.25">
      <c r="A101" s="45"/>
      <c r="B101" s="45"/>
      <c r="C101" s="62"/>
      <c r="D101" s="62"/>
      <c r="E101" s="62"/>
      <c r="F101" s="62"/>
      <c r="G101" s="62"/>
      <c r="H101" s="62"/>
      <c r="I101" s="62"/>
      <c r="J101" s="62"/>
      <c r="K101" s="62"/>
      <c r="L101" s="62"/>
      <c r="M101" s="62"/>
      <c r="N101" s="2"/>
      <c r="AJ101" s="18"/>
    </row>
    <row r="102" spans="1:36" x14ac:dyDescent="0.25">
      <c r="A102" s="45"/>
      <c r="B102" s="45"/>
      <c r="C102" s="62"/>
      <c r="D102" s="62"/>
      <c r="E102" s="62"/>
      <c r="F102" s="62"/>
      <c r="G102" s="62"/>
      <c r="H102" s="62"/>
      <c r="I102" s="62"/>
      <c r="J102" s="62"/>
      <c r="K102" s="62"/>
      <c r="L102" s="62"/>
      <c r="M102" s="62"/>
      <c r="N102" s="2"/>
      <c r="AJ102" s="18"/>
    </row>
    <row r="103" spans="1:36" x14ac:dyDescent="0.25">
      <c r="A103" s="45"/>
      <c r="B103" s="45"/>
      <c r="C103" s="62"/>
      <c r="D103" s="62"/>
      <c r="E103" s="62"/>
      <c r="F103" s="62"/>
      <c r="G103" s="62"/>
      <c r="H103" s="62"/>
      <c r="I103" s="62"/>
      <c r="J103" s="62"/>
      <c r="K103" s="62"/>
      <c r="L103" s="62"/>
      <c r="M103" s="62"/>
      <c r="N103" s="2"/>
      <c r="AJ103" s="18"/>
    </row>
    <row r="104" spans="1:36" x14ac:dyDescent="0.25">
      <c r="A104" s="45"/>
      <c r="B104" s="45"/>
      <c r="C104" s="62"/>
      <c r="D104" s="62"/>
      <c r="E104" s="62"/>
      <c r="F104" s="62"/>
      <c r="G104" s="62"/>
      <c r="H104" s="62"/>
      <c r="I104" s="62"/>
      <c r="J104" s="62"/>
      <c r="K104" s="62"/>
      <c r="L104" s="62"/>
      <c r="M104" s="62"/>
      <c r="N104" s="2"/>
      <c r="AJ104" s="18"/>
    </row>
    <row r="105" spans="1:36" x14ac:dyDescent="0.25">
      <c r="A105" s="45"/>
      <c r="B105" s="45"/>
      <c r="C105" s="62"/>
      <c r="D105" s="62"/>
      <c r="E105" s="62"/>
      <c r="F105" s="62"/>
      <c r="G105" s="62"/>
      <c r="H105" s="62"/>
      <c r="I105" s="62"/>
      <c r="J105" s="62"/>
      <c r="K105" s="62"/>
      <c r="L105" s="62"/>
      <c r="M105" s="62"/>
      <c r="N105" s="2"/>
      <c r="AJ105" s="18"/>
    </row>
    <row r="106" spans="1:36" x14ac:dyDescent="0.25">
      <c r="A106" s="45"/>
      <c r="B106" s="45"/>
      <c r="C106" s="62"/>
      <c r="D106" s="62"/>
      <c r="E106" s="62"/>
      <c r="F106" s="62"/>
      <c r="G106" s="62"/>
      <c r="H106" s="62"/>
      <c r="I106" s="62"/>
      <c r="J106" s="62"/>
      <c r="K106" s="62"/>
      <c r="L106" s="62"/>
      <c r="M106" s="62"/>
      <c r="N106" s="2"/>
      <c r="AJ106" s="18"/>
    </row>
    <row r="107" spans="1:36" x14ac:dyDescent="0.25">
      <c r="A107" s="18"/>
      <c r="B107" s="18"/>
      <c r="C107" s="18"/>
      <c r="D107" s="18"/>
      <c r="E107" s="18"/>
      <c r="F107" s="18"/>
      <c r="G107" s="18"/>
      <c r="H107" s="18"/>
      <c r="I107" s="18"/>
      <c r="J107" s="18"/>
      <c r="K107" s="18"/>
      <c r="L107" s="18"/>
      <c r="M107" s="18"/>
      <c r="N107" s="56"/>
      <c r="O107" s="56"/>
      <c r="P107" s="56"/>
      <c r="Q107" s="56"/>
      <c r="R107" s="56"/>
      <c r="S107" s="56"/>
      <c r="T107" s="56"/>
      <c r="U107" s="56"/>
      <c r="V107" s="56"/>
      <c r="W107" s="56"/>
      <c r="X107" s="56"/>
      <c r="Y107" s="56"/>
      <c r="Z107" s="56"/>
      <c r="AA107" s="56"/>
      <c r="AB107" s="56"/>
      <c r="AC107" s="56"/>
      <c r="AD107" s="56"/>
      <c r="AE107" s="56"/>
      <c r="AF107" s="56"/>
      <c r="AG107" s="56"/>
      <c r="AH107" s="56"/>
      <c r="AI107" s="56"/>
      <c r="AJ107" s="18"/>
    </row>
    <row r="108" spans="1:36" x14ac:dyDescent="0.25">
      <c r="A108" s="18"/>
      <c r="B108" s="18"/>
      <c r="C108" s="18"/>
      <c r="D108" s="18"/>
      <c r="E108" s="18"/>
      <c r="F108" s="18"/>
      <c r="G108" s="18"/>
      <c r="H108" s="18"/>
      <c r="I108" s="18"/>
      <c r="J108" s="18"/>
      <c r="K108" s="18"/>
      <c r="L108" s="18"/>
      <c r="M108" s="18"/>
      <c r="N108" s="56"/>
      <c r="O108" s="56"/>
      <c r="P108" s="56"/>
      <c r="Q108" s="56"/>
      <c r="R108" s="56"/>
      <c r="S108" s="56"/>
      <c r="T108" s="56"/>
      <c r="U108" s="56"/>
      <c r="V108" s="56"/>
      <c r="W108" s="56"/>
      <c r="X108" s="56"/>
      <c r="Y108" s="56"/>
      <c r="Z108" s="56"/>
      <c r="AA108" s="56"/>
      <c r="AB108" s="56"/>
      <c r="AC108" s="56"/>
      <c r="AD108" s="56"/>
      <c r="AE108" s="56"/>
      <c r="AF108" s="56"/>
      <c r="AG108" s="56"/>
      <c r="AH108" s="56"/>
      <c r="AI108" s="56"/>
      <c r="AJ108" s="18"/>
    </row>
  </sheetData>
  <mergeCells count="88">
    <mergeCell ref="M9:M10"/>
    <mergeCell ref="A1:AI1"/>
    <mergeCell ref="A2:AI2"/>
    <mergeCell ref="B4:G4"/>
    <mergeCell ref="B6:C6"/>
    <mergeCell ref="A8:M8"/>
    <mergeCell ref="N8:X8"/>
    <mergeCell ref="Y8:AI8"/>
    <mergeCell ref="AG9:AG10"/>
    <mergeCell ref="AH9:AH10"/>
    <mergeCell ref="AI9:AI10"/>
    <mergeCell ref="A11:A21"/>
    <mergeCell ref="A22:A35"/>
    <mergeCell ref="AE9:AE10"/>
    <mergeCell ref="AF9:AF10"/>
    <mergeCell ref="X9:X10"/>
    <mergeCell ref="Y9:Y10"/>
    <mergeCell ref="Z9:Z10"/>
    <mergeCell ref="O9:O10"/>
    <mergeCell ref="P9:P10"/>
    <mergeCell ref="Q9:Q10"/>
    <mergeCell ref="R9:R10"/>
    <mergeCell ref="S9:S10"/>
    <mergeCell ref="T9:T10"/>
    <mergeCell ref="I9:I10"/>
    <mergeCell ref="J9:J10"/>
    <mergeCell ref="K9:L9"/>
    <mergeCell ref="A36:A43"/>
    <mergeCell ref="AA9:AA10"/>
    <mergeCell ref="AB9:AB10"/>
    <mergeCell ref="AC9:AC10"/>
    <mergeCell ref="AD9:AD10"/>
    <mergeCell ref="U9:U10"/>
    <mergeCell ref="V9:V10"/>
    <mergeCell ref="W9:W10"/>
    <mergeCell ref="N9:N10"/>
    <mergeCell ref="A9:A10"/>
    <mergeCell ref="B9:B10"/>
    <mergeCell ref="C9:C10"/>
    <mergeCell ref="D9:D10"/>
    <mergeCell ref="E9:E10"/>
    <mergeCell ref="F9:G9"/>
    <mergeCell ref="H9:H10"/>
    <mergeCell ref="A44:A52"/>
    <mergeCell ref="K60:L60"/>
    <mergeCell ref="M60:M61"/>
    <mergeCell ref="A60:A61"/>
    <mergeCell ref="B60:B61"/>
    <mergeCell ref="C60:C61"/>
    <mergeCell ref="D60:D61"/>
    <mergeCell ref="E60:E61"/>
    <mergeCell ref="F72:G72"/>
    <mergeCell ref="F60:G60"/>
    <mergeCell ref="H60:H61"/>
    <mergeCell ref="I60:I61"/>
    <mergeCell ref="J60:J61"/>
    <mergeCell ref="A72:A73"/>
    <mergeCell ref="B72:B73"/>
    <mergeCell ref="C72:C73"/>
    <mergeCell ref="D72:D73"/>
    <mergeCell ref="E72:E73"/>
    <mergeCell ref="A84:A85"/>
    <mergeCell ref="B84:B85"/>
    <mergeCell ref="C84:C85"/>
    <mergeCell ref="D84:D85"/>
    <mergeCell ref="E84:E85"/>
    <mergeCell ref="K84:L84"/>
    <mergeCell ref="M84:M85"/>
    <mergeCell ref="H72:H73"/>
    <mergeCell ref="I72:I73"/>
    <mergeCell ref="J72:J73"/>
    <mergeCell ref="K72:L72"/>
    <mergeCell ref="M72:M73"/>
    <mergeCell ref="F84:G84"/>
    <mergeCell ref="H84:H85"/>
    <mergeCell ref="I84:I85"/>
    <mergeCell ref="J84:J85"/>
    <mergeCell ref="H96:H97"/>
    <mergeCell ref="I96:I97"/>
    <mergeCell ref="J96:J97"/>
    <mergeCell ref="K96:L96"/>
    <mergeCell ref="M96:M97"/>
    <mergeCell ref="A96:A97"/>
    <mergeCell ref="B96:B97"/>
    <mergeCell ref="C96:C97"/>
    <mergeCell ref="D96:D97"/>
    <mergeCell ref="E96:E97"/>
    <mergeCell ref="F96:G96"/>
  </mergeCells>
  <conditionalFormatting sqref="N11:N52">
    <cfRule type="cellIs" dxfId="42" priority="8" stopIfTrue="1" operator="equal">
      <formula>"x"</formula>
    </cfRule>
  </conditionalFormatting>
  <conditionalFormatting sqref="O11:O52">
    <cfRule type="cellIs" dxfId="41" priority="7" operator="equal">
      <formula>"x"</formula>
    </cfRule>
  </conditionalFormatting>
  <conditionalFormatting sqref="P11:P52">
    <cfRule type="cellIs" dxfId="40" priority="6" operator="equal">
      <formula>"x"</formula>
    </cfRule>
  </conditionalFormatting>
  <conditionalFormatting sqref="Q11:Q52">
    <cfRule type="cellIs" dxfId="39" priority="5" stopIfTrue="1" operator="equal">
      <formula>"x"</formula>
    </cfRule>
  </conditionalFormatting>
  <conditionalFormatting sqref="R11:R52">
    <cfRule type="cellIs" dxfId="38" priority="4" operator="equal">
      <formula>"x"</formula>
    </cfRule>
  </conditionalFormatting>
  <conditionalFormatting sqref="S11:S52">
    <cfRule type="cellIs" dxfId="37" priority="1" stopIfTrue="1" operator="equal">
      <formula>$AN$7</formula>
    </cfRule>
    <cfRule type="cellIs" dxfId="36" priority="2" stopIfTrue="1" operator="equal">
      <formula>$AN$6</formula>
    </cfRule>
  </conditionalFormatting>
  <conditionalFormatting sqref="AN6:AN7">
    <cfRule type="cellIs" dxfId="35" priority="9" stopIfTrue="1" operator="equal">
      <formula>$AN$6</formula>
    </cfRule>
  </conditionalFormatting>
  <dataValidations count="1">
    <dataValidation type="list" allowBlank="1" showInputMessage="1" showErrorMessage="1" sqref="S11:S52" xr:uid="{00000000-0002-0000-02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C37"/>
  <sheetViews>
    <sheetView showGridLines="0" zoomScale="80" zoomScaleNormal="80" zoomScalePageLayoutView="70" workbookViewId="0">
      <selection activeCell="D5" sqref="D5:M5"/>
    </sheetView>
  </sheetViews>
  <sheetFormatPr defaultColWidth="8.85546875"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9" width="4.140625" hidden="1" customWidth="1"/>
  </cols>
  <sheetData>
    <row r="1" spans="1:28" x14ac:dyDescent="0.25">
      <c r="A1" s="11"/>
      <c r="B1" s="497" t="s">
        <v>509</v>
      </c>
      <c r="C1" s="497"/>
      <c r="D1" s="497"/>
      <c r="E1" s="497"/>
      <c r="F1" s="497"/>
      <c r="G1" s="497"/>
      <c r="H1" s="497"/>
      <c r="I1" s="497"/>
      <c r="J1" s="497"/>
      <c r="K1" s="497"/>
      <c r="L1" s="497"/>
      <c r="M1" s="497"/>
      <c r="N1" s="497"/>
      <c r="O1" s="497"/>
      <c r="P1" s="497"/>
      <c r="Q1" s="497"/>
      <c r="R1" s="497"/>
      <c r="S1" s="497"/>
      <c r="T1" s="497"/>
      <c r="U1" s="497"/>
      <c r="V1" s="497"/>
      <c r="W1" s="497"/>
      <c r="X1" s="11"/>
    </row>
    <row r="2" spans="1:28" s="15" customFormat="1" ht="21" customHeight="1" x14ac:dyDescent="0.25">
      <c r="A2" s="16"/>
      <c r="B2" s="497"/>
      <c r="C2" s="497"/>
      <c r="D2" s="497"/>
      <c r="E2" s="497"/>
      <c r="F2" s="497"/>
      <c r="G2" s="497"/>
      <c r="H2" s="497"/>
      <c r="I2" s="497"/>
      <c r="J2" s="497"/>
      <c r="K2" s="497"/>
      <c r="L2" s="497"/>
      <c r="M2" s="497"/>
      <c r="N2" s="497"/>
      <c r="O2" s="497"/>
      <c r="P2" s="497"/>
      <c r="Q2" s="497"/>
      <c r="R2" s="497"/>
      <c r="S2" s="497"/>
      <c r="T2" s="497"/>
      <c r="U2" s="497"/>
      <c r="V2" s="497"/>
      <c r="W2" s="497"/>
      <c r="X2" s="16"/>
    </row>
    <row r="3" spans="1:28" ht="33.75" customHeight="1" x14ac:dyDescent="0.35">
      <c r="A3" s="11"/>
      <c r="B3" s="503" t="str">
        <f>'Monitoria Anual - 2'!A2</f>
        <v>PLANO DE AÇÃO NACIONAL PARA A CONSERVAÇÃO DA HERPETOFAUNA AMEAÇADA DO NORDESTE - PAN HERPETOFAUNA DO NORDESTE</v>
      </c>
      <c r="C3" s="503"/>
      <c r="D3" s="503"/>
      <c r="E3" s="503"/>
      <c r="F3" s="503"/>
      <c r="G3" s="503"/>
      <c r="H3" s="503"/>
      <c r="I3" s="503"/>
      <c r="J3" s="503"/>
      <c r="K3" s="503"/>
      <c r="L3" s="503"/>
      <c r="M3" s="503"/>
      <c r="N3" s="503"/>
      <c r="O3" s="503"/>
      <c r="P3" s="503"/>
      <c r="Q3" s="503"/>
      <c r="R3" s="503"/>
      <c r="S3" s="503"/>
      <c r="T3" s="503"/>
      <c r="U3" s="503"/>
      <c r="V3" s="503"/>
      <c r="W3" s="503"/>
      <c r="X3" s="11"/>
    </row>
    <row r="4" spans="1:28" x14ac:dyDescent="0.25">
      <c r="A4" s="11"/>
      <c r="J4" s="12"/>
      <c r="K4" s="12"/>
      <c r="L4" s="12"/>
      <c r="M4" s="12"/>
      <c r="N4" s="12"/>
      <c r="O4" s="12"/>
      <c r="X4" s="11"/>
    </row>
    <row r="5" spans="1:28" s="2" customFormat="1" ht="57" customHeight="1" x14ac:dyDescent="0.25">
      <c r="A5" s="18"/>
      <c r="B5" s="508" t="s">
        <v>510</v>
      </c>
      <c r="C5" s="508"/>
      <c r="D5" s="509" t="str">
        <f>'Monitoria Anual - 2'!B4</f>
        <v>Redução das ameaças e ampliação do conhecimento sobre os anfíbios e répteis da região Nordeste contemplados neste PAN, integrando a sociedade no processo de conservação, em cinco anos.</v>
      </c>
      <c r="E5" s="509"/>
      <c r="F5" s="509"/>
      <c r="G5" s="509"/>
      <c r="H5" s="509"/>
      <c r="I5" s="509"/>
      <c r="J5" s="509"/>
      <c r="K5" s="509"/>
      <c r="L5" s="509"/>
      <c r="M5" s="510"/>
      <c r="N5" s="13"/>
      <c r="O5" s="13"/>
      <c r="P5" s="13"/>
      <c r="Q5" s="13"/>
      <c r="R5" s="13"/>
      <c r="X5" s="18"/>
    </row>
    <row r="6" spans="1:28" x14ac:dyDescent="0.25">
      <c r="A6" s="11"/>
      <c r="J6" s="12"/>
      <c r="K6" s="12"/>
      <c r="L6" s="12"/>
      <c r="M6" s="12"/>
      <c r="N6" s="12"/>
      <c r="O6" s="12"/>
      <c r="X6" s="11"/>
    </row>
    <row r="7" spans="1:28" ht="26.25" customHeight="1" x14ac:dyDescent="0.25">
      <c r="A7" s="11"/>
      <c r="B7" s="508" t="s">
        <v>4</v>
      </c>
      <c r="C7" s="508"/>
      <c r="D7" s="498" t="str">
        <f>'Monitoria Anual - 2'!B6</f>
        <v>21/09/2021 - 24/09/2021 (virtual)</v>
      </c>
      <c r="E7" s="498"/>
      <c r="F7" s="498"/>
      <c r="G7" s="499"/>
      <c r="H7" s="2"/>
      <c r="I7" s="14"/>
      <c r="J7" s="12"/>
      <c r="K7" s="12"/>
      <c r="L7" s="12"/>
      <c r="M7" s="12"/>
      <c r="N7" s="12"/>
      <c r="O7" s="12"/>
      <c r="X7" s="11"/>
    </row>
    <row r="8" spans="1:28" x14ac:dyDescent="0.25">
      <c r="A8" s="11"/>
      <c r="X8" s="11"/>
    </row>
    <row r="9" spans="1:28" ht="31.5" customHeight="1" x14ac:dyDescent="0.25">
      <c r="A9" s="11"/>
      <c r="B9" s="497" t="s">
        <v>511</v>
      </c>
      <c r="C9" s="497"/>
      <c r="D9" s="497"/>
      <c r="E9" s="497"/>
      <c r="F9" s="497"/>
      <c r="G9" s="497"/>
      <c r="H9" s="497"/>
      <c r="I9" s="497"/>
      <c r="J9" s="497"/>
      <c r="K9" s="497"/>
      <c r="L9" s="497"/>
      <c r="M9" s="497"/>
      <c r="N9" s="497"/>
      <c r="O9" s="497"/>
      <c r="P9" s="497"/>
      <c r="Q9" s="497"/>
      <c r="R9" s="497"/>
      <c r="S9" s="497"/>
      <c r="T9" s="497"/>
      <c r="U9" s="497"/>
      <c r="V9" s="497"/>
      <c r="W9" s="497"/>
      <c r="X9" s="11"/>
    </row>
    <row r="10" spans="1:28" x14ac:dyDescent="0.25">
      <c r="A10" s="11"/>
      <c r="G10" s="10"/>
      <c r="H10" s="10"/>
      <c r="I10" s="10"/>
      <c r="X10" s="11"/>
    </row>
    <row r="11" spans="1:28" ht="15.75" x14ac:dyDescent="0.25">
      <c r="A11" s="11"/>
      <c r="B11" s="498" t="s">
        <v>512</v>
      </c>
      <c r="C11" s="499"/>
      <c r="D11" s="42"/>
      <c r="E11" s="42"/>
      <c r="F11" s="42"/>
      <c r="G11" s="42"/>
      <c r="H11" s="42"/>
      <c r="I11" s="42"/>
      <c r="J11" s="42"/>
      <c r="K11" s="42"/>
      <c r="L11" s="42"/>
      <c r="M11" s="42"/>
      <c r="N11" s="42"/>
      <c r="O11" s="42"/>
      <c r="P11" s="42"/>
      <c r="Q11" s="42"/>
      <c r="R11" s="42"/>
      <c r="S11" s="42"/>
      <c r="T11" s="42"/>
      <c r="U11" s="42"/>
      <c r="V11" s="42"/>
      <c r="W11" s="42"/>
      <c r="X11" s="11"/>
    </row>
    <row r="12" spans="1:28" ht="15.75" thickBot="1" x14ac:dyDescent="0.3">
      <c r="A12" s="11"/>
      <c r="F12" s="504"/>
      <c r="G12" s="504"/>
      <c r="H12" s="172"/>
      <c r="X12" s="11"/>
    </row>
    <row r="13" spans="1:28" ht="33.75" customHeight="1" thickBot="1" x14ac:dyDescent="0.3">
      <c r="A13" s="11"/>
      <c r="C13" s="505" t="s">
        <v>753</v>
      </c>
      <c r="D13" s="506"/>
      <c r="E13" s="506"/>
      <c r="F13" s="506"/>
      <c r="G13" s="507"/>
      <c r="H13" s="3"/>
      <c r="X13" s="11"/>
    </row>
    <row r="14" spans="1:28" s="2" customFormat="1" ht="34.5" customHeight="1" thickBot="1" x14ac:dyDescent="0.3">
      <c r="A14" s="18"/>
      <c r="C14" s="26" t="s">
        <v>514</v>
      </c>
      <c r="D14" s="7" t="s">
        <v>515</v>
      </c>
      <c r="E14" s="8" t="s">
        <v>516</v>
      </c>
      <c r="F14" s="7" t="s">
        <v>517</v>
      </c>
      <c r="G14" s="9" t="s">
        <v>516</v>
      </c>
      <c r="H14" s="6"/>
      <c r="X14" s="18"/>
    </row>
    <row r="15" spans="1:28" ht="15.75" x14ac:dyDescent="0.25">
      <c r="A15" s="11"/>
      <c r="C15" s="77" t="s">
        <v>518</v>
      </c>
      <c r="D15" s="87"/>
      <c r="E15" s="88"/>
      <c r="F15" s="84">
        <f>COUNTA('Monitoria Anual - 2'!S11:S891)</f>
        <v>4</v>
      </c>
      <c r="G15" s="27">
        <f t="shared" ref="G15:G21" si="0">F15/$F$22</f>
        <v>0.10810810810810811</v>
      </c>
      <c r="H15" s="4"/>
      <c r="X15" s="11"/>
    </row>
    <row r="16" spans="1:28" ht="15.75" x14ac:dyDescent="0.25">
      <c r="A16" s="11"/>
      <c r="C16" s="78" t="s">
        <v>519</v>
      </c>
      <c r="D16" s="89">
        <f>COUNTA('Monitoria Anual - 2'!N11:N891)</f>
        <v>7</v>
      </c>
      <c r="E16" s="29">
        <f>D16/$D$22</f>
        <v>0.17073170731707318</v>
      </c>
      <c r="F16" s="85">
        <f>D16-AB16</f>
        <v>6</v>
      </c>
      <c r="G16" s="29">
        <f t="shared" si="0"/>
        <v>0.16216216216216217</v>
      </c>
      <c r="H16" s="4"/>
      <c r="X16" s="11"/>
      <c r="Z16">
        <f>COUNTIFS('Monitoria Anual - 2'!N:N,"x",'Monitoria Anual - 2'!S:S,"Excluída")</f>
        <v>1</v>
      </c>
      <c r="AA16">
        <f>COUNTIFS('Monitoria Anual - 2'!N:N,"x",'Monitoria Anual - 2'!S:S,"Agrupada")</f>
        <v>0</v>
      </c>
      <c r="AB16">
        <f>Z16+AA16</f>
        <v>1</v>
      </c>
    </row>
    <row r="17" spans="1:28" ht="15.75" x14ac:dyDescent="0.25">
      <c r="A17" s="11"/>
      <c r="C17" s="79" t="s">
        <v>520</v>
      </c>
      <c r="D17" s="89">
        <f>COUNTA('Monitoria Anual - 2'!O11:O891)</f>
        <v>6</v>
      </c>
      <c r="E17" s="29">
        <f>D17/$D$22</f>
        <v>0.14634146341463414</v>
      </c>
      <c r="F17" s="85">
        <f>D17-AB17</f>
        <v>5</v>
      </c>
      <c r="G17" s="29">
        <f t="shared" si="0"/>
        <v>0.13513513513513514</v>
      </c>
      <c r="H17" s="4"/>
      <c r="X17" s="11"/>
      <c r="Z17">
        <f t="array" ref="Z17">COUNTIFS('Monitoria Anual - 2'!O:O,"x",'Monitoria Anual - 2'!S:S,"Excluída")</f>
        <v>1</v>
      </c>
      <c r="AA17">
        <f t="array" ref="AA17">COUNTIFS('Monitoria Anual - 2'!O:O,"x",'Monitoria Anual - 2'!S:S,"Agrupada")</f>
        <v>0</v>
      </c>
      <c r="AB17">
        <f>Z17+AA17</f>
        <v>1</v>
      </c>
    </row>
    <row r="18" spans="1:28" ht="15.75" x14ac:dyDescent="0.25">
      <c r="A18" s="11"/>
      <c r="C18" s="80" t="s">
        <v>521</v>
      </c>
      <c r="D18" s="89">
        <f>COUNTA('Monitoria Anual - 2'!P11:P891)</f>
        <v>8</v>
      </c>
      <c r="E18" s="29">
        <f>D18/$D$22</f>
        <v>0.1951219512195122</v>
      </c>
      <c r="F18" s="85">
        <f>D18-AB18</f>
        <v>7</v>
      </c>
      <c r="G18" s="29">
        <f t="shared" si="0"/>
        <v>0.1891891891891892</v>
      </c>
      <c r="H18" s="4"/>
      <c r="X18" s="11"/>
      <c r="Z18">
        <f t="array" ref="Z18">COUNTIFS('Monitoria Anual - 2'!P:P,"x",'Monitoria Anual - 2'!S:S,"Excluída")</f>
        <v>1</v>
      </c>
      <c r="AA18">
        <f t="array" ref="AA18">COUNTIFS('Monitoria Anual - 2'!P:P,"x",'Monitoria Anual - 2'!S:S,"Agrupada")</f>
        <v>0</v>
      </c>
      <c r="AB18">
        <f>Z18+AA18</f>
        <v>1</v>
      </c>
    </row>
    <row r="19" spans="1:28" ht="15.75" x14ac:dyDescent="0.25">
      <c r="A19" s="11"/>
      <c r="C19" s="81" t="s">
        <v>522</v>
      </c>
      <c r="D19" s="89">
        <f>COUNTA('Monitoria Anual - 2'!Q11:Q891)</f>
        <v>18</v>
      </c>
      <c r="E19" s="29">
        <f>D19/$D$22</f>
        <v>0.43902439024390244</v>
      </c>
      <c r="F19" s="85">
        <f t="shared" ref="F19:F20" si="1">D19-AB19</f>
        <v>17</v>
      </c>
      <c r="G19" s="29">
        <f t="shared" si="0"/>
        <v>0.45945945945945948</v>
      </c>
      <c r="H19" s="4"/>
      <c r="X19" s="11"/>
      <c r="Z19">
        <f t="array" ref="Z19">COUNTIFS('Monitoria Anual - 2'!Q:Q,"x",'Monitoria Anual - 2'!S:S,"Excluída")</f>
        <v>0</v>
      </c>
      <c r="AA19">
        <f t="array" ref="AA19">COUNTIFS('Monitoria Anual - 2'!Q:Q,"x",'Monitoria Anual - 2'!S:S,"Agrupada")</f>
        <v>1</v>
      </c>
      <c r="AB19">
        <f>Z19+AA19</f>
        <v>1</v>
      </c>
    </row>
    <row r="20" spans="1:28" ht="15.75" x14ac:dyDescent="0.25">
      <c r="A20" s="11"/>
      <c r="C20" s="82" t="s">
        <v>523</v>
      </c>
      <c r="D20" s="89">
        <f>COUNTA('Monitoria Anual - 2'!R11:R891)</f>
        <v>2</v>
      </c>
      <c r="E20" s="29">
        <f>D20/$D$22</f>
        <v>4.878048780487805E-2</v>
      </c>
      <c r="F20" s="85">
        <f t="shared" si="1"/>
        <v>2</v>
      </c>
      <c r="G20" s="29">
        <f t="shared" si="0"/>
        <v>5.4054054054054057E-2</v>
      </c>
      <c r="H20" s="4"/>
      <c r="X20" s="11"/>
      <c r="Z20">
        <f t="array" ref="Z20">COUNTIFS('Monitoria Anual - 2'!R:R,"x",'Monitoria Anual - 2'!S:S,"Excluída")</f>
        <v>0</v>
      </c>
      <c r="AA20">
        <f t="array" ref="AA20">COUNTIFS('Monitoria Anual - 2'!R:R,"x",'Monitoria Anual - 2'!S:S,"Agrupada")</f>
        <v>0</v>
      </c>
      <c r="AB20">
        <f>Z20+AA20</f>
        <v>0</v>
      </c>
    </row>
    <row r="21" spans="1:28" ht="16.5" thickBot="1" x14ac:dyDescent="0.3">
      <c r="A21" s="11"/>
      <c r="C21" s="83" t="s">
        <v>524</v>
      </c>
      <c r="D21" s="90"/>
      <c r="E21" s="91"/>
      <c r="F21" s="86">
        <f>'Monitoria Anual - 2'!C58</f>
        <v>0</v>
      </c>
      <c r="G21" s="30">
        <f t="shared" si="0"/>
        <v>0</v>
      </c>
      <c r="H21" s="4"/>
      <c r="X21" s="11"/>
    </row>
    <row r="22" spans="1:28" ht="16.5" thickBot="1" x14ac:dyDescent="0.3">
      <c r="A22" s="11"/>
      <c r="C22" s="92" t="s">
        <v>525</v>
      </c>
      <c r="D22" s="94">
        <f>SUM(D16:D20)</f>
        <v>41</v>
      </c>
      <c r="E22" s="32">
        <f>SUM(E15:E21)</f>
        <v>1</v>
      </c>
      <c r="F22" s="93">
        <f>SUM(F16:F21)</f>
        <v>37</v>
      </c>
      <c r="G22" s="32">
        <f>SUM(G16:G21)</f>
        <v>1</v>
      </c>
      <c r="H22" s="4"/>
      <c r="X22" s="11"/>
    </row>
    <row r="23" spans="1:28" ht="15.75" thickBot="1" x14ac:dyDescent="0.3">
      <c r="A23" s="11"/>
      <c r="C23" s="73" t="s">
        <v>526</v>
      </c>
      <c r="D23" s="500">
        <f>COUNTIF('Monitoria Anual - 2'!S11:S891,"Agrupada")</f>
        <v>1</v>
      </c>
      <c r="E23" s="501"/>
      <c r="F23" s="501"/>
      <c r="G23" s="502"/>
      <c r="H23" s="5"/>
      <c r="X23" s="11"/>
    </row>
    <row r="24" spans="1:28" ht="15.75" thickBot="1" x14ac:dyDescent="0.3">
      <c r="A24" s="11"/>
      <c r="C24" s="72" t="s">
        <v>527</v>
      </c>
      <c r="D24" s="500">
        <f>COUNTIF('Monitoria Anual - 2'!S11:S53,"Excluída")</f>
        <v>3</v>
      </c>
      <c r="E24" s="501"/>
      <c r="F24" s="501"/>
      <c r="G24" s="502"/>
      <c r="X24" s="11"/>
    </row>
    <row r="25" spans="1:28" x14ac:dyDescent="0.25">
      <c r="A25" s="11"/>
      <c r="X25" s="11"/>
    </row>
    <row r="26" spans="1:28" x14ac:dyDescent="0.25">
      <c r="A26" s="11"/>
      <c r="X26" s="11"/>
    </row>
    <row r="27" spans="1:28" ht="15.75" x14ac:dyDescent="0.25">
      <c r="A27" s="11"/>
      <c r="B27" s="498" t="s">
        <v>528</v>
      </c>
      <c r="C27" s="499"/>
      <c r="D27" s="42"/>
      <c r="E27" s="42"/>
      <c r="F27" s="42"/>
      <c r="G27" s="42"/>
      <c r="X27" s="11"/>
    </row>
    <row r="28" spans="1:28" ht="16.5" thickBot="1" x14ac:dyDescent="0.3">
      <c r="A28" s="11"/>
      <c r="B28" s="42"/>
      <c r="C28" s="17"/>
      <c r="D28" s="17"/>
      <c r="E28" s="17"/>
      <c r="F28" s="17"/>
      <c r="G28" s="17"/>
      <c r="H28" s="42"/>
      <c r="I28" s="42"/>
      <c r="J28" s="42"/>
      <c r="K28" s="42"/>
      <c r="L28" s="42"/>
      <c r="M28" s="42"/>
      <c r="N28" s="42"/>
      <c r="O28" s="42"/>
      <c r="P28" s="42"/>
      <c r="Q28" s="42"/>
      <c r="R28" s="42"/>
      <c r="S28" s="42"/>
      <c r="T28" s="42"/>
      <c r="U28" s="42"/>
      <c r="V28" s="42"/>
      <c r="W28" s="42"/>
      <c r="X28" s="11"/>
    </row>
    <row r="29" spans="1:28" ht="16.5" thickBot="1" x14ac:dyDescent="0.3">
      <c r="A29" s="11"/>
      <c r="B29" s="17"/>
      <c r="C29" s="33" t="s">
        <v>529</v>
      </c>
      <c r="D29" s="66">
        <f>COUNTA('Monitoria Anual - 2'!A11:A52)</f>
        <v>4</v>
      </c>
      <c r="H29" s="17"/>
      <c r="I29" s="17"/>
      <c r="J29" s="17"/>
      <c r="K29" s="17"/>
      <c r="L29" s="17"/>
      <c r="M29" s="17"/>
      <c r="N29" s="17"/>
      <c r="O29" s="17"/>
      <c r="P29" s="17"/>
      <c r="Q29" s="17"/>
      <c r="R29" s="17"/>
      <c r="S29" s="17"/>
      <c r="T29" s="17"/>
      <c r="U29" s="17"/>
      <c r="V29" s="17"/>
      <c r="W29" s="17"/>
      <c r="X29" s="11"/>
    </row>
    <row r="30" spans="1:28" ht="15.75" thickBot="1" x14ac:dyDescent="0.3">
      <c r="A30" s="11"/>
      <c r="X30" s="11"/>
    </row>
    <row r="31" spans="1:28" ht="15.75" thickBot="1" x14ac:dyDescent="0.3">
      <c r="A31" s="11"/>
      <c r="C31" s="76" t="s">
        <v>530</v>
      </c>
      <c r="D31" s="76" t="s">
        <v>531</v>
      </c>
      <c r="E31" s="19"/>
      <c r="F31" s="20"/>
      <c r="G31" s="21"/>
      <c r="H31" s="23"/>
      <c r="I31" s="24"/>
      <c r="J31" s="25"/>
      <c r="W31" s="1"/>
      <c r="X31" s="11"/>
    </row>
    <row r="32" spans="1:28" x14ac:dyDescent="0.25">
      <c r="A32" s="11"/>
      <c r="C32" s="74" t="s">
        <v>532</v>
      </c>
      <c r="D32" s="97">
        <f>SUM(F32:J32)</f>
        <v>11</v>
      </c>
      <c r="E32" s="34">
        <f>COUNTA('Monitoria Anual - 2'!S11:S21)</f>
        <v>2</v>
      </c>
      <c r="F32" s="64">
        <f>COUNTA('Monitoria Anual - 2'!N11:N21)</f>
        <v>2</v>
      </c>
      <c r="G32" s="64">
        <f>COUNTA('Monitoria Anual - 2'!O11:O21)</f>
        <v>1</v>
      </c>
      <c r="H32" s="64">
        <f>COUNTA('Monitoria Anual - 2'!P11:P21)</f>
        <v>1</v>
      </c>
      <c r="I32" s="64">
        <f>COUNTA('Monitoria Anual - 2'!Q11:Q21)</f>
        <v>7</v>
      </c>
      <c r="J32" s="65">
        <f>COUNTA('Monitoria Anual - 2'!R11:R21)</f>
        <v>0</v>
      </c>
      <c r="W32" s="1"/>
      <c r="X32" s="11"/>
    </row>
    <row r="33" spans="1:24" x14ac:dyDescent="0.25">
      <c r="A33" s="11"/>
      <c r="C33" s="75" t="s">
        <v>533</v>
      </c>
      <c r="D33" s="74">
        <f>SUM(F33:J33)</f>
        <v>14</v>
      </c>
      <c r="E33" s="35">
        <f>COUNTA('Monitoria Anual - 2'!S22:S35)</f>
        <v>0</v>
      </c>
      <c r="F33" s="36">
        <f>COUNTA('Monitoria Anual - 2'!N22:N35)</f>
        <v>4</v>
      </c>
      <c r="G33" s="36">
        <f>COUNTA('Monitoria Anual - 2'!O22:O35)</f>
        <v>1</v>
      </c>
      <c r="H33" s="36">
        <f>COUNTA('Monitoria Anual - 2'!P22:P35)</f>
        <v>2</v>
      </c>
      <c r="I33" s="36">
        <f>COUNTA('Monitoria Anual - 2'!Q22:Q35)</f>
        <v>6</v>
      </c>
      <c r="J33" s="37">
        <f>COUNTA('Monitoria Anual - 2'!R22:R35)</f>
        <v>1</v>
      </c>
      <c r="W33" s="1"/>
      <c r="X33" s="11"/>
    </row>
    <row r="34" spans="1:24" x14ac:dyDescent="0.25">
      <c r="A34" s="11"/>
      <c r="C34" s="75" t="s">
        <v>534</v>
      </c>
      <c r="D34" s="74">
        <f t="shared" ref="D34:D35" si="2">SUM(F34:J34)</f>
        <v>8</v>
      </c>
      <c r="E34" s="35">
        <f>COUNTA('Monitoria Anual - 2'!S36:S43)</f>
        <v>0</v>
      </c>
      <c r="F34" s="36">
        <f>COUNTA('Monitoria Anual - 2'!N36:N43)</f>
        <v>0</v>
      </c>
      <c r="G34" s="36">
        <f>COUNTA('Monitoria Anual - 2'!O36:O43)</f>
        <v>3</v>
      </c>
      <c r="H34" s="36">
        <f>COUNTA('Monitoria Anual - 2'!P36:P43)</f>
        <v>0</v>
      </c>
      <c r="I34" s="36">
        <f>COUNTA('Monitoria Anual - 2'!Q36:Q43)</f>
        <v>4</v>
      </c>
      <c r="J34" s="37">
        <f>COUNTA('Monitoria Anual - 2'!R36:R43)</f>
        <v>1</v>
      </c>
      <c r="W34" s="1"/>
      <c r="X34" s="11"/>
    </row>
    <row r="35" spans="1:24" x14ac:dyDescent="0.25">
      <c r="A35" s="11"/>
      <c r="C35" s="75" t="s">
        <v>535</v>
      </c>
      <c r="D35" s="74">
        <f t="shared" si="2"/>
        <v>8</v>
      </c>
      <c r="E35" s="35">
        <f>COUNTA('Monitoria Anual - 2'!S44:S52)</f>
        <v>2</v>
      </c>
      <c r="F35" s="36">
        <f>COUNTA('Monitoria Anual - 2'!N44:N52)</f>
        <v>1</v>
      </c>
      <c r="G35" s="36">
        <f>COUNTA('Monitoria Anual - 2'!O44:O52)</f>
        <v>1</v>
      </c>
      <c r="H35" s="36">
        <f>COUNTA('Monitoria Anual - 2'!P44:P52)</f>
        <v>5</v>
      </c>
      <c r="I35" s="36">
        <f>COUNTA('Monitoria Anual - 2'!Q44:Q52)</f>
        <v>1</v>
      </c>
      <c r="J35" s="37">
        <f>COUNTA('Monitoria Anual - 2'!R44:R52)</f>
        <v>0</v>
      </c>
      <c r="W35" s="1"/>
      <c r="X35" s="11"/>
    </row>
    <row r="36" spans="1:24" x14ac:dyDescent="0.25">
      <c r="A36" s="11"/>
      <c r="X36" s="11"/>
    </row>
    <row r="37" spans="1:24" x14ac:dyDescent="0.25">
      <c r="A37" s="11"/>
      <c r="B37" s="11"/>
      <c r="C37" s="11"/>
      <c r="D37" s="11"/>
      <c r="E37" s="11"/>
      <c r="F37" s="11"/>
      <c r="G37" s="11"/>
      <c r="H37" s="11"/>
      <c r="I37" s="11"/>
      <c r="J37" s="11"/>
      <c r="K37" s="11"/>
      <c r="L37" s="11"/>
      <c r="M37" s="11"/>
      <c r="N37" s="11"/>
      <c r="O37" s="11"/>
      <c r="P37" s="11"/>
      <c r="Q37" s="11"/>
      <c r="R37" s="11"/>
      <c r="S37" s="11"/>
      <c r="T37" s="11"/>
      <c r="U37" s="11"/>
      <c r="V37" s="11"/>
      <c r="W37" s="11"/>
      <c r="X37" s="11"/>
    </row>
  </sheetData>
  <sheetProtection algorithmName="SHA-512" hashValue="DCDfcvRn6I96nEfMLCA8DGr56ZynW5qmRw5WWgYX+2tKYpoxmsWxVn9ldb4YUGDxQWisSv/PwrCoUsl7GTECuQ==" saltValue="VU+lyVBOCK7YoQcOX6NgSw==" spinCount="100000" sheet="1" objects="1" scenarios="1" formatCells="0" formatColumns="0" formatRows="0"/>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35 F33:F35">
    <cfRule type="cellIs" dxfId="34"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107"/>
  <sheetViews>
    <sheetView showGridLines="0" zoomScale="80" zoomScaleNormal="80" workbookViewId="0">
      <selection sqref="A1:XFD6"/>
    </sheetView>
  </sheetViews>
  <sheetFormatPr defaultColWidth="8.85546875" defaultRowHeight="15" x14ac:dyDescent="0.25"/>
  <cols>
    <col min="1" max="1" width="26.28515625" style="2" customWidth="1"/>
    <col min="2" max="2" width="7.28515625" style="2" customWidth="1"/>
    <col min="3" max="3" width="52.140625" style="2" customWidth="1"/>
    <col min="4" max="4" width="18.7109375" style="63" customWidth="1"/>
    <col min="5" max="5" width="19.42578125" style="63" customWidth="1"/>
    <col min="6" max="6" width="25.7109375" style="2" customWidth="1"/>
    <col min="7" max="7" width="27.42578125" style="2" customWidth="1"/>
    <col min="8" max="12" width="25.140625" style="2" customWidth="1"/>
    <col min="13" max="13" width="27.7109375" style="2" bestFit="1" customWidth="1"/>
    <col min="14" max="19" width="26.7109375" style="57" customWidth="1"/>
    <col min="20" max="20" width="37.85546875" style="197" customWidth="1"/>
    <col min="21" max="21" width="40.85546875" style="195" customWidth="1"/>
    <col min="22" max="22" width="40" style="195" customWidth="1"/>
    <col min="23" max="24" width="26.7109375" style="195" customWidth="1"/>
    <col min="25" max="27" width="28.85546875" style="197" customWidth="1"/>
    <col min="28" max="29" width="18.7109375" style="197" customWidth="1"/>
    <col min="30" max="30" width="18.7109375" style="195" customWidth="1"/>
    <col min="31" max="31" width="18.7109375" style="197" customWidth="1"/>
    <col min="32" max="32" width="18.7109375" style="198" customWidth="1"/>
    <col min="33" max="33" width="23" style="197" bestFit="1" customWidth="1"/>
    <col min="34" max="34" width="18.7109375" style="197" customWidth="1"/>
    <col min="35" max="35" width="22.7109375" style="197" customWidth="1"/>
    <col min="36" max="36" width="7" style="2" customWidth="1"/>
    <col min="37" max="39" width="8.85546875" style="2"/>
    <col min="40" max="40" width="8.85546875" style="2" hidden="1" customWidth="1"/>
    <col min="41" max="16384" width="8.85546875" style="2"/>
  </cols>
  <sheetData>
    <row r="1" spans="1:40" ht="30.75" customHeight="1" x14ac:dyDescent="0.25">
      <c r="A1" s="446" t="s">
        <v>509</v>
      </c>
      <c r="B1" s="446"/>
      <c r="C1" s="446"/>
      <c r="D1" s="446"/>
      <c r="E1" s="446"/>
      <c r="F1" s="446"/>
      <c r="G1" s="446"/>
      <c r="H1" s="446"/>
      <c r="I1" s="446"/>
      <c r="J1" s="446"/>
      <c r="K1" s="446"/>
      <c r="L1" s="446"/>
      <c r="M1" s="446"/>
      <c r="N1" s="446"/>
      <c r="O1" s="446"/>
      <c r="P1" s="446"/>
      <c r="Q1" s="446"/>
      <c r="R1" s="446"/>
      <c r="S1" s="446"/>
      <c r="T1" s="446"/>
      <c r="U1" s="446"/>
      <c r="V1" s="446"/>
      <c r="W1" s="446"/>
      <c r="X1" s="446"/>
      <c r="Y1" s="446"/>
      <c r="Z1" s="446"/>
      <c r="AA1" s="446"/>
      <c r="AB1" s="446"/>
      <c r="AC1" s="446"/>
      <c r="AD1" s="446"/>
      <c r="AE1" s="446"/>
      <c r="AF1" s="446"/>
      <c r="AG1" s="446"/>
      <c r="AH1" s="446"/>
      <c r="AI1" s="446"/>
      <c r="AJ1" s="18"/>
    </row>
    <row r="2" spans="1:40" ht="33.75" customHeight="1" thickBot="1" x14ac:dyDescent="0.3">
      <c r="A2" s="447" t="s">
        <v>1</v>
      </c>
      <c r="B2" s="447"/>
      <c r="C2" s="447"/>
      <c r="D2" s="447"/>
      <c r="E2" s="447"/>
      <c r="F2" s="447"/>
      <c r="G2" s="447"/>
      <c r="H2" s="447"/>
      <c r="I2" s="447"/>
      <c r="J2" s="447"/>
      <c r="K2" s="447"/>
      <c r="L2" s="447"/>
      <c r="M2" s="447"/>
      <c r="N2" s="447"/>
      <c r="O2" s="447"/>
      <c r="P2" s="447"/>
      <c r="Q2" s="447"/>
      <c r="R2" s="447"/>
      <c r="S2" s="447"/>
      <c r="T2" s="447"/>
      <c r="U2" s="447"/>
      <c r="V2" s="447"/>
      <c r="W2" s="447"/>
      <c r="X2" s="447"/>
      <c r="Y2" s="447"/>
      <c r="Z2" s="447"/>
      <c r="AA2" s="447"/>
      <c r="AB2" s="447"/>
      <c r="AC2" s="447"/>
      <c r="AD2" s="447"/>
      <c r="AE2" s="447"/>
      <c r="AF2" s="447"/>
      <c r="AG2" s="447"/>
      <c r="AH2" s="447"/>
      <c r="AI2" s="447"/>
      <c r="AJ2" s="18"/>
    </row>
    <row r="3" spans="1:40" ht="15.75" thickTop="1" x14ac:dyDescent="0.25">
      <c r="D3" s="2"/>
      <c r="E3" s="2"/>
      <c r="T3" s="2"/>
      <c r="U3" s="2"/>
      <c r="V3" s="2"/>
      <c r="W3" s="2"/>
      <c r="X3" s="2"/>
      <c r="Y3" s="2"/>
      <c r="Z3" s="2"/>
      <c r="AA3" s="2"/>
      <c r="AB3" s="2"/>
      <c r="AC3" s="2"/>
      <c r="AD3" s="2"/>
      <c r="AE3" s="2"/>
      <c r="AF3" s="2"/>
      <c r="AG3" s="2"/>
      <c r="AH3" s="2"/>
      <c r="AI3" s="2"/>
      <c r="AJ3" s="18"/>
    </row>
    <row r="4" spans="1:40" ht="45" customHeight="1" x14ac:dyDescent="0.25">
      <c r="A4" s="52" t="s">
        <v>2</v>
      </c>
      <c r="B4" s="547" t="s">
        <v>3</v>
      </c>
      <c r="C4" s="547"/>
      <c r="D4" s="547"/>
      <c r="E4" s="547"/>
      <c r="F4" s="547"/>
      <c r="G4" s="548"/>
      <c r="H4" s="13"/>
      <c r="I4" s="13"/>
      <c r="J4" s="13"/>
      <c r="K4" s="13"/>
      <c r="L4" s="13"/>
      <c r="M4" s="13"/>
      <c r="N4" s="13"/>
      <c r="O4" s="13"/>
      <c r="P4" s="13"/>
      <c r="Q4" s="13"/>
      <c r="R4" s="13"/>
      <c r="S4" s="2"/>
      <c r="T4" s="2"/>
      <c r="U4" s="2"/>
      <c r="V4" s="2"/>
      <c r="W4" s="2"/>
      <c r="X4" s="2"/>
      <c r="Y4" s="2"/>
      <c r="Z4" s="2"/>
      <c r="AA4" s="2"/>
      <c r="AB4" s="2"/>
      <c r="AC4" s="2"/>
      <c r="AD4" s="2"/>
      <c r="AE4" s="2"/>
      <c r="AF4" s="2"/>
      <c r="AG4" s="2"/>
      <c r="AH4" s="2"/>
      <c r="AI4" s="2"/>
      <c r="AJ4" s="18"/>
    </row>
    <row r="5" spans="1:40" x14ac:dyDescent="0.25">
      <c r="D5" s="2"/>
      <c r="E5" s="2"/>
      <c r="T5" s="2"/>
      <c r="U5" s="2"/>
      <c r="V5" s="2"/>
      <c r="W5" s="2"/>
      <c r="X5" s="2"/>
      <c r="Y5" s="2"/>
      <c r="Z5" s="2"/>
      <c r="AA5" s="2"/>
      <c r="AB5" s="2"/>
      <c r="AC5" s="2"/>
      <c r="AD5" s="2"/>
      <c r="AE5" s="2"/>
      <c r="AF5" s="2"/>
      <c r="AG5" s="2"/>
      <c r="AH5" s="2"/>
      <c r="AI5" s="2"/>
      <c r="AJ5" s="18"/>
    </row>
    <row r="6" spans="1:40" ht="27" customHeight="1" x14ac:dyDescent="0.25">
      <c r="A6" s="52" t="s">
        <v>4</v>
      </c>
      <c r="B6" s="549" t="s">
        <v>754</v>
      </c>
      <c r="C6" s="461"/>
      <c r="D6" s="2"/>
      <c r="E6" s="2"/>
      <c r="M6" s="57"/>
      <c r="T6" s="2"/>
      <c r="U6" s="2"/>
      <c r="V6" s="2"/>
      <c r="W6" s="2"/>
      <c r="X6" s="2"/>
      <c r="Y6" s="2"/>
      <c r="Z6" s="2"/>
      <c r="AA6" s="2"/>
      <c r="AB6" s="2"/>
      <c r="AC6" s="2"/>
      <c r="AD6" s="2"/>
      <c r="AE6" s="2"/>
      <c r="AF6" s="2"/>
      <c r="AG6" s="2"/>
      <c r="AH6" s="2"/>
      <c r="AI6" s="2"/>
      <c r="AJ6" s="18"/>
      <c r="AN6" s="2" t="s">
        <v>6</v>
      </c>
    </row>
    <row r="7" spans="1:40" ht="15.75" thickBot="1" x14ac:dyDescent="0.3">
      <c r="AJ7" s="18"/>
      <c r="AN7" s="58" t="s">
        <v>7</v>
      </c>
    </row>
    <row r="8" spans="1:40" ht="27" customHeight="1" thickBot="1" x14ac:dyDescent="0.3">
      <c r="A8" s="464" t="s">
        <v>8</v>
      </c>
      <c r="B8" s="464"/>
      <c r="C8" s="464"/>
      <c r="D8" s="464"/>
      <c r="E8" s="464"/>
      <c r="F8" s="464"/>
      <c r="G8" s="464"/>
      <c r="H8" s="464"/>
      <c r="I8" s="464"/>
      <c r="J8" s="464"/>
      <c r="K8" s="464"/>
      <c r="L8" s="464"/>
      <c r="M8" s="464"/>
      <c r="N8" s="482" t="s">
        <v>9</v>
      </c>
      <c r="O8" s="482"/>
      <c r="P8" s="482"/>
      <c r="Q8" s="482"/>
      <c r="R8" s="482"/>
      <c r="S8" s="482"/>
      <c r="T8" s="482"/>
      <c r="U8" s="482"/>
      <c r="V8" s="482"/>
      <c r="W8" s="482"/>
      <c r="X8" s="482"/>
      <c r="Y8" s="448" t="s">
        <v>10</v>
      </c>
      <c r="Z8" s="448"/>
      <c r="AA8" s="448"/>
      <c r="AB8" s="448"/>
      <c r="AC8" s="448"/>
      <c r="AD8" s="448"/>
      <c r="AE8" s="448"/>
      <c r="AF8" s="448"/>
      <c r="AG8" s="448"/>
      <c r="AH8" s="448"/>
      <c r="AI8" s="448"/>
      <c r="AJ8" s="18"/>
    </row>
    <row r="9" spans="1:40" ht="64.5" customHeight="1" thickBot="1" x14ac:dyDescent="0.3">
      <c r="A9" s="555" t="s">
        <v>11</v>
      </c>
      <c r="B9" s="525" t="s">
        <v>12</v>
      </c>
      <c r="C9" s="525" t="s">
        <v>13</v>
      </c>
      <c r="D9" s="525" t="s">
        <v>14</v>
      </c>
      <c r="E9" s="468" t="s">
        <v>15</v>
      </c>
      <c r="F9" s="525" t="s">
        <v>16</v>
      </c>
      <c r="G9" s="525"/>
      <c r="H9" s="525" t="s">
        <v>17</v>
      </c>
      <c r="I9" s="525" t="s">
        <v>18</v>
      </c>
      <c r="J9" s="525" t="s">
        <v>19</v>
      </c>
      <c r="K9" s="545" t="s">
        <v>20</v>
      </c>
      <c r="L9" s="545"/>
      <c r="M9" s="525" t="s">
        <v>21</v>
      </c>
      <c r="N9" s="521" t="s">
        <v>22</v>
      </c>
      <c r="O9" s="535" t="s">
        <v>23</v>
      </c>
      <c r="P9" s="537" t="s">
        <v>24</v>
      </c>
      <c r="Q9" s="539" t="s">
        <v>25</v>
      </c>
      <c r="R9" s="541" t="s">
        <v>26</v>
      </c>
      <c r="S9" s="543" t="s">
        <v>27</v>
      </c>
      <c r="T9" s="518" t="s">
        <v>28</v>
      </c>
      <c r="U9" s="518" t="s">
        <v>29</v>
      </c>
      <c r="V9" s="518" t="s">
        <v>30</v>
      </c>
      <c r="W9" s="518" t="s">
        <v>31</v>
      </c>
      <c r="X9" s="531" t="s">
        <v>32</v>
      </c>
      <c r="Y9" s="533" t="s">
        <v>33</v>
      </c>
      <c r="Z9" s="516" t="s">
        <v>34</v>
      </c>
      <c r="AA9" s="554" t="s">
        <v>35</v>
      </c>
      <c r="AB9" s="516" t="s">
        <v>36</v>
      </c>
      <c r="AC9" s="516" t="s">
        <v>37</v>
      </c>
      <c r="AD9" s="516" t="s">
        <v>38</v>
      </c>
      <c r="AE9" s="529" t="s">
        <v>39</v>
      </c>
      <c r="AF9" s="554" t="s">
        <v>40</v>
      </c>
      <c r="AG9" s="556" t="s">
        <v>41</v>
      </c>
      <c r="AH9" s="516" t="s">
        <v>42</v>
      </c>
      <c r="AI9" s="550" t="s">
        <v>43</v>
      </c>
      <c r="AJ9" s="18"/>
    </row>
    <row r="10" spans="1:40" ht="45.75" customHeight="1" thickBot="1" x14ac:dyDescent="0.3">
      <c r="A10" s="555"/>
      <c r="B10" s="525"/>
      <c r="C10" s="525"/>
      <c r="D10" s="525"/>
      <c r="E10" s="468"/>
      <c r="F10" s="51" t="s">
        <v>44</v>
      </c>
      <c r="G10" s="51" t="s">
        <v>45</v>
      </c>
      <c r="H10" s="525"/>
      <c r="I10" s="525"/>
      <c r="J10" s="525"/>
      <c r="K10" s="96" t="s">
        <v>46</v>
      </c>
      <c r="L10" s="96" t="s">
        <v>47</v>
      </c>
      <c r="M10" s="525"/>
      <c r="N10" s="521"/>
      <c r="O10" s="535"/>
      <c r="P10" s="537"/>
      <c r="Q10" s="539"/>
      <c r="R10" s="541"/>
      <c r="S10" s="543"/>
      <c r="T10" s="518"/>
      <c r="U10" s="518"/>
      <c r="V10" s="518"/>
      <c r="W10" s="518"/>
      <c r="X10" s="531"/>
      <c r="Y10" s="533"/>
      <c r="Z10" s="516"/>
      <c r="AA10" s="554"/>
      <c r="AB10" s="516"/>
      <c r="AC10" s="516"/>
      <c r="AD10" s="516"/>
      <c r="AE10" s="529"/>
      <c r="AF10" s="554"/>
      <c r="AG10" s="556"/>
      <c r="AH10" s="516"/>
      <c r="AI10" s="550"/>
      <c r="AJ10" s="18"/>
    </row>
    <row r="11" spans="1:40" ht="69.95" customHeight="1" thickBot="1" x14ac:dyDescent="0.3">
      <c r="A11" s="471" t="s">
        <v>48</v>
      </c>
      <c r="B11" s="174" t="s">
        <v>49</v>
      </c>
      <c r="C11" s="110" t="s">
        <v>541</v>
      </c>
      <c r="D11" s="111" t="s">
        <v>51</v>
      </c>
      <c r="E11" s="112" t="s">
        <v>542</v>
      </c>
      <c r="F11" s="113">
        <v>43647</v>
      </c>
      <c r="G11" s="113">
        <v>44531</v>
      </c>
      <c r="H11" s="111" t="s">
        <v>53</v>
      </c>
      <c r="I11" s="114">
        <v>0</v>
      </c>
      <c r="J11" s="111" t="s">
        <v>537</v>
      </c>
      <c r="K11" s="115"/>
      <c r="L11" s="115"/>
      <c r="M11" s="111"/>
      <c r="N11" s="59"/>
      <c r="O11" s="60"/>
      <c r="P11" s="59"/>
      <c r="Q11" s="59"/>
      <c r="R11" s="59" t="s">
        <v>55</v>
      </c>
      <c r="S11" s="61"/>
      <c r="T11" s="198" t="s">
        <v>755</v>
      </c>
      <c r="U11" s="195" t="s">
        <v>756</v>
      </c>
      <c r="V11" s="201"/>
      <c r="W11" s="195" t="s">
        <v>757</v>
      </c>
      <c r="X11" s="201"/>
      <c r="Y11" s="202"/>
      <c r="Z11" s="202"/>
      <c r="AA11" s="202"/>
      <c r="AB11" s="202"/>
      <c r="AC11" s="202"/>
      <c r="AD11" s="201"/>
      <c r="AE11" s="204"/>
      <c r="AF11" s="198" t="s">
        <v>758</v>
      </c>
      <c r="AG11" s="197" t="s">
        <v>142</v>
      </c>
      <c r="AH11" s="202"/>
      <c r="AI11" s="202"/>
      <c r="AJ11" s="18"/>
    </row>
    <row r="12" spans="1:40" ht="69.95" customHeight="1" thickBot="1" x14ac:dyDescent="0.3">
      <c r="A12" s="471"/>
      <c r="B12" s="45" t="s">
        <v>61</v>
      </c>
      <c r="C12" s="110" t="s">
        <v>548</v>
      </c>
      <c r="D12" s="111" t="s">
        <v>63</v>
      </c>
      <c r="E12" s="111" t="s">
        <v>64</v>
      </c>
      <c r="F12" s="113">
        <v>44013</v>
      </c>
      <c r="G12" s="113">
        <v>45261</v>
      </c>
      <c r="H12" s="111" t="s">
        <v>268</v>
      </c>
      <c r="I12" s="114">
        <v>0</v>
      </c>
      <c r="J12" s="111" t="s">
        <v>549</v>
      </c>
      <c r="K12" s="111"/>
      <c r="L12" s="115"/>
      <c r="M12" s="111" t="s">
        <v>66</v>
      </c>
      <c r="N12" s="59"/>
      <c r="O12" s="59"/>
      <c r="P12" s="59" t="s">
        <v>55</v>
      </c>
      <c r="Q12" s="59"/>
      <c r="R12" s="59"/>
      <c r="S12" s="61"/>
      <c r="T12" s="198" t="s">
        <v>759</v>
      </c>
      <c r="U12" s="62" t="s">
        <v>760</v>
      </c>
      <c r="V12" s="2" t="s">
        <v>761</v>
      </c>
      <c r="W12" s="62" t="s">
        <v>762</v>
      </c>
      <c r="X12" s="197" t="s">
        <v>763</v>
      </c>
      <c r="Y12" s="198"/>
      <c r="Z12" s="198"/>
      <c r="AA12" s="198"/>
      <c r="AB12" s="198"/>
      <c r="AC12" s="198"/>
      <c r="AD12" s="200"/>
      <c r="AE12" s="203"/>
      <c r="AF12" s="198" t="s">
        <v>764</v>
      </c>
      <c r="AG12" s="205"/>
      <c r="AH12" s="198"/>
      <c r="AI12" s="198"/>
      <c r="AJ12" s="18"/>
    </row>
    <row r="13" spans="1:40" ht="69.95" customHeight="1" thickBot="1" x14ac:dyDescent="0.3">
      <c r="A13" s="471"/>
      <c r="B13" s="45" t="s">
        <v>69</v>
      </c>
      <c r="C13" s="110" t="s">
        <v>551</v>
      </c>
      <c r="D13" s="111" t="s">
        <v>552</v>
      </c>
      <c r="E13" s="111" t="s">
        <v>553</v>
      </c>
      <c r="F13" s="113">
        <v>44562</v>
      </c>
      <c r="G13" s="113">
        <v>45474</v>
      </c>
      <c r="H13" s="150" t="s">
        <v>268</v>
      </c>
      <c r="I13" s="114">
        <v>500000</v>
      </c>
      <c r="J13" s="111" t="s">
        <v>550</v>
      </c>
      <c r="K13" s="111" t="s">
        <v>74</v>
      </c>
      <c r="L13" s="115"/>
      <c r="M13" s="111" t="s">
        <v>75</v>
      </c>
      <c r="N13" s="59"/>
      <c r="O13" s="59"/>
      <c r="P13" s="59" t="s">
        <v>55</v>
      </c>
      <c r="Q13" s="59"/>
      <c r="R13" s="59"/>
      <c r="S13" s="61"/>
      <c r="T13" s="198" t="s">
        <v>765</v>
      </c>
      <c r="U13" s="200"/>
      <c r="V13" s="200" t="s">
        <v>766</v>
      </c>
      <c r="W13" s="62" t="s">
        <v>762</v>
      </c>
      <c r="X13" s="200"/>
      <c r="Y13" s="198"/>
      <c r="Z13" s="198"/>
      <c r="AA13" s="198"/>
      <c r="AB13" s="198"/>
      <c r="AC13" s="209" t="s">
        <v>767</v>
      </c>
      <c r="AD13" s="200"/>
      <c r="AE13" s="203"/>
      <c r="AF13" s="210" t="s">
        <v>768</v>
      </c>
      <c r="AG13" s="205"/>
      <c r="AH13" s="198"/>
      <c r="AI13" s="197" t="s">
        <v>769</v>
      </c>
      <c r="AJ13" s="18"/>
    </row>
    <row r="14" spans="1:40" ht="69.95" customHeight="1" thickBot="1" x14ac:dyDescent="0.3">
      <c r="A14" s="471"/>
      <c r="B14" s="45" t="s">
        <v>81</v>
      </c>
      <c r="C14" s="110" t="s">
        <v>82</v>
      </c>
      <c r="D14" s="223" t="s">
        <v>559</v>
      </c>
      <c r="E14" s="225" t="s">
        <v>84</v>
      </c>
      <c r="F14" s="113">
        <v>43647</v>
      </c>
      <c r="G14" s="113">
        <v>45474</v>
      </c>
      <c r="H14" s="116" t="s">
        <v>85</v>
      </c>
      <c r="I14" s="116">
        <v>150000</v>
      </c>
      <c r="J14" s="111" t="s">
        <v>554</v>
      </c>
      <c r="K14" s="117"/>
      <c r="L14" s="115"/>
      <c r="M14" s="111" t="s">
        <v>87</v>
      </c>
      <c r="N14" s="59"/>
      <c r="O14" s="59"/>
      <c r="P14" s="59"/>
      <c r="Q14" s="59" t="s">
        <v>55</v>
      </c>
      <c r="R14" s="59"/>
      <c r="S14" s="61"/>
      <c r="T14" s="197" t="s">
        <v>770</v>
      </c>
      <c r="U14" s="200" t="s">
        <v>771</v>
      </c>
      <c r="V14" s="200"/>
      <c r="W14" s="2" t="s">
        <v>772</v>
      </c>
      <c r="X14" s="200"/>
      <c r="Y14" s="198"/>
      <c r="Z14" s="198"/>
      <c r="AA14" s="198"/>
      <c r="AB14" s="198"/>
      <c r="AC14" s="198"/>
      <c r="AD14" s="57" t="s">
        <v>773</v>
      </c>
      <c r="AE14" s="203"/>
      <c r="AF14" s="198" t="s">
        <v>774</v>
      </c>
      <c r="AG14" s="205"/>
      <c r="AH14" s="198"/>
      <c r="AI14" s="198"/>
      <c r="AJ14" s="18"/>
    </row>
    <row r="15" spans="1:40" ht="69.95" customHeight="1" thickBot="1" x14ac:dyDescent="0.3">
      <c r="A15" s="471"/>
      <c r="B15" s="45" t="s">
        <v>94</v>
      </c>
      <c r="C15" s="110" t="s">
        <v>775</v>
      </c>
      <c r="D15" s="111" t="s">
        <v>96</v>
      </c>
      <c r="E15" s="112"/>
      <c r="F15" s="113">
        <v>43647</v>
      </c>
      <c r="G15" s="113">
        <v>45474</v>
      </c>
      <c r="H15" s="116" t="s">
        <v>85</v>
      </c>
      <c r="I15" s="114">
        <v>1000000</v>
      </c>
      <c r="J15" s="111" t="s">
        <v>560</v>
      </c>
      <c r="K15" s="111" t="s">
        <v>564</v>
      </c>
      <c r="L15" s="115"/>
      <c r="M15" s="111"/>
      <c r="N15" s="59"/>
      <c r="O15" s="59"/>
      <c r="P15" s="59"/>
      <c r="Q15" s="59" t="s">
        <v>55</v>
      </c>
      <c r="R15" s="59"/>
      <c r="S15" s="61"/>
      <c r="T15" s="208" t="s">
        <v>776</v>
      </c>
      <c r="U15" s="200" t="s">
        <v>777</v>
      </c>
      <c r="V15" s="200"/>
      <c r="W15" s="200"/>
      <c r="X15" s="200"/>
      <c r="Y15" s="198"/>
      <c r="Z15" s="198"/>
      <c r="AA15" s="198"/>
      <c r="AB15" s="198"/>
      <c r="AC15" s="198"/>
      <c r="AD15" s="200"/>
      <c r="AE15" s="203"/>
      <c r="AF15" s="198" t="s">
        <v>778</v>
      </c>
      <c r="AG15" s="205"/>
      <c r="AH15" s="198"/>
      <c r="AI15" s="198"/>
      <c r="AJ15" s="18"/>
    </row>
    <row r="16" spans="1:40" ht="69.95" customHeight="1" thickBot="1" x14ac:dyDescent="0.3">
      <c r="A16" s="471"/>
      <c r="B16" s="45" t="s">
        <v>105</v>
      </c>
      <c r="C16" s="110" t="s">
        <v>117</v>
      </c>
      <c r="D16" s="111" t="s">
        <v>565</v>
      </c>
      <c r="E16" s="111" t="s">
        <v>108</v>
      </c>
      <c r="F16" s="113">
        <v>43647</v>
      </c>
      <c r="G16" s="113">
        <v>45474</v>
      </c>
      <c r="H16" s="116" t="s">
        <v>109</v>
      </c>
      <c r="I16" s="114">
        <v>10000</v>
      </c>
      <c r="J16" s="111" t="s">
        <v>566</v>
      </c>
      <c r="K16" s="111" t="s">
        <v>111</v>
      </c>
      <c r="L16" s="115"/>
      <c r="M16" s="111" t="s">
        <v>112</v>
      </c>
      <c r="N16" s="59"/>
      <c r="O16" s="59"/>
      <c r="P16" s="59"/>
      <c r="Q16" s="59" t="s">
        <v>55</v>
      </c>
      <c r="R16" s="59"/>
      <c r="S16" s="61"/>
      <c r="T16" s="198" t="s">
        <v>779</v>
      </c>
      <c r="U16" s="195" t="s">
        <v>780</v>
      </c>
      <c r="V16" s="200"/>
      <c r="W16" s="200"/>
      <c r="X16" s="200"/>
      <c r="Y16" s="198"/>
      <c r="Z16" s="197" t="s">
        <v>781</v>
      </c>
      <c r="AA16" s="198"/>
      <c r="AB16" s="198"/>
      <c r="AC16" s="198"/>
      <c r="AD16" s="200"/>
      <c r="AE16" s="203"/>
      <c r="AF16" s="198" t="s">
        <v>782</v>
      </c>
      <c r="AG16" s="205"/>
      <c r="AH16" s="198"/>
      <c r="AI16" s="198"/>
      <c r="AJ16" s="18"/>
    </row>
    <row r="17" spans="1:36" ht="69.95" customHeight="1" thickBot="1" x14ac:dyDescent="0.3">
      <c r="A17" s="471"/>
      <c r="B17" s="45" t="s">
        <v>119</v>
      </c>
      <c r="C17" s="110" t="s">
        <v>120</v>
      </c>
      <c r="D17" s="223" t="s">
        <v>121</v>
      </c>
      <c r="E17" s="112" t="s">
        <v>122</v>
      </c>
      <c r="F17" s="113">
        <v>43647</v>
      </c>
      <c r="G17" s="113">
        <v>45474</v>
      </c>
      <c r="H17" s="116" t="s">
        <v>123</v>
      </c>
      <c r="I17" s="116">
        <v>10000</v>
      </c>
      <c r="J17" s="115" t="s">
        <v>576</v>
      </c>
      <c r="K17" s="115"/>
      <c r="L17" s="115"/>
      <c r="M17" s="111" t="s">
        <v>125</v>
      </c>
      <c r="N17" s="59"/>
      <c r="O17" s="59"/>
      <c r="P17" s="59" t="s">
        <v>55</v>
      </c>
      <c r="Q17" s="59"/>
      <c r="R17" s="59"/>
      <c r="S17" s="61"/>
      <c r="T17" s="197" t="s">
        <v>783</v>
      </c>
      <c r="U17" s="200"/>
      <c r="V17" s="200" t="s">
        <v>784</v>
      </c>
      <c r="W17" s="14" t="s">
        <v>785</v>
      </c>
      <c r="X17" s="200"/>
      <c r="Y17" s="198"/>
      <c r="Z17" s="198"/>
      <c r="AA17" s="198"/>
      <c r="AB17" s="198"/>
      <c r="AC17" s="198"/>
      <c r="AD17" s="195" t="s">
        <v>786</v>
      </c>
      <c r="AE17" s="203"/>
      <c r="AF17" s="198" t="s">
        <v>787</v>
      </c>
      <c r="AG17" s="205"/>
      <c r="AH17" s="198"/>
      <c r="AI17" s="197" t="s">
        <v>788</v>
      </c>
      <c r="AJ17" s="18"/>
    </row>
    <row r="18" spans="1:36" ht="69.95" customHeight="1" thickBot="1" x14ac:dyDescent="0.3">
      <c r="A18" s="471"/>
      <c r="B18" s="45" t="s">
        <v>130</v>
      </c>
      <c r="C18" s="110" t="s">
        <v>789</v>
      </c>
      <c r="D18" s="111" t="s">
        <v>96</v>
      </c>
      <c r="E18" s="112" t="s">
        <v>132</v>
      </c>
      <c r="F18" s="113">
        <v>43647</v>
      </c>
      <c r="G18" s="113">
        <v>45474</v>
      </c>
      <c r="H18" s="116" t="s">
        <v>133</v>
      </c>
      <c r="I18" s="116">
        <v>900000</v>
      </c>
      <c r="J18" s="111" t="s">
        <v>577</v>
      </c>
      <c r="K18" s="111"/>
      <c r="L18" s="115" t="s">
        <v>142</v>
      </c>
      <c r="M18" s="111" t="s">
        <v>136</v>
      </c>
      <c r="N18" s="59"/>
      <c r="O18" s="59"/>
      <c r="P18" s="59"/>
      <c r="Q18" s="59" t="s">
        <v>55</v>
      </c>
      <c r="R18" s="59"/>
      <c r="S18" s="61"/>
      <c r="T18" s="198" t="s">
        <v>790</v>
      </c>
      <c r="U18" s="200" t="s">
        <v>791</v>
      </c>
      <c r="V18" s="200"/>
      <c r="W18" s="211" t="s">
        <v>792</v>
      </c>
      <c r="X18" s="200"/>
      <c r="Y18" s="198"/>
      <c r="Z18" s="198"/>
      <c r="AA18" s="198"/>
      <c r="AB18" s="198"/>
      <c r="AC18" s="198"/>
      <c r="AD18" s="200"/>
      <c r="AE18" s="203"/>
      <c r="AG18" s="205"/>
      <c r="AH18" s="198"/>
      <c r="AI18" s="198"/>
      <c r="AJ18" s="18"/>
    </row>
    <row r="19" spans="1:36" ht="69.95" customHeight="1" thickBot="1" x14ac:dyDescent="0.3">
      <c r="A19" s="471"/>
      <c r="B19" s="45" t="s">
        <v>143</v>
      </c>
      <c r="C19" s="110" t="s">
        <v>793</v>
      </c>
      <c r="D19" s="111"/>
      <c r="E19" s="112"/>
      <c r="F19" s="113"/>
      <c r="G19" s="113"/>
      <c r="H19" s="116"/>
      <c r="I19" s="116"/>
      <c r="J19" s="111"/>
      <c r="K19" s="115"/>
      <c r="L19" s="115"/>
      <c r="M19" s="111" t="s">
        <v>794</v>
      </c>
      <c r="N19" s="59"/>
      <c r="O19" s="59"/>
      <c r="P19" s="59"/>
      <c r="Q19" s="59"/>
      <c r="R19" s="59"/>
      <c r="S19" s="61" t="s">
        <v>7</v>
      </c>
      <c r="T19" s="198"/>
      <c r="U19" s="200"/>
      <c r="V19" s="200"/>
      <c r="W19" s="200"/>
      <c r="X19" s="200"/>
      <c r="Y19" s="198"/>
      <c r="Z19" s="198"/>
      <c r="AA19" s="198"/>
      <c r="AB19" s="198"/>
      <c r="AC19" s="198"/>
      <c r="AD19" s="200"/>
      <c r="AE19" s="203"/>
      <c r="AG19" s="205"/>
      <c r="AH19" s="198"/>
      <c r="AI19" s="198"/>
      <c r="AJ19" s="18"/>
    </row>
    <row r="20" spans="1:36" ht="69.95" customHeight="1" thickBot="1" x14ac:dyDescent="0.3">
      <c r="A20" s="471"/>
      <c r="B20" s="45" t="s">
        <v>152</v>
      </c>
      <c r="C20" s="110" t="s">
        <v>795</v>
      </c>
      <c r="D20" s="111" t="s">
        <v>154</v>
      </c>
      <c r="E20" s="111" t="s">
        <v>155</v>
      </c>
      <c r="F20" s="113">
        <v>44562</v>
      </c>
      <c r="G20" s="113">
        <v>45474</v>
      </c>
      <c r="H20" s="116" t="s">
        <v>156</v>
      </c>
      <c r="I20" s="116">
        <v>10000</v>
      </c>
      <c r="J20" s="111" t="s">
        <v>585</v>
      </c>
      <c r="K20" s="115" t="s">
        <v>158</v>
      </c>
      <c r="L20" s="115" t="s">
        <v>159</v>
      </c>
      <c r="M20" s="118" t="s">
        <v>587</v>
      </c>
      <c r="N20" s="59"/>
      <c r="O20" s="59" t="s">
        <v>55</v>
      </c>
      <c r="P20" s="59"/>
      <c r="Q20" s="59"/>
      <c r="R20" s="59"/>
      <c r="S20" s="61"/>
      <c r="T20" s="197" t="s">
        <v>796</v>
      </c>
      <c r="U20" s="200"/>
      <c r="V20" s="57" t="s">
        <v>797</v>
      </c>
      <c r="W20" s="200"/>
      <c r="X20" s="195" t="s">
        <v>798</v>
      </c>
      <c r="Y20" s="198"/>
      <c r="Z20" s="198"/>
      <c r="AA20" s="198"/>
      <c r="AB20" s="198"/>
      <c r="AC20" s="198"/>
      <c r="AD20" s="200"/>
      <c r="AE20" s="203"/>
      <c r="AF20" s="198" t="s">
        <v>799</v>
      </c>
      <c r="AG20" s="205"/>
      <c r="AH20" s="198"/>
      <c r="AI20" s="198"/>
      <c r="AJ20" s="18"/>
    </row>
    <row r="21" spans="1:36" ht="69.95" customHeight="1" x14ac:dyDescent="0.25">
      <c r="A21" s="471"/>
      <c r="B21" s="45" t="s">
        <v>166</v>
      </c>
      <c r="C21" s="110" t="s">
        <v>800</v>
      </c>
      <c r="D21" s="111"/>
      <c r="E21" s="111"/>
      <c r="F21" s="113"/>
      <c r="G21" s="113"/>
      <c r="H21" s="116"/>
      <c r="I21" s="116"/>
      <c r="J21" s="119"/>
      <c r="K21" s="115"/>
      <c r="L21" s="115"/>
      <c r="M21" s="111" t="s">
        <v>801</v>
      </c>
      <c r="N21" s="59"/>
      <c r="O21" s="59"/>
      <c r="P21" s="59"/>
      <c r="Q21" s="59"/>
      <c r="R21" s="59"/>
      <c r="S21" s="61" t="s">
        <v>6</v>
      </c>
      <c r="T21" s="198"/>
      <c r="U21" s="200"/>
      <c r="V21" s="200"/>
      <c r="W21" s="200"/>
      <c r="X21" s="200"/>
      <c r="Y21" s="198"/>
      <c r="Z21" s="198"/>
      <c r="AA21" s="198"/>
      <c r="AB21" s="198"/>
      <c r="AC21" s="198"/>
      <c r="AD21" s="200"/>
      <c r="AE21" s="203"/>
      <c r="AG21" s="205"/>
      <c r="AH21" s="198"/>
      <c r="AI21" s="198"/>
      <c r="AJ21" s="18"/>
    </row>
    <row r="22" spans="1:36" ht="69.95" customHeight="1" x14ac:dyDescent="0.25">
      <c r="A22" s="553" t="s">
        <v>177</v>
      </c>
      <c r="B22" s="45" t="s">
        <v>178</v>
      </c>
      <c r="C22" s="120" t="s">
        <v>802</v>
      </c>
      <c r="D22" s="127" t="s">
        <v>180</v>
      </c>
      <c r="E22" s="122" t="s">
        <v>181</v>
      </c>
      <c r="F22" s="113">
        <v>43647</v>
      </c>
      <c r="G22" s="113">
        <v>45474</v>
      </c>
      <c r="H22" s="123" t="s">
        <v>182</v>
      </c>
      <c r="I22" s="114">
        <v>120000</v>
      </c>
      <c r="J22" s="122" t="s">
        <v>597</v>
      </c>
      <c r="K22" s="124"/>
      <c r="L22" s="123" t="s">
        <v>185</v>
      </c>
      <c r="M22" s="122"/>
      <c r="N22" s="59"/>
      <c r="O22" s="59"/>
      <c r="P22" s="59" t="s">
        <v>55</v>
      </c>
      <c r="Q22" s="59"/>
      <c r="R22" s="59"/>
      <c r="S22" s="61"/>
      <c r="T22" s="198" t="s">
        <v>803</v>
      </c>
      <c r="U22" s="198" t="s">
        <v>804</v>
      </c>
      <c r="V22" s="195" t="s">
        <v>805</v>
      </c>
      <c r="W22" s="200" t="s">
        <v>806</v>
      </c>
      <c r="X22" s="200"/>
      <c r="Y22" s="198"/>
      <c r="Z22" s="198"/>
      <c r="AA22" s="198"/>
      <c r="AB22" s="198"/>
      <c r="AC22" s="198"/>
      <c r="AD22" s="14" t="s">
        <v>807</v>
      </c>
      <c r="AE22" s="203"/>
      <c r="AF22" s="198" t="s">
        <v>808</v>
      </c>
      <c r="AG22" s="205"/>
      <c r="AH22" s="198"/>
      <c r="AI22" s="198"/>
      <c r="AJ22" s="18"/>
    </row>
    <row r="23" spans="1:36" ht="69.95" customHeight="1" x14ac:dyDescent="0.25">
      <c r="A23" s="472"/>
      <c r="B23" s="45" t="s">
        <v>190</v>
      </c>
      <c r="C23" s="125" t="s">
        <v>809</v>
      </c>
      <c r="D23" s="127" t="s">
        <v>192</v>
      </c>
      <c r="E23" s="122" t="s">
        <v>181</v>
      </c>
      <c r="F23" s="113">
        <v>43647</v>
      </c>
      <c r="G23" s="113">
        <v>45474</v>
      </c>
      <c r="H23" s="122" t="s">
        <v>194</v>
      </c>
      <c r="I23" s="114">
        <v>7500</v>
      </c>
      <c r="J23" s="123" t="s">
        <v>599</v>
      </c>
      <c r="K23" s="126"/>
      <c r="L23" s="122" t="s">
        <v>196</v>
      </c>
      <c r="M23" s="126"/>
      <c r="N23" s="59"/>
      <c r="O23" s="59"/>
      <c r="P23" s="59"/>
      <c r="Q23" s="59"/>
      <c r="R23" s="59" t="s">
        <v>55</v>
      </c>
      <c r="S23" s="61"/>
      <c r="T23" s="198" t="s">
        <v>810</v>
      </c>
      <c r="U23" s="200"/>
      <c r="V23" s="200"/>
      <c r="W23" s="200"/>
      <c r="X23" s="200"/>
      <c r="Y23" s="198"/>
      <c r="Z23" s="198"/>
      <c r="AA23" s="198"/>
      <c r="AB23" s="198"/>
      <c r="AC23" s="198"/>
      <c r="AD23" s="200"/>
      <c r="AE23" s="203"/>
      <c r="AG23" s="205"/>
      <c r="AH23" s="198"/>
      <c r="AI23" s="198"/>
      <c r="AJ23" s="18"/>
    </row>
    <row r="24" spans="1:36" ht="69.95" customHeight="1" x14ac:dyDescent="0.25">
      <c r="A24" s="472"/>
      <c r="B24" s="45" t="s">
        <v>202</v>
      </c>
      <c r="C24" s="125" t="s">
        <v>203</v>
      </c>
      <c r="D24" s="127" t="s">
        <v>204</v>
      </c>
      <c r="E24" s="222" t="s">
        <v>205</v>
      </c>
      <c r="F24" s="113">
        <v>44562</v>
      </c>
      <c r="G24" s="113">
        <v>45474</v>
      </c>
      <c r="H24" s="127" t="s">
        <v>85</v>
      </c>
      <c r="I24" s="114">
        <v>20000</v>
      </c>
      <c r="J24" s="122" t="s">
        <v>605</v>
      </c>
      <c r="K24" s="187"/>
      <c r="L24" s="123" t="s">
        <v>207</v>
      </c>
      <c r="M24" s="122" t="s">
        <v>208</v>
      </c>
      <c r="N24" s="59"/>
      <c r="O24" s="59" t="s">
        <v>55</v>
      </c>
      <c r="P24" s="59"/>
      <c r="Q24" s="59"/>
      <c r="R24" s="59"/>
      <c r="S24" s="61"/>
      <c r="T24" s="108" t="s">
        <v>811</v>
      </c>
      <c r="U24" s="200"/>
      <c r="V24" s="201" t="s">
        <v>812</v>
      </c>
      <c r="W24" s="201" t="s">
        <v>813</v>
      </c>
      <c r="X24" s="198" t="s">
        <v>814</v>
      </c>
      <c r="Y24" s="198" t="s">
        <v>815</v>
      </c>
      <c r="Z24" s="202"/>
      <c r="AA24" s="198" t="s">
        <v>816</v>
      </c>
      <c r="AB24" s="202"/>
      <c r="AC24" s="202"/>
      <c r="AD24" s="201"/>
      <c r="AE24" s="204"/>
      <c r="AG24" s="206"/>
      <c r="AH24" s="202"/>
      <c r="AI24" s="198" t="s">
        <v>817</v>
      </c>
      <c r="AJ24" s="18"/>
    </row>
    <row r="25" spans="1:36" ht="69.95" customHeight="1" x14ac:dyDescent="0.25">
      <c r="A25" s="472"/>
      <c r="B25" s="45" t="s">
        <v>212</v>
      </c>
      <c r="C25" s="132" t="s">
        <v>225</v>
      </c>
      <c r="D25" s="222" t="s">
        <v>214</v>
      </c>
      <c r="E25" s="224" t="s">
        <v>215</v>
      </c>
      <c r="F25" s="113">
        <v>43647</v>
      </c>
      <c r="G25" s="113">
        <v>45474</v>
      </c>
      <c r="H25" s="122" t="s">
        <v>607</v>
      </c>
      <c r="I25" s="129">
        <v>1500000</v>
      </c>
      <c r="J25" s="122" t="s">
        <v>608</v>
      </c>
      <c r="K25" s="188"/>
      <c r="L25" s="122" t="s">
        <v>305</v>
      </c>
      <c r="M25" s="122" t="s">
        <v>818</v>
      </c>
      <c r="N25" s="59"/>
      <c r="O25" s="59"/>
      <c r="P25" s="59"/>
      <c r="Q25" s="59" t="s">
        <v>55</v>
      </c>
      <c r="R25" s="59"/>
      <c r="S25" s="61"/>
      <c r="T25" s="198" t="s">
        <v>819</v>
      </c>
      <c r="U25" s="198" t="s">
        <v>820</v>
      </c>
      <c r="V25" s="201"/>
      <c r="W25" s="108" t="s">
        <v>821</v>
      </c>
      <c r="X25" s="202" t="s">
        <v>822</v>
      </c>
      <c r="Y25" s="202"/>
      <c r="Z25" s="202"/>
      <c r="AA25" s="202"/>
      <c r="AB25" s="202"/>
      <c r="AC25" s="202"/>
      <c r="AD25" s="201"/>
      <c r="AE25" s="204"/>
      <c r="AF25" s="198" t="s">
        <v>823</v>
      </c>
      <c r="AG25" s="206"/>
      <c r="AH25" s="202"/>
      <c r="AI25" s="197" t="s">
        <v>824</v>
      </c>
      <c r="AJ25" s="18"/>
    </row>
    <row r="26" spans="1:36" ht="69.95" customHeight="1" x14ac:dyDescent="0.25">
      <c r="A26" s="472"/>
      <c r="B26" s="45" t="s">
        <v>227</v>
      </c>
      <c r="C26" s="125" t="s">
        <v>620</v>
      </c>
      <c r="D26" s="122" t="s">
        <v>229</v>
      </c>
      <c r="E26" s="130"/>
      <c r="F26" s="113">
        <v>43647</v>
      </c>
      <c r="G26" s="113">
        <v>45474</v>
      </c>
      <c r="H26" s="131" t="s">
        <v>230</v>
      </c>
      <c r="I26" s="114">
        <v>700000</v>
      </c>
      <c r="J26" s="131" t="s">
        <v>615</v>
      </c>
      <c r="K26" s="188"/>
      <c r="L26" s="123" t="s">
        <v>232</v>
      </c>
      <c r="M26" s="122" t="s">
        <v>616</v>
      </c>
      <c r="N26" s="59"/>
      <c r="O26" s="59"/>
      <c r="P26" s="59" t="s">
        <v>55</v>
      </c>
      <c r="Q26" s="59"/>
      <c r="R26" s="59"/>
      <c r="S26" s="61"/>
      <c r="T26" s="202" t="s">
        <v>825</v>
      </c>
      <c r="U26" s="202" t="s">
        <v>826</v>
      </c>
      <c r="V26" s="198" t="s">
        <v>827</v>
      </c>
      <c r="W26" s="201" t="s">
        <v>806</v>
      </c>
      <c r="X26" s="202" t="s">
        <v>828</v>
      </c>
      <c r="Y26" s="198" t="s">
        <v>829</v>
      </c>
      <c r="Z26" s="202"/>
      <c r="AA26" s="202"/>
      <c r="AB26" s="202"/>
      <c r="AC26" s="202"/>
      <c r="AD26" s="108" t="s">
        <v>830</v>
      </c>
      <c r="AE26" s="204"/>
      <c r="AG26" s="206"/>
      <c r="AH26" s="202"/>
      <c r="AI26" s="198" t="s">
        <v>831</v>
      </c>
      <c r="AJ26" s="18"/>
    </row>
    <row r="27" spans="1:36" ht="69.95" customHeight="1" x14ac:dyDescent="0.25">
      <c r="A27" s="472"/>
      <c r="B27" s="45" t="s">
        <v>238</v>
      </c>
      <c r="C27" s="121" t="s">
        <v>239</v>
      </c>
      <c r="D27" s="221" t="s">
        <v>249</v>
      </c>
      <c r="E27" s="130"/>
      <c r="F27" s="113">
        <v>43647</v>
      </c>
      <c r="G27" s="113">
        <v>45474</v>
      </c>
      <c r="H27" s="131" t="s">
        <v>241</v>
      </c>
      <c r="I27" s="114">
        <v>100000</v>
      </c>
      <c r="J27" s="131" t="s">
        <v>621</v>
      </c>
      <c r="K27" s="188"/>
      <c r="L27" s="123" t="s">
        <v>142</v>
      </c>
      <c r="M27" s="126"/>
      <c r="N27" s="59"/>
      <c r="O27" s="59"/>
      <c r="P27" s="59"/>
      <c r="Q27" s="59" t="s">
        <v>55</v>
      </c>
      <c r="R27" s="59"/>
      <c r="S27" s="61"/>
      <c r="T27" s="202" t="s">
        <v>832</v>
      </c>
      <c r="U27" s="202" t="s">
        <v>833</v>
      </c>
      <c r="V27" s="198" t="s">
        <v>834</v>
      </c>
      <c r="W27" s="198" t="s">
        <v>835</v>
      </c>
      <c r="X27" s="201"/>
      <c r="Y27" s="202"/>
      <c r="Z27" s="202"/>
      <c r="AA27" s="202"/>
      <c r="AB27" s="202"/>
      <c r="AC27" s="202"/>
      <c r="AD27" s="201"/>
      <c r="AE27" s="204"/>
      <c r="AG27" s="206"/>
      <c r="AH27" s="202"/>
      <c r="AI27" s="202" t="s">
        <v>836</v>
      </c>
      <c r="AJ27" s="18"/>
    </row>
    <row r="28" spans="1:36" ht="69.95" customHeight="1" x14ac:dyDescent="0.25">
      <c r="A28" s="472"/>
      <c r="B28" s="45" t="s">
        <v>251</v>
      </c>
      <c r="C28" s="132" t="s">
        <v>630</v>
      </c>
      <c r="D28" s="127" t="s">
        <v>631</v>
      </c>
      <c r="E28" s="127" t="s">
        <v>254</v>
      </c>
      <c r="F28" s="113">
        <v>43647</v>
      </c>
      <c r="G28" s="113">
        <v>44743</v>
      </c>
      <c r="H28" s="133" t="s">
        <v>255</v>
      </c>
      <c r="I28" s="114">
        <v>100000</v>
      </c>
      <c r="J28" s="122" t="s">
        <v>632</v>
      </c>
      <c r="K28" s="127" t="s">
        <v>633</v>
      </c>
      <c r="L28" s="134" t="s">
        <v>258</v>
      </c>
      <c r="M28" s="122" t="s">
        <v>837</v>
      </c>
      <c r="N28" s="59"/>
      <c r="O28" s="59" t="s">
        <v>55</v>
      </c>
      <c r="P28" s="59"/>
      <c r="Q28" s="59"/>
      <c r="R28" s="59"/>
      <c r="S28" s="61"/>
      <c r="T28" s="202" t="s">
        <v>838</v>
      </c>
      <c r="U28" s="201" t="s">
        <v>839</v>
      </c>
      <c r="V28" s="108" t="s">
        <v>840</v>
      </c>
      <c r="W28" s="62" t="s">
        <v>841</v>
      </c>
      <c r="X28" s="201"/>
      <c r="Y28" s="198" t="s">
        <v>842</v>
      </c>
      <c r="Z28" s="108" t="s">
        <v>843</v>
      </c>
      <c r="AA28" s="202"/>
      <c r="AB28" s="202"/>
      <c r="AC28" s="201" t="s">
        <v>844</v>
      </c>
      <c r="AD28" s="201"/>
      <c r="AE28" s="204"/>
      <c r="AF28" s="198" t="s">
        <v>845</v>
      </c>
      <c r="AG28" s="206"/>
      <c r="AH28" s="202"/>
      <c r="AI28" s="198" t="s">
        <v>846</v>
      </c>
      <c r="AJ28" s="18"/>
    </row>
    <row r="29" spans="1:36" ht="69.95" customHeight="1" x14ac:dyDescent="0.25">
      <c r="A29" s="472"/>
      <c r="B29" s="45" t="s">
        <v>264</v>
      </c>
      <c r="C29" s="135" t="s">
        <v>636</v>
      </c>
      <c r="D29" s="221" t="s">
        <v>637</v>
      </c>
      <c r="E29" s="127" t="s">
        <v>267</v>
      </c>
      <c r="F29" s="113">
        <v>44743</v>
      </c>
      <c r="G29" s="113">
        <v>45474</v>
      </c>
      <c r="H29" s="133" t="s">
        <v>268</v>
      </c>
      <c r="I29" s="114">
        <v>100000</v>
      </c>
      <c r="J29" s="122" t="s">
        <v>638</v>
      </c>
      <c r="K29" s="127" t="s">
        <v>635</v>
      </c>
      <c r="L29" s="134" t="s">
        <v>258</v>
      </c>
      <c r="M29" s="136" t="s">
        <v>271</v>
      </c>
      <c r="N29" s="59" t="s">
        <v>55</v>
      </c>
      <c r="O29" s="59"/>
      <c r="P29" s="59"/>
      <c r="Q29" s="59"/>
      <c r="R29" s="59"/>
      <c r="S29" s="61"/>
      <c r="T29" s="202"/>
      <c r="U29" s="201"/>
      <c r="V29" s="201"/>
      <c r="W29" s="201"/>
      <c r="X29" s="201"/>
      <c r="Y29" s="202" t="s">
        <v>847</v>
      </c>
      <c r="Z29" s="198" t="s">
        <v>848</v>
      </c>
      <c r="AA29" s="202"/>
      <c r="AB29" s="202"/>
      <c r="AC29" s="202"/>
      <c r="AD29" s="201"/>
      <c r="AE29" s="204"/>
      <c r="AF29" s="198" t="s">
        <v>849</v>
      </c>
      <c r="AG29" s="206"/>
      <c r="AH29" s="202"/>
      <c r="AI29" s="197" t="s">
        <v>850</v>
      </c>
      <c r="AJ29" s="18"/>
    </row>
    <row r="30" spans="1:36" ht="69.95" customHeight="1" x14ac:dyDescent="0.25">
      <c r="A30" s="472"/>
      <c r="B30" s="45" t="s">
        <v>273</v>
      </c>
      <c r="C30" s="135" t="s">
        <v>274</v>
      </c>
      <c r="D30" s="122" t="s">
        <v>275</v>
      </c>
      <c r="E30" s="137" t="s">
        <v>276</v>
      </c>
      <c r="F30" s="113">
        <v>43647</v>
      </c>
      <c r="G30" s="113">
        <v>44743</v>
      </c>
      <c r="H30" s="127" t="s">
        <v>282</v>
      </c>
      <c r="I30" s="114">
        <v>100000</v>
      </c>
      <c r="J30" s="127" t="s">
        <v>851</v>
      </c>
      <c r="K30" s="189"/>
      <c r="L30" s="138"/>
      <c r="M30" s="139"/>
      <c r="N30" s="59"/>
      <c r="O30" s="59"/>
      <c r="P30" s="59"/>
      <c r="Q30" s="59"/>
      <c r="R30" s="59" t="s">
        <v>55</v>
      </c>
      <c r="S30" s="61"/>
      <c r="T30" s="198" t="s">
        <v>852</v>
      </c>
      <c r="U30" s="201" t="s">
        <v>853</v>
      </c>
      <c r="V30" s="201"/>
      <c r="W30" s="62" t="s">
        <v>854</v>
      </c>
      <c r="X30" s="198" t="s">
        <v>855</v>
      </c>
      <c r="Y30" s="202"/>
      <c r="Z30" s="202"/>
      <c r="AA30" s="202"/>
      <c r="AB30" s="202"/>
      <c r="AC30" s="202"/>
      <c r="AD30" s="201"/>
      <c r="AE30" s="204"/>
      <c r="AG30" s="198"/>
      <c r="AH30" s="202"/>
      <c r="AI30" s="202"/>
      <c r="AJ30" s="18"/>
    </row>
    <row r="31" spans="1:36" ht="69.95" customHeight="1" x14ac:dyDescent="0.25">
      <c r="A31" s="472"/>
      <c r="B31" s="45" t="s">
        <v>284</v>
      </c>
      <c r="C31" s="132" t="s">
        <v>285</v>
      </c>
      <c r="D31" s="140" t="s">
        <v>286</v>
      </c>
      <c r="E31" s="122" t="s">
        <v>287</v>
      </c>
      <c r="F31" s="113">
        <v>44743</v>
      </c>
      <c r="G31" s="113">
        <v>45474</v>
      </c>
      <c r="H31" s="133" t="s">
        <v>268</v>
      </c>
      <c r="I31" s="114">
        <v>50000</v>
      </c>
      <c r="J31" s="122" t="s">
        <v>643</v>
      </c>
      <c r="K31"/>
      <c r="L31" s="123"/>
      <c r="M31" s="141"/>
      <c r="N31" s="59" t="s">
        <v>55</v>
      </c>
      <c r="O31" s="59"/>
      <c r="P31" s="59"/>
      <c r="Q31" s="59"/>
      <c r="R31" s="59"/>
      <c r="S31" s="61"/>
      <c r="T31" s="198"/>
      <c r="U31" s="201"/>
      <c r="V31" s="201"/>
      <c r="W31" s="201"/>
      <c r="X31" s="201"/>
      <c r="Y31" s="202"/>
      <c r="Z31" s="202"/>
      <c r="AA31" s="202"/>
      <c r="AB31" s="202"/>
      <c r="AC31" s="202"/>
      <c r="AD31" s="201"/>
      <c r="AE31" s="204"/>
      <c r="AF31" s="198" t="s">
        <v>856</v>
      </c>
      <c r="AG31" s="198"/>
      <c r="AH31" s="202"/>
      <c r="AI31" s="202"/>
      <c r="AJ31" s="18"/>
    </row>
    <row r="32" spans="1:36" ht="69.95" customHeight="1" x14ac:dyDescent="0.25">
      <c r="A32" s="472"/>
      <c r="B32" s="45" t="s">
        <v>291</v>
      </c>
      <c r="C32" s="132" t="s">
        <v>292</v>
      </c>
      <c r="D32" s="122" t="s">
        <v>293</v>
      </c>
      <c r="E32" s="137" t="s">
        <v>294</v>
      </c>
      <c r="F32" s="113">
        <v>45108</v>
      </c>
      <c r="G32" s="113">
        <v>45474</v>
      </c>
      <c r="H32" s="133" t="s">
        <v>268</v>
      </c>
      <c r="I32" s="114">
        <v>10000</v>
      </c>
      <c r="J32" s="111" t="s">
        <v>645</v>
      </c>
      <c r="K32" s="142"/>
      <c r="L32" s="123"/>
      <c r="M32" s="122" t="s">
        <v>296</v>
      </c>
      <c r="N32" s="59" t="s">
        <v>55</v>
      </c>
      <c r="O32" s="59"/>
      <c r="P32" s="59"/>
      <c r="Q32" s="59"/>
      <c r="R32" s="59"/>
      <c r="S32" s="61"/>
      <c r="T32" s="198"/>
      <c r="U32" s="201"/>
      <c r="V32" s="201"/>
      <c r="W32" s="201"/>
      <c r="X32" s="201"/>
      <c r="Y32" s="202"/>
      <c r="Z32" s="202"/>
      <c r="AA32" s="202"/>
      <c r="AB32" s="202"/>
      <c r="AC32" s="202"/>
      <c r="AD32" s="201"/>
      <c r="AE32" s="204"/>
      <c r="AF32" s="198" t="s">
        <v>857</v>
      </c>
      <c r="AG32" s="198"/>
      <c r="AH32" s="202"/>
      <c r="AI32" s="202"/>
      <c r="AJ32" s="18"/>
    </row>
    <row r="33" spans="1:36" ht="69.95" customHeight="1" x14ac:dyDescent="0.25">
      <c r="A33" s="472"/>
      <c r="B33" s="45" t="s">
        <v>299</v>
      </c>
      <c r="C33" s="132" t="s">
        <v>300</v>
      </c>
      <c r="D33" s="122" t="s">
        <v>301</v>
      </c>
      <c r="E33" s="137"/>
      <c r="F33" s="113">
        <v>43647</v>
      </c>
      <c r="G33" s="113">
        <v>45474</v>
      </c>
      <c r="H33" s="131" t="s">
        <v>302</v>
      </c>
      <c r="I33" s="114">
        <v>450000</v>
      </c>
      <c r="J33" s="127" t="s">
        <v>858</v>
      </c>
      <c r="K33" s="163" t="s">
        <v>304</v>
      </c>
      <c r="L33" s="163" t="s">
        <v>305</v>
      </c>
      <c r="M33" s="164" t="s">
        <v>652</v>
      </c>
      <c r="N33" s="59"/>
      <c r="O33" s="59"/>
      <c r="P33" s="59"/>
      <c r="Q33" s="59" t="s">
        <v>55</v>
      </c>
      <c r="R33" s="59"/>
      <c r="S33" s="61"/>
      <c r="T33" s="202" t="s">
        <v>859</v>
      </c>
      <c r="U33" s="202" t="s">
        <v>860</v>
      </c>
      <c r="V33" s="201"/>
      <c r="W33" s="211" t="s">
        <v>861</v>
      </c>
      <c r="X33" s="201"/>
      <c r="Y33" s="202"/>
      <c r="Z33" s="202"/>
      <c r="AA33" s="202"/>
      <c r="AB33" s="202"/>
      <c r="AC33" s="202"/>
      <c r="AD33" s="201"/>
      <c r="AE33" s="204"/>
      <c r="AG33" s="198"/>
      <c r="AH33" s="202"/>
      <c r="AI33" s="202"/>
      <c r="AJ33" s="18"/>
    </row>
    <row r="34" spans="1:36" ht="69.95" customHeight="1" x14ac:dyDescent="0.25">
      <c r="A34" s="472"/>
      <c r="B34" s="45" t="s">
        <v>497</v>
      </c>
      <c r="C34" s="135" t="s">
        <v>862</v>
      </c>
      <c r="D34" s="122" t="s">
        <v>499</v>
      </c>
      <c r="E34" s="127" t="s">
        <v>500</v>
      </c>
      <c r="F34" s="113">
        <v>44136</v>
      </c>
      <c r="G34" s="113">
        <v>44896</v>
      </c>
      <c r="H34" s="133" t="s">
        <v>268</v>
      </c>
      <c r="I34" s="148">
        <v>0</v>
      </c>
      <c r="J34" s="190" t="s">
        <v>653</v>
      </c>
      <c r="K34" s="191"/>
      <c r="L34" s="192"/>
      <c r="M34" s="193" t="s">
        <v>863</v>
      </c>
      <c r="N34" s="59"/>
      <c r="O34" s="59"/>
      <c r="P34" s="59"/>
      <c r="Q34" s="59"/>
      <c r="R34" s="59" t="s">
        <v>55</v>
      </c>
      <c r="S34" s="61"/>
      <c r="T34" s="197" t="s">
        <v>864</v>
      </c>
      <c r="U34" s="201" t="s">
        <v>865</v>
      </c>
      <c r="V34" s="200"/>
      <c r="W34" s="62" t="s">
        <v>762</v>
      </c>
      <c r="X34" s="198" t="s">
        <v>866</v>
      </c>
      <c r="Y34" s="202"/>
      <c r="Z34" s="202"/>
      <c r="AA34" s="202"/>
      <c r="AB34" s="202"/>
      <c r="AC34" s="202"/>
      <c r="AD34" s="201"/>
      <c r="AE34" s="204"/>
      <c r="AG34" s="206"/>
      <c r="AH34" s="202"/>
      <c r="AI34" s="202"/>
      <c r="AJ34" s="18"/>
    </row>
    <row r="35" spans="1:36" ht="69.95" customHeight="1" x14ac:dyDescent="0.25">
      <c r="A35" s="473"/>
      <c r="B35" s="45" t="s">
        <v>659</v>
      </c>
      <c r="C35" s="135" t="s">
        <v>503</v>
      </c>
      <c r="D35" s="122" t="s">
        <v>504</v>
      </c>
      <c r="E35" s="127" t="s">
        <v>505</v>
      </c>
      <c r="F35" s="113">
        <v>44197</v>
      </c>
      <c r="G35" s="113">
        <v>45474</v>
      </c>
      <c r="H35" s="133" t="s">
        <v>506</v>
      </c>
      <c r="I35" s="148">
        <v>0</v>
      </c>
      <c r="J35" s="190" t="s">
        <v>660</v>
      </c>
      <c r="K35" s="191"/>
      <c r="L35" s="192"/>
      <c r="M35" s="194"/>
      <c r="N35" s="59"/>
      <c r="O35" s="59"/>
      <c r="P35" s="59" t="s">
        <v>55</v>
      </c>
      <c r="Q35" s="59"/>
      <c r="R35" s="59"/>
      <c r="S35" s="61"/>
      <c r="T35" s="198" t="s">
        <v>867</v>
      </c>
      <c r="U35" s="201"/>
      <c r="V35" s="197" t="s">
        <v>868</v>
      </c>
      <c r="W35" s="108" t="s">
        <v>869</v>
      </c>
      <c r="X35" s="201"/>
      <c r="Y35" s="202"/>
      <c r="Z35" s="202"/>
      <c r="AA35" s="202"/>
      <c r="AB35" s="202"/>
      <c r="AC35" s="202"/>
      <c r="AD35" s="201"/>
      <c r="AE35" s="204"/>
      <c r="AG35" s="206"/>
      <c r="AH35" s="202"/>
      <c r="AI35" s="197" t="s">
        <v>870</v>
      </c>
      <c r="AJ35" s="18"/>
    </row>
    <row r="36" spans="1:36" ht="69.95" customHeight="1" x14ac:dyDescent="0.25">
      <c r="A36" s="553" t="s">
        <v>310</v>
      </c>
      <c r="B36" s="45" t="s">
        <v>311</v>
      </c>
      <c r="C36" s="143" t="s">
        <v>312</v>
      </c>
      <c r="D36" s="122" t="s">
        <v>313</v>
      </c>
      <c r="E36" s="222" t="s">
        <v>314</v>
      </c>
      <c r="F36" s="113">
        <v>43647</v>
      </c>
      <c r="G36" s="113">
        <v>45474</v>
      </c>
      <c r="H36" s="131" t="s">
        <v>315</v>
      </c>
      <c r="I36" s="114">
        <v>100000</v>
      </c>
      <c r="J36" s="144" t="s">
        <v>667</v>
      </c>
      <c r="K36" s="123"/>
      <c r="L36" s="127" t="s">
        <v>317</v>
      </c>
      <c r="M36" s="122"/>
      <c r="N36" s="59"/>
      <c r="O36" s="59"/>
      <c r="P36" s="59"/>
      <c r="Q36" s="59" t="s">
        <v>55</v>
      </c>
      <c r="R36" s="59"/>
      <c r="S36" s="61"/>
      <c r="T36" s="198" t="s">
        <v>871</v>
      </c>
      <c r="U36" s="200" t="s">
        <v>872</v>
      </c>
      <c r="V36" s="200"/>
      <c r="W36" s="200" t="s">
        <v>873</v>
      </c>
      <c r="X36" s="200" t="s">
        <v>874</v>
      </c>
      <c r="Y36" s="198" t="s">
        <v>875</v>
      </c>
      <c r="Z36" s="198"/>
      <c r="AA36" s="198"/>
      <c r="AB36" s="198"/>
      <c r="AC36" s="198"/>
      <c r="AD36" s="200"/>
      <c r="AE36" s="203"/>
      <c r="AF36" s="198" t="s">
        <v>876</v>
      </c>
      <c r="AG36" s="205"/>
      <c r="AH36" s="198"/>
      <c r="AI36" s="198"/>
      <c r="AJ36" s="18"/>
    </row>
    <row r="37" spans="1:36" ht="69.95" customHeight="1" x14ac:dyDescent="0.25">
      <c r="A37" s="472"/>
      <c r="B37" s="45" t="s">
        <v>322</v>
      </c>
      <c r="C37" s="121" t="s">
        <v>668</v>
      </c>
      <c r="D37" s="127" t="s">
        <v>324</v>
      </c>
      <c r="E37" s="127" t="s">
        <v>325</v>
      </c>
      <c r="F37" s="113">
        <v>43647</v>
      </c>
      <c r="G37" s="113">
        <v>44013</v>
      </c>
      <c r="H37" s="127" t="s">
        <v>326</v>
      </c>
      <c r="I37" s="114">
        <v>0</v>
      </c>
      <c r="J37" s="127" t="s">
        <v>669</v>
      </c>
      <c r="K37" s="127" t="s">
        <v>317</v>
      </c>
      <c r="L37" s="131" t="s">
        <v>142</v>
      </c>
      <c r="M37" s="127" t="s">
        <v>328</v>
      </c>
      <c r="N37" s="59"/>
      <c r="O37" s="59"/>
      <c r="P37" s="59"/>
      <c r="Q37" s="59"/>
      <c r="R37" s="59" t="s">
        <v>55</v>
      </c>
      <c r="S37" s="61"/>
      <c r="T37" s="198" t="s">
        <v>877</v>
      </c>
      <c r="U37" s="200"/>
      <c r="V37" s="200"/>
      <c r="W37" s="200"/>
      <c r="X37" s="200"/>
      <c r="Y37" s="198"/>
      <c r="Z37" s="198"/>
      <c r="AA37" s="198"/>
      <c r="AB37" s="198"/>
      <c r="AC37" s="198"/>
      <c r="AD37" s="200"/>
      <c r="AE37" s="203"/>
      <c r="AG37" s="205"/>
      <c r="AH37" s="198"/>
      <c r="AI37" s="198"/>
      <c r="AJ37" s="18"/>
    </row>
    <row r="38" spans="1:36" ht="69.95" customHeight="1" x14ac:dyDescent="0.25">
      <c r="A38" s="472"/>
      <c r="B38" s="45" t="s">
        <v>331</v>
      </c>
      <c r="C38" s="121" t="s">
        <v>332</v>
      </c>
      <c r="D38" s="221" t="s">
        <v>675</v>
      </c>
      <c r="E38" s="127"/>
      <c r="F38" s="113">
        <v>43647</v>
      </c>
      <c r="G38" s="113">
        <v>45474</v>
      </c>
      <c r="H38" s="127" t="s">
        <v>326</v>
      </c>
      <c r="I38" s="114">
        <v>20000</v>
      </c>
      <c r="J38" s="127" t="s">
        <v>671</v>
      </c>
      <c r="K38" s="127" t="s">
        <v>336</v>
      </c>
      <c r="L38" s="127" t="s">
        <v>317</v>
      </c>
      <c r="M38" s="127" t="s">
        <v>337</v>
      </c>
      <c r="N38" s="59"/>
      <c r="O38" s="59"/>
      <c r="P38" s="59" t="s">
        <v>55</v>
      </c>
      <c r="Q38" s="59"/>
      <c r="R38" s="59"/>
      <c r="S38" s="61"/>
      <c r="T38" s="198" t="s">
        <v>878</v>
      </c>
      <c r="U38" s="200"/>
      <c r="V38" s="200" t="s">
        <v>879</v>
      </c>
      <c r="W38" s="212" t="s">
        <v>880</v>
      </c>
      <c r="X38" s="200" t="s">
        <v>881</v>
      </c>
      <c r="Y38" s="198"/>
      <c r="Z38" s="198" t="s">
        <v>882</v>
      </c>
      <c r="AA38" s="198"/>
      <c r="AB38" s="198" t="s">
        <v>883</v>
      </c>
      <c r="AC38" s="198"/>
      <c r="AD38" s="200"/>
      <c r="AE38" s="203"/>
      <c r="AF38" s="213" t="s">
        <v>884</v>
      </c>
      <c r="AG38" s="205"/>
      <c r="AH38" s="198"/>
      <c r="AI38" s="198" t="s">
        <v>885</v>
      </c>
      <c r="AJ38" s="18"/>
    </row>
    <row r="39" spans="1:36" ht="69.95" customHeight="1" x14ac:dyDescent="0.25">
      <c r="A39" s="472"/>
      <c r="B39" s="45" t="s">
        <v>342</v>
      </c>
      <c r="C39" s="121" t="s">
        <v>351</v>
      </c>
      <c r="D39" s="127" t="s">
        <v>344</v>
      </c>
      <c r="E39" s="127" t="s">
        <v>676</v>
      </c>
      <c r="F39" s="113">
        <v>43647</v>
      </c>
      <c r="G39" s="113">
        <v>45474</v>
      </c>
      <c r="H39" s="127" t="s">
        <v>156</v>
      </c>
      <c r="I39" s="114">
        <v>5000</v>
      </c>
      <c r="J39" s="127" t="s">
        <v>680</v>
      </c>
      <c r="K39" s="127" t="s">
        <v>317</v>
      </c>
      <c r="L39" s="127" t="s">
        <v>347</v>
      </c>
      <c r="M39" s="127" t="s">
        <v>681</v>
      </c>
      <c r="N39" s="59"/>
      <c r="O39" s="59" t="s">
        <v>55</v>
      </c>
      <c r="P39" s="59"/>
      <c r="Q39" s="59"/>
      <c r="R39" s="59"/>
      <c r="S39" s="61"/>
      <c r="T39" s="202" t="s">
        <v>886</v>
      </c>
      <c r="U39" s="201"/>
      <c r="V39" s="201" t="s">
        <v>887</v>
      </c>
      <c r="W39" s="201" t="s">
        <v>888</v>
      </c>
      <c r="X39" s="201"/>
      <c r="Y39" s="202"/>
      <c r="Z39" s="202"/>
      <c r="AA39" s="202"/>
      <c r="AB39" s="202"/>
      <c r="AC39" s="202"/>
      <c r="AD39" s="201"/>
      <c r="AE39" s="204"/>
      <c r="AG39" s="206"/>
      <c r="AH39" s="202"/>
      <c r="AI39" s="202" t="s">
        <v>889</v>
      </c>
      <c r="AJ39" s="18"/>
    </row>
    <row r="40" spans="1:36" ht="69.95" customHeight="1" x14ac:dyDescent="0.25">
      <c r="A40" s="472"/>
      <c r="B40" s="45" t="s">
        <v>353</v>
      </c>
      <c r="C40" s="121" t="s">
        <v>354</v>
      </c>
      <c r="D40" s="127" t="s">
        <v>355</v>
      </c>
      <c r="E40" s="145"/>
      <c r="F40" s="113">
        <v>43647</v>
      </c>
      <c r="G40" s="113">
        <v>44531</v>
      </c>
      <c r="H40" s="133" t="s">
        <v>85</v>
      </c>
      <c r="I40" s="114">
        <v>0</v>
      </c>
      <c r="J40" s="127" t="s">
        <v>687</v>
      </c>
      <c r="K40" s="127" t="s">
        <v>684</v>
      </c>
      <c r="L40" s="127" t="s">
        <v>684</v>
      </c>
      <c r="M40" s="127" t="s">
        <v>358</v>
      </c>
      <c r="N40" s="59"/>
      <c r="O40" s="59"/>
      <c r="P40" s="59"/>
      <c r="Q40" s="59"/>
      <c r="R40" s="59" t="s">
        <v>55</v>
      </c>
      <c r="S40" s="61"/>
      <c r="T40" s="202" t="s">
        <v>890</v>
      </c>
      <c r="U40" s="201" t="s">
        <v>891</v>
      </c>
      <c r="V40" s="201"/>
      <c r="W40" s="201"/>
      <c r="X40" s="198" t="s">
        <v>892</v>
      </c>
      <c r="Y40" s="202"/>
      <c r="Z40" s="202"/>
      <c r="AA40" s="202"/>
      <c r="AB40" s="202"/>
      <c r="AC40" s="202"/>
      <c r="AD40" s="201"/>
      <c r="AE40" s="204"/>
      <c r="AG40" s="206"/>
      <c r="AH40" s="202"/>
      <c r="AI40" s="202"/>
      <c r="AJ40" s="18"/>
    </row>
    <row r="41" spans="1:36" ht="69.95" customHeight="1" x14ac:dyDescent="0.25">
      <c r="A41" s="472"/>
      <c r="B41" s="45" t="s">
        <v>362</v>
      </c>
      <c r="C41" s="121" t="s">
        <v>363</v>
      </c>
      <c r="D41" s="127" t="s">
        <v>355</v>
      </c>
      <c r="E41" s="137" t="s">
        <v>364</v>
      </c>
      <c r="F41" s="113">
        <v>43647</v>
      </c>
      <c r="G41" s="113">
        <v>44652</v>
      </c>
      <c r="H41" s="133" t="s">
        <v>693</v>
      </c>
      <c r="I41" s="114">
        <v>0</v>
      </c>
      <c r="J41" s="127" t="s">
        <v>694</v>
      </c>
      <c r="K41" s="122" t="s">
        <v>336</v>
      </c>
      <c r="L41" s="122" t="s">
        <v>347</v>
      </c>
      <c r="M41" s="127" t="s">
        <v>367</v>
      </c>
      <c r="N41" s="59"/>
      <c r="O41" s="59" t="s">
        <v>55</v>
      </c>
      <c r="P41" s="59"/>
      <c r="Q41" s="59"/>
      <c r="R41" s="59"/>
      <c r="S41" s="61"/>
      <c r="T41" s="202" t="s">
        <v>893</v>
      </c>
      <c r="U41" s="201"/>
      <c r="V41" s="201" t="s">
        <v>894</v>
      </c>
      <c r="W41" s="201" t="s">
        <v>895</v>
      </c>
      <c r="X41" s="201" t="s">
        <v>896</v>
      </c>
      <c r="Y41" s="202"/>
      <c r="Z41" s="198" t="s">
        <v>897</v>
      </c>
      <c r="AA41" s="202"/>
      <c r="AB41" s="202"/>
      <c r="AC41" s="202"/>
      <c r="AD41" s="201"/>
      <c r="AE41" s="204"/>
      <c r="AG41" s="206"/>
      <c r="AH41" s="202"/>
      <c r="AI41" s="202"/>
      <c r="AJ41" s="18"/>
    </row>
    <row r="42" spans="1:36" ht="69.95" customHeight="1" x14ac:dyDescent="0.25">
      <c r="A42" s="472"/>
      <c r="B42" s="45" t="s">
        <v>372</v>
      </c>
      <c r="C42" s="125" t="s">
        <v>373</v>
      </c>
      <c r="D42" s="122" t="s">
        <v>374</v>
      </c>
      <c r="E42" s="137" t="s">
        <v>375</v>
      </c>
      <c r="F42" s="113">
        <v>43647</v>
      </c>
      <c r="G42" s="113">
        <v>45474</v>
      </c>
      <c r="H42" s="133" t="s">
        <v>376</v>
      </c>
      <c r="I42" s="114">
        <v>50000</v>
      </c>
      <c r="J42" s="146" t="s">
        <v>700</v>
      </c>
      <c r="K42" s="122" t="s">
        <v>701</v>
      </c>
      <c r="L42" s="122" t="s">
        <v>142</v>
      </c>
      <c r="M42" s="122"/>
      <c r="N42" s="59"/>
      <c r="O42" s="59"/>
      <c r="P42" s="59"/>
      <c r="Q42" s="59"/>
      <c r="R42" s="59"/>
      <c r="S42" s="61" t="s">
        <v>7</v>
      </c>
      <c r="T42" s="197" t="s">
        <v>898</v>
      </c>
      <c r="U42" s="201"/>
      <c r="V42" s="202" t="s">
        <v>899</v>
      </c>
      <c r="W42" s="201"/>
      <c r="X42" s="201"/>
      <c r="Y42" s="202"/>
      <c r="Z42" s="202"/>
      <c r="AA42" s="202"/>
      <c r="AB42" s="202"/>
      <c r="AC42" s="202"/>
      <c r="AD42" s="201" t="s">
        <v>900</v>
      </c>
      <c r="AE42" s="204"/>
      <c r="AF42" s="198" t="s">
        <v>901</v>
      </c>
      <c r="AG42" s="206" t="s">
        <v>902</v>
      </c>
      <c r="AH42" s="202"/>
      <c r="AI42" s="202" t="s">
        <v>903</v>
      </c>
      <c r="AJ42" s="18"/>
    </row>
    <row r="43" spans="1:36" ht="69.95" customHeight="1" x14ac:dyDescent="0.25">
      <c r="A43" s="472"/>
      <c r="B43" s="45" t="s">
        <v>384</v>
      </c>
      <c r="C43" s="121" t="s">
        <v>385</v>
      </c>
      <c r="D43" s="127" t="s">
        <v>386</v>
      </c>
      <c r="E43" s="147"/>
      <c r="F43" s="113">
        <v>43647</v>
      </c>
      <c r="G43" s="113">
        <v>45474</v>
      </c>
      <c r="H43" s="133" t="s">
        <v>387</v>
      </c>
      <c r="I43" s="114">
        <v>0</v>
      </c>
      <c r="J43" s="127" t="s">
        <v>707</v>
      </c>
      <c r="K43" s="127" t="s">
        <v>389</v>
      </c>
      <c r="L43" s="127" t="s">
        <v>390</v>
      </c>
      <c r="M43" s="127" t="s">
        <v>394</v>
      </c>
      <c r="N43" s="59"/>
      <c r="O43" s="59"/>
      <c r="P43" s="59" t="s">
        <v>55</v>
      </c>
      <c r="Q43" s="59"/>
      <c r="R43" s="59"/>
      <c r="S43" s="61"/>
      <c r="T43" s="202" t="s">
        <v>904</v>
      </c>
      <c r="U43" s="201"/>
      <c r="V43" s="201"/>
      <c r="W43" s="201" t="s">
        <v>905</v>
      </c>
      <c r="X43" s="201"/>
      <c r="Y43" s="202"/>
      <c r="Z43" s="202"/>
      <c r="AA43" s="202"/>
      <c r="AB43" s="202"/>
      <c r="AC43" s="202"/>
      <c r="AD43" s="201"/>
      <c r="AE43" s="204"/>
      <c r="AF43" s="198" t="s">
        <v>906</v>
      </c>
      <c r="AG43" s="206"/>
      <c r="AH43" s="202"/>
      <c r="AI43" s="202"/>
      <c r="AJ43" s="18"/>
    </row>
    <row r="44" spans="1:36" ht="69.95" customHeight="1" x14ac:dyDescent="0.25">
      <c r="A44" s="552" t="s">
        <v>395</v>
      </c>
      <c r="B44" s="45" t="s">
        <v>396</v>
      </c>
      <c r="C44" s="121" t="s">
        <v>715</v>
      </c>
      <c r="D44" s="127" t="s">
        <v>398</v>
      </c>
      <c r="E44" s="127" t="s">
        <v>399</v>
      </c>
      <c r="F44" s="113">
        <v>43647</v>
      </c>
      <c r="G44" s="113">
        <v>45474</v>
      </c>
      <c r="H44" s="127" t="s">
        <v>400</v>
      </c>
      <c r="I44" s="114">
        <v>60000</v>
      </c>
      <c r="J44" s="127" t="s">
        <v>716</v>
      </c>
      <c r="K44" s="122" t="s">
        <v>709</v>
      </c>
      <c r="L44" s="127" t="s">
        <v>142</v>
      </c>
      <c r="M44" s="127"/>
      <c r="N44" s="59"/>
      <c r="O44" s="59"/>
      <c r="P44" s="59"/>
      <c r="Q44" s="59" t="s">
        <v>55</v>
      </c>
      <c r="R44" s="59"/>
      <c r="S44" s="61"/>
      <c r="T44" s="198" t="s">
        <v>907</v>
      </c>
      <c r="U44" s="198" t="s">
        <v>908</v>
      </c>
      <c r="V44" s="200"/>
      <c r="W44" s="214" t="s">
        <v>909</v>
      </c>
      <c r="X44" s="198" t="s">
        <v>910</v>
      </c>
      <c r="Y44" s="198" t="s">
        <v>911</v>
      </c>
      <c r="Z44" s="198"/>
      <c r="AA44" s="198"/>
      <c r="AB44" s="198"/>
      <c r="AC44" s="198"/>
      <c r="AD44" s="57" t="s">
        <v>912</v>
      </c>
      <c r="AE44" s="203"/>
      <c r="AF44" s="198" t="s">
        <v>913</v>
      </c>
      <c r="AG44" s="205"/>
      <c r="AH44" s="198"/>
      <c r="AI44" s="198"/>
      <c r="AJ44" s="18"/>
    </row>
    <row r="45" spans="1:36" ht="69.95" customHeight="1" x14ac:dyDescent="0.25">
      <c r="A45" s="552"/>
      <c r="B45" s="45" t="s">
        <v>409</v>
      </c>
      <c r="C45" s="121" t="s">
        <v>914</v>
      </c>
      <c r="D45" s="127"/>
      <c r="E45" s="127"/>
      <c r="F45" s="113"/>
      <c r="G45" s="113"/>
      <c r="H45" s="127"/>
      <c r="I45" s="133"/>
      <c r="J45" s="127"/>
      <c r="K45" s="127"/>
      <c r="L45" s="127"/>
      <c r="M45" s="127" t="s">
        <v>794</v>
      </c>
      <c r="N45" s="59"/>
      <c r="O45" s="59"/>
      <c r="P45" s="59"/>
      <c r="Q45" s="59"/>
      <c r="R45" s="59"/>
      <c r="S45" s="61" t="s">
        <v>7</v>
      </c>
      <c r="T45" s="198"/>
      <c r="U45" s="200"/>
      <c r="V45" s="200"/>
      <c r="W45" s="200"/>
      <c r="X45" s="200"/>
      <c r="Y45" s="198"/>
      <c r="Z45" s="198"/>
      <c r="AA45" s="198"/>
      <c r="AB45" s="198"/>
      <c r="AC45" s="198"/>
      <c r="AD45" s="200"/>
      <c r="AE45" s="203"/>
      <c r="AG45" s="205"/>
      <c r="AH45" s="198"/>
      <c r="AI45" s="198"/>
      <c r="AJ45" s="18"/>
    </row>
    <row r="46" spans="1:36" ht="69.95" customHeight="1" x14ac:dyDescent="0.25">
      <c r="A46" s="552"/>
      <c r="B46" s="45" t="s">
        <v>417</v>
      </c>
      <c r="C46" s="121" t="s">
        <v>418</v>
      </c>
      <c r="D46" s="127" t="s">
        <v>419</v>
      </c>
      <c r="E46" s="127" t="s">
        <v>420</v>
      </c>
      <c r="F46" s="113">
        <v>44013</v>
      </c>
      <c r="G46" s="113">
        <v>44743</v>
      </c>
      <c r="H46" s="127" t="s">
        <v>421</v>
      </c>
      <c r="I46" s="114">
        <v>5000</v>
      </c>
      <c r="J46" s="127" t="s">
        <v>719</v>
      </c>
      <c r="K46" s="127"/>
      <c r="L46" s="127" t="s">
        <v>403</v>
      </c>
      <c r="M46" s="127" t="s">
        <v>415</v>
      </c>
      <c r="N46" s="59"/>
      <c r="O46" s="59" t="s">
        <v>55</v>
      </c>
      <c r="P46" s="59"/>
      <c r="Q46" s="59"/>
      <c r="R46" s="59"/>
      <c r="S46" s="61"/>
      <c r="T46" s="198" t="s">
        <v>915</v>
      </c>
      <c r="U46" s="200"/>
      <c r="V46" s="200" t="s">
        <v>916</v>
      </c>
      <c r="W46" s="200" t="s">
        <v>806</v>
      </c>
      <c r="X46" s="200"/>
      <c r="Y46" s="198" t="s">
        <v>917</v>
      </c>
      <c r="Z46" s="198"/>
      <c r="AA46" s="198"/>
      <c r="AB46" s="198"/>
      <c r="AC46" s="200" t="s">
        <v>918</v>
      </c>
      <c r="AD46" s="200" t="s">
        <v>919</v>
      </c>
      <c r="AE46" s="203"/>
      <c r="AF46" s="198" t="s">
        <v>920</v>
      </c>
      <c r="AG46" s="205"/>
      <c r="AH46" s="198"/>
      <c r="AI46" s="198" t="s">
        <v>921</v>
      </c>
      <c r="AJ46" s="18"/>
    </row>
    <row r="47" spans="1:36" ht="69.95" customHeight="1" x14ac:dyDescent="0.25">
      <c r="A47" s="552"/>
      <c r="B47" s="45" t="s">
        <v>425</v>
      </c>
      <c r="C47" s="121" t="s">
        <v>437</v>
      </c>
      <c r="D47" s="127" t="s">
        <v>427</v>
      </c>
      <c r="E47" s="127" t="s">
        <v>428</v>
      </c>
      <c r="F47" s="113">
        <v>44013</v>
      </c>
      <c r="G47" s="113">
        <v>45474</v>
      </c>
      <c r="H47" s="133" t="s">
        <v>429</v>
      </c>
      <c r="I47" s="114">
        <v>20000</v>
      </c>
      <c r="J47" s="127" t="s">
        <v>722</v>
      </c>
      <c r="K47" s="127" t="s">
        <v>403</v>
      </c>
      <c r="L47" s="127" t="s">
        <v>403</v>
      </c>
      <c r="M47" s="127" t="s">
        <v>431</v>
      </c>
      <c r="N47" s="59"/>
      <c r="O47" s="59"/>
      <c r="P47" s="59" t="s">
        <v>55</v>
      </c>
      <c r="Q47" s="59"/>
      <c r="R47" s="59"/>
      <c r="S47" s="61"/>
      <c r="T47" s="198" t="s">
        <v>922</v>
      </c>
      <c r="U47" s="200" t="s">
        <v>923</v>
      </c>
      <c r="V47" s="200" t="s">
        <v>924</v>
      </c>
      <c r="W47" s="200" t="s">
        <v>925</v>
      </c>
      <c r="X47" s="200"/>
      <c r="Y47" s="198"/>
      <c r="Z47" s="198"/>
      <c r="AA47" s="198"/>
      <c r="AB47" s="198"/>
      <c r="AC47" s="198"/>
      <c r="AD47" s="200" t="s">
        <v>926</v>
      </c>
      <c r="AE47" s="203"/>
      <c r="AF47" s="198" t="s">
        <v>927</v>
      </c>
      <c r="AG47" s="205"/>
      <c r="AH47" s="198"/>
      <c r="AI47" s="198" t="s">
        <v>928</v>
      </c>
      <c r="AJ47" s="18"/>
    </row>
    <row r="48" spans="1:36" ht="69.95" customHeight="1" x14ac:dyDescent="0.25">
      <c r="A48" s="552"/>
      <c r="B48" s="45" t="s">
        <v>438</v>
      </c>
      <c r="C48" s="121" t="s">
        <v>929</v>
      </c>
      <c r="D48" s="127"/>
      <c r="E48" s="127"/>
      <c r="F48" s="113"/>
      <c r="G48" s="113"/>
      <c r="H48" s="127"/>
      <c r="I48" s="133"/>
      <c r="J48" s="127"/>
      <c r="K48" s="127"/>
      <c r="L48" s="127"/>
      <c r="M48" s="127" t="s">
        <v>794</v>
      </c>
      <c r="N48" s="59"/>
      <c r="O48" s="59"/>
      <c r="P48" s="59"/>
      <c r="Q48" s="59"/>
      <c r="R48" s="59"/>
      <c r="S48" s="61" t="s">
        <v>7</v>
      </c>
      <c r="T48" s="198"/>
      <c r="U48" s="200"/>
      <c r="V48" s="200"/>
      <c r="W48" s="200"/>
      <c r="X48" s="200"/>
      <c r="Y48" s="198"/>
      <c r="Z48" s="198"/>
      <c r="AA48" s="198"/>
      <c r="AB48" s="198"/>
      <c r="AC48" s="198"/>
      <c r="AD48" s="200"/>
      <c r="AE48" s="203"/>
      <c r="AG48" s="205"/>
      <c r="AH48" s="198"/>
      <c r="AI48" s="198"/>
      <c r="AJ48" s="18"/>
    </row>
    <row r="49" spans="1:36" ht="69.95" customHeight="1" x14ac:dyDescent="0.25">
      <c r="A49" s="552"/>
      <c r="B49" s="45" t="s">
        <v>450</v>
      </c>
      <c r="C49" s="135" t="s">
        <v>731</v>
      </c>
      <c r="D49" s="127"/>
      <c r="E49" s="127"/>
      <c r="F49" s="113"/>
      <c r="G49" s="113"/>
      <c r="H49" s="133"/>
      <c r="I49" s="114"/>
      <c r="J49" s="127"/>
      <c r="K49" s="127"/>
      <c r="L49" s="127"/>
      <c r="M49" s="127"/>
      <c r="N49" s="59"/>
      <c r="O49" s="59"/>
      <c r="P49" s="59"/>
      <c r="Q49" s="59"/>
      <c r="R49" s="59"/>
      <c r="S49" s="61" t="s">
        <v>6</v>
      </c>
      <c r="T49" s="198"/>
      <c r="U49" s="200"/>
      <c r="V49" s="200"/>
      <c r="W49" s="200"/>
      <c r="X49" s="200"/>
      <c r="Y49" s="198"/>
      <c r="Z49" s="198"/>
      <c r="AA49" s="198"/>
      <c r="AB49" s="198"/>
      <c r="AC49" s="198"/>
      <c r="AD49" s="200"/>
      <c r="AE49" s="203"/>
      <c r="AG49" s="205"/>
      <c r="AH49" s="198"/>
      <c r="AI49" s="198"/>
      <c r="AJ49" s="18"/>
    </row>
    <row r="50" spans="1:36" ht="69.95" customHeight="1" x14ac:dyDescent="0.25">
      <c r="A50" s="552"/>
      <c r="B50" s="45" t="s">
        <v>458</v>
      </c>
      <c r="C50" s="121" t="s">
        <v>459</v>
      </c>
      <c r="D50" s="221" t="s">
        <v>460</v>
      </c>
      <c r="E50" s="127" t="s">
        <v>461</v>
      </c>
      <c r="F50" s="113">
        <v>43647</v>
      </c>
      <c r="G50" s="113">
        <v>45474</v>
      </c>
      <c r="H50" s="133" t="s">
        <v>255</v>
      </c>
      <c r="I50" s="114">
        <v>100000</v>
      </c>
      <c r="J50" s="127" t="s">
        <v>737</v>
      </c>
      <c r="K50" s="127"/>
      <c r="L50" s="127" t="s">
        <v>463</v>
      </c>
      <c r="M50" s="127"/>
      <c r="N50" s="59"/>
      <c r="O50" s="59"/>
      <c r="P50" s="59" t="s">
        <v>55</v>
      </c>
      <c r="Q50" s="59"/>
      <c r="R50" s="59"/>
      <c r="S50" s="61"/>
      <c r="T50" s="198" t="s">
        <v>930</v>
      </c>
      <c r="U50" s="197" t="s">
        <v>931</v>
      </c>
      <c r="V50" s="200" t="s">
        <v>932</v>
      </c>
      <c r="W50" s="200" t="s">
        <v>933</v>
      </c>
      <c r="X50" s="200"/>
      <c r="Y50" s="198"/>
      <c r="Z50" s="198" t="s">
        <v>934</v>
      </c>
      <c r="AA50" s="198"/>
      <c r="AB50" s="198"/>
      <c r="AC50" s="198"/>
      <c r="AD50" s="200"/>
      <c r="AE50" s="203"/>
      <c r="AG50" s="205"/>
      <c r="AH50" s="198"/>
      <c r="AI50" s="198" t="s">
        <v>935</v>
      </c>
      <c r="AJ50" s="18"/>
    </row>
    <row r="51" spans="1:36" ht="69.95" customHeight="1" x14ac:dyDescent="0.25">
      <c r="A51" s="552"/>
      <c r="B51" s="45" t="s">
        <v>467</v>
      </c>
      <c r="C51" s="135" t="s">
        <v>468</v>
      </c>
      <c r="D51" s="127" t="s">
        <v>469</v>
      </c>
      <c r="E51" s="127" t="s">
        <v>470</v>
      </c>
      <c r="F51" s="113">
        <v>43647</v>
      </c>
      <c r="G51" s="113">
        <v>45474</v>
      </c>
      <c r="H51" s="133" t="s">
        <v>85</v>
      </c>
      <c r="I51" s="114">
        <v>50000</v>
      </c>
      <c r="J51" s="122" t="s">
        <v>742</v>
      </c>
      <c r="K51" s="127"/>
      <c r="L51" s="127" t="s">
        <v>403</v>
      </c>
      <c r="M51" s="127"/>
      <c r="N51" s="59"/>
      <c r="O51" s="59" t="s">
        <v>55</v>
      </c>
      <c r="P51" s="59"/>
      <c r="Q51" s="59"/>
      <c r="R51" s="59"/>
      <c r="S51" s="61"/>
      <c r="T51" s="198" t="s">
        <v>936</v>
      </c>
      <c r="U51" s="200"/>
      <c r="V51" s="200" t="s">
        <v>937</v>
      </c>
      <c r="W51" s="200" t="s">
        <v>938</v>
      </c>
      <c r="X51" s="200"/>
      <c r="Y51" s="198"/>
      <c r="Z51" s="198"/>
      <c r="AA51" s="198"/>
      <c r="AB51" s="198"/>
      <c r="AC51" s="198"/>
      <c r="AD51" s="200"/>
      <c r="AE51" s="203"/>
      <c r="AF51" s="198" t="s">
        <v>939</v>
      </c>
      <c r="AG51" s="205"/>
      <c r="AH51" s="198"/>
      <c r="AI51" s="198"/>
      <c r="AJ51" s="18"/>
    </row>
    <row r="52" spans="1:36" ht="69.95" customHeight="1" x14ac:dyDescent="0.25">
      <c r="A52" s="552"/>
      <c r="B52" s="45" t="s">
        <v>478</v>
      </c>
      <c r="C52" s="135" t="s">
        <v>479</v>
      </c>
      <c r="D52" s="127" t="s">
        <v>490</v>
      </c>
      <c r="E52" s="127" t="s">
        <v>481</v>
      </c>
      <c r="F52" s="113">
        <v>43647</v>
      </c>
      <c r="G52" s="113">
        <v>45474</v>
      </c>
      <c r="H52" s="133" t="s">
        <v>743</v>
      </c>
      <c r="I52" s="148">
        <v>30000</v>
      </c>
      <c r="J52" s="127" t="s">
        <v>749</v>
      </c>
      <c r="K52" s="127" t="s">
        <v>750</v>
      </c>
      <c r="L52" s="127" t="s">
        <v>142</v>
      </c>
      <c r="M52" s="127"/>
      <c r="N52" s="59"/>
      <c r="O52" s="59"/>
      <c r="P52" s="59"/>
      <c r="Q52" s="59" t="s">
        <v>55</v>
      </c>
      <c r="R52" s="59"/>
      <c r="S52" s="61"/>
      <c r="T52" s="202" t="s">
        <v>940</v>
      </c>
      <c r="U52" s="201"/>
      <c r="V52" s="201"/>
      <c r="W52" s="201" t="s">
        <v>806</v>
      </c>
      <c r="X52" s="201"/>
      <c r="Y52" s="202" t="s">
        <v>479</v>
      </c>
      <c r="Z52" s="202"/>
      <c r="AA52" s="202"/>
      <c r="AB52" s="202"/>
      <c r="AC52" s="202"/>
      <c r="AD52" s="201"/>
      <c r="AE52" s="204"/>
      <c r="AF52" s="198" t="s">
        <v>941</v>
      </c>
      <c r="AG52" s="206"/>
      <c r="AH52" s="202"/>
      <c r="AI52" s="202" t="s">
        <v>942</v>
      </c>
      <c r="AJ52" s="18"/>
    </row>
    <row r="53" spans="1:36" x14ac:dyDescent="0.25">
      <c r="AJ53" s="18"/>
    </row>
    <row r="54" spans="1:36" x14ac:dyDescent="0.25">
      <c r="B54" s="63"/>
      <c r="AJ54" s="18"/>
    </row>
    <row r="55" spans="1:36" ht="15.75" thickBot="1" x14ac:dyDescent="0.3">
      <c r="L55" s="71"/>
      <c r="AJ55" s="18"/>
    </row>
    <row r="56" spans="1:36" ht="26.25" customHeight="1" thickBot="1" x14ac:dyDescent="0.3">
      <c r="A56" s="67" t="s">
        <v>493</v>
      </c>
      <c r="B56" s="68"/>
      <c r="C56" s="68"/>
      <c r="D56" s="157"/>
      <c r="E56" s="157"/>
      <c r="F56" s="68"/>
      <c r="G56" s="68"/>
      <c r="H56" s="68"/>
      <c r="I56" s="68"/>
      <c r="J56" s="68"/>
      <c r="K56" s="68"/>
      <c r="L56" s="70"/>
      <c r="M56" s="69"/>
      <c r="AJ56" s="18"/>
    </row>
    <row r="57" spans="1:36" ht="26.25" customHeight="1" thickBot="1" x14ac:dyDescent="0.3">
      <c r="A57" s="47"/>
      <c r="B57" s="48"/>
      <c r="C57" s="48"/>
      <c r="D57" s="159"/>
      <c r="E57" s="159"/>
      <c r="F57" s="49"/>
      <c r="G57" s="49"/>
      <c r="H57" s="49"/>
      <c r="I57" s="49"/>
      <c r="J57" s="49"/>
      <c r="K57" s="49"/>
      <c r="L57" s="49"/>
      <c r="M57" s="49"/>
      <c r="N57" s="49"/>
      <c r="AJ57" s="18"/>
    </row>
    <row r="58" spans="1:36" ht="43.5" customHeight="1" thickBot="1" x14ac:dyDescent="0.3">
      <c r="A58" s="53" t="s">
        <v>494</v>
      </c>
      <c r="B58" s="54"/>
      <c r="C58" s="55">
        <v>2</v>
      </c>
      <c r="AJ58" s="18"/>
    </row>
    <row r="59" spans="1:36" x14ac:dyDescent="0.25">
      <c r="AJ59" s="18"/>
    </row>
    <row r="60" spans="1:36" ht="15.75" x14ac:dyDescent="0.25">
      <c r="A60" s="440" t="s">
        <v>495</v>
      </c>
      <c r="B60" s="442" t="s">
        <v>12</v>
      </c>
      <c r="C60" s="442" t="s">
        <v>13</v>
      </c>
      <c r="D60" s="442" t="s">
        <v>14</v>
      </c>
      <c r="E60" s="443" t="s">
        <v>15</v>
      </c>
      <c r="F60" s="442" t="s">
        <v>16</v>
      </c>
      <c r="G60" s="442"/>
      <c r="H60" s="442" t="s">
        <v>17</v>
      </c>
      <c r="I60" s="442" t="s">
        <v>18</v>
      </c>
      <c r="J60" s="445" t="s">
        <v>19</v>
      </c>
      <c r="K60" s="445" t="s">
        <v>20</v>
      </c>
      <c r="L60" s="445"/>
      <c r="M60" s="445" t="s">
        <v>21</v>
      </c>
      <c r="N60" s="46"/>
      <c r="AJ60" s="18"/>
    </row>
    <row r="61" spans="1:36" ht="15.75" x14ac:dyDescent="0.25">
      <c r="A61" s="441"/>
      <c r="B61" s="442"/>
      <c r="C61" s="442"/>
      <c r="D61" s="442"/>
      <c r="E61" s="443"/>
      <c r="F61" s="50" t="s">
        <v>44</v>
      </c>
      <c r="G61" s="50" t="s">
        <v>45</v>
      </c>
      <c r="H61" s="442"/>
      <c r="I61" s="442"/>
      <c r="J61" s="445"/>
      <c r="K61" s="95" t="s">
        <v>46</v>
      </c>
      <c r="L61" s="95" t="s">
        <v>47</v>
      </c>
      <c r="M61" s="445"/>
      <c r="N61" s="2"/>
      <c r="AJ61" s="18"/>
    </row>
    <row r="62" spans="1:36" ht="136.5" customHeight="1" x14ac:dyDescent="0.25">
      <c r="A62" s="215" t="s">
        <v>177</v>
      </c>
      <c r="B62" s="45" t="s">
        <v>943</v>
      </c>
      <c r="C62" s="219" t="s">
        <v>944</v>
      </c>
      <c r="D62" s="215" t="s">
        <v>945</v>
      </c>
      <c r="E62" s="150" t="s">
        <v>946</v>
      </c>
      <c r="F62" s="216">
        <v>44743</v>
      </c>
      <c r="G62" s="216">
        <v>45475</v>
      </c>
      <c r="H62" s="220" t="s">
        <v>947</v>
      </c>
      <c r="I62" s="62"/>
      <c r="J62" s="215" t="s">
        <v>948</v>
      </c>
      <c r="K62" s="62"/>
      <c r="L62" s="150" t="s">
        <v>949</v>
      </c>
      <c r="M62" s="215" t="s">
        <v>950</v>
      </c>
      <c r="N62" s="2"/>
      <c r="AJ62" s="18"/>
    </row>
    <row r="63" spans="1:36" ht="102" customHeight="1" x14ac:dyDescent="0.25">
      <c r="A63" s="215" t="s">
        <v>310</v>
      </c>
      <c r="B63" s="45" t="s">
        <v>951</v>
      </c>
      <c r="C63" s="218" t="s">
        <v>952</v>
      </c>
      <c r="D63" s="215" t="s">
        <v>953</v>
      </c>
      <c r="E63" s="150" t="s">
        <v>954</v>
      </c>
      <c r="F63" s="216">
        <v>44713</v>
      </c>
      <c r="G63" s="216">
        <v>45474</v>
      </c>
      <c r="H63" s="150" t="s">
        <v>955</v>
      </c>
      <c r="I63" s="62"/>
      <c r="J63" s="171" t="s">
        <v>956</v>
      </c>
      <c r="K63" s="59"/>
      <c r="L63" s="59"/>
      <c r="M63" s="217" t="s">
        <v>957</v>
      </c>
      <c r="N63" s="2"/>
      <c r="AJ63" s="18"/>
    </row>
    <row r="64" spans="1:36" x14ac:dyDescent="0.25">
      <c r="A64" s="45"/>
      <c r="B64" s="45"/>
      <c r="C64" s="62"/>
      <c r="D64" s="45"/>
      <c r="E64" s="45"/>
      <c r="F64" s="62"/>
      <c r="G64" s="62"/>
      <c r="H64" s="62"/>
      <c r="I64" s="62"/>
      <c r="J64" s="62"/>
      <c r="K64" s="62"/>
      <c r="L64" s="62"/>
      <c r="M64" s="62"/>
      <c r="N64" s="2"/>
      <c r="AJ64" s="18"/>
    </row>
    <row r="65" spans="1:36" x14ac:dyDescent="0.25">
      <c r="A65" s="45"/>
      <c r="B65" s="45"/>
      <c r="C65" s="62"/>
      <c r="D65" s="45"/>
      <c r="E65" s="45"/>
      <c r="F65" s="62"/>
      <c r="G65" s="62"/>
      <c r="H65" s="62"/>
      <c r="I65" s="62"/>
      <c r="J65" s="62"/>
      <c r="K65" s="62"/>
      <c r="L65" s="62"/>
      <c r="M65" s="62"/>
      <c r="N65" s="2"/>
      <c r="AJ65" s="18"/>
    </row>
    <row r="66" spans="1:36" x14ac:dyDescent="0.25">
      <c r="A66" s="45"/>
      <c r="B66" s="45"/>
      <c r="C66" s="62"/>
      <c r="D66" s="45"/>
      <c r="E66" s="45"/>
      <c r="F66" s="62"/>
      <c r="G66" s="62"/>
      <c r="H66" s="62"/>
      <c r="I66" s="62"/>
      <c r="J66" s="62"/>
      <c r="K66" s="62"/>
      <c r="L66" s="62"/>
      <c r="M66" s="62"/>
      <c r="N66" s="2"/>
      <c r="AJ66" s="18"/>
    </row>
    <row r="67" spans="1:36" x14ac:dyDescent="0.25">
      <c r="A67" s="45"/>
      <c r="B67" s="45"/>
      <c r="C67" s="62"/>
      <c r="D67" s="45"/>
      <c r="E67" s="45"/>
      <c r="F67" s="62"/>
      <c r="G67" s="62"/>
      <c r="H67" s="62"/>
      <c r="I67" s="62"/>
      <c r="J67" s="62"/>
      <c r="K67" s="62"/>
      <c r="L67" s="62"/>
      <c r="M67" s="62"/>
      <c r="N67" s="2"/>
      <c r="AJ67" s="18"/>
    </row>
    <row r="68" spans="1:36" x14ac:dyDescent="0.25">
      <c r="A68" s="45"/>
      <c r="B68" s="45"/>
      <c r="C68" s="62"/>
      <c r="D68" s="45"/>
      <c r="E68" s="45"/>
      <c r="F68" s="62"/>
      <c r="G68" s="62"/>
      <c r="H68" s="62"/>
      <c r="I68" s="62"/>
      <c r="J68" s="62"/>
      <c r="K68" s="62"/>
      <c r="L68" s="62"/>
      <c r="M68" s="62"/>
      <c r="N68" s="2"/>
      <c r="AJ68" s="18"/>
    </row>
    <row r="69" spans="1:36" x14ac:dyDescent="0.25">
      <c r="A69" s="45"/>
      <c r="B69" s="45"/>
      <c r="C69" s="62"/>
      <c r="D69" s="45"/>
      <c r="E69" s="45"/>
      <c r="F69" s="62"/>
      <c r="G69" s="62"/>
      <c r="H69" s="62"/>
      <c r="I69" s="62"/>
      <c r="J69" s="62"/>
      <c r="K69" s="62"/>
      <c r="L69" s="62"/>
      <c r="M69" s="62"/>
      <c r="N69" s="2"/>
      <c r="AJ69" s="18"/>
    </row>
    <row r="70" spans="1:36" x14ac:dyDescent="0.25">
      <c r="AJ70" s="18"/>
    </row>
    <row r="71" spans="1:36" ht="15.75" x14ac:dyDescent="0.25">
      <c r="A71" s="440" t="s">
        <v>495</v>
      </c>
      <c r="B71" s="442" t="s">
        <v>12</v>
      </c>
      <c r="C71" s="442" t="s">
        <v>13</v>
      </c>
      <c r="D71" s="442" t="s">
        <v>14</v>
      </c>
      <c r="E71" s="443" t="s">
        <v>15</v>
      </c>
      <c r="F71" s="442" t="s">
        <v>16</v>
      </c>
      <c r="G71" s="442"/>
      <c r="H71" s="442" t="s">
        <v>17</v>
      </c>
      <c r="I71" s="442" t="s">
        <v>18</v>
      </c>
      <c r="J71" s="442" t="s">
        <v>19</v>
      </c>
      <c r="K71" s="445" t="s">
        <v>20</v>
      </c>
      <c r="L71" s="445"/>
      <c r="M71" s="442" t="s">
        <v>21</v>
      </c>
      <c r="N71" s="46"/>
      <c r="AJ71" s="18"/>
    </row>
    <row r="72" spans="1:36" ht="15" customHeight="1" x14ac:dyDescent="0.25">
      <c r="A72" s="441"/>
      <c r="B72" s="442"/>
      <c r="C72" s="442"/>
      <c r="D72" s="442"/>
      <c r="E72" s="443"/>
      <c r="F72" s="50" t="s">
        <v>44</v>
      </c>
      <c r="G72" s="50" t="s">
        <v>45</v>
      </c>
      <c r="H72" s="442"/>
      <c r="I72" s="442"/>
      <c r="J72" s="442"/>
      <c r="K72" s="95" t="s">
        <v>46</v>
      </c>
      <c r="L72" s="95" t="s">
        <v>47</v>
      </c>
      <c r="M72" s="442"/>
      <c r="N72" s="2"/>
      <c r="AJ72" s="18"/>
    </row>
    <row r="73" spans="1:36" x14ac:dyDescent="0.25">
      <c r="A73" s="45" t="s">
        <v>751</v>
      </c>
      <c r="B73" s="45"/>
      <c r="C73" s="62" t="s">
        <v>752</v>
      </c>
      <c r="D73" s="45"/>
      <c r="E73" s="45"/>
      <c r="F73" s="62"/>
      <c r="G73" s="62"/>
      <c r="H73" s="62"/>
      <c r="I73" s="62"/>
      <c r="J73" s="59"/>
      <c r="K73" s="59"/>
      <c r="L73" s="59"/>
      <c r="M73" s="59"/>
      <c r="N73" s="2"/>
      <c r="AJ73" s="18"/>
    </row>
    <row r="74" spans="1:36" x14ac:dyDescent="0.25">
      <c r="A74" s="45"/>
      <c r="B74" s="45"/>
      <c r="C74" s="62"/>
      <c r="D74" s="45"/>
      <c r="E74" s="45"/>
      <c r="F74" s="62"/>
      <c r="G74" s="62"/>
      <c r="H74" s="62"/>
      <c r="I74" s="62"/>
      <c r="J74" s="62"/>
      <c r="K74" s="62"/>
      <c r="L74" s="62"/>
      <c r="M74" s="62"/>
      <c r="N74" s="2"/>
      <c r="AJ74" s="18"/>
    </row>
    <row r="75" spans="1:36" x14ac:dyDescent="0.25">
      <c r="A75" s="45"/>
      <c r="B75" s="45"/>
      <c r="C75" s="62"/>
      <c r="D75" s="45"/>
      <c r="E75" s="45"/>
      <c r="F75" s="62"/>
      <c r="G75" s="62"/>
      <c r="H75" s="62"/>
      <c r="I75" s="62"/>
      <c r="J75" s="62"/>
      <c r="K75" s="62"/>
      <c r="L75" s="62"/>
      <c r="M75" s="62"/>
      <c r="N75" s="2"/>
      <c r="AJ75" s="18"/>
    </row>
    <row r="76" spans="1:36" x14ac:dyDescent="0.25">
      <c r="A76" s="45"/>
      <c r="B76" s="45"/>
      <c r="C76" s="62"/>
      <c r="D76" s="45"/>
      <c r="E76" s="45"/>
      <c r="F76" s="62"/>
      <c r="G76" s="62"/>
      <c r="H76" s="62"/>
      <c r="I76" s="62"/>
      <c r="J76" s="62"/>
      <c r="K76" s="62"/>
      <c r="L76" s="62"/>
      <c r="M76" s="62"/>
      <c r="N76" s="2"/>
      <c r="AJ76" s="18"/>
    </row>
    <row r="77" spans="1:36" x14ac:dyDescent="0.25">
      <c r="A77" s="45"/>
      <c r="B77" s="45"/>
      <c r="C77" s="62"/>
      <c r="D77" s="45"/>
      <c r="E77" s="45"/>
      <c r="F77" s="62"/>
      <c r="G77" s="62"/>
      <c r="H77" s="62"/>
      <c r="I77" s="62"/>
      <c r="J77" s="62"/>
      <c r="K77" s="62"/>
      <c r="L77" s="62"/>
      <c r="M77" s="62"/>
      <c r="N77" s="2"/>
      <c r="AJ77" s="18"/>
    </row>
    <row r="78" spans="1:36" x14ac:dyDescent="0.25">
      <c r="A78" s="45"/>
      <c r="B78" s="45"/>
      <c r="C78" s="62"/>
      <c r="D78" s="45"/>
      <c r="E78" s="45"/>
      <c r="F78" s="62"/>
      <c r="G78" s="62"/>
      <c r="H78" s="62"/>
      <c r="I78" s="62"/>
      <c r="J78" s="62"/>
      <c r="K78" s="62"/>
      <c r="L78" s="62"/>
      <c r="M78" s="62"/>
      <c r="N78" s="2"/>
      <c r="AJ78" s="18"/>
    </row>
    <row r="79" spans="1:36" x14ac:dyDescent="0.25">
      <c r="A79" s="45"/>
      <c r="B79" s="45"/>
      <c r="C79" s="62"/>
      <c r="D79" s="45"/>
      <c r="E79" s="45"/>
      <c r="F79" s="62"/>
      <c r="G79" s="62"/>
      <c r="H79" s="62"/>
      <c r="I79" s="62"/>
      <c r="J79" s="62"/>
      <c r="K79" s="62"/>
      <c r="L79" s="62"/>
      <c r="M79" s="62"/>
      <c r="N79" s="2"/>
      <c r="AJ79" s="18"/>
    </row>
    <row r="80" spans="1:36" x14ac:dyDescent="0.25">
      <c r="A80" s="45"/>
      <c r="B80" s="45"/>
      <c r="C80" s="62"/>
      <c r="D80" s="45"/>
      <c r="E80" s="45"/>
      <c r="F80" s="62"/>
      <c r="G80" s="62"/>
      <c r="H80" s="62"/>
      <c r="I80" s="62"/>
      <c r="J80" s="62"/>
      <c r="K80" s="62"/>
      <c r="L80" s="62"/>
      <c r="M80" s="62"/>
      <c r="N80" s="2"/>
      <c r="AJ80" s="18"/>
    </row>
    <row r="81" spans="1:36" x14ac:dyDescent="0.25">
      <c r="A81" s="45"/>
      <c r="B81" s="45"/>
      <c r="C81" s="62"/>
      <c r="D81" s="45"/>
      <c r="E81" s="45"/>
      <c r="F81" s="62"/>
      <c r="G81" s="62"/>
      <c r="H81" s="62"/>
      <c r="I81" s="62"/>
      <c r="J81" s="62"/>
      <c r="K81" s="62"/>
      <c r="L81" s="62"/>
      <c r="M81" s="62"/>
      <c r="N81" s="2"/>
      <c r="AJ81" s="18"/>
    </row>
    <row r="82" spans="1:36" x14ac:dyDescent="0.25">
      <c r="AJ82" s="18"/>
    </row>
    <row r="83" spans="1:36" ht="15.75" x14ac:dyDescent="0.25">
      <c r="A83" s="440" t="s">
        <v>495</v>
      </c>
      <c r="B83" s="442" t="s">
        <v>12</v>
      </c>
      <c r="C83" s="442" t="s">
        <v>13</v>
      </c>
      <c r="D83" s="442" t="s">
        <v>14</v>
      </c>
      <c r="E83" s="443" t="s">
        <v>15</v>
      </c>
      <c r="F83" s="442" t="s">
        <v>16</v>
      </c>
      <c r="G83" s="442"/>
      <c r="H83" s="442" t="s">
        <v>17</v>
      </c>
      <c r="I83" s="442" t="s">
        <v>18</v>
      </c>
      <c r="J83" s="442" t="s">
        <v>19</v>
      </c>
      <c r="K83" s="445" t="s">
        <v>20</v>
      </c>
      <c r="L83" s="445"/>
      <c r="M83" s="442" t="s">
        <v>21</v>
      </c>
      <c r="N83" s="46"/>
      <c r="AJ83" s="18"/>
    </row>
    <row r="84" spans="1:36" ht="15" customHeight="1" x14ac:dyDescent="0.25">
      <c r="A84" s="441"/>
      <c r="B84" s="442"/>
      <c r="C84" s="442"/>
      <c r="D84" s="442"/>
      <c r="E84" s="443"/>
      <c r="F84" s="50" t="s">
        <v>44</v>
      </c>
      <c r="G84" s="50" t="s">
        <v>45</v>
      </c>
      <c r="H84" s="442"/>
      <c r="I84" s="442"/>
      <c r="J84" s="442"/>
      <c r="K84" s="95" t="s">
        <v>46</v>
      </c>
      <c r="L84" s="95" t="s">
        <v>47</v>
      </c>
      <c r="M84" s="442"/>
      <c r="N84" s="2"/>
      <c r="AJ84" s="18"/>
    </row>
    <row r="85" spans="1:36" x14ac:dyDescent="0.25">
      <c r="A85" s="45"/>
      <c r="B85" s="45"/>
      <c r="C85" s="62" t="s">
        <v>752</v>
      </c>
      <c r="D85" s="45"/>
      <c r="E85" s="45"/>
      <c r="F85" s="62"/>
      <c r="G85" s="62"/>
      <c r="H85" s="62"/>
      <c r="I85" s="62"/>
      <c r="J85" s="59"/>
      <c r="K85" s="59"/>
      <c r="L85" s="59"/>
      <c r="M85" s="59"/>
      <c r="N85" s="2"/>
      <c r="AJ85" s="18"/>
    </row>
    <row r="86" spans="1:36" x14ac:dyDescent="0.25">
      <c r="A86" s="45"/>
      <c r="B86" s="45"/>
      <c r="C86" s="62"/>
      <c r="D86" s="45"/>
      <c r="E86" s="45"/>
      <c r="F86" s="62"/>
      <c r="G86" s="62"/>
      <c r="H86" s="62"/>
      <c r="I86" s="62"/>
      <c r="J86" s="62"/>
      <c r="K86" s="62"/>
      <c r="L86" s="62"/>
      <c r="M86" s="62"/>
      <c r="N86" s="2"/>
      <c r="AJ86" s="18"/>
    </row>
    <row r="87" spans="1:36" x14ac:dyDescent="0.25">
      <c r="A87" s="45"/>
      <c r="B87" s="45"/>
      <c r="C87" s="62"/>
      <c r="D87" s="45"/>
      <c r="E87" s="45"/>
      <c r="F87" s="62"/>
      <c r="G87" s="62"/>
      <c r="H87" s="62"/>
      <c r="I87" s="62"/>
      <c r="J87" s="62"/>
      <c r="K87" s="62"/>
      <c r="L87" s="62"/>
      <c r="M87" s="62"/>
      <c r="N87" s="2"/>
      <c r="AJ87" s="18"/>
    </row>
    <row r="88" spans="1:36" x14ac:dyDescent="0.25">
      <c r="A88" s="45"/>
      <c r="B88" s="45"/>
      <c r="C88" s="62"/>
      <c r="D88" s="45"/>
      <c r="E88" s="45"/>
      <c r="F88" s="62"/>
      <c r="G88" s="62"/>
      <c r="H88" s="62"/>
      <c r="I88" s="62"/>
      <c r="J88" s="62"/>
      <c r="K88" s="62"/>
      <c r="L88" s="62"/>
      <c r="M88" s="62"/>
      <c r="N88" s="2"/>
      <c r="AJ88" s="18"/>
    </row>
    <row r="89" spans="1:36" x14ac:dyDescent="0.25">
      <c r="A89" s="45"/>
      <c r="B89" s="45"/>
      <c r="C89" s="62"/>
      <c r="D89" s="45"/>
      <c r="E89" s="45"/>
      <c r="F89" s="62"/>
      <c r="G89" s="62"/>
      <c r="H89" s="62"/>
      <c r="I89" s="62"/>
      <c r="J89" s="62"/>
      <c r="K89" s="62"/>
      <c r="L89" s="62"/>
      <c r="M89" s="62"/>
      <c r="N89" s="2"/>
      <c r="AJ89" s="18"/>
    </row>
    <row r="90" spans="1:36" x14ac:dyDescent="0.25">
      <c r="A90" s="45"/>
      <c r="B90" s="45"/>
      <c r="C90" s="62"/>
      <c r="D90" s="45"/>
      <c r="E90" s="45"/>
      <c r="F90" s="62"/>
      <c r="G90" s="62"/>
      <c r="H90" s="62"/>
      <c r="I90" s="62"/>
      <c r="J90" s="62"/>
      <c r="K90" s="62"/>
      <c r="L90" s="62"/>
      <c r="M90" s="62"/>
      <c r="N90" s="2"/>
      <c r="AJ90" s="18"/>
    </row>
    <row r="91" spans="1:36" x14ac:dyDescent="0.25">
      <c r="A91" s="45"/>
      <c r="B91" s="45"/>
      <c r="C91" s="62"/>
      <c r="D91" s="45"/>
      <c r="E91" s="45"/>
      <c r="F91" s="62"/>
      <c r="G91" s="62"/>
      <c r="H91" s="62"/>
      <c r="I91" s="62"/>
      <c r="J91" s="62"/>
      <c r="K91" s="62"/>
      <c r="L91" s="62"/>
      <c r="M91" s="62"/>
      <c r="N91" s="2"/>
      <c r="AJ91" s="18"/>
    </row>
    <row r="92" spans="1:36" x14ac:dyDescent="0.25">
      <c r="A92" s="45"/>
      <c r="B92" s="45"/>
      <c r="C92" s="62"/>
      <c r="D92" s="45"/>
      <c r="E92" s="45"/>
      <c r="F92" s="62"/>
      <c r="G92" s="62"/>
      <c r="H92" s="62"/>
      <c r="I92" s="62"/>
      <c r="J92" s="62"/>
      <c r="K92" s="62"/>
      <c r="L92" s="62"/>
      <c r="M92" s="62"/>
      <c r="N92" s="2"/>
      <c r="AJ92" s="18"/>
    </row>
    <row r="93" spans="1:36" x14ac:dyDescent="0.25">
      <c r="A93" s="45"/>
      <c r="B93" s="45"/>
      <c r="C93" s="62"/>
      <c r="D93" s="45"/>
      <c r="E93" s="45"/>
      <c r="F93" s="62"/>
      <c r="G93" s="62"/>
      <c r="H93" s="62"/>
      <c r="I93" s="62"/>
      <c r="J93" s="62"/>
      <c r="K93" s="62"/>
      <c r="L93" s="62"/>
      <c r="M93" s="62"/>
      <c r="N93" s="2"/>
      <c r="AJ93" s="18"/>
    </row>
    <row r="94" spans="1:36" x14ac:dyDescent="0.25">
      <c r="AJ94" s="18"/>
    </row>
    <row r="95" spans="1:36" ht="15.75" x14ac:dyDescent="0.25">
      <c r="A95" s="444" t="s">
        <v>508</v>
      </c>
      <c r="B95" s="442" t="s">
        <v>12</v>
      </c>
      <c r="C95" s="442" t="s">
        <v>13</v>
      </c>
      <c r="D95" s="442" t="s">
        <v>14</v>
      </c>
      <c r="E95" s="443" t="s">
        <v>15</v>
      </c>
      <c r="F95" s="442" t="s">
        <v>16</v>
      </c>
      <c r="G95" s="442"/>
      <c r="H95" s="442" t="s">
        <v>17</v>
      </c>
      <c r="I95" s="442" t="s">
        <v>18</v>
      </c>
      <c r="J95" s="442" t="s">
        <v>19</v>
      </c>
      <c r="K95" s="445" t="s">
        <v>20</v>
      </c>
      <c r="L95" s="445"/>
      <c r="M95" s="442" t="s">
        <v>21</v>
      </c>
      <c r="N95" s="46"/>
      <c r="AJ95" s="18"/>
    </row>
    <row r="96" spans="1:36" ht="15.75" x14ac:dyDescent="0.25">
      <c r="A96" s="444"/>
      <c r="B96" s="442"/>
      <c r="C96" s="442"/>
      <c r="D96" s="442"/>
      <c r="E96" s="443"/>
      <c r="F96" s="50" t="s">
        <v>44</v>
      </c>
      <c r="G96" s="50" t="s">
        <v>45</v>
      </c>
      <c r="H96" s="442"/>
      <c r="I96" s="442"/>
      <c r="J96" s="442"/>
      <c r="K96" s="95" t="s">
        <v>46</v>
      </c>
      <c r="L96" s="95" t="s">
        <v>47</v>
      </c>
      <c r="M96" s="442"/>
      <c r="N96" s="2"/>
      <c r="AJ96" s="18"/>
    </row>
    <row r="97" spans="1:36" x14ac:dyDescent="0.25">
      <c r="A97" s="45"/>
      <c r="B97" s="45"/>
      <c r="C97" s="62"/>
      <c r="D97" s="45"/>
      <c r="E97" s="45"/>
      <c r="F97" s="62"/>
      <c r="G97" s="62"/>
      <c r="H97" s="62"/>
      <c r="I97" s="62"/>
      <c r="J97" s="59"/>
      <c r="K97" s="59"/>
      <c r="L97" s="59"/>
      <c r="M97" s="59"/>
      <c r="N97" s="2"/>
      <c r="AJ97" s="18"/>
    </row>
    <row r="98" spans="1:36" x14ac:dyDescent="0.25">
      <c r="A98" s="45"/>
      <c r="B98" s="45"/>
      <c r="C98" s="62"/>
      <c r="D98" s="45"/>
      <c r="E98" s="45"/>
      <c r="F98" s="62"/>
      <c r="G98" s="62"/>
      <c r="H98" s="62"/>
      <c r="I98" s="62"/>
      <c r="J98" s="62"/>
      <c r="K98" s="62"/>
      <c r="L98" s="62"/>
      <c r="M98" s="62"/>
      <c r="N98" s="2"/>
      <c r="AJ98" s="18"/>
    </row>
    <row r="99" spans="1:36" x14ac:dyDescent="0.25">
      <c r="A99" s="45"/>
      <c r="B99" s="45"/>
      <c r="C99" s="62"/>
      <c r="D99" s="45"/>
      <c r="E99" s="45"/>
      <c r="F99" s="62"/>
      <c r="G99" s="62"/>
      <c r="H99" s="62"/>
      <c r="I99" s="62"/>
      <c r="J99" s="62"/>
      <c r="K99" s="62"/>
      <c r="L99" s="62"/>
      <c r="M99" s="62"/>
      <c r="N99" s="2"/>
      <c r="AJ99" s="18"/>
    </row>
    <row r="100" spans="1:36" x14ac:dyDescent="0.25">
      <c r="A100" s="45"/>
      <c r="B100" s="45"/>
      <c r="C100" s="62"/>
      <c r="D100" s="45"/>
      <c r="E100" s="45"/>
      <c r="F100" s="62"/>
      <c r="G100" s="62"/>
      <c r="H100" s="62"/>
      <c r="I100" s="62"/>
      <c r="J100" s="62"/>
      <c r="K100" s="62"/>
      <c r="L100" s="62"/>
      <c r="M100" s="62"/>
      <c r="N100" s="2"/>
      <c r="AJ100" s="18"/>
    </row>
    <row r="101" spans="1:36" x14ac:dyDescent="0.25">
      <c r="A101" s="45"/>
      <c r="B101" s="45"/>
      <c r="C101" s="62"/>
      <c r="D101" s="45"/>
      <c r="E101" s="45"/>
      <c r="F101" s="62"/>
      <c r="G101" s="62"/>
      <c r="H101" s="62"/>
      <c r="I101" s="62"/>
      <c r="J101" s="62"/>
      <c r="K101" s="62"/>
      <c r="L101" s="62"/>
      <c r="M101" s="62"/>
      <c r="N101" s="2"/>
      <c r="AJ101" s="18"/>
    </row>
    <row r="102" spans="1:36" x14ac:dyDescent="0.25">
      <c r="A102" s="45"/>
      <c r="B102" s="45"/>
      <c r="C102" s="62"/>
      <c r="D102" s="45"/>
      <c r="E102" s="45"/>
      <c r="F102" s="62"/>
      <c r="G102" s="62"/>
      <c r="H102" s="62"/>
      <c r="I102" s="62"/>
      <c r="J102" s="62"/>
      <c r="K102" s="62"/>
      <c r="L102" s="62"/>
      <c r="M102" s="62"/>
      <c r="N102" s="2"/>
      <c r="AJ102" s="18"/>
    </row>
    <row r="103" spans="1:36" x14ac:dyDescent="0.25">
      <c r="A103" s="45"/>
      <c r="B103" s="45"/>
      <c r="C103" s="62"/>
      <c r="D103" s="45"/>
      <c r="E103" s="45"/>
      <c r="F103" s="62"/>
      <c r="G103" s="62"/>
      <c r="H103" s="62"/>
      <c r="I103" s="62"/>
      <c r="J103" s="62"/>
      <c r="K103" s="62"/>
      <c r="L103" s="62"/>
      <c r="M103" s="62"/>
      <c r="N103" s="2"/>
      <c r="AJ103" s="18"/>
    </row>
    <row r="104" spans="1:36" x14ac:dyDescent="0.25">
      <c r="A104" s="45"/>
      <c r="B104" s="45"/>
      <c r="C104" s="62"/>
      <c r="D104" s="45"/>
      <c r="E104" s="45"/>
      <c r="F104" s="62"/>
      <c r="G104" s="62"/>
      <c r="H104" s="62"/>
      <c r="I104" s="62"/>
      <c r="J104" s="62"/>
      <c r="K104" s="62"/>
      <c r="L104" s="62"/>
      <c r="M104" s="62"/>
      <c r="N104" s="2"/>
      <c r="AJ104" s="18"/>
    </row>
    <row r="105" spans="1:36" x14ac:dyDescent="0.25">
      <c r="A105" s="45"/>
      <c r="B105" s="45"/>
      <c r="C105" s="62"/>
      <c r="D105" s="45"/>
      <c r="E105" s="45"/>
      <c r="F105" s="62"/>
      <c r="G105" s="62"/>
      <c r="H105" s="62"/>
      <c r="I105" s="62"/>
      <c r="J105" s="62"/>
      <c r="K105" s="62"/>
      <c r="L105" s="62"/>
      <c r="M105" s="62"/>
      <c r="N105" s="2"/>
      <c r="AJ105" s="18"/>
    </row>
    <row r="106" spans="1:36" x14ac:dyDescent="0.25">
      <c r="A106" s="18"/>
      <c r="B106" s="18"/>
      <c r="C106" s="18"/>
      <c r="D106" s="160"/>
      <c r="E106" s="160"/>
      <c r="F106" s="18"/>
      <c r="G106" s="18"/>
      <c r="H106" s="18"/>
      <c r="I106" s="18"/>
      <c r="J106" s="18"/>
      <c r="K106" s="18"/>
      <c r="L106" s="18"/>
      <c r="M106" s="18"/>
      <c r="N106" s="56"/>
      <c r="O106" s="56"/>
      <c r="P106" s="56"/>
      <c r="Q106" s="56"/>
      <c r="R106" s="56"/>
      <c r="S106" s="56"/>
      <c r="T106" s="199"/>
      <c r="U106" s="196"/>
      <c r="V106" s="196"/>
      <c r="W106" s="196"/>
      <c r="X106" s="196"/>
      <c r="Y106" s="199"/>
      <c r="Z106" s="199"/>
      <c r="AA106" s="199"/>
      <c r="AB106" s="199"/>
      <c r="AC106" s="199"/>
      <c r="AD106" s="196"/>
      <c r="AE106" s="199"/>
      <c r="AF106" s="207"/>
      <c r="AG106" s="199"/>
      <c r="AH106" s="199"/>
      <c r="AI106" s="199"/>
      <c r="AJ106" s="18"/>
    </row>
    <row r="107" spans="1:36" x14ac:dyDescent="0.25">
      <c r="A107" s="18"/>
      <c r="B107" s="18"/>
      <c r="C107" s="18"/>
      <c r="D107" s="160"/>
      <c r="E107" s="160"/>
      <c r="F107" s="18"/>
      <c r="G107" s="18"/>
      <c r="H107" s="18"/>
      <c r="I107" s="18"/>
      <c r="J107" s="18"/>
      <c r="K107" s="18"/>
      <c r="L107" s="18"/>
      <c r="M107" s="18"/>
      <c r="N107" s="56"/>
      <c r="O107" s="56"/>
      <c r="P107" s="56"/>
      <c r="Q107" s="56"/>
      <c r="R107" s="56"/>
      <c r="S107" s="56"/>
      <c r="T107" s="199"/>
      <c r="U107" s="196"/>
      <c r="V107" s="196"/>
      <c r="W107" s="196"/>
      <c r="X107" s="196"/>
      <c r="Y107" s="199"/>
      <c r="Z107" s="199"/>
      <c r="AA107" s="199"/>
      <c r="AB107" s="199"/>
      <c r="AC107" s="199"/>
      <c r="AD107" s="196"/>
      <c r="AE107" s="199"/>
      <c r="AF107" s="207"/>
      <c r="AG107" s="199"/>
      <c r="AH107" s="199"/>
      <c r="AI107" s="199"/>
      <c r="AJ107" s="18"/>
    </row>
  </sheetData>
  <mergeCells count="88">
    <mergeCell ref="M9:M10"/>
    <mergeCell ref="A1:AI1"/>
    <mergeCell ref="A2:AI2"/>
    <mergeCell ref="B4:G4"/>
    <mergeCell ref="B6:C6"/>
    <mergeCell ref="A8:M8"/>
    <mergeCell ref="N8:X8"/>
    <mergeCell ref="Y8:AI8"/>
    <mergeCell ref="AG9:AG10"/>
    <mergeCell ref="AH9:AH10"/>
    <mergeCell ref="AI9:AI10"/>
    <mergeCell ref="A11:A21"/>
    <mergeCell ref="A22:A35"/>
    <mergeCell ref="AE9:AE10"/>
    <mergeCell ref="AF9:AF10"/>
    <mergeCell ref="X9:X10"/>
    <mergeCell ref="Y9:Y10"/>
    <mergeCell ref="Z9:Z10"/>
    <mergeCell ref="O9:O10"/>
    <mergeCell ref="P9:P10"/>
    <mergeCell ref="Q9:Q10"/>
    <mergeCell ref="R9:R10"/>
    <mergeCell ref="S9:S10"/>
    <mergeCell ref="T9:T10"/>
    <mergeCell ref="I9:I10"/>
    <mergeCell ref="J9:J10"/>
    <mergeCell ref="K9:L9"/>
    <mergeCell ref="A36:A43"/>
    <mergeCell ref="AA9:AA10"/>
    <mergeCell ref="AB9:AB10"/>
    <mergeCell ref="AC9:AC10"/>
    <mergeCell ref="AD9:AD10"/>
    <mergeCell ref="U9:U10"/>
    <mergeCell ref="V9:V10"/>
    <mergeCell ref="W9:W10"/>
    <mergeCell ref="N9:N10"/>
    <mergeCell ref="A9:A10"/>
    <mergeCell ref="B9:B10"/>
    <mergeCell ref="C9:C10"/>
    <mergeCell ref="D9:D10"/>
    <mergeCell ref="E9:E10"/>
    <mergeCell ref="F9:G9"/>
    <mergeCell ref="H9:H10"/>
    <mergeCell ref="A44:A52"/>
    <mergeCell ref="K60:L60"/>
    <mergeCell ref="M60:M61"/>
    <mergeCell ref="A60:A61"/>
    <mergeCell ref="B60:B61"/>
    <mergeCell ref="C60:C61"/>
    <mergeCell ref="D60:D61"/>
    <mergeCell ref="E60:E61"/>
    <mergeCell ref="F71:G71"/>
    <mergeCell ref="F60:G60"/>
    <mergeCell ref="H60:H61"/>
    <mergeCell ref="I60:I61"/>
    <mergeCell ref="J60:J61"/>
    <mergeCell ref="A71:A72"/>
    <mergeCell ref="B71:B72"/>
    <mergeCell ref="C71:C72"/>
    <mergeCell ref="D71:D72"/>
    <mergeCell ref="E71:E72"/>
    <mergeCell ref="A83:A84"/>
    <mergeCell ref="B83:B84"/>
    <mergeCell ref="C83:C84"/>
    <mergeCell ref="D83:D84"/>
    <mergeCell ref="E83:E84"/>
    <mergeCell ref="K83:L83"/>
    <mergeCell ref="M83:M84"/>
    <mergeCell ref="H71:H72"/>
    <mergeCell ref="I71:I72"/>
    <mergeCell ref="J71:J72"/>
    <mergeCell ref="K71:L71"/>
    <mergeCell ref="M71:M72"/>
    <mergeCell ref="F83:G83"/>
    <mergeCell ref="H83:H84"/>
    <mergeCell ref="I83:I84"/>
    <mergeCell ref="J83:J84"/>
    <mergeCell ref="H95:H96"/>
    <mergeCell ref="I95:I96"/>
    <mergeCell ref="J95:J96"/>
    <mergeCell ref="K95:L95"/>
    <mergeCell ref="M95:M96"/>
    <mergeCell ref="A95:A96"/>
    <mergeCell ref="B95:B96"/>
    <mergeCell ref="C95:C96"/>
    <mergeCell ref="D95:D96"/>
    <mergeCell ref="E95:E96"/>
    <mergeCell ref="F95:G95"/>
  </mergeCells>
  <conditionalFormatting sqref="N11:N52">
    <cfRule type="cellIs" dxfId="33" priority="9" stopIfTrue="1" operator="equal">
      <formula>"x"</formula>
    </cfRule>
  </conditionalFormatting>
  <conditionalFormatting sqref="O11:O52">
    <cfRule type="cellIs" dxfId="32" priority="8" operator="equal">
      <formula>"x"</formula>
    </cfRule>
  </conditionalFormatting>
  <conditionalFormatting sqref="P11:P52">
    <cfRule type="cellIs" dxfId="31" priority="7" operator="equal">
      <formula>"x"</formula>
    </cfRule>
  </conditionalFormatting>
  <conditionalFormatting sqref="Q11:Q52">
    <cfRule type="cellIs" dxfId="30" priority="6" stopIfTrue="1" operator="equal">
      <formula>"x"</formula>
    </cfRule>
  </conditionalFormatting>
  <conditionalFormatting sqref="R11:R52">
    <cfRule type="cellIs" dxfId="29" priority="5" operator="equal">
      <formula>"x"</formula>
    </cfRule>
  </conditionalFormatting>
  <conditionalFormatting sqref="S11:S52">
    <cfRule type="cellIs" dxfId="28" priority="2" stopIfTrue="1" operator="equal">
      <formula>$AN$7</formula>
    </cfRule>
    <cfRule type="cellIs" dxfId="27" priority="3" stopIfTrue="1" operator="equal">
      <formula>$AN$6</formula>
    </cfRule>
  </conditionalFormatting>
  <conditionalFormatting sqref="AN7">
    <cfRule type="cellIs" dxfId="26" priority="10" stopIfTrue="1" operator="equal">
      <formula>$AN$6</formula>
    </cfRule>
  </conditionalFormatting>
  <conditionalFormatting sqref="AN6">
    <cfRule type="cellIs" dxfId="3" priority="1" stopIfTrue="1" operator="equal">
      <formula>$AN$6</formula>
    </cfRule>
  </conditionalFormatting>
  <dataValidations count="1">
    <dataValidation type="list" allowBlank="1" showInputMessage="1" showErrorMessage="1" sqref="S11:S52" xr:uid="{00000000-0002-0000-04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C37"/>
  <sheetViews>
    <sheetView showGridLines="0" topLeftCell="A3" zoomScale="80" zoomScaleNormal="80" zoomScalePageLayoutView="70" workbookViewId="0">
      <selection activeCell="D7" sqref="D7:G7"/>
    </sheetView>
  </sheetViews>
  <sheetFormatPr defaultColWidth="8.85546875"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5" max="26" width="0" hidden="1" customWidth="1"/>
    <col min="27" max="29" width="4.140625" hidden="1" customWidth="1"/>
    <col min="30" max="31" width="0" hidden="1" customWidth="1"/>
  </cols>
  <sheetData>
    <row r="1" spans="1:28" x14ac:dyDescent="0.25">
      <c r="A1" s="11"/>
      <c r="B1" s="497" t="s">
        <v>509</v>
      </c>
      <c r="C1" s="497"/>
      <c r="D1" s="497"/>
      <c r="E1" s="497"/>
      <c r="F1" s="497"/>
      <c r="G1" s="497"/>
      <c r="H1" s="497"/>
      <c r="I1" s="497"/>
      <c r="J1" s="497"/>
      <c r="K1" s="497"/>
      <c r="L1" s="497"/>
      <c r="M1" s="497"/>
      <c r="N1" s="497"/>
      <c r="O1" s="497"/>
      <c r="P1" s="497"/>
      <c r="Q1" s="497"/>
      <c r="R1" s="497"/>
      <c r="S1" s="497"/>
      <c r="T1" s="497"/>
      <c r="U1" s="497"/>
      <c r="V1" s="497"/>
      <c r="W1" s="497"/>
      <c r="X1" s="11"/>
    </row>
    <row r="2" spans="1:28" s="15" customFormat="1" ht="21" customHeight="1" x14ac:dyDescent="0.25">
      <c r="A2" s="16"/>
      <c r="B2" s="497"/>
      <c r="C2" s="497"/>
      <c r="D2" s="497"/>
      <c r="E2" s="497"/>
      <c r="F2" s="497"/>
      <c r="G2" s="497"/>
      <c r="H2" s="497"/>
      <c r="I2" s="497"/>
      <c r="J2" s="497"/>
      <c r="K2" s="497"/>
      <c r="L2" s="497"/>
      <c r="M2" s="497"/>
      <c r="N2" s="497"/>
      <c r="O2" s="497"/>
      <c r="P2" s="497"/>
      <c r="Q2" s="497"/>
      <c r="R2" s="497"/>
      <c r="S2" s="497"/>
      <c r="T2" s="497"/>
      <c r="U2" s="497"/>
      <c r="V2" s="497"/>
      <c r="W2" s="497"/>
      <c r="X2" s="16"/>
    </row>
    <row r="3" spans="1:28" ht="33.75" customHeight="1" x14ac:dyDescent="0.35">
      <c r="A3" s="11"/>
      <c r="B3" s="503" t="str">
        <f>'Monitoria Anual - 3'!A2</f>
        <v>PLANO DE AÇÃO NACIONAL PARA A CONSERVAÇÃO DA HERPETOFAUNA AMEAÇADA DO NORDESTE - PAN HERPETOFAUNA DO NORDESTE</v>
      </c>
      <c r="C3" s="503"/>
      <c r="D3" s="503"/>
      <c r="E3" s="503"/>
      <c r="F3" s="503"/>
      <c r="G3" s="503"/>
      <c r="H3" s="503"/>
      <c r="I3" s="503"/>
      <c r="J3" s="503"/>
      <c r="K3" s="503"/>
      <c r="L3" s="503"/>
      <c r="M3" s="503"/>
      <c r="N3" s="503"/>
      <c r="O3" s="503"/>
      <c r="P3" s="503"/>
      <c r="Q3" s="503"/>
      <c r="R3" s="503"/>
      <c r="S3" s="503"/>
      <c r="T3" s="503"/>
      <c r="U3" s="503"/>
      <c r="V3" s="503"/>
      <c r="W3" s="503"/>
      <c r="X3" s="11"/>
    </row>
    <row r="4" spans="1:28" x14ac:dyDescent="0.25">
      <c r="A4" s="11"/>
      <c r="J4" s="12"/>
      <c r="K4" s="12"/>
      <c r="L4" s="12"/>
      <c r="M4" s="12"/>
      <c r="N4" s="12"/>
      <c r="O4" s="12"/>
      <c r="X4" s="11"/>
    </row>
    <row r="5" spans="1:28" s="2" customFormat="1" ht="45" customHeight="1" x14ac:dyDescent="0.25">
      <c r="A5" s="18"/>
      <c r="B5" s="508" t="s">
        <v>510</v>
      </c>
      <c r="C5" s="508"/>
      <c r="D5" s="509" t="str">
        <f>'Monitoria Anual - 3'!B4</f>
        <v>Redução das ameaças e ampliação do conhecimento sobre os anfíbios e répteis da região Nordeste contemplados neste PAN, integrando a sociedade no processo de conservação, em cinco anos.</v>
      </c>
      <c r="E5" s="509"/>
      <c r="F5" s="509"/>
      <c r="G5" s="509"/>
      <c r="H5" s="509"/>
      <c r="I5" s="509"/>
      <c r="J5" s="509"/>
      <c r="K5" s="509"/>
      <c r="L5" s="509"/>
      <c r="M5" s="510"/>
      <c r="N5" s="13"/>
      <c r="O5" s="13"/>
      <c r="P5" s="13"/>
      <c r="Q5" s="13"/>
      <c r="R5" s="13"/>
      <c r="X5" s="18"/>
    </row>
    <row r="6" spans="1:28" x14ac:dyDescent="0.25">
      <c r="A6" s="11"/>
      <c r="J6" s="12"/>
      <c r="K6" s="12"/>
      <c r="L6" s="12"/>
      <c r="M6" s="12"/>
      <c r="N6" s="12"/>
      <c r="O6" s="12"/>
      <c r="X6" s="11"/>
    </row>
    <row r="7" spans="1:28" ht="26.25" customHeight="1" x14ac:dyDescent="0.25">
      <c r="A7" s="11"/>
      <c r="B7" s="508" t="s">
        <v>4</v>
      </c>
      <c r="C7" s="508"/>
      <c r="D7" s="498" t="str">
        <f>'Monitoria Anual - 3'!B6</f>
        <v>06/06/2022 - 10/06/2022</v>
      </c>
      <c r="E7" s="498"/>
      <c r="F7" s="498"/>
      <c r="G7" s="499"/>
      <c r="H7" s="2"/>
      <c r="I7" s="14"/>
      <c r="J7" s="12"/>
      <c r="K7" s="12"/>
      <c r="L7" s="12"/>
      <c r="M7" s="12"/>
      <c r="N7" s="12"/>
      <c r="O7" s="12"/>
      <c r="X7" s="11"/>
    </row>
    <row r="8" spans="1:28" x14ac:dyDescent="0.25">
      <c r="A8" s="11"/>
      <c r="X8" s="11"/>
    </row>
    <row r="9" spans="1:28" ht="31.5" customHeight="1" x14ac:dyDescent="0.25">
      <c r="A9" s="11"/>
      <c r="B9" s="497" t="s">
        <v>511</v>
      </c>
      <c r="C9" s="497"/>
      <c r="D9" s="497"/>
      <c r="E9" s="497"/>
      <c r="F9" s="497"/>
      <c r="G9" s="497"/>
      <c r="H9" s="497"/>
      <c r="I9" s="497"/>
      <c r="J9" s="497"/>
      <c r="K9" s="497"/>
      <c r="L9" s="497"/>
      <c r="M9" s="497"/>
      <c r="N9" s="497"/>
      <c r="O9" s="497"/>
      <c r="P9" s="497"/>
      <c r="Q9" s="497"/>
      <c r="R9" s="497"/>
      <c r="S9" s="497"/>
      <c r="T9" s="497"/>
      <c r="U9" s="497"/>
      <c r="V9" s="497"/>
      <c r="W9" s="497"/>
      <c r="X9" s="11"/>
    </row>
    <row r="10" spans="1:28" x14ac:dyDescent="0.25">
      <c r="A10" s="11"/>
      <c r="G10" s="10"/>
      <c r="H10" s="10"/>
      <c r="I10" s="10"/>
      <c r="X10" s="11"/>
    </row>
    <row r="11" spans="1:28" ht="15.75" x14ac:dyDescent="0.25">
      <c r="A11" s="11"/>
      <c r="B11" s="498" t="s">
        <v>512</v>
      </c>
      <c r="C11" s="499"/>
      <c r="D11" s="42"/>
      <c r="E11" s="42"/>
      <c r="F11" s="42"/>
      <c r="G11" s="42"/>
      <c r="H11" s="42"/>
      <c r="I11" s="42"/>
      <c r="J11" s="42"/>
      <c r="K11" s="42"/>
      <c r="L11" s="42"/>
      <c r="M11" s="42"/>
      <c r="N11" s="42"/>
      <c r="O11" s="42"/>
      <c r="P11" s="42"/>
      <c r="Q11" s="42"/>
      <c r="R11" s="42"/>
      <c r="S11" s="42"/>
      <c r="T11" s="42"/>
      <c r="U11" s="42"/>
      <c r="V11" s="42"/>
      <c r="W11" s="42"/>
      <c r="X11" s="11"/>
    </row>
    <row r="12" spans="1:28" ht="15.75" thickBot="1" x14ac:dyDescent="0.3">
      <c r="A12" s="11"/>
      <c r="F12" s="504"/>
      <c r="G12" s="504"/>
      <c r="H12" s="172"/>
      <c r="X12" s="11"/>
    </row>
    <row r="13" spans="1:28" ht="33.75" customHeight="1" thickBot="1" x14ac:dyDescent="0.3">
      <c r="A13" s="11"/>
      <c r="C13" s="505" t="s">
        <v>958</v>
      </c>
      <c r="D13" s="506"/>
      <c r="E13" s="506"/>
      <c r="F13" s="506"/>
      <c r="G13" s="507"/>
      <c r="H13" s="3"/>
      <c r="X13" s="11"/>
    </row>
    <row r="14" spans="1:28" s="2" customFormat="1" ht="34.5" customHeight="1" thickBot="1" x14ac:dyDescent="0.3">
      <c r="A14" s="18"/>
      <c r="C14" s="26" t="s">
        <v>514</v>
      </c>
      <c r="D14" s="7" t="s">
        <v>515</v>
      </c>
      <c r="E14" s="8" t="s">
        <v>516</v>
      </c>
      <c r="F14" s="7" t="s">
        <v>517</v>
      </c>
      <c r="G14" s="9" t="s">
        <v>516</v>
      </c>
      <c r="H14" s="6"/>
      <c r="X14" s="18"/>
    </row>
    <row r="15" spans="1:28" ht="15.75" x14ac:dyDescent="0.25">
      <c r="A15" s="11"/>
      <c r="C15" s="77" t="s">
        <v>518</v>
      </c>
      <c r="D15" s="87"/>
      <c r="E15" s="88"/>
      <c r="F15" s="84">
        <f>COUNTA('Monitoria Anual - 3'!S11:S890)</f>
        <v>6</v>
      </c>
      <c r="G15" s="27">
        <f t="shared" ref="G15:G21" si="0">F15/$F$22</f>
        <v>0.15789473684210525</v>
      </c>
      <c r="H15" s="4"/>
      <c r="X15" s="11"/>
    </row>
    <row r="16" spans="1:28" ht="15.75" x14ac:dyDescent="0.25">
      <c r="A16" s="11"/>
      <c r="C16" s="78" t="s">
        <v>519</v>
      </c>
      <c r="D16" s="89">
        <f>COUNTA('Monitoria Anual - 3'!N11:N890)</f>
        <v>3</v>
      </c>
      <c r="E16" s="29">
        <f>D16/$D$22</f>
        <v>8.3333333333333329E-2</v>
      </c>
      <c r="F16" s="85">
        <f>D16-AB16</f>
        <v>3</v>
      </c>
      <c r="G16" s="29">
        <f t="shared" si="0"/>
        <v>7.8947368421052627E-2</v>
      </c>
      <c r="H16" s="4"/>
      <c r="X16" s="11"/>
      <c r="Z16">
        <f>COUNTIFS('Monitoria Anual - 3'!N:N,"x",'Monitoria Anual - 3'!S:S,"Excluída")</f>
        <v>0</v>
      </c>
      <c r="AA16">
        <f>COUNTIFS('Monitoria Anual - 3'!N:N,"x",'Monitoria Anual - 3'!S:S,"Agrupada")</f>
        <v>0</v>
      </c>
      <c r="AB16">
        <f>Z16+AA16</f>
        <v>0</v>
      </c>
    </row>
    <row r="17" spans="1:28" ht="15.75" x14ac:dyDescent="0.25">
      <c r="A17" s="11"/>
      <c r="C17" s="79" t="s">
        <v>520</v>
      </c>
      <c r="D17" s="89">
        <f>COUNTA('Monitoria Anual - 3'!O11:O890)</f>
        <v>7</v>
      </c>
      <c r="E17" s="29">
        <f>D17/$D$22</f>
        <v>0.19444444444444445</v>
      </c>
      <c r="F17" s="85">
        <f>D17-AB17</f>
        <v>7</v>
      </c>
      <c r="G17" s="29">
        <f t="shared" si="0"/>
        <v>0.18421052631578946</v>
      </c>
      <c r="H17" s="4"/>
      <c r="X17" s="11"/>
      <c r="Z17">
        <f t="array" ref="Z17">COUNTIFS('Monitoria Anual - 3'!O:O,"x",'Monitoria Anual - 3'!S:S,"Excluída")</f>
        <v>0</v>
      </c>
      <c r="AA17">
        <f t="array" ref="AA17">COUNTIFS('Monitoria Anual - 3'!O:O,"x",'Monitoria Anual - 3'!S:S,"Agrupada")</f>
        <v>0</v>
      </c>
      <c r="AB17">
        <f>Z17+AA17</f>
        <v>0</v>
      </c>
    </row>
    <row r="18" spans="1:28" ht="15.75" x14ac:dyDescent="0.25">
      <c r="A18" s="11"/>
      <c r="C18" s="80" t="s">
        <v>521</v>
      </c>
      <c r="D18" s="89">
        <f>COUNTA('Monitoria Anual - 3'!P11:P890)</f>
        <v>10</v>
      </c>
      <c r="E18" s="29">
        <f>D18/$D$22</f>
        <v>0.27777777777777779</v>
      </c>
      <c r="F18" s="85">
        <f>D18-AB18</f>
        <v>10</v>
      </c>
      <c r="G18" s="29">
        <f t="shared" si="0"/>
        <v>0.26315789473684209</v>
      </c>
      <c r="H18" s="4"/>
      <c r="X18" s="11"/>
      <c r="Z18">
        <f t="array" ref="Z18">COUNTIFS('Monitoria Anual - 3'!P:P,"x",'Monitoria Anual - 3'!S:S,"Excluída")</f>
        <v>0</v>
      </c>
      <c r="AA18">
        <f t="array" ref="AA18">COUNTIFS('Monitoria Anual - 3'!P:P,"x",'Monitoria Anual - 3'!S:S,"Agrupada")</f>
        <v>0</v>
      </c>
      <c r="AB18">
        <f>Z18+AA18</f>
        <v>0</v>
      </c>
    </row>
    <row r="19" spans="1:28" ht="15.75" x14ac:dyDescent="0.25">
      <c r="A19" s="11"/>
      <c r="C19" s="81" t="s">
        <v>522</v>
      </c>
      <c r="D19" s="89">
        <f>COUNTA('Monitoria Anual - 3'!Q11:Q890)</f>
        <v>10</v>
      </c>
      <c r="E19" s="29">
        <f>D19/$D$22</f>
        <v>0.27777777777777779</v>
      </c>
      <c r="F19" s="85">
        <f t="shared" ref="F19:F20" si="1">D19-AB19</f>
        <v>10</v>
      </c>
      <c r="G19" s="29">
        <f t="shared" si="0"/>
        <v>0.26315789473684209</v>
      </c>
      <c r="H19" s="4"/>
      <c r="X19" s="11"/>
      <c r="Z19">
        <f t="array" ref="Z19">COUNTIFS('Monitoria Anual - 3'!Q:Q,"x",'Monitoria Anual - 3'!S:S,"Excluída")</f>
        <v>0</v>
      </c>
      <c r="AA19">
        <f t="array" ref="AA19">COUNTIFS('Monitoria Anual - 3'!Q:Q,"x",'Monitoria Anual - 3'!S:S,"Agrupada")</f>
        <v>0</v>
      </c>
      <c r="AB19">
        <f>Z19+AA19</f>
        <v>0</v>
      </c>
    </row>
    <row r="20" spans="1:28" ht="15.75" x14ac:dyDescent="0.25">
      <c r="A20" s="11"/>
      <c r="C20" s="82" t="s">
        <v>523</v>
      </c>
      <c r="D20" s="89">
        <f>COUNTA('Monitoria Anual - 3'!R11:R890)</f>
        <v>6</v>
      </c>
      <c r="E20" s="29">
        <f>D20/$D$22</f>
        <v>0.16666666666666666</v>
      </c>
      <c r="F20" s="85">
        <f t="shared" si="1"/>
        <v>6</v>
      </c>
      <c r="G20" s="29">
        <f t="shared" si="0"/>
        <v>0.15789473684210525</v>
      </c>
      <c r="H20" s="4"/>
      <c r="X20" s="11"/>
      <c r="Z20">
        <f t="array" ref="Z20">COUNTIFS('Monitoria Anual - 3'!R:R,"x",'Monitoria Anual - 3'!S:S,"Excluída")</f>
        <v>0</v>
      </c>
      <c r="AA20">
        <f t="array" ref="AA20">COUNTIFS('Monitoria Anual - 3'!R:R,"x",'Monitoria Anual - 3'!S:S,"Agrupada")</f>
        <v>0</v>
      </c>
      <c r="AB20">
        <f>Z20+AA20</f>
        <v>0</v>
      </c>
    </row>
    <row r="21" spans="1:28" ht="16.5" thickBot="1" x14ac:dyDescent="0.3">
      <c r="A21" s="11"/>
      <c r="C21" s="83" t="s">
        <v>524</v>
      </c>
      <c r="D21" s="90"/>
      <c r="E21" s="91"/>
      <c r="F21" s="86">
        <f>'Monitoria Anual - 3'!C58</f>
        <v>2</v>
      </c>
      <c r="G21" s="30">
        <f t="shared" si="0"/>
        <v>5.2631578947368418E-2</v>
      </c>
      <c r="H21" s="4"/>
      <c r="X21" s="11"/>
    </row>
    <row r="22" spans="1:28" ht="16.5" thickBot="1" x14ac:dyDescent="0.3">
      <c r="A22" s="11"/>
      <c r="C22" s="92" t="s">
        <v>525</v>
      </c>
      <c r="D22" s="94">
        <f>SUM(D16:D20)</f>
        <v>36</v>
      </c>
      <c r="E22" s="32">
        <f>SUM(E15:E21)</f>
        <v>1</v>
      </c>
      <c r="F22" s="93">
        <f>SUM(F16:F21)</f>
        <v>38</v>
      </c>
      <c r="G22" s="32">
        <f>SUM(G16:G21)</f>
        <v>1</v>
      </c>
      <c r="H22" s="4"/>
      <c r="X22" s="11"/>
    </row>
    <row r="23" spans="1:28" ht="15.75" thickBot="1" x14ac:dyDescent="0.3">
      <c r="A23" s="11"/>
      <c r="C23" s="73" t="s">
        <v>526</v>
      </c>
      <c r="D23" s="500">
        <f>COUNTIF('Monitoria Anual - 3'!S11:S890,"Agrupada")</f>
        <v>2</v>
      </c>
      <c r="E23" s="501"/>
      <c r="F23" s="501"/>
      <c r="G23" s="502"/>
      <c r="H23" s="5"/>
      <c r="X23" s="11"/>
    </row>
    <row r="24" spans="1:28" ht="15.75" thickBot="1" x14ac:dyDescent="0.3">
      <c r="A24" s="11"/>
      <c r="C24" s="72" t="s">
        <v>527</v>
      </c>
      <c r="D24" s="500">
        <f>COUNTIF('Monitoria Anual - 3'!S11:S53,"Excluída")</f>
        <v>4</v>
      </c>
      <c r="E24" s="501"/>
      <c r="F24" s="501"/>
      <c r="G24" s="502"/>
      <c r="X24" s="11"/>
    </row>
    <row r="25" spans="1:28" x14ac:dyDescent="0.25">
      <c r="A25" s="11"/>
      <c r="X25" s="11"/>
    </row>
    <row r="26" spans="1:28" x14ac:dyDescent="0.25">
      <c r="A26" s="11"/>
      <c r="X26" s="11"/>
    </row>
    <row r="27" spans="1:28" ht="15.75" x14ac:dyDescent="0.25">
      <c r="A27" s="11"/>
      <c r="B27" s="498" t="s">
        <v>528</v>
      </c>
      <c r="C27" s="499"/>
      <c r="D27" s="42"/>
      <c r="E27" s="42"/>
      <c r="F27" s="42"/>
      <c r="G27" s="42"/>
      <c r="X27" s="11"/>
    </row>
    <row r="28" spans="1:28" ht="16.5" thickBot="1" x14ac:dyDescent="0.3">
      <c r="A28" s="11"/>
      <c r="B28" s="42"/>
      <c r="C28" s="17"/>
      <c r="D28" s="17"/>
      <c r="E28" s="17"/>
      <c r="F28" s="17"/>
      <c r="G28" s="17"/>
      <c r="H28" s="42"/>
      <c r="I28" s="42"/>
      <c r="J28" s="42"/>
      <c r="K28" s="42"/>
      <c r="L28" s="42"/>
      <c r="M28" s="42"/>
      <c r="N28" s="42"/>
      <c r="O28" s="42"/>
      <c r="P28" s="42"/>
      <c r="Q28" s="42"/>
      <c r="R28" s="42"/>
      <c r="S28" s="42"/>
      <c r="T28" s="42"/>
      <c r="U28" s="42"/>
      <c r="V28" s="42"/>
      <c r="W28" s="42"/>
      <c r="X28" s="11"/>
    </row>
    <row r="29" spans="1:28" ht="16.5" thickBot="1" x14ac:dyDescent="0.3">
      <c r="A29" s="11"/>
      <c r="B29" s="17"/>
      <c r="C29" s="33" t="s">
        <v>529</v>
      </c>
      <c r="D29" s="66">
        <f>COUNTA('Monitoria Anual - 3'!A11:A52)</f>
        <v>4</v>
      </c>
      <c r="H29" s="17"/>
      <c r="I29" s="17"/>
      <c r="J29" s="17"/>
      <c r="K29" s="17"/>
      <c r="L29" s="17"/>
      <c r="M29" s="17"/>
      <c r="N29" s="17"/>
      <c r="O29" s="17"/>
      <c r="P29" s="17"/>
      <c r="Q29" s="17"/>
      <c r="R29" s="17"/>
      <c r="S29" s="17"/>
      <c r="T29" s="17"/>
      <c r="U29" s="17"/>
      <c r="V29" s="17"/>
      <c r="W29" s="17"/>
      <c r="X29" s="11"/>
    </row>
    <row r="30" spans="1:28" ht="15.75" thickBot="1" x14ac:dyDescent="0.3">
      <c r="A30" s="11"/>
      <c r="X30" s="11"/>
    </row>
    <row r="31" spans="1:28" ht="15.75" thickBot="1" x14ac:dyDescent="0.3">
      <c r="A31" s="11"/>
      <c r="C31" s="76" t="s">
        <v>530</v>
      </c>
      <c r="D31" s="76" t="s">
        <v>531</v>
      </c>
      <c r="E31" s="19"/>
      <c r="F31" s="20"/>
      <c r="G31" s="21"/>
      <c r="H31" s="23"/>
      <c r="I31" s="24"/>
      <c r="J31" s="25"/>
      <c r="W31" s="1"/>
      <c r="X31" s="11"/>
    </row>
    <row r="32" spans="1:28" x14ac:dyDescent="0.25">
      <c r="A32" s="11"/>
      <c r="C32" s="74" t="s">
        <v>532</v>
      </c>
      <c r="D32" s="97">
        <f>SUM(F32:J32)</f>
        <v>9</v>
      </c>
      <c r="E32" s="34">
        <f>COUNTA('Monitoria Anual - 3'!S11:S21)</f>
        <v>2</v>
      </c>
      <c r="F32" s="64">
        <f>COUNTA('Monitoria Anual - 3'!N11:N21)</f>
        <v>0</v>
      </c>
      <c r="G32" s="64">
        <f>COUNTA('Monitoria Anual - 3'!O11:O21)</f>
        <v>1</v>
      </c>
      <c r="H32" s="64">
        <f>COUNTA('Monitoria Anual - 3'!P11:P21)</f>
        <v>3</v>
      </c>
      <c r="I32" s="64">
        <f>COUNTA('Monitoria Anual - 3'!Q11:Q21)</f>
        <v>4</v>
      </c>
      <c r="J32" s="65">
        <f>COUNTA('Monitoria Anual - 3'!R11:R21)</f>
        <v>1</v>
      </c>
      <c r="W32" s="1"/>
      <c r="X32" s="11"/>
    </row>
    <row r="33" spans="1:24" x14ac:dyDescent="0.25">
      <c r="A33" s="11"/>
      <c r="C33" s="75" t="s">
        <v>533</v>
      </c>
      <c r="D33" s="74">
        <f>SUM(F33:J33)</f>
        <v>14</v>
      </c>
      <c r="E33" s="35">
        <f>COUNTA('Monitoria Anual - 3'!S22:S35)</f>
        <v>0</v>
      </c>
      <c r="F33" s="36">
        <f>COUNTA('Monitoria Anual - 3'!N22:N35)</f>
        <v>3</v>
      </c>
      <c r="G33" s="36">
        <f>COUNTA('Monitoria Anual - 3'!O22:O35)</f>
        <v>2</v>
      </c>
      <c r="H33" s="36">
        <f>COUNTA('Monitoria Anual - 3'!P22:P35)</f>
        <v>3</v>
      </c>
      <c r="I33" s="36">
        <f>COUNTA('Monitoria Anual - 3'!Q22:Q35)</f>
        <v>3</v>
      </c>
      <c r="J33" s="37">
        <f>COUNTA('Monitoria Anual - 3'!R22:R35)</f>
        <v>3</v>
      </c>
      <c r="W33" s="1"/>
      <c r="X33" s="11"/>
    </row>
    <row r="34" spans="1:24" x14ac:dyDescent="0.25">
      <c r="A34" s="11"/>
      <c r="C34" s="75" t="s">
        <v>534</v>
      </c>
      <c r="D34" s="74">
        <f t="shared" ref="D34:D35" si="2">SUM(F34:J34)</f>
        <v>7</v>
      </c>
      <c r="E34" s="35">
        <f>COUNTA('Monitoria Anual - 3'!S36:S43)</f>
        <v>1</v>
      </c>
      <c r="F34" s="36">
        <f>COUNTA('Monitoria Anual - 3'!N36:N43)</f>
        <v>0</v>
      </c>
      <c r="G34" s="36">
        <f>COUNTA('Monitoria Anual - 3'!O36:O43)</f>
        <v>2</v>
      </c>
      <c r="H34" s="36">
        <f>COUNTA('Monitoria Anual - 3'!P36:P43)</f>
        <v>2</v>
      </c>
      <c r="I34" s="36">
        <f>COUNTA('Monitoria Anual - 3'!Q36:Q43)</f>
        <v>1</v>
      </c>
      <c r="J34" s="37">
        <f>COUNTA('Monitoria Anual - 3'!R36:R43)</f>
        <v>2</v>
      </c>
      <c r="W34" s="1"/>
      <c r="X34" s="11"/>
    </row>
    <row r="35" spans="1:24" x14ac:dyDescent="0.25">
      <c r="A35" s="11"/>
      <c r="C35" s="75" t="s">
        <v>535</v>
      </c>
      <c r="D35" s="74">
        <f t="shared" si="2"/>
        <v>6</v>
      </c>
      <c r="E35" s="35">
        <f>COUNTA('Monitoria Anual - 3'!S44:S52)</f>
        <v>3</v>
      </c>
      <c r="F35" s="36">
        <f>COUNTA('Monitoria Anual - 3'!N44:N52)</f>
        <v>0</v>
      </c>
      <c r="G35" s="36">
        <f>COUNTA('Monitoria Anual - 3'!O44:O52)</f>
        <v>2</v>
      </c>
      <c r="H35" s="36">
        <f>COUNTA('Monitoria Anual - 3'!P44:P52)</f>
        <v>2</v>
      </c>
      <c r="I35" s="36">
        <f>COUNTA('Monitoria Anual - 3'!Q44:Q52)</f>
        <v>2</v>
      </c>
      <c r="J35" s="37">
        <f>COUNTA('Monitoria Anual - 3'!R44:R52)</f>
        <v>0</v>
      </c>
      <c r="W35" s="1"/>
      <c r="X35" s="11"/>
    </row>
    <row r="36" spans="1:24" x14ac:dyDescent="0.25">
      <c r="A36" s="11"/>
      <c r="X36" s="11"/>
    </row>
    <row r="37" spans="1:24" x14ac:dyDescent="0.25">
      <c r="A37" s="11"/>
      <c r="B37" s="11"/>
      <c r="C37" s="11"/>
      <c r="D37" s="11"/>
      <c r="E37" s="11"/>
      <c r="F37" s="11"/>
      <c r="G37" s="11"/>
      <c r="H37" s="11"/>
      <c r="I37" s="11"/>
      <c r="J37" s="11"/>
      <c r="K37" s="11"/>
      <c r="L37" s="11"/>
      <c r="M37" s="11"/>
      <c r="N37" s="11"/>
      <c r="O37" s="11"/>
      <c r="P37" s="11"/>
      <c r="Q37" s="11"/>
      <c r="R37" s="11"/>
      <c r="S37" s="11"/>
      <c r="T37" s="11"/>
      <c r="U37" s="11"/>
      <c r="V37" s="11"/>
      <c r="W37" s="11"/>
      <c r="X37" s="11"/>
    </row>
  </sheetData>
  <sheetProtection algorithmName="SHA-512" hashValue="FIjM630PorjDaPmcgnvw4idKpjHPjbFhkzbzyE3WhyAK0dD8zki2FN+oHXJjy48EKIxh5DpjqQKSzwJlvQ15kQ==" saltValue="OANB3aPGST784Y4+CiO4BQ==" spinCount="100000" sheet="1" objects="1" scenarios="1" formatCells="0" formatColumns="0" formatRows="0"/>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35 F33:F35">
    <cfRule type="cellIs" dxfId="25"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N69"/>
  <sheetViews>
    <sheetView showGridLines="0" zoomScale="80" zoomScaleNormal="80" workbookViewId="0">
      <selection sqref="A1:XFD6"/>
    </sheetView>
  </sheetViews>
  <sheetFormatPr defaultColWidth="8.85546875" defaultRowHeight="15" x14ac:dyDescent="0.25"/>
  <cols>
    <col min="1" max="1" width="29.140625" style="57" customWidth="1"/>
    <col min="2" max="2" width="4.85546875" style="57" customWidth="1"/>
    <col min="3" max="3" width="52.28515625" style="57" customWidth="1"/>
    <col min="4" max="4" width="32.5703125" style="57" customWidth="1"/>
    <col min="5" max="5" width="25.140625" style="57" customWidth="1"/>
    <col min="6" max="7" width="18" style="57" customWidth="1"/>
    <col min="8" max="8" width="17.7109375" style="57" customWidth="1"/>
    <col min="9" max="9" width="18.28515625" style="57" customWidth="1"/>
    <col min="10" max="10" width="46.28515625" style="57" customWidth="1"/>
    <col min="11" max="11" width="18" style="57" customWidth="1"/>
    <col min="12" max="12" width="49.28515625" style="57" customWidth="1"/>
    <col min="13" max="13" width="39.85546875" style="57" customWidth="1"/>
    <col min="14" max="19" width="17.7109375" style="57" customWidth="1"/>
    <col min="20" max="20" width="100.7109375" style="57" customWidth="1"/>
    <col min="21" max="21" width="47" style="57" customWidth="1"/>
    <col min="22" max="22" width="40" style="57" customWidth="1"/>
    <col min="23" max="23" width="75.5703125" style="220" customWidth="1"/>
    <col min="24" max="24" width="26.7109375" style="57" customWidth="1"/>
    <col min="25" max="31" width="16.7109375" style="57" customWidth="1"/>
    <col min="32" max="32" width="30.7109375" style="57" customWidth="1"/>
    <col min="33" max="33" width="23" style="57" bestFit="1" customWidth="1"/>
    <col min="34" max="34" width="18.7109375" style="57" customWidth="1"/>
    <col min="35" max="35" width="22.7109375" style="57" customWidth="1"/>
    <col min="36" max="36" width="7" style="57" customWidth="1"/>
    <col min="37" max="39" width="8.85546875" style="57"/>
    <col min="40" max="40" width="8.85546875" style="57" hidden="1" customWidth="1"/>
    <col min="41" max="16384" width="8.85546875" style="57"/>
  </cols>
  <sheetData>
    <row r="1" spans="1:40" s="2" customFormat="1" ht="30.75" customHeight="1" x14ac:dyDescent="0.25">
      <c r="A1" s="446" t="s">
        <v>509</v>
      </c>
      <c r="B1" s="446"/>
      <c r="C1" s="446"/>
      <c r="D1" s="446"/>
      <c r="E1" s="446"/>
      <c r="F1" s="446"/>
      <c r="G1" s="446"/>
      <c r="H1" s="446"/>
      <c r="I1" s="446"/>
      <c r="J1" s="446"/>
      <c r="K1" s="446"/>
      <c r="L1" s="446"/>
      <c r="M1" s="446"/>
      <c r="N1" s="446"/>
      <c r="O1" s="446"/>
      <c r="P1" s="446"/>
      <c r="Q1" s="446"/>
      <c r="R1" s="446"/>
      <c r="S1" s="446"/>
      <c r="T1" s="446"/>
      <c r="U1" s="446"/>
      <c r="V1" s="446"/>
      <c r="W1" s="446"/>
      <c r="X1" s="446"/>
      <c r="Y1" s="446"/>
      <c r="Z1" s="446"/>
      <c r="AA1" s="446"/>
      <c r="AB1" s="446"/>
      <c r="AC1" s="446"/>
      <c r="AD1" s="446"/>
      <c r="AE1" s="446"/>
      <c r="AF1" s="446"/>
      <c r="AG1" s="446"/>
      <c r="AH1" s="446"/>
      <c r="AI1" s="446"/>
      <c r="AJ1" s="18"/>
    </row>
    <row r="2" spans="1:40" s="2" customFormat="1" ht="33.75" customHeight="1" thickBot="1" x14ac:dyDescent="0.3">
      <c r="A2" s="447" t="s">
        <v>959</v>
      </c>
      <c r="B2" s="447"/>
      <c r="C2" s="447"/>
      <c r="D2" s="447"/>
      <c r="E2" s="447"/>
      <c r="F2" s="447"/>
      <c r="G2" s="447"/>
      <c r="H2" s="447"/>
      <c r="I2" s="447"/>
      <c r="J2" s="447"/>
      <c r="K2" s="447"/>
      <c r="L2" s="447"/>
      <c r="M2" s="447"/>
      <c r="N2" s="447"/>
      <c r="O2" s="447"/>
      <c r="P2" s="447"/>
      <c r="Q2" s="447"/>
      <c r="R2" s="447"/>
      <c r="S2" s="447"/>
      <c r="T2" s="447"/>
      <c r="U2" s="447"/>
      <c r="V2" s="447"/>
      <c r="W2" s="447"/>
      <c r="X2" s="447"/>
      <c r="Y2" s="447"/>
      <c r="Z2" s="447"/>
      <c r="AA2" s="447"/>
      <c r="AB2" s="447"/>
      <c r="AC2" s="447"/>
      <c r="AD2" s="447"/>
      <c r="AE2" s="447"/>
      <c r="AF2" s="447"/>
      <c r="AG2" s="447"/>
      <c r="AH2" s="447"/>
      <c r="AI2" s="447"/>
      <c r="AJ2" s="18"/>
    </row>
    <row r="3" spans="1:40" s="2" customFormat="1" ht="15.75" thickTop="1" x14ac:dyDescent="0.25">
      <c r="N3" s="57"/>
      <c r="O3" s="57"/>
      <c r="P3" s="57"/>
      <c r="Q3" s="57"/>
      <c r="R3" s="57"/>
      <c r="S3" s="57"/>
      <c r="AJ3" s="18"/>
    </row>
    <row r="4" spans="1:40" s="2" customFormat="1" ht="45" customHeight="1" x14ac:dyDescent="0.25">
      <c r="A4" s="52" t="s">
        <v>2</v>
      </c>
      <c r="B4" s="547" t="s">
        <v>3</v>
      </c>
      <c r="C4" s="547"/>
      <c r="D4" s="547"/>
      <c r="E4" s="547"/>
      <c r="F4" s="547"/>
      <c r="G4" s="548"/>
      <c r="H4" s="13"/>
      <c r="I4" s="13"/>
      <c r="J4" s="13"/>
      <c r="K4" s="13"/>
      <c r="L4" s="13"/>
      <c r="M4" s="13"/>
      <c r="N4" s="13"/>
      <c r="O4" s="13"/>
      <c r="P4" s="13"/>
      <c r="Q4" s="13"/>
      <c r="R4" s="13"/>
      <c r="AJ4" s="18"/>
    </row>
    <row r="5" spans="1:40" s="2" customFormat="1" x14ac:dyDescent="0.25">
      <c r="N5" s="57"/>
      <c r="O5" s="57"/>
      <c r="P5" s="57"/>
      <c r="Q5" s="57"/>
      <c r="R5" s="57"/>
      <c r="S5" s="57"/>
      <c r="AJ5" s="18"/>
    </row>
    <row r="6" spans="1:40" s="2" customFormat="1" ht="27" customHeight="1" x14ac:dyDescent="0.25">
      <c r="A6" s="52" t="s">
        <v>4</v>
      </c>
      <c r="B6" s="549" t="s">
        <v>960</v>
      </c>
      <c r="C6" s="461"/>
      <c r="M6" s="57"/>
      <c r="N6" s="57"/>
      <c r="O6" s="57"/>
      <c r="P6" s="57"/>
      <c r="Q6" s="57"/>
      <c r="R6" s="57"/>
      <c r="S6" s="57"/>
      <c r="AJ6" s="18"/>
      <c r="AN6" s="2" t="s">
        <v>6</v>
      </c>
    </row>
    <row r="7" spans="1:40" ht="15.75" thickBot="1" x14ac:dyDescent="0.3">
      <c r="AJ7" s="56"/>
      <c r="AN7" s="263" t="s">
        <v>7</v>
      </c>
    </row>
    <row r="8" spans="1:40" ht="27" customHeight="1" x14ac:dyDescent="0.25">
      <c r="A8" s="580" t="s">
        <v>8</v>
      </c>
      <c r="B8" s="581"/>
      <c r="C8" s="581"/>
      <c r="D8" s="581"/>
      <c r="E8" s="581"/>
      <c r="F8" s="581"/>
      <c r="G8" s="581"/>
      <c r="H8" s="581"/>
      <c r="I8" s="581"/>
      <c r="J8" s="581"/>
      <c r="K8" s="581"/>
      <c r="L8" s="581"/>
      <c r="M8" s="582"/>
      <c r="N8" s="583" t="s">
        <v>9</v>
      </c>
      <c r="O8" s="584"/>
      <c r="P8" s="584"/>
      <c r="Q8" s="584"/>
      <c r="R8" s="584"/>
      <c r="S8" s="584"/>
      <c r="T8" s="584"/>
      <c r="U8" s="584"/>
      <c r="V8" s="584"/>
      <c r="W8" s="584"/>
      <c r="X8" s="585"/>
      <c r="Y8" s="586" t="s">
        <v>10</v>
      </c>
      <c r="Z8" s="587"/>
      <c r="AA8" s="587"/>
      <c r="AB8" s="587"/>
      <c r="AC8" s="587"/>
      <c r="AD8" s="587"/>
      <c r="AE8" s="587"/>
      <c r="AF8" s="587"/>
      <c r="AG8" s="587"/>
      <c r="AH8" s="587"/>
      <c r="AI8" s="588"/>
      <c r="AJ8" s="56"/>
    </row>
    <row r="9" spans="1:40" s="220" customFormat="1" ht="36" customHeight="1" x14ac:dyDescent="0.25">
      <c r="A9" s="555" t="s">
        <v>11</v>
      </c>
      <c r="B9" s="468" t="s">
        <v>12</v>
      </c>
      <c r="C9" s="468" t="s">
        <v>13</v>
      </c>
      <c r="D9" s="468" t="s">
        <v>14</v>
      </c>
      <c r="E9" s="468" t="s">
        <v>15</v>
      </c>
      <c r="F9" s="468" t="s">
        <v>16</v>
      </c>
      <c r="G9" s="468"/>
      <c r="H9" s="468" t="s">
        <v>17</v>
      </c>
      <c r="I9" s="468" t="s">
        <v>18</v>
      </c>
      <c r="J9" s="468" t="s">
        <v>19</v>
      </c>
      <c r="K9" s="578" t="s">
        <v>20</v>
      </c>
      <c r="L9" s="579"/>
      <c r="M9" s="468" t="s">
        <v>21</v>
      </c>
      <c r="N9" s="565" t="s">
        <v>22</v>
      </c>
      <c r="O9" s="568" t="s">
        <v>23</v>
      </c>
      <c r="P9" s="570" t="s">
        <v>24</v>
      </c>
      <c r="Q9" s="572" t="s">
        <v>25</v>
      </c>
      <c r="R9" s="574" t="s">
        <v>26</v>
      </c>
      <c r="S9" s="576" t="s">
        <v>27</v>
      </c>
      <c r="T9" s="518" t="s">
        <v>28</v>
      </c>
      <c r="U9" s="518" t="s">
        <v>29</v>
      </c>
      <c r="V9" s="518" t="s">
        <v>30</v>
      </c>
      <c r="W9" s="563" t="s">
        <v>31</v>
      </c>
      <c r="X9" s="531" t="s">
        <v>32</v>
      </c>
      <c r="Y9" s="533" t="s">
        <v>33</v>
      </c>
      <c r="Z9" s="516" t="s">
        <v>34</v>
      </c>
      <c r="AA9" s="514" t="s">
        <v>35</v>
      </c>
      <c r="AB9" s="516" t="s">
        <v>36</v>
      </c>
      <c r="AC9" s="516" t="s">
        <v>37</v>
      </c>
      <c r="AD9" s="516" t="s">
        <v>38</v>
      </c>
      <c r="AE9" s="516" t="s">
        <v>39</v>
      </c>
      <c r="AF9" s="529" t="s">
        <v>40</v>
      </c>
      <c r="AG9" s="516" t="s">
        <v>41</v>
      </c>
      <c r="AH9" s="516" t="s">
        <v>42</v>
      </c>
      <c r="AI9" s="550" t="s">
        <v>43</v>
      </c>
      <c r="AJ9" s="261"/>
    </row>
    <row r="10" spans="1:40" s="220" customFormat="1" ht="19.5" customHeight="1" x14ac:dyDescent="0.25">
      <c r="A10" s="567"/>
      <c r="B10" s="527"/>
      <c r="C10" s="527"/>
      <c r="D10" s="527"/>
      <c r="E10" s="527"/>
      <c r="F10" s="262" t="s">
        <v>44</v>
      </c>
      <c r="G10" s="262" t="s">
        <v>45</v>
      </c>
      <c r="H10" s="527"/>
      <c r="I10" s="527"/>
      <c r="J10" s="527"/>
      <c r="K10" s="96" t="s">
        <v>46</v>
      </c>
      <c r="L10" s="96" t="s">
        <v>47</v>
      </c>
      <c r="M10" s="527"/>
      <c r="N10" s="566"/>
      <c r="O10" s="569"/>
      <c r="P10" s="571"/>
      <c r="Q10" s="573"/>
      <c r="R10" s="575"/>
      <c r="S10" s="577"/>
      <c r="T10" s="520"/>
      <c r="U10" s="520"/>
      <c r="V10" s="520"/>
      <c r="W10" s="564"/>
      <c r="X10" s="532"/>
      <c r="Y10" s="534"/>
      <c r="Z10" s="517"/>
      <c r="AA10" s="515"/>
      <c r="AB10" s="517"/>
      <c r="AC10" s="517"/>
      <c r="AD10" s="517"/>
      <c r="AE10" s="517"/>
      <c r="AF10" s="530"/>
      <c r="AG10" s="517"/>
      <c r="AH10" s="517"/>
      <c r="AI10" s="551"/>
      <c r="AJ10" s="261"/>
    </row>
    <row r="11" spans="1:40" ht="76.5" customHeight="1" x14ac:dyDescent="0.25">
      <c r="A11" s="560" t="s">
        <v>48</v>
      </c>
      <c r="B11" s="264" t="s">
        <v>49</v>
      </c>
      <c r="C11" s="231" t="s">
        <v>541</v>
      </c>
      <c r="D11" s="111" t="s">
        <v>51</v>
      </c>
      <c r="E11" s="336" t="s">
        <v>961</v>
      </c>
      <c r="F11" s="113">
        <v>43647</v>
      </c>
      <c r="G11" s="113">
        <v>44531</v>
      </c>
      <c r="H11" s="111" t="s">
        <v>53</v>
      </c>
      <c r="I11" s="131">
        <v>0</v>
      </c>
      <c r="J11" s="111" t="s">
        <v>758</v>
      </c>
      <c r="K11" s="218" t="s">
        <v>142</v>
      </c>
      <c r="L11" s="109"/>
      <c r="M11" s="109"/>
      <c r="N11" s="109"/>
      <c r="O11" s="265"/>
      <c r="P11" s="109"/>
      <c r="Q11" s="109"/>
      <c r="R11" s="109" t="s">
        <v>55</v>
      </c>
      <c r="S11" s="248"/>
      <c r="T11" s="200" t="s">
        <v>962</v>
      </c>
      <c r="U11" s="109"/>
      <c r="V11" s="109"/>
      <c r="W11" s="171"/>
      <c r="X11" s="109"/>
      <c r="Y11" s="109"/>
      <c r="Z11" s="109"/>
      <c r="AA11" s="109"/>
      <c r="AB11" s="109"/>
      <c r="AC11" s="109"/>
      <c r="AD11" s="109"/>
      <c r="AE11" s="109"/>
      <c r="AF11" s="109"/>
      <c r="AG11" s="109"/>
      <c r="AH11" s="109"/>
      <c r="AI11" s="109"/>
      <c r="AJ11" s="56"/>
    </row>
    <row r="12" spans="1:40" ht="76.5" customHeight="1" x14ac:dyDescent="0.25">
      <c r="A12" s="560"/>
      <c r="B12" s="266" t="s">
        <v>61</v>
      </c>
      <c r="C12" s="231" t="s">
        <v>548</v>
      </c>
      <c r="D12" s="111" t="s">
        <v>63</v>
      </c>
      <c r="E12" s="111" t="s">
        <v>64</v>
      </c>
      <c r="F12" s="113">
        <v>44013</v>
      </c>
      <c r="G12" s="113">
        <v>45261</v>
      </c>
      <c r="H12" s="111" t="s">
        <v>268</v>
      </c>
      <c r="I12" s="131">
        <v>0</v>
      </c>
      <c r="J12" s="111" t="s">
        <v>764</v>
      </c>
      <c r="K12" s="111"/>
      <c r="L12" s="115"/>
      <c r="M12" s="111" t="s">
        <v>66</v>
      </c>
      <c r="N12" s="109"/>
      <c r="O12" s="109"/>
      <c r="P12" s="109" t="s">
        <v>55</v>
      </c>
      <c r="Q12" s="109"/>
      <c r="R12" s="109"/>
      <c r="S12" s="248"/>
      <c r="T12" s="108" t="s">
        <v>963</v>
      </c>
      <c r="U12" s="108" t="s">
        <v>964</v>
      </c>
      <c r="V12" s="232" t="s">
        <v>965</v>
      </c>
      <c r="W12" s="150" t="s">
        <v>966</v>
      </c>
      <c r="X12" s="233" t="s">
        <v>967</v>
      </c>
      <c r="Y12" s="108"/>
      <c r="Z12" s="108"/>
      <c r="AA12" s="108"/>
      <c r="AB12" s="108"/>
      <c r="AC12" s="175">
        <v>45474</v>
      </c>
      <c r="AD12" s="108"/>
      <c r="AE12" s="108"/>
      <c r="AF12" s="233" t="s">
        <v>968</v>
      </c>
      <c r="AG12" s="108"/>
      <c r="AH12" s="108"/>
      <c r="AI12" s="234" t="s">
        <v>969</v>
      </c>
      <c r="AJ12" s="56"/>
    </row>
    <row r="13" spans="1:40" ht="76.5" customHeight="1" x14ac:dyDescent="0.25">
      <c r="A13" s="560"/>
      <c r="B13" s="266" t="s">
        <v>69</v>
      </c>
      <c r="C13" s="231" t="s">
        <v>551</v>
      </c>
      <c r="D13" s="111" t="s">
        <v>552</v>
      </c>
      <c r="E13" s="111" t="s">
        <v>553</v>
      </c>
      <c r="F13" s="113">
        <v>44562</v>
      </c>
      <c r="G13" s="147">
        <v>45474</v>
      </c>
      <c r="H13" s="150" t="s">
        <v>268</v>
      </c>
      <c r="I13" s="131">
        <v>500000</v>
      </c>
      <c r="J13" s="111" t="s">
        <v>970</v>
      </c>
      <c r="K13" s="111" t="s">
        <v>74</v>
      </c>
      <c r="L13" s="115"/>
      <c r="M13" s="111" t="s">
        <v>971</v>
      </c>
      <c r="N13" s="109"/>
      <c r="O13" s="109" t="s">
        <v>55</v>
      </c>
      <c r="P13" s="109"/>
      <c r="Q13" s="109"/>
      <c r="R13" s="109"/>
      <c r="S13" s="248"/>
      <c r="T13" s="233" t="s">
        <v>972</v>
      </c>
      <c r="U13" s="108" t="s">
        <v>964</v>
      </c>
      <c r="V13" s="108" t="s">
        <v>973</v>
      </c>
      <c r="W13" s="150" t="s">
        <v>974</v>
      </c>
      <c r="X13" s="108" t="s">
        <v>975</v>
      </c>
      <c r="Y13" s="108"/>
      <c r="Z13" s="108"/>
      <c r="AA13" s="108"/>
      <c r="AB13" s="108"/>
      <c r="AC13" s="108"/>
      <c r="AD13" s="108"/>
      <c r="AE13" s="108"/>
      <c r="AF13" s="108" t="s">
        <v>976</v>
      </c>
      <c r="AG13" s="108"/>
      <c r="AH13" s="108"/>
      <c r="AI13" s="108" t="s">
        <v>977</v>
      </c>
      <c r="AJ13" s="56"/>
    </row>
    <row r="14" spans="1:40" ht="76.5" customHeight="1" x14ac:dyDescent="0.25">
      <c r="A14" s="560"/>
      <c r="B14" s="266" t="s">
        <v>81</v>
      </c>
      <c r="C14" s="231" t="s">
        <v>82</v>
      </c>
      <c r="D14" s="111" t="s">
        <v>559</v>
      </c>
      <c r="E14" s="112" t="s">
        <v>84</v>
      </c>
      <c r="F14" s="113">
        <v>43647</v>
      </c>
      <c r="G14" s="113">
        <v>45474</v>
      </c>
      <c r="H14" s="116" t="s">
        <v>773</v>
      </c>
      <c r="I14" s="116">
        <v>150000</v>
      </c>
      <c r="J14" s="111" t="s">
        <v>774</v>
      </c>
      <c r="K14" s="117"/>
      <c r="L14" s="115"/>
      <c r="M14" s="111" t="s">
        <v>87</v>
      </c>
      <c r="N14" s="109"/>
      <c r="O14" s="109"/>
      <c r="P14" s="109"/>
      <c r="Q14" s="109" t="s">
        <v>55</v>
      </c>
      <c r="R14" s="109"/>
      <c r="S14" s="248"/>
      <c r="T14" s="300" t="s">
        <v>978</v>
      </c>
      <c r="U14" s="302" t="s">
        <v>979</v>
      </c>
      <c r="V14" s="108"/>
      <c r="W14" s="150" t="s">
        <v>806</v>
      </c>
      <c r="X14" s="108"/>
      <c r="Y14" s="108"/>
      <c r="Z14" s="108"/>
      <c r="AA14" s="108"/>
      <c r="AB14" s="108"/>
      <c r="AC14" s="108"/>
      <c r="AD14" s="108"/>
      <c r="AE14" s="108"/>
      <c r="AF14" s="234" t="s">
        <v>980</v>
      </c>
      <c r="AG14" s="108"/>
      <c r="AH14" s="108"/>
      <c r="AI14" s="108"/>
      <c r="AJ14" s="56"/>
    </row>
    <row r="15" spans="1:40" ht="76.5" customHeight="1" x14ac:dyDescent="0.25">
      <c r="A15" s="560"/>
      <c r="B15" s="266" t="s">
        <v>94</v>
      </c>
      <c r="C15" s="231" t="s">
        <v>775</v>
      </c>
      <c r="D15" s="111" t="s">
        <v>96</v>
      </c>
      <c r="E15" s="112"/>
      <c r="F15" s="113">
        <v>43647</v>
      </c>
      <c r="G15" s="113">
        <v>45474</v>
      </c>
      <c r="H15" s="116" t="s">
        <v>85</v>
      </c>
      <c r="I15" s="131">
        <v>1000000</v>
      </c>
      <c r="J15" s="111" t="s">
        <v>778</v>
      </c>
      <c r="K15" s="111" t="s">
        <v>564</v>
      </c>
      <c r="L15" s="115"/>
      <c r="M15" s="111"/>
      <c r="N15" s="109"/>
      <c r="O15" s="109"/>
      <c r="P15" s="109"/>
      <c r="Q15" s="109" t="s">
        <v>55</v>
      </c>
      <c r="R15" s="109"/>
      <c r="S15" s="248"/>
      <c r="T15" s="301" t="s">
        <v>981</v>
      </c>
      <c r="U15" s="108" t="s">
        <v>982</v>
      </c>
      <c r="V15" s="108"/>
      <c r="W15" s="150" t="s">
        <v>983</v>
      </c>
      <c r="X15" s="108"/>
      <c r="Y15" s="108"/>
      <c r="Z15" s="108"/>
      <c r="AA15" s="108"/>
      <c r="AB15" s="108"/>
      <c r="AC15" s="108"/>
      <c r="AD15" s="108"/>
      <c r="AE15" s="108"/>
      <c r="AF15" s="108"/>
      <c r="AG15" s="108"/>
      <c r="AH15" s="108"/>
      <c r="AI15" s="108"/>
      <c r="AJ15" s="56"/>
    </row>
    <row r="16" spans="1:40" ht="76.5" customHeight="1" x14ac:dyDescent="0.25">
      <c r="A16" s="560"/>
      <c r="B16" s="266" t="s">
        <v>105</v>
      </c>
      <c r="C16" s="231" t="s">
        <v>117</v>
      </c>
      <c r="D16" s="111" t="s">
        <v>781</v>
      </c>
      <c r="E16" s="111" t="s">
        <v>108</v>
      </c>
      <c r="F16" s="113">
        <v>43647</v>
      </c>
      <c r="G16" s="113">
        <v>45474</v>
      </c>
      <c r="H16" s="116" t="s">
        <v>109</v>
      </c>
      <c r="I16" s="131">
        <v>10000</v>
      </c>
      <c r="J16" s="111" t="s">
        <v>566</v>
      </c>
      <c r="K16" s="111" t="s">
        <v>111</v>
      </c>
      <c r="L16" s="115"/>
      <c r="M16" s="111" t="s">
        <v>112</v>
      </c>
      <c r="N16" s="109"/>
      <c r="O16" s="109"/>
      <c r="P16" s="109"/>
      <c r="Q16" s="109" t="s">
        <v>55</v>
      </c>
      <c r="R16" s="109"/>
      <c r="S16" s="248"/>
      <c r="T16" s="108" t="s">
        <v>984</v>
      </c>
      <c r="U16" s="108" t="s">
        <v>985</v>
      </c>
      <c r="V16" s="108"/>
      <c r="W16" s="150" t="s">
        <v>806</v>
      </c>
      <c r="X16" s="108"/>
      <c r="Y16" s="108"/>
      <c r="Z16" s="108"/>
      <c r="AA16" s="108"/>
      <c r="AB16" s="108"/>
      <c r="AC16" s="108"/>
      <c r="AD16" s="108"/>
      <c r="AE16" s="108"/>
      <c r="AF16" s="108"/>
      <c r="AG16" s="108"/>
      <c r="AH16" s="108"/>
      <c r="AI16" s="108"/>
      <c r="AJ16" s="56"/>
    </row>
    <row r="17" spans="1:36" ht="76.5" customHeight="1" x14ac:dyDescent="0.25">
      <c r="A17" s="560"/>
      <c r="B17" s="266" t="s">
        <v>119</v>
      </c>
      <c r="C17" s="231" t="s">
        <v>120</v>
      </c>
      <c r="D17" s="111" t="s">
        <v>121</v>
      </c>
      <c r="E17" s="112" t="s">
        <v>122</v>
      </c>
      <c r="F17" s="113">
        <v>43647</v>
      </c>
      <c r="G17" s="113">
        <v>45474</v>
      </c>
      <c r="H17" s="116" t="s">
        <v>786</v>
      </c>
      <c r="I17" s="116">
        <v>10000</v>
      </c>
      <c r="J17" s="115" t="s">
        <v>787</v>
      </c>
      <c r="K17" s="115"/>
      <c r="L17" s="115"/>
      <c r="M17" s="111" t="s">
        <v>986</v>
      </c>
      <c r="N17" s="109"/>
      <c r="O17" s="109"/>
      <c r="P17" s="109" t="s">
        <v>55</v>
      </c>
      <c r="Q17" s="109"/>
      <c r="R17" s="109"/>
      <c r="S17" s="248"/>
      <c r="T17" s="108" t="s">
        <v>987</v>
      </c>
      <c r="U17" s="318" t="s">
        <v>988</v>
      </c>
      <c r="V17" s="294" t="s">
        <v>989</v>
      </c>
      <c r="W17" s="150" t="s">
        <v>785</v>
      </c>
      <c r="Y17" s="108"/>
      <c r="Z17" s="108"/>
      <c r="AA17" s="108"/>
      <c r="AB17" s="108"/>
      <c r="AC17" s="108"/>
      <c r="AD17" s="108"/>
      <c r="AE17" s="108"/>
      <c r="AF17" s="108"/>
      <c r="AG17" s="108"/>
      <c r="AH17" s="108"/>
      <c r="AI17" s="233" t="s">
        <v>990</v>
      </c>
      <c r="AJ17" s="56"/>
    </row>
    <row r="18" spans="1:36" ht="76.5" customHeight="1" x14ac:dyDescent="0.25">
      <c r="A18" s="560"/>
      <c r="B18" s="266" t="s">
        <v>130</v>
      </c>
      <c r="C18" s="231" t="s">
        <v>789</v>
      </c>
      <c r="D18" s="111" t="s">
        <v>96</v>
      </c>
      <c r="E18" s="112" t="s">
        <v>132</v>
      </c>
      <c r="F18" s="113">
        <v>43647</v>
      </c>
      <c r="G18" s="113">
        <v>45474</v>
      </c>
      <c r="H18" s="116" t="s">
        <v>133</v>
      </c>
      <c r="I18" s="116">
        <v>900000</v>
      </c>
      <c r="J18" s="111" t="s">
        <v>577</v>
      </c>
      <c r="K18" s="111"/>
      <c r="L18" s="115" t="s">
        <v>142</v>
      </c>
      <c r="M18" s="111" t="s">
        <v>136</v>
      </c>
      <c r="N18" s="109"/>
      <c r="O18" s="109"/>
      <c r="P18" s="109"/>
      <c r="Q18" s="109" t="s">
        <v>55</v>
      </c>
      <c r="R18" s="109"/>
      <c r="S18" s="248"/>
      <c r="T18" s="235" t="s">
        <v>991</v>
      </c>
      <c r="U18" s="108"/>
      <c r="V18" s="108"/>
      <c r="W18" s="150" t="s">
        <v>992</v>
      </c>
      <c r="X18" s="108"/>
      <c r="Y18" s="108"/>
      <c r="Z18" s="108"/>
      <c r="AA18" s="108"/>
      <c r="AB18" s="108"/>
      <c r="AC18" s="108"/>
      <c r="AD18" s="108"/>
      <c r="AE18" s="108"/>
      <c r="AF18" s="108"/>
      <c r="AG18" s="108"/>
      <c r="AH18" s="108"/>
      <c r="AI18" s="108"/>
      <c r="AJ18" s="56"/>
    </row>
    <row r="19" spans="1:36" ht="45" x14ac:dyDescent="0.25">
      <c r="A19" s="560"/>
      <c r="B19" s="317" t="s">
        <v>143</v>
      </c>
      <c r="C19" s="231" t="s">
        <v>793</v>
      </c>
      <c r="D19" s="111"/>
      <c r="E19" s="112"/>
      <c r="F19" s="113"/>
      <c r="G19" s="113"/>
      <c r="H19" s="116"/>
      <c r="I19" s="116"/>
      <c r="J19" s="111"/>
      <c r="K19" s="115"/>
      <c r="L19" s="115"/>
      <c r="M19" s="111" t="s">
        <v>794</v>
      </c>
      <c r="N19" s="109"/>
      <c r="O19" s="109"/>
      <c r="P19" s="109"/>
      <c r="Q19" s="109"/>
      <c r="R19" s="109"/>
      <c r="S19" s="248"/>
      <c r="T19" s="236" t="s">
        <v>993</v>
      </c>
      <c r="U19" s="108"/>
      <c r="V19" s="108"/>
      <c r="W19" s="150"/>
      <c r="X19" s="108"/>
      <c r="Y19" s="108"/>
      <c r="Z19" s="108"/>
      <c r="AA19" s="108"/>
      <c r="AB19" s="108"/>
      <c r="AC19" s="108"/>
      <c r="AD19" s="108"/>
      <c r="AE19" s="108"/>
      <c r="AF19" s="108"/>
      <c r="AG19" s="108"/>
      <c r="AH19" s="108"/>
      <c r="AI19" s="108"/>
      <c r="AJ19" s="56"/>
    </row>
    <row r="20" spans="1:36" ht="73.5" customHeight="1" x14ac:dyDescent="0.25">
      <c r="A20" s="560"/>
      <c r="B20" s="266" t="s">
        <v>152</v>
      </c>
      <c r="C20" s="231" t="s">
        <v>795</v>
      </c>
      <c r="D20" s="111" t="s">
        <v>154</v>
      </c>
      <c r="E20" s="118" t="s">
        <v>155</v>
      </c>
      <c r="F20" s="113">
        <v>44562</v>
      </c>
      <c r="G20" s="113">
        <v>45474</v>
      </c>
      <c r="H20" s="116" t="s">
        <v>156</v>
      </c>
      <c r="I20" s="116">
        <v>10000</v>
      </c>
      <c r="J20" s="111" t="s">
        <v>799</v>
      </c>
      <c r="K20" s="115" t="s">
        <v>158</v>
      </c>
      <c r="L20" s="115" t="s">
        <v>159</v>
      </c>
      <c r="M20" s="118" t="s">
        <v>587</v>
      </c>
      <c r="N20" s="109"/>
      <c r="O20" s="109"/>
      <c r="P20" s="109" t="s">
        <v>55</v>
      </c>
      <c r="Q20" s="109"/>
      <c r="R20" s="109"/>
      <c r="S20" s="248"/>
      <c r="T20" s="234" t="s">
        <v>994</v>
      </c>
      <c r="U20" s="108"/>
      <c r="V20" s="108" t="s">
        <v>995</v>
      </c>
      <c r="W20" s="150" t="s">
        <v>996</v>
      </c>
      <c r="X20" s="108"/>
      <c r="Y20" s="108"/>
      <c r="Z20" s="108"/>
      <c r="AA20" s="108"/>
      <c r="AB20" s="108"/>
      <c r="AC20" s="108"/>
      <c r="AD20" s="108"/>
      <c r="AE20" s="108"/>
      <c r="AF20" s="108"/>
      <c r="AG20" s="108"/>
      <c r="AH20" s="108"/>
      <c r="AI20" s="233" t="s">
        <v>997</v>
      </c>
      <c r="AJ20" s="56"/>
    </row>
    <row r="21" spans="1:36" ht="44.25" customHeight="1" x14ac:dyDescent="0.25">
      <c r="A21" s="560"/>
      <c r="B21" s="268" t="s">
        <v>166</v>
      </c>
      <c r="C21" s="231" t="s">
        <v>800</v>
      </c>
      <c r="D21" s="111"/>
      <c r="E21" s="118"/>
      <c r="F21" s="113"/>
      <c r="G21" s="113"/>
      <c r="H21" s="116"/>
      <c r="I21" s="116"/>
      <c r="J21" s="119"/>
      <c r="K21" s="115"/>
      <c r="L21" s="115"/>
      <c r="M21" s="111" t="s">
        <v>801</v>
      </c>
      <c r="N21" s="109"/>
      <c r="O21" s="109"/>
      <c r="P21" s="109"/>
      <c r="Q21" s="109"/>
      <c r="R21" s="109"/>
      <c r="S21" s="248"/>
      <c r="T21" s="236" t="s">
        <v>998</v>
      </c>
      <c r="U21" s="108"/>
      <c r="V21" s="108"/>
      <c r="W21" s="150"/>
      <c r="X21" s="108"/>
      <c r="Y21" s="108"/>
      <c r="Z21" s="108"/>
      <c r="AA21" s="108"/>
      <c r="AB21" s="108"/>
      <c r="AC21" s="108"/>
      <c r="AD21" s="108"/>
      <c r="AE21" s="108"/>
      <c r="AF21" s="108"/>
      <c r="AG21" s="108"/>
      <c r="AH21" s="108"/>
      <c r="AI21" s="108"/>
      <c r="AJ21" s="56"/>
    </row>
    <row r="22" spans="1:36" ht="99" customHeight="1" x14ac:dyDescent="0.25">
      <c r="A22" s="560" t="s">
        <v>177</v>
      </c>
      <c r="B22" s="266" t="s">
        <v>178</v>
      </c>
      <c r="C22" s="120" t="s">
        <v>802</v>
      </c>
      <c r="D22" s="121" t="s">
        <v>180</v>
      </c>
      <c r="E22" s="122" t="s">
        <v>181</v>
      </c>
      <c r="F22" s="113">
        <v>43647</v>
      </c>
      <c r="G22" s="113">
        <v>45474</v>
      </c>
      <c r="H22" s="123" t="s">
        <v>807</v>
      </c>
      <c r="I22" s="131">
        <v>120000</v>
      </c>
      <c r="J22" s="122" t="s">
        <v>808</v>
      </c>
      <c r="K22" s="123"/>
      <c r="L22" s="123" t="s">
        <v>185</v>
      </c>
      <c r="M22" s="122"/>
      <c r="N22" s="109"/>
      <c r="O22" s="109"/>
      <c r="P22" s="109"/>
      <c r="Q22" s="109" t="s">
        <v>55</v>
      </c>
      <c r="R22" s="109"/>
      <c r="S22" s="248"/>
      <c r="T22" s="108" t="s">
        <v>999</v>
      </c>
      <c r="U22" s="108" t="s">
        <v>1000</v>
      </c>
      <c r="V22" s="108"/>
      <c r="W22" s="291" t="s">
        <v>1001</v>
      </c>
      <c r="X22" s="108"/>
      <c r="Y22" s="108"/>
      <c r="Z22" s="108"/>
      <c r="AA22" s="108"/>
      <c r="AB22" s="108"/>
      <c r="AC22" s="108"/>
      <c r="AD22" s="108"/>
      <c r="AE22" s="108"/>
      <c r="AF22" s="108"/>
      <c r="AG22" s="108"/>
      <c r="AH22" s="108"/>
      <c r="AI22" s="233" t="s">
        <v>1002</v>
      </c>
      <c r="AJ22" s="56"/>
    </row>
    <row r="23" spans="1:36" ht="88.5" customHeight="1" x14ac:dyDescent="0.25">
      <c r="A23" s="560"/>
      <c r="B23" s="269" t="s">
        <v>190</v>
      </c>
      <c r="C23" s="125" t="s">
        <v>809</v>
      </c>
      <c r="D23" s="121" t="s">
        <v>192</v>
      </c>
      <c r="E23" s="122" t="s">
        <v>181</v>
      </c>
      <c r="F23" s="113">
        <v>43647</v>
      </c>
      <c r="G23" s="113">
        <v>45474</v>
      </c>
      <c r="H23" s="122" t="s">
        <v>194</v>
      </c>
      <c r="I23" s="131">
        <v>7500</v>
      </c>
      <c r="J23" s="123" t="s">
        <v>599</v>
      </c>
      <c r="K23" s="122"/>
      <c r="L23" s="122" t="s">
        <v>196</v>
      </c>
      <c r="M23" s="336" t="s">
        <v>1002</v>
      </c>
      <c r="N23" s="109"/>
      <c r="O23" s="109"/>
      <c r="P23" s="109"/>
      <c r="Q23" s="109"/>
      <c r="R23" s="109" t="s">
        <v>55</v>
      </c>
      <c r="S23" s="248"/>
      <c r="T23" s="150" t="s">
        <v>1003</v>
      </c>
      <c r="U23" s="108"/>
      <c r="V23" s="108"/>
      <c r="W23" s="150"/>
      <c r="X23" s="108"/>
      <c r="Y23" s="108"/>
      <c r="Z23" s="108"/>
      <c r="AA23" s="108"/>
      <c r="AB23" s="108"/>
      <c r="AC23" s="108"/>
      <c r="AD23" s="108"/>
      <c r="AE23" s="108"/>
      <c r="AF23" s="108"/>
      <c r="AG23" s="108"/>
      <c r="AH23" s="108"/>
      <c r="AI23" s="108"/>
      <c r="AJ23" s="56"/>
    </row>
    <row r="24" spans="1:36" ht="88.5" customHeight="1" x14ac:dyDescent="0.25">
      <c r="A24" s="560"/>
      <c r="B24" s="266" t="s">
        <v>202</v>
      </c>
      <c r="C24" s="121" t="s">
        <v>1004</v>
      </c>
      <c r="D24" s="121" t="s">
        <v>204</v>
      </c>
      <c r="E24" s="122" t="s">
        <v>1005</v>
      </c>
      <c r="F24" s="113">
        <v>44562</v>
      </c>
      <c r="G24" s="113">
        <v>45474</v>
      </c>
      <c r="H24" s="127" t="s">
        <v>85</v>
      </c>
      <c r="I24" s="131">
        <v>20000</v>
      </c>
      <c r="J24" s="122" t="s">
        <v>605</v>
      </c>
      <c r="K24" s="162"/>
      <c r="L24" s="123" t="s">
        <v>207</v>
      </c>
      <c r="M24" s="122" t="s">
        <v>817</v>
      </c>
      <c r="N24" s="109"/>
      <c r="O24" s="109" t="s">
        <v>55</v>
      </c>
      <c r="P24" s="109"/>
      <c r="Q24" s="109"/>
      <c r="R24" s="109"/>
      <c r="S24" s="248"/>
      <c r="T24" s="296" t="s">
        <v>1006</v>
      </c>
      <c r="U24" s="108"/>
      <c r="V24" s="236" t="s">
        <v>1007</v>
      </c>
      <c r="W24" s="150" t="s">
        <v>1008</v>
      </c>
      <c r="X24" s="109"/>
      <c r="Y24" s="236" t="s">
        <v>1009</v>
      </c>
      <c r="Z24" s="109"/>
      <c r="AA24" s="109" t="s">
        <v>1005</v>
      </c>
      <c r="AB24" s="109"/>
      <c r="AC24" s="109"/>
      <c r="AD24" s="109"/>
      <c r="AE24" s="109"/>
      <c r="AF24" s="109"/>
      <c r="AG24" s="109"/>
      <c r="AH24" s="109"/>
      <c r="AI24" s="237" t="s">
        <v>1010</v>
      </c>
      <c r="AJ24" s="56"/>
    </row>
    <row r="25" spans="1:36" ht="120" customHeight="1" x14ac:dyDescent="0.25">
      <c r="A25" s="560"/>
      <c r="B25" s="266" t="s">
        <v>212</v>
      </c>
      <c r="C25" s="125" t="s">
        <v>225</v>
      </c>
      <c r="D25" s="122" t="s">
        <v>214</v>
      </c>
      <c r="E25" s="128" t="s">
        <v>215</v>
      </c>
      <c r="F25" s="113">
        <v>43647</v>
      </c>
      <c r="G25" s="113">
        <v>45474</v>
      </c>
      <c r="H25" s="122" t="s">
        <v>607</v>
      </c>
      <c r="I25" s="129">
        <v>1500000</v>
      </c>
      <c r="J25" s="122" t="s">
        <v>823</v>
      </c>
      <c r="K25" s="125"/>
      <c r="L25" s="122" t="s">
        <v>305</v>
      </c>
      <c r="M25" s="122" t="s">
        <v>1011</v>
      </c>
      <c r="N25" s="109"/>
      <c r="O25" s="109"/>
      <c r="P25" s="109" t="s">
        <v>55</v>
      </c>
      <c r="Q25" s="109"/>
      <c r="R25" s="109"/>
      <c r="S25" s="248"/>
      <c r="T25" s="109" t="s">
        <v>1012</v>
      </c>
      <c r="U25" s="108" t="s">
        <v>1013</v>
      </c>
      <c r="V25" s="236" t="s">
        <v>1014</v>
      </c>
      <c r="W25" s="150" t="s">
        <v>955</v>
      </c>
      <c r="X25" s="109"/>
      <c r="Y25" s="109"/>
      <c r="Z25" s="109"/>
      <c r="AA25" s="109"/>
      <c r="AB25" s="109"/>
      <c r="AC25" s="109"/>
      <c r="AD25" s="109"/>
      <c r="AE25" s="109"/>
      <c r="AF25" s="109"/>
      <c r="AG25" s="109"/>
      <c r="AH25" s="109"/>
      <c r="AI25" s="236" t="s">
        <v>1015</v>
      </c>
      <c r="AJ25" s="56"/>
    </row>
    <row r="26" spans="1:36" ht="73.5" customHeight="1" x14ac:dyDescent="0.25">
      <c r="A26" s="560"/>
      <c r="B26" s="266" t="s">
        <v>227</v>
      </c>
      <c r="C26" s="125" t="s">
        <v>829</v>
      </c>
      <c r="D26" s="122" t="s">
        <v>229</v>
      </c>
      <c r="E26" s="137"/>
      <c r="F26" s="113">
        <v>43647</v>
      </c>
      <c r="G26" s="113">
        <v>45474</v>
      </c>
      <c r="H26" s="131" t="s">
        <v>773</v>
      </c>
      <c r="I26" s="131">
        <v>700000</v>
      </c>
      <c r="J26" s="131" t="s">
        <v>615</v>
      </c>
      <c r="K26" s="125"/>
      <c r="L26" s="123" t="s">
        <v>232</v>
      </c>
      <c r="M26" s="122" t="s">
        <v>1016</v>
      </c>
      <c r="N26" s="109"/>
      <c r="O26" s="109"/>
      <c r="P26" s="109" t="s">
        <v>55</v>
      </c>
      <c r="Q26" s="109"/>
      <c r="R26" s="109"/>
      <c r="S26" s="248"/>
      <c r="T26" s="299" t="s">
        <v>1017</v>
      </c>
      <c r="U26" s="109" t="s">
        <v>1018</v>
      </c>
      <c r="V26" s="238" t="s">
        <v>1019</v>
      </c>
      <c r="W26" s="171" t="s">
        <v>1020</v>
      </c>
      <c r="X26" s="109"/>
      <c r="Y26" s="109"/>
      <c r="Z26" s="109"/>
      <c r="AA26" s="109"/>
      <c r="AB26" s="109"/>
      <c r="AC26" s="109"/>
      <c r="AD26" s="109"/>
      <c r="AE26" s="109"/>
      <c r="AF26" s="236" t="s">
        <v>1021</v>
      </c>
      <c r="AG26" s="109"/>
      <c r="AH26" s="109"/>
      <c r="AI26" s="108"/>
      <c r="AJ26" s="56"/>
    </row>
    <row r="27" spans="1:36" ht="73.5" customHeight="1" x14ac:dyDescent="0.25">
      <c r="A27" s="560"/>
      <c r="B27" s="266" t="s">
        <v>238</v>
      </c>
      <c r="C27" s="121" t="s">
        <v>239</v>
      </c>
      <c r="D27" s="127" t="s">
        <v>249</v>
      </c>
      <c r="E27" s="137"/>
      <c r="F27" s="113">
        <v>43647</v>
      </c>
      <c r="G27" s="113">
        <v>45474</v>
      </c>
      <c r="H27" s="131" t="s">
        <v>241</v>
      </c>
      <c r="I27" s="131">
        <v>100000</v>
      </c>
      <c r="J27" s="131" t="s">
        <v>621</v>
      </c>
      <c r="K27" s="125"/>
      <c r="L27" s="123" t="s">
        <v>142</v>
      </c>
      <c r="M27" s="122" t="s">
        <v>1022</v>
      </c>
      <c r="N27" s="109"/>
      <c r="O27" s="109"/>
      <c r="P27" s="109"/>
      <c r="Q27" s="109" t="s">
        <v>55</v>
      </c>
      <c r="R27" s="109"/>
      <c r="S27" s="248"/>
      <c r="T27" s="299" t="s">
        <v>1023</v>
      </c>
      <c r="U27" s="299" t="s">
        <v>1024</v>
      </c>
      <c r="V27" s="109"/>
      <c r="W27" s="171" t="s">
        <v>1025</v>
      </c>
      <c r="X27" s="109"/>
      <c r="Y27" s="109"/>
      <c r="Z27" s="109"/>
      <c r="AA27" s="109"/>
      <c r="AB27" s="109"/>
      <c r="AC27" s="109"/>
      <c r="AD27" s="109"/>
      <c r="AE27" s="109"/>
      <c r="AF27" s="108" t="s">
        <v>1026</v>
      </c>
      <c r="AG27" s="109"/>
      <c r="AH27" s="109"/>
      <c r="AI27" s="109"/>
      <c r="AJ27" s="56"/>
    </row>
    <row r="28" spans="1:36" ht="73.5" customHeight="1" x14ac:dyDescent="0.25">
      <c r="A28" s="560"/>
      <c r="B28" s="266" t="s">
        <v>251</v>
      </c>
      <c r="C28" s="125" t="s">
        <v>842</v>
      </c>
      <c r="D28" s="127" t="s">
        <v>1027</v>
      </c>
      <c r="E28" s="127" t="s">
        <v>254</v>
      </c>
      <c r="F28" s="113">
        <v>43647</v>
      </c>
      <c r="G28" s="113">
        <v>45474</v>
      </c>
      <c r="H28" s="133" t="s">
        <v>255</v>
      </c>
      <c r="I28" s="131">
        <v>100000</v>
      </c>
      <c r="J28" s="122" t="s">
        <v>1028</v>
      </c>
      <c r="K28" s="127" t="s">
        <v>633</v>
      </c>
      <c r="L28" s="134" t="s">
        <v>258</v>
      </c>
      <c r="M28" s="122" t="s">
        <v>1029</v>
      </c>
      <c r="N28" s="109"/>
      <c r="O28" s="109"/>
      <c r="P28" s="109" t="s">
        <v>55</v>
      </c>
      <c r="Q28" s="109"/>
      <c r="R28" s="109"/>
      <c r="S28" s="248"/>
      <c r="T28" s="237" t="s">
        <v>1030</v>
      </c>
      <c r="U28" s="108"/>
      <c r="V28" s="109" t="s">
        <v>1031</v>
      </c>
      <c r="W28" s="171" t="s">
        <v>806</v>
      </c>
      <c r="X28" s="109"/>
      <c r="Y28" s="109"/>
      <c r="Z28" s="109"/>
      <c r="AA28" s="109"/>
      <c r="AB28" s="109"/>
      <c r="AC28" s="109"/>
      <c r="AD28" s="109"/>
      <c r="AE28" s="109"/>
      <c r="AF28" s="236" t="s">
        <v>1032</v>
      </c>
      <c r="AG28" s="109"/>
      <c r="AH28" s="109"/>
      <c r="AI28" s="109" t="s">
        <v>1033</v>
      </c>
      <c r="AJ28" s="56"/>
    </row>
    <row r="29" spans="1:36" ht="73.5" customHeight="1" x14ac:dyDescent="0.25">
      <c r="A29" s="560"/>
      <c r="B29" s="266" t="s">
        <v>264</v>
      </c>
      <c r="C29" s="121" t="s">
        <v>847</v>
      </c>
      <c r="D29" s="127" t="s">
        <v>1034</v>
      </c>
      <c r="E29" s="127" t="s">
        <v>267</v>
      </c>
      <c r="F29" s="113">
        <v>44743</v>
      </c>
      <c r="G29" s="113">
        <v>45474</v>
      </c>
      <c r="H29" s="133" t="s">
        <v>268</v>
      </c>
      <c r="I29" s="131">
        <v>100000</v>
      </c>
      <c r="J29" s="122" t="s">
        <v>1035</v>
      </c>
      <c r="K29" s="127" t="s">
        <v>635</v>
      </c>
      <c r="L29" s="134" t="s">
        <v>258</v>
      </c>
      <c r="M29" s="136" t="s">
        <v>1036</v>
      </c>
      <c r="N29" s="109"/>
      <c r="O29" s="109" t="s">
        <v>55</v>
      </c>
      <c r="P29" s="109"/>
      <c r="Q29" s="109"/>
      <c r="R29" s="109"/>
      <c r="S29" s="248"/>
      <c r="T29" s="109" t="s">
        <v>1037</v>
      </c>
      <c r="U29" s="109"/>
      <c r="V29" s="109" t="s">
        <v>1038</v>
      </c>
      <c r="W29" s="171" t="s">
        <v>1039</v>
      </c>
      <c r="X29" s="109"/>
      <c r="Y29" s="109"/>
      <c r="Z29" s="109"/>
      <c r="AA29" s="109"/>
      <c r="AB29" s="109"/>
      <c r="AC29" s="109"/>
      <c r="AD29" s="109"/>
      <c r="AE29" s="109"/>
      <c r="AF29" s="109"/>
      <c r="AG29" s="109"/>
      <c r="AH29" s="109"/>
      <c r="AI29" s="109"/>
      <c r="AJ29" s="56"/>
    </row>
    <row r="30" spans="1:36" ht="73.5" customHeight="1" x14ac:dyDescent="0.25">
      <c r="A30" s="560"/>
      <c r="B30" s="266" t="s">
        <v>273</v>
      </c>
      <c r="C30" s="121" t="s">
        <v>274</v>
      </c>
      <c r="D30" s="122" t="s">
        <v>275</v>
      </c>
      <c r="E30" s="137" t="s">
        <v>276</v>
      </c>
      <c r="F30" s="113">
        <v>43647</v>
      </c>
      <c r="G30" s="113">
        <v>44743</v>
      </c>
      <c r="H30" s="127" t="s">
        <v>282</v>
      </c>
      <c r="I30" s="131">
        <v>100000</v>
      </c>
      <c r="J30" s="127" t="s">
        <v>639</v>
      </c>
      <c r="K30" s="270"/>
      <c r="L30" s="138"/>
      <c r="M30" s="139"/>
      <c r="N30" s="109"/>
      <c r="O30" s="295" t="s">
        <v>55</v>
      </c>
      <c r="P30" s="109"/>
      <c r="Q30" s="109"/>
      <c r="R30" s="109"/>
      <c r="S30" s="248"/>
      <c r="T30" s="239" t="s">
        <v>1040</v>
      </c>
      <c r="U30" s="109"/>
      <c r="V30" s="109"/>
      <c r="W30" s="171" t="s">
        <v>806</v>
      </c>
      <c r="X30" s="109"/>
      <c r="Y30" s="109"/>
      <c r="Z30" s="109"/>
      <c r="AA30" s="109"/>
      <c r="AB30" s="109"/>
      <c r="AC30" s="176">
        <v>45474</v>
      </c>
      <c r="AD30" s="236" t="s">
        <v>743</v>
      </c>
      <c r="AE30" s="109"/>
      <c r="AF30" s="109"/>
      <c r="AG30" s="109"/>
      <c r="AH30" s="109"/>
      <c r="AI30" s="236" t="s">
        <v>1041</v>
      </c>
      <c r="AJ30" s="56"/>
    </row>
    <row r="31" spans="1:36" ht="73.5" customHeight="1" x14ac:dyDescent="0.25">
      <c r="A31" s="560"/>
      <c r="B31" s="266" t="s">
        <v>284</v>
      </c>
      <c r="C31" s="125" t="s">
        <v>285</v>
      </c>
      <c r="D31" s="140" t="s">
        <v>286</v>
      </c>
      <c r="E31" s="122" t="s">
        <v>287</v>
      </c>
      <c r="F31" s="113">
        <v>44743</v>
      </c>
      <c r="G31" s="113">
        <v>45474</v>
      </c>
      <c r="H31" s="133" t="s">
        <v>268</v>
      </c>
      <c r="I31" s="131">
        <v>50000</v>
      </c>
      <c r="J31" s="122" t="s">
        <v>1042</v>
      </c>
      <c r="L31" s="123"/>
      <c r="M31" s="141"/>
      <c r="N31" s="109"/>
      <c r="O31" s="109" t="s">
        <v>55</v>
      </c>
      <c r="P31" s="109"/>
      <c r="Q31" s="109"/>
      <c r="R31" s="109"/>
      <c r="S31" s="271"/>
      <c r="T31" s="240" t="s">
        <v>1043</v>
      </c>
      <c r="U31" s="241"/>
      <c r="V31" s="109" t="s">
        <v>1044</v>
      </c>
      <c r="W31" s="228" t="s">
        <v>1045</v>
      </c>
      <c r="X31" s="109"/>
      <c r="Y31" s="236" t="s">
        <v>1046</v>
      </c>
      <c r="Z31" s="109"/>
      <c r="AA31" s="109"/>
      <c r="AB31" s="176">
        <v>45078</v>
      </c>
      <c r="AC31" s="109"/>
      <c r="AD31" s="108"/>
      <c r="AE31" s="109"/>
      <c r="AF31" s="109"/>
      <c r="AG31" s="109"/>
      <c r="AH31" s="109"/>
      <c r="AI31" s="236" t="s">
        <v>1047</v>
      </c>
      <c r="AJ31" s="56"/>
    </row>
    <row r="32" spans="1:36" ht="73.5" customHeight="1" x14ac:dyDescent="0.25">
      <c r="A32" s="560"/>
      <c r="B32" s="266" t="s">
        <v>291</v>
      </c>
      <c r="C32" s="125" t="s">
        <v>292</v>
      </c>
      <c r="D32" s="122" t="s">
        <v>293</v>
      </c>
      <c r="E32" s="137" t="s">
        <v>294</v>
      </c>
      <c r="F32" s="113">
        <v>45108</v>
      </c>
      <c r="G32" s="113">
        <v>45474</v>
      </c>
      <c r="H32" s="133" t="s">
        <v>268</v>
      </c>
      <c r="I32" s="131">
        <v>10000</v>
      </c>
      <c r="J32" s="111" t="s">
        <v>1048</v>
      </c>
      <c r="K32" s="166"/>
      <c r="L32" s="123"/>
      <c r="M32" s="122" t="s">
        <v>296</v>
      </c>
      <c r="N32" s="109"/>
      <c r="O32" s="109"/>
      <c r="P32" s="109"/>
      <c r="Q32" s="109" t="s">
        <v>55</v>
      </c>
      <c r="R32" s="109"/>
      <c r="S32" s="248"/>
      <c r="T32" s="109" t="s">
        <v>1049</v>
      </c>
      <c r="U32" s="109" t="s">
        <v>1050</v>
      </c>
      <c r="V32" s="243"/>
      <c r="W32" s="230" t="s">
        <v>1051</v>
      </c>
      <c r="X32" s="241"/>
      <c r="Y32" s="109"/>
      <c r="Z32" s="109"/>
      <c r="AA32" s="109"/>
      <c r="AD32" s="109"/>
      <c r="AE32" s="109"/>
      <c r="AF32" s="109"/>
      <c r="AG32" s="109"/>
      <c r="AH32" s="109"/>
      <c r="AI32" s="108"/>
      <c r="AJ32" s="56"/>
    </row>
    <row r="33" spans="1:36" ht="73.5" customHeight="1" x14ac:dyDescent="0.25">
      <c r="A33" s="560"/>
      <c r="B33" s="266" t="s">
        <v>299</v>
      </c>
      <c r="C33" s="125" t="s">
        <v>300</v>
      </c>
      <c r="D33" s="122" t="s">
        <v>301</v>
      </c>
      <c r="E33" s="137"/>
      <c r="F33" s="113">
        <v>43647</v>
      </c>
      <c r="G33" s="113">
        <v>45474</v>
      </c>
      <c r="H33" s="131" t="s">
        <v>302</v>
      </c>
      <c r="I33" s="131">
        <v>450000</v>
      </c>
      <c r="J33" s="127" t="s">
        <v>858</v>
      </c>
      <c r="K33" s="163" t="s">
        <v>304</v>
      </c>
      <c r="L33" s="163" t="s">
        <v>305</v>
      </c>
      <c r="M33" s="164" t="s">
        <v>652</v>
      </c>
      <c r="N33" s="109"/>
      <c r="O33" s="109"/>
      <c r="P33" s="109"/>
      <c r="Q33" s="109" t="s">
        <v>55</v>
      </c>
      <c r="R33" s="109"/>
      <c r="S33" s="248"/>
      <c r="T33" s="299" t="s">
        <v>1052</v>
      </c>
      <c r="U33" s="109" t="s">
        <v>1053</v>
      </c>
      <c r="V33" s="243"/>
      <c r="W33" s="230" t="s">
        <v>1054</v>
      </c>
      <c r="X33" s="241"/>
      <c r="Y33" s="109"/>
      <c r="Z33" s="109"/>
      <c r="AA33" s="109"/>
      <c r="AB33" s="109"/>
      <c r="AC33" s="109"/>
      <c r="AD33" s="109"/>
      <c r="AE33" s="109"/>
      <c r="AF33" s="109" t="s">
        <v>1055</v>
      </c>
      <c r="AG33" s="109"/>
      <c r="AH33" s="109"/>
      <c r="AI33" s="109"/>
      <c r="AJ33" s="56"/>
    </row>
    <row r="34" spans="1:36" ht="73.5" customHeight="1" x14ac:dyDescent="0.25">
      <c r="A34" s="560"/>
      <c r="B34" s="269" t="s">
        <v>497</v>
      </c>
      <c r="C34" s="121" t="s">
        <v>1056</v>
      </c>
      <c r="D34" s="122" t="s">
        <v>499</v>
      </c>
      <c r="E34" s="127" t="s">
        <v>500</v>
      </c>
      <c r="F34" s="113">
        <v>44136</v>
      </c>
      <c r="G34" s="113">
        <v>44896</v>
      </c>
      <c r="H34" s="133" t="s">
        <v>268</v>
      </c>
      <c r="I34" s="167">
        <v>0</v>
      </c>
      <c r="J34" s="190" t="s">
        <v>653</v>
      </c>
      <c r="K34" s="108"/>
      <c r="L34" s="150"/>
      <c r="M34" s="244" t="s">
        <v>863</v>
      </c>
      <c r="N34" s="109"/>
      <c r="O34" s="109"/>
      <c r="P34" s="109"/>
      <c r="Q34" s="109"/>
      <c r="R34" s="109" t="s">
        <v>55</v>
      </c>
      <c r="S34" s="248"/>
      <c r="T34" s="236" t="s">
        <v>1057</v>
      </c>
      <c r="U34" s="109"/>
      <c r="V34" s="243"/>
      <c r="W34" s="230"/>
      <c r="X34" s="241"/>
      <c r="Y34" s="109"/>
      <c r="Z34" s="109"/>
      <c r="AA34" s="109"/>
      <c r="AB34" s="109"/>
      <c r="AC34" s="109"/>
      <c r="AD34" s="109"/>
      <c r="AE34" s="109"/>
      <c r="AF34" s="109"/>
      <c r="AG34" s="109"/>
      <c r="AH34" s="109"/>
      <c r="AI34" s="109"/>
      <c r="AJ34" s="56"/>
    </row>
    <row r="35" spans="1:36" ht="73.5" customHeight="1" x14ac:dyDescent="0.25">
      <c r="A35" s="560"/>
      <c r="B35" s="266" t="s">
        <v>659</v>
      </c>
      <c r="C35" s="121" t="s">
        <v>503</v>
      </c>
      <c r="D35" s="122" t="s">
        <v>504</v>
      </c>
      <c r="E35" s="127" t="s">
        <v>505</v>
      </c>
      <c r="F35" s="113">
        <v>44197</v>
      </c>
      <c r="G35" s="113">
        <v>45474</v>
      </c>
      <c r="H35" s="133" t="s">
        <v>506</v>
      </c>
      <c r="I35" s="167">
        <v>0</v>
      </c>
      <c r="J35" s="190" t="s">
        <v>660</v>
      </c>
      <c r="K35" s="108"/>
      <c r="L35" s="150"/>
      <c r="M35" s="244" t="s">
        <v>870</v>
      </c>
      <c r="N35" s="109"/>
      <c r="O35" s="109"/>
      <c r="P35" s="109" t="s">
        <v>55</v>
      </c>
      <c r="Q35" s="109"/>
      <c r="R35" s="109"/>
      <c r="S35" s="248"/>
      <c r="T35" s="109" t="s">
        <v>1058</v>
      </c>
      <c r="U35" s="296" t="s">
        <v>1059</v>
      </c>
      <c r="V35" s="243" t="s">
        <v>1060</v>
      </c>
      <c r="W35" s="292" t="s">
        <v>955</v>
      </c>
      <c r="X35" s="241"/>
      <c r="Y35" s="109"/>
      <c r="Z35" s="109"/>
      <c r="AA35" s="109"/>
      <c r="AB35" s="109"/>
      <c r="AC35" s="109"/>
      <c r="AD35" s="109"/>
      <c r="AE35" s="109"/>
      <c r="AF35" s="236" t="s">
        <v>1061</v>
      </c>
      <c r="AG35" s="109"/>
      <c r="AH35" s="109"/>
      <c r="AI35" s="109" t="s">
        <v>1062</v>
      </c>
      <c r="AJ35" s="56"/>
    </row>
    <row r="36" spans="1:36" ht="73.5" customHeight="1" x14ac:dyDescent="0.25">
      <c r="A36" s="560"/>
      <c r="B36" s="266" t="s">
        <v>943</v>
      </c>
      <c r="C36" s="237" t="s">
        <v>1063</v>
      </c>
      <c r="D36" s="219" t="s">
        <v>945</v>
      </c>
      <c r="E36" s="219" t="s">
        <v>946</v>
      </c>
      <c r="F36" s="272">
        <v>44743</v>
      </c>
      <c r="G36" s="272">
        <v>45475</v>
      </c>
      <c r="H36" s="226" t="s">
        <v>947</v>
      </c>
      <c r="I36" s="167">
        <v>0</v>
      </c>
      <c r="J36" s="219" t="s">
        <v>948</v>
      </c>
      <c r="K36" s="237"/>
      <c r="L36" s="219" t="s">
        <v>949</v>
      </c>
      <c r="M36" s="219" t="s">
        <v>950</v>
      </c>
      <c r="N36" s="109"/>
      <c r="O36" s="109"/>
      <c r="P36" s="109"/>
      <c r="Q36" s="109" t="s">
        <v>55</v>
      </c>
      <c r="R36" s="109"/>
      <c r="S36" s="248"/>
      <c r="T36" s="109" t="s">
        <v>1064</v>
      </c>
      <c r="U36" s="109" t="s">
        <v>1065</v>
      </c>
      <c r="V36" s="243"/>
      <c r="W36" s="230" t="s">
        <v>1066</v>
      </c>
      <c r="X36" s="245"/>
      <c r="Y36" s="109"/>
      <c r="Z36" s="109"/>
      <c r="AA36" s="109"/>
      <c r="AB36" s="109"/>
      <c r="AC36" s="109"/>
      <c r="AD36" s="109"/>
      <c r="AE36" s="109"/>
      <c r="AF36" s="108"/>
      <c r="AG36" s="109"/>
      <c r="AH36" s="109"/>
      <c r="AI36" s="109"/>
      <c r="AJ36" s="56"/>
    </row>
    <row r="37" spans="1:36" ht="73.5" customHeight="1" x14ac:dyDescent="0.25">
      <c r="A37" s="560" t="s">
        <v>310</v>
      </c>
      <c r="B37" s="266" t="s">
        <v>311</v>
      </c>
      <c r="C37" s="143" t="s">
        <v>875</v>
      </c>
      <c r="D37" s="122" t="s">
        <v>313</v>
      </c>
      <c r="E37" s="122" t="s">
        <v>314</v>
      </c>
      <c r="F37" s="113">
        <v>43647</v>
      </c>
      <c r="G37" s="113">
        <v>45474</v>
      </c>
      <c r="H37" s="131" t="s">
        <v>315</v>
      </c>
      <c r="I37" s="131">
        <v>100000</v>
      </c>
      <c r="J37" s="144" t="s">
        <v>1067</v>
      </c>
      <c r="K37" s="123"/>
      <c r="L37" s="127" t="s">
        <v>317</v>
      </c>
      <c r="M37" s="122"/>
      <c r="N37" s="109"/>
      <c r="O37" s="109"/>
      <c r="P37" s="109"/>
      <c r="Q37" s="109" t="s">
        <v>55</v>
      </c>
      <c r="R37" s="109"/>
      <c r="S37" s="248"/>
      <c r="T37" s="108" t="s">
        <v>1068</v>
      </c>
      <c r="U37" s="108" t="s">
        <v>1069</v>
      </c>
      <c r="V37" s="246"/>
      <c r="W37" s="293" t="s">
        <v>1070</v>
      </c>
      <c r="X37" s="240"/>
      <c r="Y37" s="247"/>
      <c r="Z37" s="108"/>
      <c r="AA37" s="108"/>
      <c r="AB37" s="108"/>
      <c r="AC37" s="108"/>
      <c r="AD37" s="108"/>
      <c r="AE37" s="108"/>
      <c r="AF37" s="108"/>
      <c r="AG37" s="108"/>
      <c r="AH37" s="108"/>
      <c r="AI37" s="108"/>
      <c r="AJ37" s="56"/>
    </row>
    <row r="38" spans="1:36" ht="73.5" customHeight="1" x14ac:dyDescent="0.25">
      <c r="A38" s="560"/>
      <c r="B38" s="269" t="s">
        <v>322</v>
      </c>
      <c r="C38" s="121" t="s">
        <v>668</v>
      </c>
      <c r="D38" s="127" t="s">
        <v>324</v>
      </c>
      <c r="E38" s="127" t="s">
        <v>325</v>
      </c>
      <c r="F38" s="113">
        <v>43647</v>
      </c>
      <c r="G38" s="113">
        <v>44013</v>
      </c>
      <c r="H38" s="127" t="s">
        <v>326</v>
      </c>
      <c r="I38" s="131">
        <v>0</v>
      </c>
      <c r="J38" s="127" t="s">
        <v>669</v>
      </c>
      <c r="K38" s="127" t="s">
        <v>317</v>
      </c>
      <c r="L38" s="131" t="s">
        <v>142</v>
      </c>
      <c r="M38" s="127" t="s">
        <v>328</v>
      </c>
      <c r="N38" s="109"/>
      <c r="O38" s="109"/>
      <c r="P38" s="109"/>
      <c r="Q38" s="109"/>
      <c r="R38" s="109" t="s">
        <v>55</v>
      </c>
      <c r="S38" s="248"/>
      <c r="T38" s="108" t="s">
        <v>1071</v>
      </c>
      <c r="U38" s="108"/>
      <c r="V38" s="108"/>
      <c r="W38" s="171"/>
      <c r="X38" s="109"/>
      <c r="Y38" s="108"/>
      <c r="Z38" s="108"/>
      <c r="AA38" s="108"/>
      <c r="AB38" s="108"/>
      <c r="AC38" s="108"/>
      <c r="AD38" s="108"/>
      <c r="AE38" s="108"/>
      <c r="AG38" s="108"/>
      <c r="AH38" s="108"/>
      <c r="AI38" s="108"/>
      <c r="AJ38" s="56"/>
    </row>
    <row r="39" spans="1:36" ht="73.5" customHeight="1" x14ac:dyDescent="0.25">
      <c r="A39" s="560"/>
      <c r="B39" s="266" t="s">
        <v>331</v>
      </c>
      <c r="C39" s="121" t="s">
        <v>332</v>
      </c>
      <c r="D39" s="127" t="s">
        <v>1072</v>
      </c>
      <c r="E39" s="127"/>
      <c r="F39" s="113">
        <v>44927</v>
      </c>
      <c r="G39" s="113">
        <v>45474</v>
      </c>
      <c r="H39" s="127" t="s">
        <v>326</v>
      </c>
      <c r="I39" s="131">
        <v>20000</v>
      </c>
      <c r="J39" s="127" t="s">
        <v>1073</v>
      </c>
      <c r="K39" s="127" t="s">
        <v>336</v>
      </c>
      <c r="L39" s="127" t="s">
        <v>317</v>
      </c>
      <c r="M39" s="127" t="s">
        <v>1074</v>
      </c>
      <c r="N39" s="109"/>
      <c r="O39" s="109"/>
      <c r="P39" s="109"/>
      <c r="Q39" s="109" t="s">
        <v>55</v>
      </c>
      <c r="R39" s="109"/>
      <c r="S39" s="248"/>
      <c r="T39" s="108" t="s">
        <v>1075</v>
      </c>
      <c r="U39" s="108"/>
      <c r="V39" s="108" t="s">
        <v>1076</v>
      </c>
      <c r="W39" s="150" t="s">
        <v>1077</v>
      </c>
      <c r="X39" s="108" t="s">
        <v>1078</v>
      </c>
      <c r="Y39" s="108"/>
      <c r="Z39" s="108"/>
      <c r="AA39" s="108"/>
      <c r="AB39" s="108"/>
      <c r="AC39" s="108"/>
      <c r="AD39" s="108"/>
      <c r="AE39" s="108"/>
      <c r="AF39" s="108" t="s">
        <v>1079</v>
      </c>
      <c r="AG39" s="108"/>
      <c r="AH39" s="108"/>
      <c r="AI39" s="108" t="s">
        <v>1080</v>
      </c>
      <c r="AJ39" s="56"/>
    </row>
    <row r="40" spans="1:36" ht="73.5" customHeight="1" x14ac:dyDescent="0.25">
      <c r="A40" s="560"/>
      <c r="B40" s="266" t="s">
        <v>342</v>
      </c>
      <c r="C40" s="121" t="s">
        <v>351</v>
      </c>
      <c r="D40" s="127" t="s">
        <v>344</v>
      </c>
      <c r="E40" s="127" t="s">
        <v>676</v>
      </c>
      <c r="F40" s="113">
        <v>43647</v>
      </c>
      <c r="G40" s="113">
        <v>45474</v>
      </c>
      <c r="H40" s="127" t="s">
        <v>156</v>
      </c>
      <c r="I40" s="131">
        <v>5000</v>
      </c>
      <c r="J40" s="127" t="s">
        <v>680</v>
      </c>
      <c r="K40" s="127" t="s">
        <v>317</v>
      </c>
      <c r="L40" s="127" t="s">
        <v>347</v>
      </c>
      <c r="M40" s="127" t="s">
        <v>1081</v>
      </c>
      <c r="N40" s="109"/>
      <c r="O40" s="109" t="s">
        <v>55</v>
      </c>
      <c r="P40" s="109"/>
      <c r="Q40" s="109"/>
      <c r="R40" s="109"/>
      <c r="S40" s="248"/>
      <c r="T40" s="109" t="s">
        <v>1082</v>
      </c>
      <c r="U40" s="109"/>
      <c r="V40" s="108" t="s">
        <v>995</v>
      </c>
      <c r="W40" s="171" t="s">
        <v>806</v>
      </c>
      <c r="X40" s="109"/>
      <c r="Y40" s="109"/>
      <c r="Z40" s="109"/>
      <c r="AA40" s="109"/>
      <c r="AB40" s="109"/>
      <c r="AC40" s="109"/>
      <c r="AD40" s="109"/>
      <c r="AE40" s="109"/>
      <c r="AF40" s="109"/>
      <c r="AG40" s="109"/>
      <c r="AH40" s="109"/>
      <c r="AI40" s="109" t="s">
        <v>1083</v>
      </c>
      <c r="AJ40" s="56"/>
    </row>
    <row r="41" spans="1:36" ht="73.5" customHeight="1" x14ac:dyDescent="0.25">
      <c r="A41" s="560"/>
      <c r="B41" s="269" t="s">
        <v>353</v>
      </c>
      <c r="C41" s="121" t="s">
        <v>1084</v>
      </c>
      <c r="D41" s="127" t="s">
        <v>355</v>
      </c>
      <c r="E41" s="145"/>
      <c r="F41" s="113">
        <v>43647</v>
      </c>
      <c r="G41" s="113">
        <v>44531</v>
      </c>
      <c r="H41" s="133" t="s">
        <v>85</v>
      </c>
      <c r="I41" s="131">
        <v>0</v>
      </c>
      <c r="J41" s="127" t="s">
        <v>687</v>
      </c>
      <c r="K41" s="127" t="s">
        <v>684</v>
      </c>
      <c r="L41" s="127" t="s">
        <v>684</v>
      </c>
      <c r="M41" s="127" t="s">
        <v>358</v>
      </c>
      <c r="N41" s="109"/>
      <c r="O41" s="109"/>
      <c r="P41" s="109"/>
      <c r="Q41" s="109"/>
      <c r="R41" s="109" t="s">
        <v>55</v>
      </c>
      <c r="S41" s="248"/>
      <c r="T41" s="109" t="s">
        <v>1085</v>
      </c>
      <c r="U41" s="109"/>
      <c r="V41" s="109"/>
      <c r="W41" s="171"/>
      <c r="X41" s="109"/>
      <c r="Y41" s="109"/>
      <c r="Z41" s="109"/>
      <c r="AA41" s="109"/>
      <c r="AB41" s="109"/>
      <c r="AC41" s="109"/>
      <c r="AD41" s="109"/>
      <c r="AE41" s="109"/>
      <c r="AF41" s="109"/>
      <c r="AG41" s="109"/>
      <c r="AH41" s="109"/>
      <c r="AI41" s="109"/>
      <c r="AJ41" s="56"/>
    </row>
    <row r="42" spans="1:36" ht="73.5" customHeight="1" x14ac:dyDescent="0.25">
      <c r="A42" s="560"/>
      <c r="B42" s="266" t="s">
        <v>362</v>
      </c>
      <c r="C42" s="121" t="s">
        <v>363</v>
      </c>
      <c r="D42" s="127" t="s">
        <v>897</v>
      </c>
      <c r="E42" s="137" t="s">
        <v>364</v>
      </c>
      <c r="F42" s="113">
        <v>43647</v>
      </c>
      <c r="G42" s="113">
        <v>44652</v>
      </c>
      <c r="H42" s="133" t="s">
        <v>693</v>
      </c>
      <c r="I42" s="131">
        <v>0</v>
      </c>
      <c r="J42" s="127" t="s">
        <v>694</v>
      </c>
      <c r="K42" s="122" t="s">
        <v>336</v>
      </c>
      <c r="L42" s="122" t="s">
        <v>347</v>
      </c>
      <c r="M42" s="127" t="s">
        <v>367</v>
      </c>
      <c r="N42" s="109"/>
      <c r="O42" s="109" t="s">
        <v>55</v>
      </c>
      <c r="P42" s="109"/>
      <c r="Q42" s="109"/>
      <c r="R42" s="109"/>
      <c r="S42" s="248"/>
      <c r="T42" s="109" t="s">
        <v>1086</v>
      </c>
      <c r="U42" s="109"/>
      <c r="V42" s="109"/>
      <c r="W42" s="171"/>
      <c r="X42" s="109" t="s">
        <v>1087</v>
      </c>
      <c r="Y42" s="109"/>
      <c r="Z42" s="109"/>
      <c r="AA42" s="109"/>
      <c r="AB42" s="109"/>
      <c r="AC42" s="176">
        <v>45474</v>
      </c>
      <c r="AD42" s="109"/>
      <c r="AE42" s="109"/>
      <c r="AF42" s="109"/>
      <c r="AG42" s="109"/>
      <c r="AH42" s="109"/>
      <c r="AI42" s="109"/>
      <c r="AJ42" s="56"/>
    </row>
    <row r="43" spans="1:36" ht="34.5" customHeight="1" x14ac:dyDescent="0.25">
      <c r="A43" s="560"/>
      <c r="B43" s="268" t="s">
        <v>372</v>
      </c>
      <c r="C43" s="231" t="s">
        <v>1088</v>
      </c>
      <c r="D43" s="122"/>
      <c r="E43" s="137"/>
      <c r="F43" s="113"/>
      <c r="G43" s="113"/>
      <c r="H43" s="133"/>
      <c r="I43" s="131"/>
      <c r="J43" s="146"/>
      <c r="K43" s="122"/>
      <c r="L43" s="122"/>
      <c r="M43" s="122"/>
      <c r="N43" s="109"/>
      <c r="O43" s="109"/>
      <c r="P43" s="109"/>
      <c r="Q43" s="109"/>
      <c r="R43" s="109"/>
      <c r="S43" s="248"/>
      <c r="T43" s="109" t="s">
        <v>1089</v>
      </c>
      <c r="U43" s="109"/>
      <c r="V43" s="109"/>
      <c r="W43" s="171"/>
      <c r="X43" s="109"/>
      <c r="Y43" s="109"/>
      <c r="Z43" s="109"/>
      <c r="AA43" s="109"/>
      <c r="AB43" s="109"/>
      <c r="AC43" s="109"/>
      <c r="AD43" s="109"/>
      <c r="AE43" s="109"/>
      <c r="AF43" s="109"/>
      <c r="AG43" s="109"/>
      <c r="AH43" s="109"/>
      <c r="AI43" s="109"/>
      <c r="AJ43" s="56"/>
    </row>
    <row r="44" spans="1:36" ht="73.5" customHeight="1" x14ac:dyDescent="0.25">
      <c r="A44" s="560"/>
      <c r="B44" s="266" t="s">
        <v>384</v>
      </c>
      <c r="C44" s="249" t="s">
        <v>385</v>
      </c>
      <c r="D44" s="136" t="s">
        <v>386</v>
      </c>
      <c r="E44" s="250"/>
      <c r="F44" s="251">
        <v>43647</v>
      </c>
      <c r="G44" s="251">
        <v>45474</v>
      </c>
      <c r="H44" s="252" t="s">
        <v>387</v>
      </c>
      <c r="I44" s="273">
        <v>0</v>
      </c>
      <c r="J44" s="136" t="s">
        <v>906</v>
      </c>
      <c r="K44" s="136" t="s">
        <v>389</v>
      </c>
      <c r="L44" s="136" t="s">
        <v>390</v>
      </c>
      <c r="M44" s="136" t="s">
        <v>394</v>
      </c>
      <c r="N44" s="109"/>
      <c r="O44" s="109"/>
      <c r="P44" s="109"/>
      <c r="Q44" s="267"/>
      <c r="R44" s="109"/>
      <c r="S44" s="248"/>
      <c r="T44" s="299" t="s">
        <v>1090</v>
      </c>
      <c r="U44" s="109" t="s">
        <v>1091</v>
      </c>
      <c r="V44" s="109"/>
      <c r="W44" s="171" t="s">
        <v>1092</v>
      </c>
      <c r="X44" s="109"/>
      <c r="Y44" s="109"/>
      <c r="Z44" s="109"/>
      <c r="AA44" s="109"/>
      <c r="AB44" s="109"/>
      <c r="AC44" s="109"/>
      <c r="AD44" s="109"/>
      <c r="AE44" s="109"/>
      <c r="AF44" s="109"/>
      <c r="AG44" s="109"/>
      <c r="AH44" s="109"/>
      <c r="AI44" s="109"/>
      <c r="AJ44" s="56"/>
    </row>
    <row r="45" spans="1:36" ht="73.5" customHeight="1" x14ac:dyDescent="0.25">
      <c r="A45" s="560"/>
      <c r="B45" s="266" t="s">
        <v>951</v>
      </c>
      <c r="C45" s="253" t="s">
        <v>952</v>
      </c>
      <c r="D45" s="219" t="s">
        <v>953</v>
      </c>
      <c r="E45" s="219" t="s">
        <v>954</v>
      </c>
      <c r="F45" s="272">
        <v>44713</v>
      </c>
      <c r="G45" s="272">
        <v>45474</v>
      </c>
      <c r="H45" s="219" t="s">
        <v>955</v>
      </c>
      <c r="I45" s="274">
        <v>0</v>
      </c>
      <c r="J45" s="219" t="s">
        <v>956</v>
      </c>
      <c r="K45" s="237"/>
      <c r="L45" s="237"/>
      <c r="M45" s="219" t="s">
        <v>957</v>
      </c>
      <c r="N45" s="109"/>
      <c r="O45" s="109"/>
      <c r="P45" s="109"/>
      <c r="Q45" s="267"/>
      <c r="R45" s="109"/>
      <c r="S45" s="248"/>
      <c r="T45" s="109" t="s">
        <v>1093</v>
      </c>
      <c r="U45" s="109" t="s">
        <v>1094</v>
      </c>
      <c r="V45" s="109"/>
      <c r="W45" s="171" t="s">
        <v>1095</v>
      </c>
      <c r="X45" s="109" t="s">
        <v>1096</v>
      </c>
      <c r="Y45" s="109"/>
      <c r="Z45" s="109"/>
      <c r="AA45" s="109"/>
      <c r="AB45" s="109"/>
      <c r="AC45" s="109"/>
      <c r="AD45" s="109"/>
      <c r="AE45" s="109"/>
      <c r="AF45" s="109" t="s">
        <v>1097</v>
      </c>
      <c r="AG45" s="109"/>
      <c r="AH45" s="109"/>
      <c r="AI45" s="109" t="s">
        <v>1098</v>
      </c>
      <c r="AJ45" s="56"/>
    </row>
    <row r="46" spans="1:36" ht="73.5" customHeight="1" x14ac:dyDescent="0.25">
      <c r="A46" s="559" t="s">
        <v>1099</v>
      </c>
      <c r="B46" s="266" t="s">
        <v>396</v>
      </c>
      <c r="C46" s="121" t="s">
        <v>911</v>
      </c>
      <c r="D46" s="127" t="s">
        <v>398</v>
      </c>
      <c r="E46" s="127" t="s">
        <v>399</v>
      </c>
      <c r="F46" s="113">
        <v>43647</v>
      </c>
      <c r="G46" s="113">
        <v>45474</v>
      </c>
      <c r="H46" s="127" t="s">
        <v>912</v>
      </c>
      <c r="I46" s="131">
        <v>60000</v>
      </c>
      <c r="J46" s="127" t="s">
        <v>1100</v>
      </c>
      <c r="K46" s="122" t="s">
        <v>709</v>
      </c>
      <c r="L46" s="127" t="s">
        <v>142</v>
      </c>
      <c r="M46" s="127"/>
      <c r="N46" s="109"/>
      <c r="O46" s="109"/>
      <c r="P46" s="109"/>
      <c r="Q46" s="267"/>
      <c r="R46" s="109"/>
      <c r="S46" s="248"/>
      <c r="T46" s="108" t="s">
        <v>1101</v>
      </c>
      <c r="U46" s="108" t="s">
        <v>1102</v>
      </c>
      <c r="V46" s="108"/>
      <c r="W46" s="150" t="s">
        <v>1103</v>
      </c>
      <c r="X46" s="108"/>
      <c r="Y46" s="108"/>
      <c r="Z46" s="108"/>
      <c r="AA46" s="108"/>
      <c r="AB46" s="108"/>
      <c r="AC46" s="108"/>
      <c r="AD46" s="108"/>
      <c r="AE46" s="108"/>
      <c r="AF46" s="108" t="s">
        <v>1104</v>
      </c>
      <c r="AG46" s="108"/>
      <c r="AH46" s="108"/>
      <c r="AI46" s="108"/>
      <c r="AJ46" s="56"/>
    </row>
    <row r="47" spans="1:36" ht="45" x14ac:dyDescent="0.25">
      <c r="A47" s="560"/>
      <c r="B47" s="268" t="s">
        <v>409</v>
      </c>
      <c r="C47" s="121" t="s">
        <v>914</v>
      </c>
      <c r="D47" s="127"/>
      <c r="E47" s="127"/>
      <c r="F47" s="113"/>
      <c r="G47" s="113"/>
      <c r="H47" s="127"/>
      <c r="I47" s="133"/>
      <c r="J47" s="127"/>
      <c r="K47" s="127"/>
      <c r="L47" s="127"/>
      <c r="M47" s="127" t="s">
        <v>794</v>
      </c>
      <c r="N47" s="109"/>
      <c r="O47" s="109"/>
      <c r="P47" s="109"/>
      <c r="Q47" s="109"/>
      <c r="R47" s="109"/>
      <c r="S47" s="248"/>
      <c r="T47" s="108" t="s">
        <v>1105</v>
      </c>
      <c r="U47" s="108"/>
      <c r="V47" s="108"/>
      <c r="W47" s="150"/>
      <c r="X47" s="108"/>
      <c r="Y47" s="108"/>
      <c r="Z47" s="108"/>
      <c r="AA47" s="108"/>
      <c r="AB47" s="108"/>
      <c r="AC47" s="108"/>
      <c r="AD47" s="108"/>
      <c r="AE47" s="108"/>
      <c r="AF47" s="108"/>
      <c r="AG47" s="108"/>
      <c r="AH47" s="108"/>
      <c r="AI47" s="108"/>
      <c r="AJ47" s="56"/>
    </row>
    <row r="48" spans="1:36" ht="73.5" customHeight="1" x14ac:dyDescent="0.25">
      <c r="A48" s="560"/>
      <c r="B48" s="266" t="s">
        <v>417</v>
      </c>
      <c r="C48" s="121" t="s">
        <v>917</v>
      </c>
      <c r="D48" s="127" t="s">
        <v>419</v>
      </c>
      <c r="E48" s="127" t="s">
        <v>420</v>
      </c>
      <c r="F48" s="113">
        <v>44013</v>
      </c>
      <c r="G48" s="113">
        <v>45474</v>
      </c>
      <c r="H48" s="127" t="s">
        <v>919</v>
      </c>
      <c r="I48" s="131">
        <v>5000</v>
      </c>
      <c r="J48" s="127" t="s">
        <v>920</v>
      </c>
      <c r="K48" s="127"/>
      <c r="L48" s="127" t="s">
        <v>403</v>
      </c>
      <c r="M48" s="127" t="s">
        <v>1106</v>
      </c>
      <c r="N48" s="109"/>
      <c r="O48" s="109" t="s">
        <v>55</v>
      </c>
      <c r="P48" s="109"/>
      <c r="Q48" s="109"/>
      <c r="R48" s="109"/>
      <c r="S48" s="248"/>
      <c r="T48" s="108" t="s">
        <v>1107</v>
      </c>
      <c r="U48" s="108"/>
      <c r="V48" s="108" t="s">
        <v>995</v>
      </c>
      <c r="W48" s="150"/>
      <c r="X48" s="108"/>
      <c r="Y48" s="108"/>
      <c r="Z48" s="108"/>
      <c r="AA48" s="108"/>
      <c r="AB48" s="108"/>
      <c r="AC48" s="108"/>
      <c r="AD48" s="108"/>
      <c r="AE48" s="108"/>
      <c r="AF48" s="108" t="s">
        <v>1108</v>
      </c>
      <c r="AG48" s="108"/>
      <c r="AH48" s="108"/>
      <c r="AI48" s="108"/>
      <c r="AJ48" s="56"/>
    </row>
    <row r="49" spans="1:36" ht="72.75" customHeight="1" x14ac:dyDescent="0.25">
      <c r="A49" s="560"/>
      <c r="B49" s="266" t="s">
        <v>425</v>
      </c>
      <c r="C49" s="121" t="s">
        <v>437</v>
      </c>
      <c r="D49" s="127" t="s">
        <v>427</v>
      </c>
      <c r="E49" s="127" t="s">
        <v>428</v>
      </c>
      <c r="F49" s="113">
        <v>44013</v>
      </c>
      <c r="G49" s="113">
        <v>45474</v>
      </c>
      <c r="H49" s="133" t="s">
        <v>926</v>
      </c>
      <c r="I49" s="131">
        <v>20000</v>
      </c>
      <c r="J49" s="127" t="s">
        <v>927</v>
      </c>
      <c r="K49" s="127" t="s">
        <v>403</v>
      </c>
      <c r="L49" s="127" t="s">
        <v>403</v>
      </c>
      <c r="M49" s="127" t="s">
        <v>1109</v>
      </c>
      <c r="N49" s="109"/>
      <c r="O49" s="109"/>
      <c r="P49" s="109"/>
      <c r="Q49" s="109" t="s">
        <v>55</v>
      </c>
      <c r="R49" s="109"/>
      <c r="S49" s="248"/>
      <c r="T49" s="108" t="s">
        <v>1110</v>
      </c>
      <c r="U49" s="254" t="s">
        <v>1111</v>
      </c>
      <c r="V49" s="108"/>
      <c r="W49" s="150" t="s">
        <v>1112</v>
      </c>
      <c r="X49" s="108"/>
      <c r="Y49" s="108"/>
      <c r="Z49" s="108"/>
      <c r="AA49" s="108"/>
      <c r="AB49" s="108"/>
      <c r="AC49" s="108"/>
      <c r="AD49" s="108"/>
      <c r="AE49" s="108"/>
      <c r="AF49" s="108"/>
      <c r="AG49" s="108"/>
      <c r="AH49" s="108"/>
      <c r="AI49" s="108"/>
      <c r="AJ49" s="56"/>
    </row>
    <row r="50" spans="1:36" ht="30" customHeight="1" x14ac:dyDescent="0.25">
      <c r="A50" s="560"/>
      <c r="B50" s="268" t="s">
        <v>438</v>
      </c>
      <c r="C50" s="121" t="s">
        <v>929</v>
      </c>
      <c r="D50" s="127"/>
      <c r="E50" s="127"/>
      <c r="F50" s="113"/>
      <c r="G50" s="113"/>
      <c r="H50" s="127"/>
      <c r="I50" s="133"/>
      <c r="J50" s="127"/>
      <c r="K50" s="127"/>
      <c r="L50" s="127"/>
      <c r="M50" s="127" t="s">
        <v>794</v>
      </c>
      <c r="N50" s="109"/>
      <c r="O50" s="109"/>
      <c r="P50" s="109"/>
      <c r="Q50" s="109"/>
      <c r="R50" s="109"/>
      <c r="S50" s="248"/>
      <c r="T50" s="108" t="s">
        <v>1105</v>
      </c>
      <c r="U50" s="108"/>
      <c r="V50" s="108"/>
      <c r="W50" s="150"/>
      <c r="X50" s="108"/>
      <c r="Y50" s="108"/>
      <c r="Z50" s="108"/>
      <c r="AA50" s="108"/>
      <c r="AB50" s="108"/>
      <c r="AC50" s="108"/>
      <c r="AD50" s="108"/>
      <c r="AE50" s="108"/>
      <c r="AF50" s="108"/>
      <c r="AG50" s="108"/>
      <c r="AH50" s="108"/>
      <c r="AI50" s="108"/>
      <c r="AJ50" s="56"/>
    </row>
    <row r="51" spans="1:36" ht="30" customHeight="1" x14ac:dyDescent="0.25">
      <c r="A51" s="560"/>
      <c r="B51" s="268" t="s">
        <v>450</v>
      </c>
      <c r="C51" s="135" t="s">
        <v>731</v>
      </c>
      <c r="D51" s="127"/>
      <c r="E51" s="127"/>
      <c r="F51" s="113"/>
      <c r="G51" s="113"/>
      <c r="H51" s="133"/>
      <c r="I51" s="131"/>
      <c r="J51" s="127"/>
      <c r="K51" s="127"/>
      <c r="L51" s="127"/>
      <c r="M51" s="127"/>
      <c r="N51" s="109"/>
      <c r="O51" s="109"/>
      <c r="P51" s="109"/>
      <c r="Q51" s="109"/>
      <c r="R51" s="109"/>
      <c r="S51" s="248"/>
      <c r="T51" s="108" t="s">
        <v>1113</v>
      </c>
      <c r="U51" s="108"/>
      <c r="V51" s="108"/>
      <c r="W51" s="150"/>
      <c r="X51" s="108"/>
      <c r="Y51" s="108"/>
      <c r="Z51" s="108"/>
      <c r="AA51" s="108"/>
      <c r="AB51" s="108"/>
      <c r="AC51" s="108"/>
      <c r="AD51" s="108"/>
      <c r="AE51" s="108"/>
      <c r="AF51" s="108"/>
      <c r="AG51" s="108"/>
      <c r="AH51" s="108"/>
      <c r="AI51" s="108"/>
      <c r="AJ51" s="56"/>
    </row>
    <row r="52" spans="1:36" ht="102" customHeight="1" x14ac:dyDescent="0.25">
      <c r="A52" s="560"/>
      <c r="B52" s="266" t="s">
        <v>458</v>
      </c>
      <c r="C52" s="121" t="s">
        <v>459</v>
      </c>
      <c r="D52" s="127" t="s">
        <v>934</v>
      </c>
      <c r="E52" s="127" t="s">
        <v>461</v>
      </c>
      <c r="F52" s="113">
        <v>43647</v>
      </c>
      <c r="G52" s="113">
        <v>45474</v>
      </c>
      <c r="H52" s="133" t="s">
        <v>255</v>
      </c>
      <c r="I52" s="131">
        <v>100000</v>
      </c>
      <c r="J52" s="127" t="s">
        <v>737</v>
      </c>
      <c r="K52" s="127"/>
      <c r="L52" s="127" t="s">
        <v>463</v>
      </c>
      <c r="M52" s="127" t="s">
        <v>935</v>
      </c>
      <c r="N52" s="109"/>
      <c r="O52" s="109"/>
      <c r="P52" s="109" t="s">
        <v>55</v>
      </c>
      <c r="Q52" s="109"/>
      <c r="R52" s="109"/>
      <c r="S52" s="248"/>
      <c r="T52" s="298" t="s">
        <v>1114</v>
      </c>
      <c r="U52" s="108" t="s">
        <v>1115</v>
      </c>
      <c r="V52" s="108"/>
      <c r="W52" s="150" t="s">
        <v>1116</v>
      </c>
      <c r="X52" s="108" t="s">
        <v>1117</v>
      </c>
      <c r="Y52" s="108"/>
      <c r="Z52" s="108"/>
      <c r="AA52" s="108"/>
      <c r="AB52" s="108"/>
      <c r="AC52" s="108"/>
      <c r="AD52" s="108"/>
      <c r="AE52" s="108"/>
      <c r="AF52" s="108"/>
      <c r="AG52" s="108"/>
      <c r="AH52" s="108"/>
      <c r="AI52" s="108"/>
      <c r="AJ52" s="56"/>
    </row>
    <row r="53" spans="1:36" ht="87.75" customHeight="1" x14ac:dyDescent="0.25">
      <c r="A53" s="560"/>
      <c r="B53" s="275" t="s">
        <v>467</v>
      </c>
      <c r="C53" s="255" t="s">
        <v>468</v>
      </c>
      <c r="D53" s="136" t="s">
        <v>469</v>
      </c>
      <c r="E53" s="136" t="s">
        <v>470</v>
      </c>
      <c r="F53" s="251">
        <v>43647</v>
      </c>
      <c r="G53" s="251">
        <v>45474</v>
      </c>
      <c r="H53" s="252" t="s">
        <v>85</v>
      </c>
      <c r="I53" s="273">
        <v>50000</v>
      </c>
      <c r="J53" s="164" t="s">
        <v>939</v>
      </c>
      <c r="K53" s="136"/>
      <c r="L53" s="136" t="s">
        <v>403</v>
      </c>
      <c r="M53" s="136"/>
      <c r="N53" s="242"/>
      <c r="O53" s="242"/>
      <c r="P53" s="242"/>
      <c r="Q53" s="242" t="s">
        <v>55</v>
      </c>
      <c r="R53" s="242"/>
      <c r="S53" s="276"/>
      <c r="T53" s="256" t="s">
        <v>1118</v>
      </c>
      <c r="U53" s="256" t="s">
        <v>1119</v>
      </c>
      <c r="V53" s="256"/>
      <c r="W53" s="229" t="s">
        <v>983</v>
      </c>
      <c r="X53" s="256"/>
      <c r="Y53" s="256"/>
      <c r="Z53" s="256"/>
      <c r="AA53" s="256"/>
      <c r="AB53" s="256"/>
      <c r="AC53" s="256"/>
      <c r="AD53" s="256"/>
      <c r="AE53" s="256"/>
      <c r="AF53" s="256"/>
      <c r="AG53" s="256"/>
      <c r="AH53" s="256"/>
      <c r="AI53" s="256"/>
      <c r="AJ53" s="56"/>
    </row>
    <row r="54" spans="1:36" s="240" customFormat="1" ht="82.5" customHeight="1" x14ac:dyDescent="0.25">
      <c r="A54" s="560"/>
      <c r="B54" s="277" t="s">
        <v>478</v>
      </c>
      <c r="C54" s="135" t="s">
        <v>479</v>
      </c>
      <c r="D54" s="127" t="s">
        <v>490</v>
      </c>
      <c r="E54" s="127" t="s">
        <v>481</v>
      </c>
      <c r="F54" s="113">
        <v>43647</v>
      </c>
      <c r="G54" s="113">
        <v>45474</v>
      </c>
      <c r="H54" s="133" t="s">
        <v>743</v>
      </c>
      <c r="I54" s="131">
        <v>30000</v>
      </c>
      <c r="J54" s="127" t="s">
        <v>941</v>
      </c>
      <c r="K54" s="127" t="s">
        <v>750</v>
      </c>
      <c r="L54" s="127" t="s">
        <v>142</v>
      </c>
      <c r="M54" s="127" t="s">
        <v>942</v>
      </c>
      <c r="Q54" s="240" t="s">
        <v>55</v>
      </c>
      <c r="S54" s="278"/>
      <c r="T54" s="297" t="s">
        <v>1120</v>
      </c>
      <c r="U54" s="240" t="s">
        <v>1121</v>
      </c>
      <c r="W54" s="230" t="s">
        <v>1122</v>
      </c>
      <c r="AF54" s="240" t="s">
        <v>1123</v>
      </c>
      <c r="AJ54" s="279"/>
    </row>
    <row r="55" spans="1:36" x14ac:dyDescent="0.25">
      <c r="AJ55" s="56"/>
    </row>
    <row r="56" spans="1:36" x14ac:dyDescent="0.25">
      <c r="B56" s="220"/>
      <c r="AJ56" s="56"/>
    </row>
    <row r="57" spans="1:36" x14ac:dyDescent="0.25">
      <c r="L57" s="280"/>
      <c r="AJ57" s="56"/>
    </row>
    <row r="58" spans="1:36" ht="41.25" customHeight="1" x14ac:dyDescent="0.25">
      <c r="A58" s="281" t="s">
        <v>493</v>
      </c>
      <c r="B58" s="257"/>
      <c r="C58" s="257"/>
      <c r="D58" s="257"/>
      <c r="E58" s="257"/>
      <c r="F58" s="257"/>
      <c r="G58" s="257"/>
      <c r="H58" s="257"/>
      <c r="I58" s="257"/>
      <c r="J58" s="257"/>
      <c r="K58" s="257"/>
      <c r="L58" s="282"/>
      <c r="M58" s="258"/>
      <c r="AJ58" s="56"/>
    </row>
    <row r="59" spans="1:36" ht="26.25" customHeight="1" x14ac:dyDescent="0.25">
      <c r="A59" s="283"/>
      <c r="B59" s="284"/>
      <c r="C59" s="285"/>
      <c r="D59" s="259"/>
      <c r="E59" s="259"/>
      <c r="F59" s="259"/>
      <c r="G59" s="259"/>
      <c r="H59" s="259"/>
      <c r="I59" s="259"/>
      <c r="J59" s="259"/>
      <c r="K59" s="259"/>
      <c r="L59" s="259"/>
      <c r="M59" s="259"/>
      <c r="N59" s="259"/>
      <c r="AJ59" s="56"/>
    </row>
    <row r="60" spans="1:36" ht="43.5" customHeight="1" x14ac:dyDescent="0.25">
      <c r="A60" s="286" t="s">
        <v>494</v>
      </c>
      <c r="B60" s="287">
        <v>2</v>
      </c>
      <c r="C60" s="288"/>
      <c r="AJ60" s="56"/>
    </row>
    <row r="61" spans="1:36" x14ac:dyDescent="0.25">
      <c r="AJ61" s="56"/>
    </row>
    <row r="62" spans="1:36" ht="15.75" x14ac:dyDescent="0.25">
      <c r="A62" s="557" t="s">
        <v>495</v>
      </c>
      <c r="B62" s="443" t="s">
        <v>12</v>
      </c>
      <c r="C62" s="562" t="s">
        <v>13</v>
      </c>
      <c r="D62" s="443" t="s">
        <v>14</v>
      </c>
      <c r="E62" s="443" t="s">
        <v>15</v>
      </c>
      <c r="F62" s="443" t="s">
        <v>16</v>
      </c>
      <c r="G62" s="443"/>
      <c r="H62" s="443" t="s">
        <v>17</v>
      </c>
      <c r="I62" s="443" t="s">
        <v>18</v>
      </c>
      <c r="J62" s="561" t="s">
        <v>19</v>
      </c>
      <c r="K62" s="561" t="s">
        <v>20</v>
      </c>
      <c r="L62" s="561"/>
      <c r="M62" s="561" t="s">
        <v>21</v>
      </c>
      <c r="N62" s="289"/>
      <c r="AJ62" s="56"/>
    </row>
    <row r="63" spans="1:36" ht="15.75" x14ac:dyDescent="0.25">
      <c r="A63" s="558"/>
      <c r="B63" s="443"/>
      <c r="C63" s="562"/>
      <c r="D63" s="467"/>
      <c r="E63" s="443"/>
      <c r="F63" s="290" t="s">
        <v>44</v>
      </c>
      <c r="G63" s="290" t="s">
        <v>45</v>
      </c>
      <c r="H63" s="443"/>
      <c r="I63" s="443"/>
      <c r="J63" s="561"/>
      <c r="K63" s="95" t="s">
        <v>46</v>
      </c>
      <c r="L63" s="95" t="s">
        <v>47</v>
      </c>
      <c r="M63" s="561"/>
      <c r="AJ63" s="56"/>
    </row>
    <row r="64" spans="1:36" ht="118.5" customHeight="1" x14ac:dyDescent="0.25">
      <c r="A64" s="150" t="s">
        <v>1124</v>
      </c>
      <c r="B64" s="150" t="s">
        <v>1125</v>
      </c>
      <c r="C64" s="227" t="s">
        <v>1126</v>
      </c>
      <c r="D64" s="260" t="s">
        <v>1127</v>
      </c>
      <c r="E64" s="260" t="s">
        <v>1128</v>
      </c>
      <c r="F64" s="175">
        <v>45108</v>
      </c>
      <c r="G64" s="175">
        <v>45474</v>
      </c>
      <c r="H64" s="108" t="s">
        <v>1129</v>
      </c>
      <c r="I64" s="108"/>
      <c r="J64" s="109" t="s">
        <v>1130</v>
      </c>
      <c r="K64" s="109" t="s">
        <v>142</v>
      </c>
      <c r="L64" s="109"/>
      <c r="M64" s="109"/>
      <c r="AJ64" s="56"/>
    </row>
    <row r="65" spans="1:36" ht="99" customHeight="1" x14ac:dyDescent="0.25">
      <c r="A65" s="557" t="s">
        <v>495</v>
      </c>
      <c r="B65" s="150" t="s">
        <v>1131</v>
      </c>
      <c r="C65" s="108" t="s">
        <v>1132</v>
      </c>
      <c r="D65" s="108" t="s">
        <v>1133</v>
      </c>
      <c r="E65" s="108" t="s">
        <v>1134</v>
      </c>
      <c r="F65" s="175">
        <v>45108</v>
      </c>
      <c r="G65" s="175">
        <v>45474</v>
      </c>
      <c r="H65" s="108" t="s">
        <v>1135</v>
      </c>
      <c r="I65" s="108"/>
      <c r="J65" s="109" t="s">
        <v>1136</v>
      </c>
      <c r="K65" s="227" t="s">
        <v>1137</v>
      </c>
      <c r="L65" s="109" t="s">
        <v>1138</v>
      </c>
      <c r="M65" s="109"/>
      <c r="N65" s="289"/>
      <c r="AJ65" s="56"/>
    </row>
    <row r="66" spans="1:36" ht="15" customHeight="1" x14ac:dyDescent="0.25">
      <c r="A66" s="558"/>
      <c r="B66" s="56"/>
      <c r="C66" s="56"/>
      <c r="D66" s="56"/>
      <c r="E66" s="56"/>
      <c r="F66" s="56"/>
      <c r="G66" s="56"/>
      <c r="H66" s="56"/>
      <c r="I66" s="56"/>
      <c r="J66" s="56"/>
      <c r="K66" s="56"/>
      <c r="L66" s="56"/>
      <c r="M66" s="56"/>
      <c r="AJ66" s="56"/>
    </row>
    <row r="67" spans="1:36" ht="105" x14ac:dyDescent="0.25">
      <c r="A67" s="150" t="s">
        <v>1139</v>
      </c>
      <c r="B67" s="56"/>
      <c r="C67" s="56"/>
      <c r="D67" s="56"/>
      <c r="E67" s="56"/>
      <c r="F67" s="56"/>
      <c r="G67" s="56"/>
      <c r="H67" s="56"/>
      <c r="I67" s="56"/>
      <c r="J67" s="56"/>
      <c r="K67" s="56"/>
      <c r="L67" s="56"/>
      <c r="M67" s="56"/>
      <c r="AJ67" s="56"/>
    </row>
    <row r="68" spans="1:36" x14ac:dyDescent="0.25">
      <c r="A68" s="56"/>
      <c r="N68" s="56"/>
      <c r="O68" s="56"/>
      <c r="P68" s="56"/>
      <c r="Q68" s="56"/>
      <c r="R68" s="56"/>
      <c r="S68" s="56"/>
      <c r="T68" s="56"/>
      <c r="U68" s="56"/>
      <c r="V68" s="56"/>
      <c r="W68" s="261"/>
      <c r="X68" s="56"/>
      <c r="Y68" s="56"/>
      <c r="Z68" s="56"/>
      <c r="AA68" s="56"/>
      <c r="AB68" s="56"/>
      <c r="AC68" s="56"/>
      <c r="AD68" s="56"/>
      <c r="AE68" s="56"/>
      <c r="AF68" s="56"/>
      <c r="AG68" s="56"/>
      <c r="AH68" s="56"/>
      <c r="AI68" s="56"/>
      <c r="AJ68" s="56"/>
    </row>
    <row r="69" spans="1:36" x14ac:dyDescent="0.25">
      <c r="A69" s="56"/>
      <c r="N69" s="56"/>
      <c r="O69" s="56"/>
      <c r="P69" s="56"/>
      <c r="Q69" s="56"/>
      <c r="R69" s="56"/>
      <c r="S69" s="56"/>
      <c r="T69" s="56"/>
      <c r="U69" s="56"/>
      <c r="V69" s="56"/>
      <c r="W69" s="261"/>
      <c r="X69" s="56"/>
      <c r="Y69" s="56"/>
      <c r="Z69" s="56"/>
      <c r="AA69" s="56"/>
      <c r="AB69" s="56"/>
      <c r="AC69" s="56"/>
      <c r="AD69" s="56"/>
      <c r="AE69" s="56"/>
      <c r="AF69" s="56"/>
      <c r="AG69" s="56"/>
      <c r="AH69" s="56"/>
      <c r="AI69" s="56"/>
      <c r="AJ69" s="56"/>
    </row>
  </sheetData>
  <mergeCells count="56">
    <mergeCell ref="M9:M10"/>
    <mergeCell ref="A1:AI1"/>
    <mergeCell ref="A2:AI2"/>
    <mergeCell ref="B4:G4"/>
    <mergeCell ref="B6:C6"/>
    <mergeCell ref="A8:M8"/>
    <mergeCell ref="N8:X8"/>
    <mergeCell ref="Y8:AI8"/>
    <mergeCell ref="AG9:AG10"/>
    <mergeCell ref="AH9:AH10"/>
    <mergeCell ref="AI9:AI10"/>
    <mergeCell ref="A11:A21"/>
    <mergeCell ref="A22:A36"/>
    <mergeCell ref="AE9:AE10"/>
    <mergeCell ref="AF9:AF10"/>
    <mergeCell ref="X9:X10"/>
    <mergeCell ref="Y9:Y10"/>
    <mergeCell ref="Z9:Z10"/>
    <mergeCell ref="O9:O10"/>
    <mergeCell ref="P9:P10"/>
    <mergeCell ref="Q9:Q10"/>
    <mergeCell ref="R9:R10"/>
    <mergeCell ref="S9:S10"/>
    <mergeCell ref="T9:T10"/>
    <mergeCell ref="I9:I10"/>
    <mergeCell ref="J9:J10"/>
    <mergeCell ref="K9:L9"/>
    <mergeCell ref="A37:A45"/>
    <mergeCell ref="AA9:AA10"/>
    <mergeCell ref="AB9:AB10"/>
    <mergeCell ref="AC9:AC10"/>
    <mergeCell ref="AD9:AD10"/>
    <mergeCell ref="U9:U10"/>
    <mergeCell ref="V9:V10"/>
    <mergeCell ref="W9:W10"/>
    <mergeCell ref="N9:N10"/>
    <mergeCell ref="A9:A10"/>
    <mergeCell ref="B9:B10"/>
    <mergeCell ref="C9:C10"/>
    <mergeCell ref="D9:D10"/>
    <mergeCell ref="E9:E10"/>
    <mergeCell ref="F9:G9"/>
    <mergeCell ref="H9:H10"/>
    <mergeCell ref="A65:A66"/>
    <mergeCell ref="A46:A54"/>
    <mergeCell ref="K62:L62"/>
    <mergeCell ref="M62:M63"/>
    <mergeCell ref="A62:A63"/>
    <mergeCell ref="B62:B63"/>
    <mergeCell ref="C62:C63"/>
    <mergeCell ref="D62:D63"/>
    <mergeCell ref="E62:E63"/>
    <mergeCell ref="F62:G62"/>
    <mergeCell ref="H62:H63"/>
    <mergeCell ref="I62:I63"/>
    <mergeCell ref="J62:J63"/>
  </mergeCells>
  <conditionalFormatting sqref="N11:N54">
    <cfRule type="cellIs" dxfId="24" priority="16" stopIfTrue="1" operator="equal">
      <formula>"x"</formula>
    </cfRule>
  </conditionalFormatting>
  <conditionalFormatting sqref="O11:O54">
    <cfRule type="cellIs" dxfId="23" priority="15" operator="equal">
      <formula>"x"</formula>
    </cfRule>
  </conditionalFormatting>
  <conditionalFormatting sqref="P11:P54">
    <cfRule type="cellIs" dxfId="22" priority="2" operator="equal">
      <formula>"x"</formula>
    </cfRule>
  </conditionalFormatting>
  <conditionalFormatting sqref="Q11:Q54">
    <cfRule type="cellIs" dxfId="21" priority="13" stopIfTrue="1" operator="equal">
      <formula>"x"</formula>
    </cfRule>
  </conditionalFormatting>
  <conditionalFormatting sqref="R11:R54">
    <cfRule type="cellIs" dxfId="20" priority="12" operator="equal">
      <formula>"x"</formula>
    </cfRule>
  </conditionalFormatting>
  <conditionalFormatting sqref="S11:S54">
    <cfRule type="cellIs" dxfId="19" priority="9" stopIfTrue="1" operator="equal">
      <formula>$AN$7</formula>
    </cfRule>
    <cfRule type="cellIs" dxfId="18" priority="10" stopIfTrue="1" operator="equal">
      <formula>$AN$6</formula>
    </cfRule>
  </conditionalFormatting>
  <conditionalFormatting sqref="AN7">
    <cfRule type="cellIs" dxfId="17" priority="17" stopIfTrue="1" operator="equal">
      <formula>$AN$6</formula>
    </cfRule>
  </conditionalFormatting>
  <conditionalFormatting sqref="AN6">
    <cfRule type="cellIs" dxfId="2" priority="1" stopIfTrue="1" operator="equal">
      <formula>$AN$6</formula>
    </cfRule>
  </conditionalFormatting>
  <dataValidations count="1">
    <dataValidation type="list" allowBlank="1" showInputMessage="1" showErrorMessage="1" sqref="S11:S54" xr:uid="{00000000-0002-0000-0600-000000000000}">
      <formula1>$AN$6:$AN$7</formula1>
    </dataValidation>
  </dataValidations>
  <hyperlinks>
    <hyperlink ref="U49" r:id="rId1" xr:uid="{AEE6CA2C-F52B-481B-A035-3C215753A8D0}"/>
    <hyperlink ref="U17" r:id="rId2" xr:uid="{EBF024BC-297A-4AB6-81E9-2BBAABC0769C}"/>
  </hyperlinks>
  <pageMargins left="0.511811024" right="0.511811024" top="0.78740157499999996" bottom="0.78740157499999996" header="0.31496062000000002" footer="0.31496062000000002"/>
  <pageSetup orientation="portrait" r:id="rId3"/>
  <drawing r:id="rId4"/>
  <legacyDrawing r:id="rId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37"/>
  <sheetViews>
    <sheetView showGridLines="0" zoomScale="80" zoomScaleNormal="80" zoomScalePageLayoutView="70" workbookViewId="0">
      <selection sqref="A1:XFD1048576"/>
    </sheetView>
  </sheetViews>
  <sheetFormatPr defaultColWidth="8.85546875" defaultRowHeight="15" x14ac:dyDescent="0.25"/>
  <cols>
    <col min="1" max="1" width="2.85546875" customWidth="1"/>
    <col min="2" max="2" width="3.85546875" customWidth="1"/>
    <col min="3" max="3" width="46.140625" customWidth="1"/>
    <col min="4" max="4" width="12" bestFit="1" customWidth="1"/>
    <col min="5" max="5" width="7.42578125" customWidth="1"/>
    <col min="6" max="6" width="12" bestFit="1" customWidth="1"/>
    <col min="7" max="7" width="8.140625" customWidth="1"/>
    <col min="8" max="8" width="9.140625" customWidth="1"/>
    <col min="24" max="24" width="2.85546875" customWidth="1"/>
    <col min="27" max="29" width="4.140625" customWidth="1"/>
  </cols>
  <sheetData>
    <row r="1" spans="1:24" x14ac:dyDescent="0.25">
      <c r="A1" s="11"/>
      <c r="B1" s="497" t="s">
        <v>509</v>
      </c>
      <c r="C1" s="497"/>
      <c r="D1" s="497"/>
      <c r="E1" s="497"/>
      <c r="F1" s="497"/>
      <c r="G1" s="497"/>
      <c r="H1" s="497"/>
      <c r="I1" s="497"/>
      <c r="J1" s="497"/>
      <c r="K1" s="497"/>
      <c r="L1" s="497"/>
      <c r="M1" s="497"/>
      <c r="N1" s="497"/>
      <c r="O1" s="497"/>
      <c r="P1" s="497"/>
      <c r="Q1" s="497"/>
      <c r="R1" s="497"/>
      <c r="S1" s="497"/>
      <c r="T1" s="497"/>
      <c r="U1" s="497"/>
      <c r="V1" s="497"/>
      <c r="W1" s="497"/>
      <c r="X1" s="11"/>
    </row>
    <row r="2" spans="1:24" s="15" customFormat="1" ht="21" customHeight="1" x14ac:dyDescent="0.25">
      <c r="A2" s="16"/>
      <c r="B2" s="497"/>
      <c r="C2" s="497"/>
      <c r="D2" s="497"/>
      <c r="E2" s="497"/>
      <c r="F2" s="497"/>
      <c r="G2" s="497"/>
      <c r="H2" s="497"/>
      <c r="I2" s="497"/>
      <c r="J2" s="497"/>
      <c r="K2" s="497"/>
      <c r="L2" s="497"/>
      <c r="M2" s="497"/>
      <c r="N2" s="497"/>
      <c r="O2" s="497"/>
      <c r="P2" s="497"/>
      <c r="Q2" s="497"/>
      <c r="R2" s="497"/>
      <c r="S2" s="497"/>
      <c r="T2" s="497"/>
      <c r="U2" s="497"/>
      <c r="V2" s="497"/>
      <c r="W2" s="497"/>
      <c r="X2" s="16"/>
    </row>
    <row r="3" spans="1:24" ht="33.75" customHeight="1" x14ac:dyDescent="0.35">
      <c r="A3" s="11"/>
      <c r="B3" s="503" t="str">
        <f>'Monitoria Anual - 4'!A2</f>
        <v>Plano de Ação Nacional para a Conservação da Herpetofauna Ameaçada do Nordeste - PAN Herpetofauna do Nordeste</v>
      </c>
      <c r="C3" s="503"/>
      <c r="D3" s="503"/>
      <c r="E3" s="503"/>
      <c r="F3" s="503"/>
      <c r="G3" s="503"/>
      <c r="H3" s="503"/>
      <c r="I3" s="503"/>
      <c r="J3" s="503"/>
      <c r="K3" s="503"/>
      <c r="L3" s="503"/>
      <c r="M3" s="503"/>
      <c r="N3" s="503"/>
      <c r="O3" s="503"/>
      <c r="P3" s="503"/>
      <c r="Q3" s="503"/>
      <c r="R3" s="503"/>
      <c r="S3" s="503"/>
      <c r="T3" s="503"/>
      <c r="U3" s="503"/>
      <c r="V3" s="503"/>
      <c r="W3" s="503"/>
      <c r="X3" s="11"/>
    </row>
    <row r="4" spans="1:24" x14ac:dyDescent="0.25">
      <c r="A4" s="11"/>
      <c r="J4" s="12"/>
      <c r="K4" s="12"/>
      <c r="L4" s="12"/>
      <c r="M4" s="12"/>
      <c r="N4" s="12"/>
      <c r="O4" s="12"/>
      <c r="X4" s="11"/>
    </row>
    <row r="5" spans="1:24" s="2" customFormat="1" ht="45" customHeight="1" x14ac:dyDescent="0.25">
      <c r="A5" s="18"/>
      <c r="B5" s="508" t="s">
        <v>510</v>
      </c>
      <c r="C5" s="508"/>
      <c r="D5" s="589" t="str">
        <f>'Monitoria Anual - 4'!B4</f>
        <v>Redução das ameaças e ampliação do conhecimento sobre os anfíbios e répteis da região Nordeste contemplados neste PAN, integrando a sociedade no processo de conservação, em cinco anos.</v>
      </c>
      <c r="E5" s="589"/>
      <c r="F5" s="589"/>
      <c r="G5" s="589"/>
      <c r="H5" s="589"/>
      <c r="I5" s="589"/>
      <c r="J5" s="589"/>
      <c r="K5" s="589"/>
      <c r="L5" s="589"/>
      <c r="M5" s="590"/>
      <c r="N5" s="13"/>
      <c r="O5" s="13"/>
      <c r="P5" s="13"/>
      <c r="Q5" s="13"/>
      <c r="R5" s="13"/>
      <c r="X5" s="18"/>
    </row>
    <row r="6" spans="1:24" ht="5.25" customHeight="1" x14ac:dyDescent="0.25">
      <c r="A6" s="11"/>
      <c r="J6" s="12"/>
      <c r="K6" s="12"/>
      <c r="L6" s="12"/>
      <c r="M6" s="12"/>
      <c r="N6" s="12"/>
      <c r="O6" s="12"/>
      <c r="X6" s="11"/>
    </row>
    <row r="7" spans="1:24" ht="26.25" customHeight="1" x14ac:dyDescent="0.25">
      <c r="A7" s="11"/>
      <c r="B7" s="508" t="s">
        <v>4</v>
      </c>
      <c r="C7" s="508"/>
      <c r="D7" s="498" t="str">
        <f>'Monitoria Anual - 4'!B6</f>
        <v>29/05 a 02/06/2023 (presencial)</v>
      </c>
      <c r="E7" s="498"/>
      <c r="F7" s="498"/>
      <c r="G7" s="499"/>
      <c r="H7" s="2"/>
      <c r="I7" s="14"/>
      <c r="J7" s="12"/>
      <c r="K7" s="12"/>
      <c r="L7" s="12"/>
      <c r="M7" s="12"/>
      <c r="N7" s="12"/>
      <c r="O7" s="12"/>
      <c r="X7" s="11"/>
    </row>
    <row r="8" spans="1:24" x14ac:dyDescent="0.25">
      <c r="A8" s="11"/>
      <c r="X8" s="11"/>
    </row>
    <row r="9" spans="1:24" ht="31.5" customHeight="1" x14ac:dyDescent="0.25">
      <c r="A9" s="11"/>
      <c r="B9" s="497" t="s">
        <v>511</v>
      </c>
      <c r="C9" s="497"/>
      <c r="D9" s="497"/>
      <c r="E9" s="497"/>
      <c r="F9" s="497"/>
      <c r="G9" s="497"/>
      <c r="H9" s="497"/>
      <c r="I9" s="497"/>
      <c r="J9" s="497"/>
      <c r="K9" s="497"/>
      <c r="L9" s="497"/>
      <c r="M9" s="497"/>
      <c r="N9" s="497"/>
      <c r="O9" s="497"/>
      <c r="P9" s="497"/>
      <c r="Q9" s="497"/>
      <c r="R9" s="497"/>
      <c r="S9" s="497"/>
      <c r="T9" s="497"/>
      <c r="U9" s="497"/>
      <c r="V9" s="497"/>
      <c r="W9" s="497"/>
      <c r="X9" s="11"/>
    </row>
    <row r="10" spans="1:24" x14ac:dyDescent="0.25">
      <c r="A10" s="11"/>
      <c r="G10" s="10"/>
      <c r="H10" s="10"/>
      <c r="I10" s="10"/>
      <c r="X10" s="11"/>
    </row>
    <row r="11" spans="1:24" ht="15.75" x14ac:dyDescent="0.25">
      <c r="A11" s="11"/>
      <c r="B11" s="498" t="s">
        <v>512</v>
      </c>
      <c r="C11" s="499"/>
      <c r="D11" s="42"/>
      <c r="E11" s="42"/>
      <c r="F11" s="42"/>
      <c r="G11" s="42"/>
      <c r="H11" s="42"/>
      <c r="I11" s="42"/>
      <c r="J11" s="42"/>
      <c r="K11" s="42"/>
      <c r="L11" s="42"/>
      <c r="M11" s="42"/>
      <c r="N11" s="42"/>
      <c r="O11" s="42"/>
      <c r="P11" s="42"/>
      <c r="Q11" s="42"/>
      <c r="R11" s="42"/>
      <c r="S11" s="42"/>
      <c r="T11" s="42"/>
      <c r="U11" s="42"/>
      <c r="V11" s="42"/>
      <c r="W11" s="42"/>
      <c r="X11" s="11"/>
    </row>
    <row r="12" spans="1:24" ht="15.75" thickBot="1" x14ac:dyDescent="0.3">
      <c r="A12" s="11"/>
      <c r="F12" s="504"/>
      <c r="G12" s="504"/>
      <c r="H12" s="172"/>
      <c r="X12" s="11"/>
    </row>
    <row r="13" spans="1:24" ht="33.75" customHeight="1" thickBot="1" x14ac:dyDescent="0.3">
      <c r="A13" s="11"/>
      <c r="C13" s="505" t="s">
        <v>1140</v>
      </c>
      <c r="D13" s="506"/>
      <c r="E13" s="506"/>
      <c r="F13" s="506"/>
      <c r="G13" s="507"/>
      <c r="H13" s="3"/>
      <c r="X13" s="11"/>
    </row>
    <row r="14" spans="1:24" s="2" customFormat="1" ht="34.5" customHeight="1" x14ac:dyDescent="0.25">
      <c r="A14" s="18"/>
      <c r="C14" s="26" t="s">
        <v>514</v>
      </c>
      <c r="D14" s="7" t="s">
        <v>515</v>
      </c>
      <c r="E14" s="8" t="s">
        <v>516</v>
      </c>
      <c r="F14" s="7" t="s">
        <v>517</v>
      </c>
      <c r="G14" s="9" t="s">
        <v>516</v>
      </c>
      <c r="H14" s="6"/>
      <c r="X14" s="18"/>
    </row>
    <row r="15" spans="1:24" ht="15.75" x14ac:dyDescent="0.25">
      <c r="A15" s="11"/>
      <c r="C15" s="77" t="s">
        <v>518</v>
      </c>
      <c r="D15" s="87"/>
      <c r="E15" s="88"/>
      <c r="F15" s="84">
        <f>COUNTA('Monitoria Anual - 4'!S11:S953)</f>
        <v>0</v>
      </c>
      <c r="G15" s="27">
        <f t="shared" ref="G15:G21" si="0">F15/$F$22</f>
        <v>0</v>
      </c>
      <c r="H15" s="4"/>
      <c r="X15" s="11"/>
    </row>
    <row r="16" spans="1:24" ht="15.75" x14ac:dyDescent="0.25">
      <c r="A16" s="11"/>
      <c r="C16" s="78" t="s">
        <v>519</v>
      </c>
      <c r="D16" s="89">
        <f>COUNTA('Monitoria Anual - 4'!N11:N953)</f>
        <v>0</v>
      </c>
      <c r="E16" s="29">
        <f>D16/$D$22</f>
        <v>0</v>
      </c>
      <c r="F16" s="85">
        <f>D16-AB16</f>
        <v>0</v>
      </c>
      <c r="G16" s="29">
        <f t="shared" si="0"/>
        <v>0</v>
      </c>
      <c r="H16" s="4"/>
      <c r="X16" s="11"/>
    </row>
    <row r="17" spans="1:24" ht="15.75" x14ac:dyDescent="0.25">
      <c r="A17" s="11"/>
      <c r="C17" s="79" t="s">
        <v>520</v>
      </c>
      <c r="D17" s="89">
        <f>COUNTA('Monitoria Anual - 4'!O11:O953)</f>
        <v>8</v>
      </c>
      <c r="E17" s="29">
        <f>D17/$D$22</f>
        <v>0.22857142857142856</v>
      </c>
      <c r="F17" s="85">
        <f>D17-AB17</f>
        <v>8</v>
      </c>
      <c r="G17" s="29">
        <f t="shared" si="0"/>
        <v>0.21621621621621623</v>
      </c>
      <c r="H17" s="4"/>
      <c r="X17" s="11"/>
    </row>
    <row r="18" spans="1:24" ht="15.75" x14ac:dyDescent="0.25">
      <c r="A18" s="11"/>
      <c r="C18" s="80" t="s">
        <v>521</v>
      </c>
      <c r="D18" s="89">
        <f>COUNTA('Monitoria Anual - 4'!P11:P953)</f>
        <v>8</v>
      </c>
      <c r="E18" s="29">
        <f>D18/$D$22</f>
        <v>0.22857142857142856</v>
      </c>
      <c r="F18" s="85">
        <f>D18-AB18</f>
        <v>8</v>
      </c>
      <c r="G18" s="29">
        <f t="shared" si="0"/>
        <v>0.21621621621621623</v>
      </c>
      <c r="H18" s="4"/>
      <c r="X18" s="11"/>
    </row>
    <row r="19" spans="1:24" ht="15.75" x14ac:dyDescent="0.25">
      <c r="A19" s="11"/>
      <c r="C19" s="81" t="s">
        <v>522</v>
      </c>
      <c r="D19" s="89">
        <f>COUNTA('Monitoria Anual - 4'!Q11:Q953)</f>
        <v>14</v>
      </c>
      <c r="E19" s="29">
        <f>D19/$D$22</f>
        <v>0.4</v>
      </c>
      <c r="F19" s="85">
        <f>D19-AB19</f>
        <v>14</v>
      </c>
      <c r="G19" s="29">
        <f t="shared" si="0"/>
        <v>0.3783783783783784</v>
      </c>
      <c r="H19" s="4"/>
      <c r="X19" s="11"/>
    </row>
    <row r="20" spans="1:24" ht="15.75" x14ac:dyDescent="0.25">
      <c r="A20" s="11"/>
      <c r="C20" s="82" t="s">
        <v>523</v>
      </c>
      <c r="D20" s="89">
        <f>COUNTA('Monitoria Anual - 4'!R11:R953)</f>
        <v>5</v>
      </c>
      <c r="E20" s="29">
        <f>D20/$D$22</f>
        <v>0.14285714285714285</v>
      </c>
      <c r="F20" s="85">
        <f>D20-AB20</f>
        <v>5</v>
      </c>
      <c r="G20" s="29">
        <f t="shared" si="0"/>
        <v>0.13513513513513514</v>
      </c>
      <c r="H20" s="4"/>
      <c r="X20" s="11"/>
    </row>
    <row r="21" spans="1:24" ht="15.75" x14ac:dyDescent="0.25">
      <c r="A21" s="11"/>
      <c r="C21" s="83" t="s">
        <v>524</v>
      </c>
      <c r="D21" s="90"/>
      <c r="E21" s="91"/>
      <c r="F21" s="86">
        <f>'Monitoria Anual - 4'!B60</f>
        <v>2</v>
      </c>
      <c r="G21" s="30">
        <f t="shared" si="0"/>
        <v>5.4054054054054057E-2</v>
      </c>
      <c r="H21" s="4"/>
      <c r="X21" s="11"/>
    </row>
    <row r="22" spans="1:24" ht="16.5" thickBot="1" x14ac:dyDescent="0.3">
      <c r="A22" s="11"/>
      <c r="C22" s="92" t="s">
        <v>525</v>
      </c>
      <c r="D22" s="94">
        <f>SUM(D16:D21)</f>
        <v>35</v>
      </c>
      <c r="E22" s="32">
        <f>SUM(E15:E21)</f>
        <v>1</v>
      </c>
      <c r="F22" s="93">
        <f>SUM(F16:F21)</f>
        <v>37</v>
      </c>
      <c r="G22" s="32">
        <f>SUM(G16:G21)</f>
        <v>1</v>
      </c>
      <c r="H22" s="4"/>
      <c r="X22" s="11"/>
    </row>
    <row r="23" spans="1:24" ht="15.75" thickBot="1" x14ac:dyDescent="0.3">
      <c r="A23" s="11"/>
      <c r="C23" s="73" t="s">
        <v>526</v>
      </c>
      <c r="D23" s="500">
        <f>COUNTIF('Monitoria Anual - 4'!S11:S953,"Agrupada")</f>
        <v>0</v>
      </c>
      <c r="E23" s="501"/>
      <c r="F23" s="501"/>
      <c r="G23" s="502"/>
      <c r="H23" s="5"/>
      <c r="X23" s="11"/>
    </row>
    <row r="24" spans="1:24" ht="15.75" thickBot="1" x14ac:dyDescent="0.3">
      <c r="A24" s="11"/>
      <c r="C24" s="72" t="s">
        <v>527</v>
      </c>
      <c r="D24" s="500">
        <f>COUNTIF('Monitoria Anual - 4'!S11:S115,"Excluída")</f>
        <v>0</v>
      </c>
      <c r="E24" s="501"/>
      <c r="F24" s="501"/>
      <c r="G24" s="502"/>
      <c r="X24" s="11"/>
    </row>
    <row r="25" spans="1:24" x14ac:dyDescent="0.25">
      <c r="A25" s="11"/>
      <c r="X25" s="11"/>
    </row>
    <row r="26" spans="1:24" x14ac:dyDescent="0.25">
      <c r="A26" s="11"/>
      <c r="X26" s="11"/>
    </row>
    <row r="27" spans="1:24" ht="15.75" x14ac:dyDescent="0.25">
      <c r="A27" s="11"/>
      <c r="B27" s="498" t="s">
        <v>528</v>
      </c>
      <c r="C27" s="499"/>
      <c r="D27" s="42"/>
      <c r="E27" s="42"/>
      <c r="F27" s="42"/>
      <c r="G27" s="42"/>
      <c r="X27" s="11"/>
    </row>
    <row r="28" spans="1:24" ht="16.5" thickBot="1" x14ac:dyDescent="0.3">
      <c r="A28" s="11"/>
      <c r="B28" s="42"/>
      <c r="C28" s="17"/>
      <c r="D28" s="17"/>
      <c r="E28" s="17"/>
      <c r="F28" s="17"/>
      <c r="G28" s="17"/>
      <c r="H28" s="42"/>
      <c r="I28" s="42"/>
      <c r="J28" s="42"/>
      <c r="K28" s="42"/>
      <c r="L28" s="42"/>
      <c r="M28" s="42"/>
      <c r="N28" s="42"/>
      <c r="O28" s="42"/>
      <c r="P28" s="42"/>
      <c r="Q28" s="42"/>
      <c r="R28" s="42"/>
      <c r="S28" s="42"/>
      <c r="T28" s="42"/>
      <c r="U28" s="42"/>
      <c r="V28" s="42"/>
      <c r="W28" s="42"/>
      <c r="X28" s="11"/>
    </row>
    <row r="29" spans="1:24" ht="16.5" thickBot="1" x14ac:dyDescent="0.3">
      <c r="A29" s="11"/>
      <c r="B29" s="17"/>
      <c r="C29" s="33" t="s">
        <v>529</v>
      </c>
      <c r="D29" s="66">
        <f>COUNTA('Monitoria Anual - 4'!A11:A54)</f>
        <v>4</v>
      </c>
      <c r="H29" s="17"/>
      <c r="I29" s="17"/>
      <c r="J29" s="17"/>
      <c r="K29" s="17"/>
      <c r="L29" s="17"/>
      <c r="M29" s="17"/>
      <c r="N29" s="17"/>
      <c r="O29" s="17"/>
      <c r="P29" s="17"/>
      <c r="Q29" s="17"/>
      <c r="R29" s="17"/>
      <c r="S29" s="17"/>
      <c r="T29" s="17"/>
      <c r="U29" s="17"/>
      <c r="V29" s="17"/>
      <c r="W29" s="17"/>
      <c r="X29" s="11"/>
    </row>
    <row r="30" spans="1:24" ht="15.75" thickBot="1" x14ac:dyDescent="0.3">
      <c r="A30" s="11"/>
      <c r="X30" s="11"/>
    </row>
    <row r="31" spans="1:24" ht="15.75" thickBot="1" x14ac:dyDescent="0.3">
      <c r="A31" s="11"/>
      <c r="C31" s="76" t="s">
        <v>530</v>
      </c>
      <c r="D31" s="76" t="s">
        <v>531</v>
      </c>
      <c r="E31" s="19"/>
      <c r="F31" s="20"/>
      <c r="G31" s="21"/>
      <c r="H31" s="23"/>
      <c r="I31" s="24"/>
      <c r="J31" s="25"/>
      <c r="W31" s="1"/>
      <c r="X31" s="11"/>
    </row>
    <row r="32" spans="1:24" x14ac:dyDescent="0.25">
      <c r="A32" s="11"/>
      <c r="C32" s="74" t="s">
        <v>532</v>
      </c>
      <c r="D32" s="97">
        <f>SUM(F32:J32)</f>
        <v>9</v>
      </c>
      <c r="E32" s="34">
        <f>COUNTA('Monitoria Anual - 4'!S11:S21)</f>
        <v>0</v>
      </c>
      <c r="F32" s="64">
        <f>COUNTA('Monitoria Anual - 4'!N11:N21)</f>
        <v>0</v>
      </c>
      <c r="G32" s="64">
        <f>COUNTA('Monitoria Anual - 4'!O11:O21)</f>
        <v>1</v>
      </c>
      <c r="H32" s="64">
        <f>COUNTA('Monitoria Anual - 4'!P11:P21)</f>
        <v>3</v>
      </c>
      <c r="I32" s="64">
        <f>COUNTA('Monitoria Anual - 4'!Q11:Q21)</f>
        <v>4</v>
      </c>
      <c r="J32" s="65">
        <f>COUNTA('Monitoria Anual - 4'!R11:R21)</f>
        <v>1</v>
      </c>
      <c r="W32" s="1"/>
      <c r="X32" s="11"/>
    </row>
    <row r="33" spans="1:24" x14ac:dyDescent="0.25">
      <c r="A33" s="11"/>
      <c r="C33" s="75" t="s">
        <v>533</v>
      </c>
      <c r="D33" s="74">
        <f>SUM(F33:J33)</f>
        <v>15</v>
      </c>
      <c r="E33" s="35">
        <f>COUNTA('Monitoria Anual - 4'!S22:S36)</f>
        <v>0</v>
      </c>
      <c r="F33" s="36">
        <f>COUNTA('Monitoria Anual - 4'!N22:N36)</f>
        <v>0</v>
      </c>
      <c r="G33" s="36">
        <f>COUNTA('Monitoria Anual - 4'!O22:O36)</f>
        <v>4</v>
      </c>
      <c r="H33" s="36">
        <f>COUNTA('Monitoria Anual - 4'!P22:P36)</f>
        <v>4</v>
      </c>
      <c r="I33" s="36">
        <f>COUNTA('Monitoria Anual - 4'!Q22:Q36)</f>
        <v>5</v>
      </c>
      <c r="J33" s="37">
        <f>COUNTA('Monitoria Anual - 4'!R22:R36)</f>
        <v>2</v>
      </c>
      <c r="W33" s="1"/>
      <c r="X33" s="11"/>
    </row>
    <row r="34" spans="1:24" x14ac:dyDescent="0.25">
      <c r="A34" s="11"/>
      <c r="C34" s="75" t="s">
        <v>534</v>
      </c>
      <c r="D34" s="74">
        <f>SUM(F34:J34)</f>
        <v>6</v>
      </c>
      <c r="E34" s="35">
        <f>COUNTA('Monitoria Anual - 4'!S37:S45)</f>
        <v>0</v>
      </c>
      <c r="F34" s="36">
        <f>COUNTA('Monitoria Anual - 4'!N37:N45)</f>
        <v>0</v>
      </c>
      <c r="G34" s="36">
        <f>COUNTA('Monitoria Anual - 4'!O37:O45)</f>
        <v>2</v>
      </c>
      <c r="H34" s="36">
        <f>COUNTA('Monitoria Anual - 4'!P37:P45)</f>
        <v>0</v>
      </c>
      <c r="I34" s="36">
        <f>COUNTA('Monitoria Anual - 4'!Q37:Q45)</f>
        <v>2</v>
      </c>
      <c r="J34" s="37">
        <f>COUNTA('Monitoria Anual - 4'!R37:R45)</f>
        <v>2</v>
      </c>
      <c r="W34" s="1"/>
      <c r="X34" s="11"/>
    </row>
    <row r="35" spans="1:24" x14ac:dyDescent="0.25">
      <c r="A35" s="11"/>
      <c r="C35" s="75" t="s">
        <v>535</v>
      </c>
      <c r="D35" s="74">
        <f>SUM(F35:J35)</f>
        <v>5</v>
      </c>
      <c r="E35" s="35">
        <f>COUNTA('Monitoria Anual - 4'!S46:S54)</f>
        <v>0</v>
      </c>
      <c r="F35" s="36">
        <f>COUNTA('Monitoria Anual - 4'!N46:N54)</f>
        <v>0</v>
      </c>
      <c r="G35" s="36">
        <f>COUNTA('Monitoria Anual - 4'!O46:O54)</f>
        <v>1</v>
      </c>
      <c r="H35" s="36">
        <f>COUNTA('Monitoria Anual - 4'!P46:P54)</f>
        <v>1</v>
      </c>
      <c r="I35" s="36">
        <f>COUNTA('Monitoria Anual - 4'!Q46:Q54)</f>
        <v>3</v>
      </c>
      <c r="J35" s="37">
        <f>COUNTA('Monitoria Anual - 4'!R46:R54)</f>
        <v>0</v>
      </c>
      <c r="W35" s="1"/>
      <c r="X35" s="11"/>
    </row>
    <row r="36" spans="1:24" x14ac:dyDescent="0.25">
      <c r="A36" s="11"/>
      <c r="X36" s="11"/>
    </row>
    <row r="37" spans="1:24" x14ac:dyDescent="0.25">
      <c r="A37" s="11"/>
      <c r="B37" s="11"/>
      <c r="C37" s="11"/>
      <c r="D37" s="11"/>
      <c r="E37" s="11"/>
      <c r="F37" s="11"/>
      <c r="G37" s="11"/>
      <c r="H37" s="11"/>
      <c r="I37" s="11"/>
      <c r="J37" s="11"/>
      <c r="K37" s="11"/>
      <c r="L37" s="11"/>
      <c r="M37" s="11"/>
      <c r="N37" s="11"/>
      <c r="O37" s="11"/>
      <c r="P37" s="11"/>
      <c r="Q37" s="11"/>
      <c r="R37" s="11"/>
      <c r="S37" s="11"/>
      <c r="T37" s="11"/>
      <c r="U37" s="11"/>
      <c r="V37" s="11"/>
      <c r="W37" s="11"/>
      <c r="X37" s="11"/>
    </row>
  </sheetData>
  <sheetProtection algorithmName="SHA-512" hashValue="bkUVd0WXe1U9lfgNHSwWzHpS8P1/mrw9rQk+SM5WAxTnlvrkfrLEczzfVa3cHo1WL/0QGjgtNbH8gZCi4ip9Vw==" saltValue="1tIDB6O1dj/lsqWHUx+nGA==" spinCount="100000" sheet="1" objects="1" scenarios="1" formatCells="0" formatColumns="0" formatRows="0"/>
  <protectedRanges>
    <protectedRange sqref="C13:G13" name="Range1"/>
  </protectedRanges>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35 F33:F35">
    <cfRule type="cellIs" dxfId="16"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J208"/>
  <sheetViews>
    <sheetView showGridLines="0" tabSelected="1" zoomScale="80" zoomScaleNormal="80" workbookViewId="0">
      <selection activeCell="Q66" sqref="Q66"/>
    </sheetView>
  </sheetViews>
  <sheetFormatPr defaultColWidth="8.85546875" defaultRowHeight="15" x14ac:dyDescent="0.25"/>
  <cols>
    <col min="1" max="1" width="32" style="2" customWidth="1"/>
    <col min="2" max="2" width="7.28515625" style="2" customWidth="1"/>
    <col min="3" max="3" width="73.42578125" style="2" customWidth="1"/>
    <col min="4" max="4" width="26.7109375" style="2" customWidth="1"/>
    <col min="5" max="5" width="24" style="2" customWidth="1"/>
    <col min="6" max="7" width="13.7109375" style="2" bestFit="1" customWidth="1"/>
    <col min="8" max="8" width="30" style="2" customWidth="1"/>
    <col min="9" max="9" width="25.140625" style="2" customWidth="1"/>
    <col min="10" max="10" width="53.5703125" style="2" customWidth="1"/>
    <col min="11" max="11" width="25.140625" style="2" customWidth="1"/>
    <col min="12" max="12" width="29.85546875" style="2" customWidth="1"/>
    <col min="13" max="13" width="66" style="2" customWidth="1"/>
    <col min="14" max="14" width="23.42578125" style="57" customWidth="1"/>
    <col min="15" max="15" width="24.140625" style="57" customWidth="1"/>
    <col min="16" max="16" width="21.42578125" style="57" customWidth="1"/>
    <col min="17" max="17" width="68.85546875" style="2" customWidth="1"/>
    <col min="18" max="18" width="48.5703125" style="2" customWidth="1"/>
    <col min="19" max="19" width="40" style="2" customWidth="1"/>
    <col min="20" max="20" width="41.7109375" style="2" customWidth="1"/>
    <col min="21" max="21" width="26.7109375" style="2" customWidth="1"/>
    <col min="22" max="22" width="2.7109375" style="2" customWidth="1"/>
    <col min="23" max="25" width="8.85546875" style="2"/>
    <col min="26" max="26" width="8.85546875" style="2" hidden="1" customWidth="1"/>
    <col min="27" max="16384" width="8.85546875" style="2"/>
  </cols>
  <sheetData>
    <row r="1" spans="1:36" ht="30.75" customHeight="1" x14ac:dyDescent="0.25">
      <c r="A1" s="446" t="s">
        <v>509</v>
      </c>
      <c r="B1" s="446"/>
      <c r="C1" s="446"/>
      <c r="D1" s="446"/>
      <c r="E1" s="446"/>
      <c r="F1" s="446"/>
      <c r="G1" s="446"/>
      <c r="H1" s="446"/>
      <c r="I1" s="446"/>
      <c r="J1" s="446"/>
      <c r="K1" s="446"/>
      <c r="L1" s="446"/>
      <c r="M1" s="446"/>
      <c r="N1" s="446"/>
      <c r="O1" s="446"/>
      <c r="P1" s="446"/>
      <c r="Q1" s="446"/>
      <c r="R1" s="446"/>
      <c r="S1" s="446"/>
      <c r="T1" s="446"/>
      <c r="U1" s="446"/>
      <c r="V1" s="446"/>
      <c r="W1" s="446"/>
      <c r="X1" s="446"/>
      <c r="Y1" s="446"/>
      <c r="Z1" s="446"/>
      <c r="AA1" s="446"/>
      <c r="AB1" s="446"/>
      <c r="AC1" s="446"/>
      <c r="AD1" s="446"/>
      <c r="AE1" s="446"/>
      <c r="AF1" s="446"/>
      <c r="AG1" s="446"/>
      <c r="AH1" s="446"/>
      <c r="AI1" s="446"/>
      <c r="AJ1" s="18"/>
    </row>
    <row r="2" spans="1:36" ht="33.75" customHeight="1" thickBot="1" x14ac:dyDescent="0.3">
      <c r="A2" s="447" t="s">
        <v>1141</v>
      </c>
      <c r="B2" s="447"/>
      <c r="C2" s="447"/>
      <c r="D2" s="447"/>
      <c r="E2" s="447"/>
      <c r="F2" s="447"/>
      <c r="G2" s="447"/>
      <c r="H2" s="447"/>
      <c r="I2" s="447"/>
      <c r="J2" s="447"/>
      <c r="K2" s="447"/>
      <c r="L2" s="447"/>
      <c r="M2" s="447"/>
      <c r="N2" s="447"/>
      <c r="O2" s="447"/>
      <c r="P2" s="447"/>
      <c r="Q2" s="447"/>
      <c r="R2" s="447"/>
      <c r="S2" s="447"/>
      <c r="T2" s="447"/>
      <c r="U2" s="447"/>
      <c r="V2" s="447"/>
      <c r="W2" s="447"/>
      <c r="X2" s="447"/>
      <c r="Y2" s="447"/>
      <c r="Z2" s="447"/>
      <c r="AA2" s="447"/>
      <c r="AB2" s="447"/>
      <c r="AC2" s="447"/>
      <c r="AD2" s="447"/>
      <c r="AE2" s="447"/>
      <c r="AF2" s="447"/>
      <c r="AG2" s="447"/>
      <c r="AH2" s="447"/>
      <c r="AI2" s="447"/>
      <c r="AJ2" s="18"/>
    </row>
    <row r="3" spans="1:36" ht="15.75" thickTop="1" x14ac:dyDescent="0.25">
      <c r="Q3" s="57"/>
      <c r="R3" s="57"/>
      <c r="S3" s="57"/>
      <c r="AJ3" s="18"/>
    </row>
    <row r="4" spans="1:36" ht="45" customHeight="1" x14ac:dyDescent="0.25">
      <c r="A4" s="52" t="s">
        <v>2</v>
      </c>
      <c r="B4" s="547" t="s">
        <v>3</v>
      </c>
      <c r="C4" s="547"/>
      <c r="D4" s="547"/>
      <c r="E4" s="547"/>
      <c r="F4" s="547"/>
      <c r="G4" s="548"/>
      <c r="H4" s="13"/>
      <c r="I4" s="13"/>
      <c r="J4" s="13"/>
      <c r="K4" s="13"/>
      <c r="L4" s="13"/>
      <c r="M4" s="13"/>
      <c r="N4" s="13"/>
      <c r="O4" s="13"/>
      <c r="P4" s="13"/>
      <c r="Q4" s="13"/>
      <c r="R4" s="13"/>
      <c r="AJ4" s="18"/>
    </row>
    <row r="5" spans="1:36" x14ac:dyDescent="0.25">
      <c r="Q5" s="57"/>
      <c r="R5" s="57"/>
      <c r="S5" s="57"/>
      <c r="AJ5" s="18"/>
    </row>
    <row r="6" spans="1:36" ht="27" customHeight="1" x14ac:dyDescent="0.25">
      <c r="A6" s="52" t="s">
        <v>4</v>
      </c>
      <c r="B6" s="549" t="s">
        <v>1142</v>
      </c>
      <c r="C6" s="461"/>
      <c r="M6" s="57"/>
      <c r="Q6" s="57"/>
      <c r="R6" s="57"/>
      <c r="S6" s="57"/>
      <c r="Z6" s="2" t="s">
        <v>6</v>
      </c>
      <c r="AJ6" s="18"/>
    </row>
    <row r="7" spans="1:36" ht="15.75" thickBot="1" x14ac:dyDescent="0.3">
      <c r="W7" s="18"/>
      <c r="Z7" s="58" t="s">
        <v>7</v>
      </c>
    </row>
    <row r="8" spans="1:36" ht="27" customHeight="1" thickBot="1" x14ac:dyDescent="0.3">
      <c r="A8" s="464" t="s">
        <v>8</v>
      </c>
      <c r="B8" s="465"/>
      <c r="C8" s="465"/>
      <c r="D8" s="465"/>
      <c r="E8" s="465"/>
      <c r="F8" s="465"/>
      <c r="G8" s="465"/>
      <c r="H8" s="465"/>
      <c r="I8" s="465"/>
      <c r="J8" s="465"/>
      <c r="K8" s="465"/>
      <c r="L8" s="465"/>
      <c r="M8" s="466"/>
      <c r="N8" s="482" t="s">
        <v>9</v>
      </c>
      <c r="O8" s="483"/>
      <c r="P8" s="483"/>
      <c r="Q8" s="483"/>
      <c r="R8" s="483"/>
      <c r="S8" s="483"/>
      <c r="T8" s="483"/>
      <c r="U8" s="484"/>
      <c r="W8" s="18"/>
    </row>
    <row r="9" spans="1:36" ht="24" customHeight="1" x14ac:dyDescent="0.25">
      <c r="A9" s="523" t="s">
        <v>11</v>
      </c>
      <c r="B9" s="525" t="s">
        <v>12</v>
      </c>
      <c r="C9" s="525" t="s">
        <v>13</v>
      </c>
      <c r="D9" s="525" t="s">
        <v>14</v>
      </c>
      <c r="E9" s="468" t="s">
        <v>15</v>
      </c>
      <c r="F9" s="525" t="s">
        <v>16</v>
      </c>
      <c r="G9" s="525"/>
      <c r="H9" s="525" t="s">
        <v>17</v>
      </c>
      <c r="I9" s="525" t="s">
        <v>18</v>
      </c>
      <c r="J9" s="525" t="s">
        <v>19</v>
      </c>
      <c r="K9" s="545" t="s">
        <v>20</v>
      </c>
      <c r="L9" s="546"/>
      <c r="M9" s="525" t="s">
        <v>21</v>
      </c>
      <c r="N9" s="535" t="s">
        <v>23</v>
      </c>
      <c r="O9" s="591" t="s">
        <v>1143</v>
      </c>
      <c r="P9" s="541" t="s">
        <v>26</v>
      </c>
      <c r="Q9" s="518" t="s">
        <v>28</v>
      </c>
      <c r="R9" s="518" t="s">
        <v>29</v>
      </c>
      <c r="S9" s="518" t="s">
        <v>30</v>
      </c>
      <c r="T9" s="518" t="s">
        <v>31</v>
      </c>
      <c r="U9" s="518" t="s">
        <v>32</v>
      </c>
      <c r="W9" s="18"/>
    </row>
    <row r="10" spans="1:36" ht="18.75" customHeight="1" thickBot="1" x14ac:dyDescent="0.3">
      <c r="A10" s="524"/>
      <c r="B10" s="526"/>
      <c r="C10" s="526"/>
      <c r="D10" s="526"/>
      <c r="E10" s="527"/>
      <c r="F10" s="51" t="s">
        <v>44</v>
      </c>
      <c r="G10" s="51" t="s">
        <v>45</v>
      </c>
      <c r="H10" s="526"/>
      <c r="I10" s="526"/>
      <c r="J10" s="526"/>
      <c r="K10" s="96" t="s">
        <v>46</v>
      </c>
      <c r="L10" s="96" t="s">
        <v>47</v>
      </c>
      <c r="M10" s="526"/>
      <c r="N10" s="536"/>
      <c r="O10" s="592"/>
      <c r="P10" s="542"/>
      <c r="Q10" s="520"/>
      <c r="R10" s="520"/>
      <c r="S10" s="520"/>
      <c r="T10" s="520"/>
      <c r="U10" s="520"/>
      <c r="W10" s="18"/>
    </row>
    <row r="11" spans="1:36" ht="41.25" customHeight="1" x14ac:dyDescent="0.25">
      <c r="A11" s="594" t="s">
        <v>1144</v>
      </c>
      <c r="B11" s="264" t="s">
        <v>49</v>
      </c>
      <c r="C11" s="231" t="s">
        <v>541</v>
      </c>
      <c r="D11" s="111" t="s">
        <v>51</v>
      </c>
      <c r="E11" s="112" t="s">
        <v>542</v>
      </c>
      <c r="F11" s="113">
        <v>43647</v>
      </c>
      <c r="G11" s="113">
        <v>44531</v>
      </c>
      <c r="H11" s="111" t="s">
        <v>53</v>
      </c>
      <c r="I11" s="131">
        <v>0</v>
      </c>
      <c r="J11" s="111" t="s">
        <v>1145</v>
      </c>
      <c r="K11" s="218" t="s">
        <v>142</v>
      </c>
      <c r="L11" s="109"/>
      <c r="M11" s="109"/>
      <c r="N11" s="60"/>
      <c r="O11" s="59"/>
      <c r="P11" s="109" t="s">
        <v>55</v>
      </c>
      <c r="Q11" s="150" t="s">
        <v>1146</v>
      </c>
      <c r="R11" s="228" t="s">
        <v>1147</v>
      </c>
      <c r="S11" s="307"/>
      <c r="T11" s="171" t="s">
        <v>1148</v>
      </c>
      <c r="U11" s="171"/>
      <c r="W11" s="18"/>
    </row>
    <row r="12" spans="1:36" ht="63" customHeight="1" x14ac:dyDescent="0.25">
      <c r="A12" s="472"/>
      <c r="B12" s="337" t="s">
        <v>61</v>
      </c>
      <c r="C12" s="231" t="s">
        <v>548</v>
      </c>
      <c r="D12" s="111" t="s">
        <v>63</v>
      </c>
      <c r="E12" s="111" t="s">
        <v>64</v>
      </c>
      <c r="F12" s="113">
        <v>44013</v>
      </c>
      <c r="G12" s="113">
        <v>45261</v>
      </c>
      <c r="H12" s="111" t="s">
        <v>268</v>
      </c>
      <c r="I12" s="131">
        <v>0</v>
      </c>
      <c r="J12" s="336" t="s">
        <v>1149</v>
      </c>
      <c r="K12" s="111"/>
      <c r="L12" s="115"/>
      <c r="M12" s="218" t="s">
        <v>969</v>
      </c>
      <c r="N12" s="59"/>
      <c r="O12" s="59" t="s">
        <v>1267</v>
      </c>
      <c r="P12" s="59"/>
      <c r="Q12" s="435" t="s">
        <v>1265</v>
      </c>
      <c r="R12" s="230" t="s">
        <v>1266</v>
      </c>
      <c r="S12" s="434" t="s">
        <v>1268</v>
      </c>
      <c r="T12" s="266" t="s">
        <v>1150</v>
      </c>
      <c r="U12" s="403" t="s">
        <v>1151</v>
      </c>
      <c r="W12" s="18"/>
    </row>
    <row r="13" spans="1:36" ht="78" customHeight="1" x14ac:dyDescent="0.25">
      <c r="A13" s="472"/>
      <c r="B13" s="317" t="s">
        <v>69</v>
      </c>
      <c r="C13" s="231" t="s">
        <v>551</v>
      </c>
      <c r="D13" s="111" t="s">
        <v>552</v>
      </c>
      <c r="E13" s="111" t="s">
        <v>553</v>
      </c>
      <c r="F13" s="113">
        <v>44562</v>
      </c>
      <c r="G13" s="147">
        <v>45474</v>
      </c>
      <c r="H13" s="150" t="s">
        <v>268</v>
      </c>
      <c r="I13" s="131">
        <v>500000</v>
      </c>
      <c r="J13" s="111" t="s">
        <v>970</v>
      </c>
      <c r="K13" s="111" t="s">
        <v>74</v>
      </c>
      <c r="L13" s="115"/>
      <c r="M13" s="111" t="s">
        <v>971</v>
      </c>
      <c r="N13" s="109" t="s">
        <v>55</v>
      </c>
      <c r="O13" s="59"/>
      <c r="P13" s="306"/>
      <c r="Q13" s="427" t="s">
        <v>1152</v>
      </c>
      <c r="R13" s="385" t="s">
        <v>1153</v>
      </c>
      <c r="S13" s="385" t="s">
        <v>1154</v>
      </c>
      <c r="T13" s="266" t="s">
        <v>1150</v>
      </c>
      <c r="U13" s="150"/>
      <c r="W13" s="18"/>
    </row>
    <row r="14" spans="1:36" ht="88.5" customHeight="1" x14ac:dyDescent="0.25">
      <c r="A14" s="472"/>
      <c r="B14" s="269" t="s">
        <v>81</v>
      </c>
      <c r="C14" s="231" t="s">
        <v>82</v>
      </c>
      <c r="D14" s="111" t="s">
        <v>559</v>
      </c>
      <c r="E14" s="112" t="s">
        <v>84</v>
      </c>
      <c r="F14" s="113">
        <v>43647</v>
      </c>
      <c r="G14" s="113">
        <v>45474</v>
      </c>
      <c r="H14" s="116" t="s">
        <v>773</v>
      </c>
      <c r="I14" s="116">
        <v>150000</v>
      </c>
      <c r="J14" s="111" t="s">
        <v>774</v>
      </c>
      <c r="K14" s="117"/>
      <c r="L14" s="115"/>
      <c r="M14" s="111" t="s">
        <v>87</v>
      </c>
      <c r="N14" s="59"/>
      <c r="O14" s="59"/>
      <c r="P14" s="59" t="s">
        <v>55</v>
      </c>
      <c r="Q14" s="415" t="s">
        <v>1155</v>
      </c>
      <c r="R14" s="408" t="s">
        <v>1156</v>
      </c>
      <c r="S14" s="304"/>
      <c r="T14" s="402" t="s">
        <v>1157</v>
      </c>
      <c r="U14" s="150"/>
      <c r="W14" s="18"/>
    </row>
    <row r="15" spans="1:36" ht="81.75" customHeight="1" x14ac:dyDescent="0.25">
      <c r="A15" s="472"/>
      <c r="B15" s="269" t="s">
        <v>94</v>
      </c>
      <c r="C15" s="231" t="s">
        <v>775</v>
      </c>
      <c r="D15" s="111" t="s">
        <v>96</v>
      </c>
      <c r="E15" s="112"/>
      <c r="F15" s="113">
        <v>43647</v>
      </c>
      <c r="G15" s="113">
        <v>45474</v>
      </c>
      <c r="H15" s="116" t="s">
        <v>85</v>
      </c>
      <c r="I15" s="131">
        <v>1000000</v>
      </c>
      <c r="J15" s="111" t="s">
        <v>778</v>
      </c>
      <c r="K15" s="111" t="s">
        <v>564</v>
      </c>
      <c r="L15" s="115"/>
      <c r="M15" s="111"/>
      <c r="N15" s="59"/>
      <c r="O15" s="59"/>
      <c r="P15" s="306" t="s">
        <v>55</v>
      </c>
      <c r="Q15" s="416" t="s">
        <v>1158</v>
      </c>
      <c r="R15" s="409" t="s">
        <v>1159</v>
      </c>
      <c r="S15" s="338"/>
      <c r="T15" s="150" t="s">
        <v>806</v>
      </c>
      <c r="U15" s="150"/>
      <c r="W15" s="18"/>
    </row>
    <row r="16" spans="1:36" ht="90" customHeight="1" x14ac:dyDescent="0.25">
      <c r="A16" s="472"/>
      <c r="B16" s="269" t="s">
        <v>105</v>
      </c>
      <c r="C16" s="231" t="s">
        <v>117</v>
      </c>
      <c r="D16" s="111" t="s">
        <v>781</v>
      </c>
      <c r="E16" s="111" t="s">
        <v>108</v>
      </c>
      <c r="F16" s="113">
        <v>43647</v>
      </c>
      <c r="G16" s="113">
        <v>45474</v>
      </c>
      <c r="H16" s="116" t="s">
        <v>109</v>
      </c>
      <c r="I16" s="131">
        <v>10000</v>
      </c>
      <c r="J16" s="111" t="s">
        <v>566</v>
      </c>
      <c r="K16" s="111" t="s">
        <v>111</v>
      </c>
      <c r="L16" s="115"/>
      <c r="M16" s="111" t="s">
        <v>112</v>
      </c>
      <c r="N16" s="59"/>
      <c r="O16" s="59"/>
      <c r="P16" s="306" t="s">
        <v>55</v>
      </c>
      <c r="Q16" s="417" t="s">
        <v>1160</v>
      </c>
      <c r="R16" s="410" t="s">
        <v>1161</v>
      </c>
      <c r="S16" s="342"/>
      <c r="T16" s="150" t="s">
        <v>806</v>
      </c>
      <c r="U16" s="229"/>
      <c r="W16" s="18"/>
    </row>
    <row r="17" spans="1:23" ht="58.5" customHeight="1" x14ac:dyDescent="0.25">
      <c r="A17" s="472"/>
      <c r="B17" s="337" t="s">
        <v>119</v>
      </c>
      <c r="C17" s="231" t="s">
        <v>120</v>
      </c>
      <c r="D17" s="111" t="s">
        <v>121</v>
      </c>
      <c r="E17" s="112" t="s">
        <v>122</v>
      </c>
      <c r="F17" s="113">
        <v>43647</v>
      </c>
      <c r="G17" s="113">
        <v>45474</v>
      </c>
      <c r="H17" s="362" t="s">
        <v>1162</v>
      </c>
      <c r="I17" s="116">
        <v>10000</v>
      </c>
      <c r="J17" s="115" t="s">
        <v>787</v>
      </c>
      <c r="K17" s="115"/>
      <c r="L17" s="115"/>
      <c r="M17" s="111" t="s">
        <v>986</v>
      </c>
      <c r="N17" s="59"/>
      <c r="O17" s="59" t="s">
        <v>55</v>
      </c>
      <c r="P17" s="306"/>
      <c r="Q17" s="418" t="s">
        <v>1163</v>
      </c>
      <c r="R17" s="385" t="s">
        <v>1164</v>
      </c>
      <c r="S17" s="436" t="s">
        <v>1269</v>
      </c>
      <c r="T17" s="341" t="s">
        <v>806</v>
      </c>
      <c r="U17" s="316"/>
      <c r="W17" s="18"/>
    </row>
    <row r="18" spans="1:23" ht="62.25" customHeight="1" x14ac:dyDescent="0.25">
      <c r="A18" s="472"/>
      <c r="B18" s="269" t="s">
        <v>130</v>
      </c>
      <c r="C18" s="231" t="s">
        <v>789</v>
      </c>
      <c r="D18" s="111" t="s">
        <v>96</v>
      </c>
      <c r="E18" s="112" t="s">
        <v>132</v>
      </c>
      <c r="F18" s="113">
        <v>43647</v>
      </c>
      <c r="G18" s="113">
        <v>45474</v>
      </c>
      <c r="H18" s="116" t="s">
        <v>133</v>
      </c>
      <c r="I18" s="116">
        <v>900000</v>
      </c>
      <c r="J18" s="111" t="s">
        <v>577</v>
      </c>
      <c r="K18" s="111"/>
      <c r="L18" s="115" t="s">
        <v>142</v>
      </c>
      <c r="M18" s="111" t="s">
        <v>1165</v>
      </c>
      <c r="N18" s="59"/>
      <c r="O18" s="59"/>
      <c r="P18" s="306" t="s">
        <v>55</v>
      </c>
      <c r="Q18" s="419" t="s">
        <v>1166</v>
      </c>
      <c r="R18" s="360" t="s">
        <v>1167</v>
      </c>
      <c r="S18" s="304"/>
      <c r="T18" s="341" t="s">
        <v>806</v>
      </c>
      <c r="U18" s="171"/>
      <c r="W18" s="18"/>
    </row>
    <row r="19" spans="1:23" ht="41.25" customHeight="1" x14ac:dyDescent="0.25">
      <c r="A19" s="472"/>
      <c r="B19" s="268" t="s">
        <v>143</v>
      </c>
      <c r="C19" s="231" t="s">
        <v>793</v>
      </c>
      <c r="D19" s="111"/>
      <c r="E19" s="112"/>
      <c r="F19" s="113"/>
      <c r="G19" s="113"/>
      <c r="H19" s="386"/>
      <c r="I19" s="116"/>
      <c r="J19" s="111"/>
      <c r="K19" s="115"/>
      <c r="L19" s="115"/>
      <c r="M19" s="111" t="s">
        <v>794</v>
      </c>
      <c r="N19" s="59"/>
      <c r="O19" s="307"/>
      <c r="P19" s="345"/>
      <c r="Q19" s="340" t="s">
        <v>1168</v>
      </c>
      <c r="R19" s="387"/>
      <c r="S19" s="338"/>
      <c r="T19" s="150"/>
      <c r="U19" s="229"/>
      <c r="W19" s="18"/>
    </row>
    <row r="20" spans="1:23" ht="53.25" customHeight="1" x14ac:dyDescent="0.25">
      <c r="A20" s="472"/>
      <c r="B20" s="269" t="s">
        <v>152</v>
      </c>
      <c r="C20" s="231" t="s">
        <v>795</v>
      </c>
      <c r="D20" s="111" t="s">
        <v>154</v>
      </c>
      <c r="E20" s="111" t="s">
        <v>155</v>
      </c>
      <c r="F20" s="113">
        <v>44562</v>
      </c>
      <c r="G20" s="113">
        <v>45474</v>
      </c>
      <c r="H20" s="116" t="s">
        <v>156</v>
      </c>
      <c r="I20" s="116">
        <v>10000</v>
      </c>
      <c r="J20" s="111" t="s">
        <v>799</v>
      </c>
      <c r="K20" s="115" t="s">
        <v>158</v>
      </c>
      <c r="L20" s="115" t="s">
        <v>159</v>
      </c>
      <c r="M20" s="111" t="s">
        <v>587</v>
      </c>
      <c r="N20" s="306"/>
      <c r="O20" s="305"/>
      <c r="P20" s="305" t="s">
        <v>55</v>
      </c>
      <c r="Q20" s="420" t="s">
        <v>1169</v>
      </c>
      <c r="R20" s="230" t="s">
        <v>1170</v>
      </c>
      <c r="S20" s="266"/>
      <c r="T20" s="336" t="s">
        <v>1171</v>
      </c>
      <c r="U20" s="356" t="s">
        <v>1172</v>
      </c>
      <c r="W20" s="18"/>
    </row>
    <row r="21" spans="1:23" ht="41.25" customHeight="1" x14ac:dyDescent="0.25">
      <c r="A21" s="473"/>
      <c r="B21" s="268" t="s">
        <v>166</v>
      </c>
      <c r="C21" s="231" t="s">
        <v>800</v>
      </c>
      <c r="D21" s="111"/>
      <c r="E21" s="118"/>
      <c r="F21" s="113"/>
      <c r="G21" s="113"/>
      <c r="H21" s="116"/>
      <c r="I21" s="116"/>
      <c r="J21" s="119"/>
      <c r="K21" s="115"/>
      <c r="L21" s="115"/>
      <c r="M21" s="111" t="s">
        <v>801</v>
      </c>
      <c r="N21" s="59"/>
      <c r="O21" s="59"/>
      <c r="P21" s="306"/>
      <c r="Q21" s="347" t="s">
        <v>1168</v>
      </c>
      <c r="R21" s="343"/>
      <c r="S21" s="338"/>
      <c r="T21" s="45"/>
      <c r="U21" s="344"/>
      <c r="W21" s="18"/>
    </row>
    <row r="22" spans="1:23" ht="65.25" customHeight="1" x14ac:dyDescent="0.25">
      <c r="A22" s="593" t="s">
        <v>1173</v>
      </c>
      <c r="B22" s="269" t="s">
        <v>178</v>
      </c>
      <c r="C22" s="346" t="s">
        <v>1174</v>
      </c>
      <c r="D22" s="121" t="s">
        <v>180</v>
      </c>
      <c r="E22" s="122" t="s">
        <v>181</v>
      </c>
      <c r="F22" s="113">
        <v>43647</v>
      </c>
      <c r="G22" s="113">
        <v>45474</v>
      </c>
      <c r="H22" s="123" t="s">
        <v>807</v>
      </c>
      <c r="I22" s="131">
        <v>120000</v>
      </c>
      <c r="J22" s="122" t="s">
        <v>808</v>
      </c>
      <c r="K22" s="123"/>
      <c r="L22" s="123" t="s">
        <v>185</v>
      </c>
      <c r="M22" s="122"/>
      <c r="N22" s="59"/>
      <c r="O22" s="59"/>
      <c r="P22" s="306" t="s">
        <v>55</v>
      </c>
      <c r="Q22" s="405" t="s">
        <v>1175</v>
      </c>
      <c r="R22" s="388" t="s">
        <v>1176</v>
      </c>
      <c r="S22" s="62"/>
      <c r="T22" s="291" t="s">
        <v>806</v>
      </c>
      <c r="U22" s="356"/>
      <c r="W22" s="18"/>
    </row>
    <row r="23" spans="1:23" ht="68.25" customHeight="1" x14ac:dyDescent="0.25">
      <c r="A23" s="472"/>
      <c r="B23" s="269" t="s">
        <v>190</v>
      </c>
      <c r="C23" s="321" t="s">
        <v>1177</v>
      </c>
      <c r="D23" s="121" t="s">
        <v>192</v>
      </c>
      <c r="E23" s="122" t="s">
        <v>181</v>
      </c>
      <c r="F23" s="113">
        <v>43647</v>
      </c>
      <c r="G23" s="113">
        <v>45474</v>
      </c>
      <c r="H23" s="122" t="s">
        <v>194</v>
      </c>
      <c r="I23" s="131">
        <v>7500</v>
      </c>
      <c r="J23" s="123" t="s">
        <v>1178</v>
      </c>
      <c r="K23" s="122"/>
      <c r="L23" s="122" t="s">
        <v>196</v>
      </c>
      <c r="M23" s="336" t="s">
        <v>1002</v>
      </c>
      <c r="N23" s="59"/>
      <c r="O23" s="59"/>
      <c r="P23" s="389"/>
      <c r="Q23" s="354" t="s">
        <v>1179</v>
      </c>
      <c r="R23" s="305"/>
      <c r="S23" s="338"/>
      <c r="T23" s="45"/>
      <c r="U23" s="174"/>
      <c r="W23" s="18"/>
    </row>
    <row r="24" spans="1:23" ht="71.25" customHeight="1" x14ac:dyDescent="0.25">
      <c r="A24" s="472"/>
      <c r="B24" s="317" t="s">
        <v>202</v>
      </c>
      <c r="C24" s="121" t="s">
        <v>1004</v>
      </c>
      <c r="D24" s="121" t="s">
        <v>204</v>
      </c>
      <c r="E24" s="122" t="s">
        <v>1005</v>
      </c>
      <c r="F24" s="113">
        <v>44562</v>
      </c>
      <c r="G24" s="113">
        <v>45474</v>
      </c>
      <c r="H24" s="127" t="s">
        <v>85</v>
      </c>
      <c r="I24" s="131">
        <v>20000</v>
      </c>
      <c r="J24" s="122" t="s">
        <v>605</v>
      </c>
      <c r="K24" s="162"/>
      <c r="L24" s="123" t="s">
        <v>207</v>
      </c>
      <c r="M24" s="164" t="s">
        <v>817</v>
      </c>
      <c r="N24" s="108" t="s">
        <v>55</v>
      </c>
      <c r="O24" s="306"/>
      <c r="P24" s="305"/>
      <c r="Q24" s="385" t="s">
        <v>1180</v>
      </c>
      <c r="R24" s="375" t="s">
        <v>1181</v>
      </c>
      <c r="S24" s="303" t="s">
        <v>1274</v>
      </c>
      <c r="T24" s="344"/>
      <c r="U24" s="219"/>
      <c r="W24" s="18"/>
    </row>
    <row r="25" spans="1:23" ht="75.75" customHeight="1" x14ac:dyDescent="0.25">
      <c r="A25" s="472"/>
      <c r="B25" s="269" t="s">
        <v>212</v>
      </c>
      <c r="C25" s="321" t="s">
        <v>1182</v>
      </c>
      <c r="D25" s="122" t="s">
        <v>214</v>
      </c>
      <c r="E25" s="128" t="s">
        <v>215</v>
      </c>
      <c r="F25" s="113">
        <v>43647</v>
      </c>
      <c r="G25" s="113">
        <v>45474</v>
      </c>
      <c r="H25" s="122" t="s">
        <v>607</v>
      </c>
      <c r="I25" s="129">
        <v>1500000</v>
      </c>
      <c r="J25" s="122" t="s">
        <v>823</v>
      </c>
      <c r="K25" s="125"/>
      <c r="L25" s="177" t="s">
        <v>305</v>
      </c>
      <c r="M25" s="397" t="s">
        <v>1183</v>
      </c>
      <c r="N25" s="247"/>
      <c r="O25" s="304"/>
      <c r="P25" s="306" t="s">
        <v>55</v>
      </c>
      <c r="Q25" s="390" t="s">
        <v>1184</v>
      </c>
      <c r="R25" s="336" t="s">
        <v>1185</v>
      </c>
      <c r="S25" s="348"/>
      <c r="T25" s="350" t="s">
        <v>1186</v>
      </c>
      <c r="U25" s="373"/>
      <c r="W25" s="18"/>
    </row>
    <row r="26" spans="1:23" ht="41.25" customHeight="1" x14ac:dyDescent="0.25">
      <c r="A26" s="472"/>
      <c r="B26" s="269" t="s">
        <v>227</v>
      </c>
      <c r="C26" s="125" t="s">
        <v>829</v>
      </c>
      <c r="D26" s="122" t="s">
        <v>229</v>
      </c>
      <c r="E26" s="137"/>
      <c r="F26" s="113">
        <v>43647</v>
      </c>
      <c r="G26" s="113">
        <v>45474</v>
      </c>
      <c r="H26" s="131" t="s">
        <v>773</v>
      </c>
      <c r="I26" s="131">
        <v>700000</v>
      </c>
      <c r="J26" s="131" t="s">
        <v>615</v>
      </c>
      <c r="K26" s="125"/>
      <c r="L26" s="123" t="s">
        <v>232</v>
      </c>
      <c r="M26" s="141" t="s">
        <v>1016</v>
      </c>
      <c r="N26" s="59"/>
      <c r="O26" s="59"/>
      <c r="P26" s="306" t="s">
        <v>55</v>
      </c>
      <c r="Q26" s="357" t="s">
        <v>1187</v>
      </c>
      <c r="R26" s="406" t="s">
        <v>1188</v>
      </c>
      <c r="S26" s="349"/>
      <c r="T26" s="228"/>
      <c r="U26" s="174"/>
      <c r="W26" s="18"/>
    </row>
    <row r="27" spans="1:23" ht="87.75" customHeight="1" x14ac:dyDescent="0.25">
      <c r="A27" s="472"/>
      <c r="B27" s="269" t="s">
        <v>238</v>
      </c>
      <c r="C27" s="121" t="s">
        <v>239</v>
      </c>
      <c r="D27" s="127" t="s">
        <v>249</v>
      </c>
      <c r="E27" s="137"/>
      <c r="F27" s="113">
        <v>43647</v>
      </c>
      <c r="G27" s="113">
        <v>45474</v>
      </c>
      <c r="H27" s="131" t="s">
        <v>241</v>
      </c>
      <c r="I27" s="131">
        <v>100000</v>
      </c>
      <c r="J27" s="131" t="s">
        <v>621</v>
      </c>
      <c r="K27" s="125"/>
      <c r="L27" s="123" t="s">
        <v>142</v>
      </c>
      <c r="M27" s="122" t="s">
        <v>1022</v>
      </c>
      <c r="N27" s="59"/>
      <c r="O27" s="59"/>
      <c r="P27" s="306" t="s">
        <v>55</v>
      </c>
      <c r="Q27" s="336" t="s">
        <v>1189</v>
      </c>
      <c r="R27" s="411" t="s">
        <v>1190</v>
      </c>
      <c r="S27" s="351"/>
      <c r="T27" s="354" t="s">
        <v>1191</v>
      </c>
      <c r="U27" s="374"/>
      <c r="W27" s="18"/>
    </row>
    <row r="28" spans="1:23" ht="81" customHeight="1" x14ac:dyDescent="0.25">
      <c r="A28" s="472"/>
      <c r="B28" s="269" t="s">
        <v>251</v>
      </c>
      <c r="C28" s="125" t="s">
        <v>842</v>
      </c>
      <c r="D28" s="127" t="s">
        <v>1027</v>
      </c>
      <c r="E28" s="127" t="s">
        <v>254</v>
      </c>
      <c r="F28" s="113">
        <v>43647</v>
      </c>
      <c r="G28" s="113">
        <v>45474</v>
      </c>
      <c r="H28" s="133" t="s">
        <v>255</v>
      </c>
      <c r="I28" s="131">
        <v>100000</v>
      </c>
      <c r="J28" s="122" t="s">
        <v>1028</v>
      </c>
      <c r="K28" s="127" t="s">
        <v>633</v>
      </c>
      <c r="L28" s="134" t="s">
        <v>258</v>
      </c>
      <c r="M28" s="122" t="s">
        <v>1029</v>
      </c>
      <c r="N28" s="59"/>
      <c r="O28" s="59"/>
      <c r="P28" s="345" t="s">
        <v>55</v>
      </c>
      <c r="Q28" s="357" t="s">
        <v>1192</v>
      </c>
      <c r="R28" s="405" t="s">
        <v>1193</v>
      </c>
      <c r="S28" s="220"/>
      <c r="T28" s="361" t="s">
        <v>1194</v>
      </c>
      <c r="U28" s="356" t="s">
        <v>1195</v>
      </c>
      <c r="W28" s="18"/>
    </row>
    <row r="29" spans="1:23" ht="60.75" customHeight="1" x14ac:dyDescent="0.25">
      <c r="A29" s="472"/>
      <c r="B29" s="317" t="s">
        <v>264</v>
      </c>
      <c r="C29" s="121" t="s">
        <v>847</v>
      </c>
      <c r="D29" s="127" t="s">
        <v>1034</v>
      </c>
      <c r="E29" s="127" t="s">
        <v>267</v>
      </c>
      <c r="F29" s="113">
        <v>44743</v>
      </c>
      <c r="G29" s="113">
        <v>45474</v>
      </c>
      <c r="H29" s="133" t="s">
        <v>268</v>
      </c>
      <c r="I29" s="131">
        <v>100000</v>
      </c>
      <c r="J29" s="122" t="s">
        <v>1035</v>
      </c>
      <c r="K29" s="127" t="s">
        <v>635</v>
      </c>
      <c r="L29" s="134" t="s">
        <v>258</v>
      </c>
      <c r="M29" s="136" t="s">
        <v>1036</v>
      </c>
      <c r="N29" s="109" t="s">
        <v>55</v>
      </c>
      <c r="O29" s="306"/>
      <c r="P29" s="305"/>
      <c r="Q29" s="336" t="s">
        <v>1196</v>
      </c>
      <c r="R29" s="392" t="s">
        <v>1181</v>
      </c>
      <c r="S29" s="357" t="s">
        <v>1197</v>
      </c>
      <c r="T29" s="350"/>
      <c r="U29" s="375"/>
      <c r="W29" s="18"/>
    </row>
    <row r="30" spans="1:23" ht="41.25" customHeight="1" x14ac:dyDescent="0.25">
      <c r="A30" s="472"/>
      <c r="B30" s="317" t="s">
        <v>273</v>
      </c>
      <c r="C30" s="121" t="s">
        <v>274</v>
      </c>
      <c r="D30" s="122" t="s">
        <v>275</v>
      </c>
      <c r="E30" s="137" t="s">
        <v>276</v>
      </c>
      <c r="F30" s="113">
        <v>43647</v>
      </c>
      <c r="G30" s="113">
        <v>44743</v>
      </c>
      <c r="H30" s="362" t="s">
        <v>1198</v>
      </c>
      <c r="I30" s="131">
        <v>100000</v>
      </c>
      <c r="J30" s="127" t="s">
        <v>639</v>
      </c>
      <c r="K30" s="270"/>
      <c r="L30" s="138"/>
      <c r="M30" s="394"/>
      <c r="N30" s="295" t="s">
        <v>55</v>
      </c>
      <c r="O30" s="59"/>
      <c r="P30" s="345"/>
      <c r="Q30" s="407" t="s">
        <v>1199</v>
      </c>
      <c r="R30" s="366" t="s">
        <v>724</v>
      </c>
      <c r="S30" s="245" t="s">
        <v>1275</v>
      </c>
      <c r="T30" s="354" t="s">
        <v>1198</v>
      </c>
      <c r="U30" s="303"/>
      <c r="W30" s="18"/>
    </row>
    <row r="31" spans="1:23" ht="56.25" customHeight="1" x14ac:dyDescent="0.25">
      <c r="A31" s="472"/>
      <c r="B31" s="317" t="s">
        <v>284</v>
      </c>
      <c r="C31" s="125" t="s">
        <v>285</v>
      </c>
      <c r="D31" s="140" t="s">
        <v>286</v>
      </c>
      <c r="E31" s="122" t="s">
        <v>287</v>
      </c>
      <c r="F31" s="113">
        <v>44743</v>
      </c>
      <c r="G31" s="113">
        <v>45474</v>
      </c>
      <c r="H31" s="133" t="s">
        <v>268</v>
      </c>
      <c r="I31" s="131">
        <v>50000</v>
      </c>
      <c r="J31" s="122" t="s">
        <v>1042</v>
      </c>
      <c r="K31" s="57"/>
      <c r="L31" s="138"/>
      <c r="M31" s="406" t="s">
        <v>1200</v>
      </c>
      <c r="N31" s="393" t="s">
        <v>55</v>
      </c>
      <c r="O31" s="306"/>
      <c r="P31" s="359"/>
      <c r="Q31" s="395" t="s">
        <v>1201</v>
      </c>
      <c r="R31" s="372" t="s">
        <v>1181</v>
      </c>
      <c r="S31" s="430" t="s">
        <v>1201</v>
      </c>
      <c r="T31" s="277" t="s">
        <v>806</v>
      </c>
      <c r="U31" s="373"/>
      <c r="W31" s="18"/>
    </row>
    <row r="32" spans="1:23" ht="95.25" customHeight="1" x14ac:dyDescent="0.25">
      <c r="A32" s="472"/>
      <c r="B32" s="337" t="s">
        <v>291</v>
      </c>
      <c r="C32" s="125" t="s">
        <v>292</v>
      </c>
      <c r="D32" s="122" t="s">
        <v>293</v>
      </c>
      <c r="E32" s="137" t="s">
        <v>294</v>
      </c>
      <c r="F32" s="113">
        <v>45108</v>
      </c>
      <c r="G32" s="113">
        <v>45474</v>
      </c>
      <c r="H32" s="133" t="s">
        <v>268</v>
      </c>
      <c r="I32" s="131">
        <v>10000</v>
      </c>
      <c r="J32" s="111" t="s">
        <v>1202</v>
      </c>
      <c r="K32" s="166"/>
      <c r="L32" s="123"/>
      <c r="M32" s="141" t="s">
        <v>296</v>
      </c>
      <c r="N32" s="59"/>
      <c r="O32" s="59" t="s">
        <v>55</v>
      </c>
      <c r="P32" s="306"/>
      <c r="Q32" s="421" t="s">
        <v>1203</v>
      </c>
      <c r="R32" s="397" t="s">
        <v>1204</v>
      </c>
      <c r="S32" s="240" t="s">
        <v>1276</v>
      </c>
      <c r="T32" s="396" t="s">
        <v>1205</v>
      </c>
      <c r="U32" s="375"/>
      <c r="W32" s="18"/>
    </row>
    <row r="33" spans="1:23" ht="41.25" customHeight="1" x14ac:dyDescent="0.25">
      <c r="A33" s="472"/>
      <c r="B33" s="269" t="s">
        <v>299</v>
      </c>
      <c r="C33" s="125" t="s">
        <v>300</v>
      </c>
      <c r="D33" s="122" t="s">
        <v>301</v>
      </c>
      <c r="E33" s="137"/>
      <c r="F33" s="113">
        <v>43647</v>
      </c>
      <c r="G33" s="113">
        <v>45474</v>
      </c>
      <c r="H33" s="131" t="s">
        <v>302</v>
      </c>
      <c r="I33" s="131">
        <v>450000</v>
      </c>
      <c r="J33" s="127" t="s">
        <v>858</v>
      </c>
      <c r="K33" s="163" t="s">
        <v>304</v>
      </c>
      <c r="L33" s="163" t="s">
        <v>305</v>
      </c>
      <c r="M33" s="164" t="s">
        <v>652</v>
      </c>
      <c r="N33" s="304"/>
      <c r="O33" s="59"/>
      <c r="P33" s="306" t="s">
        <v>55</v>
      </c>
      <c r="Q33" s="422" t="s">
        <v>1206</v>
      </c>
      <c r="R33" s="412" t="s">
        <v>1207</v>
      </c>
      <c r="S33" s="339"/>
      <c r="T33" s="429" t="s">
        <v>1208</v>
      </c>
      <c r="U33" s="174"/>
      <c r="W33" s="18"/>
    </row>
    <row r="34" spans="1:23" ht="41.25" customHeight="1" x14ac:dyDescent="0.25">
      <c r="A34" s="472"/>
      <c r="B34" s="269" t="s">
        <v>497</v>
      </c>
      <c r="C34" s="121" t="s">
        <v>1056</v>
      </c>
      <c r="D34" s="122" t="s">
        <v>499</v>
      </c>
      <c r="E34" s="127" t="s">
        <v>500</v>
      </c>
      <c r="F34" s="113">
        <v>44136</v>
      </c>
      <c r="G34" s="113">
        <v>44896</v>
      </c>
      <c r="H34" s="133" t="s">
        <v>268</v>
      </c>
      <c r="I34" s="167">
        <v>0</v>
      </c>
      <c r="J34" s="190" t="s">
        <v>653</v>
      </c>
      <c r="K34" s="108"/>
      <c r="L34" s="363"/>
      <c r="M34" s="426"/>
      <c r="N34" s="304"/>
      <c r="O34" s="59"/>
      <c r="P34" s="243" t="s">
        <v>55</v>
      </c>
      <c r="Q34" s="426" t="s">
        <v>1209</v>
      </c>
      <c r="R34" s="351"/>
      <c r="S34" s="305"/>
      <c r="T34" s="372"/>
      <c r="U34" s="374"/>
      <c r="W34" s="18"/>
    </row>
    <row r="35" spans="1:23" ht="61.5" customHeight="1" x14ac:dyDescent="0.25">
      <c r="A35" s="472"/>
      <c r="B35" s="337" t="s">
        <v>659</v>
      </c>
      <c r="C35" s="121" t="s">
        <v>503</v>
      </c>
      <c r="D35" s="122" t="s">
        <v>504</v>
      </c>
      <c r="E35" s="127" t="s">
        <v>505</v>
      </c>
      <c r="F35" s="113">
        <v>44197</v>
      </c>
      <c r="G35" s="113">
        <v>45474</v>
      </c>
      <c r="H35" s="133" t="s">
        <v>506</v>
      </c>
      <c r="I35" s="167">
        <v>0</v>
      </c>
      <c r="J35" s="190" t="s">
        <v>660</v>
      </c>
      <c r="K35" s="108"/>
      <c r="L35" s="362" t="s">
        <v>1210</v>
      </c>
      <c r="M35" s="364" t="s">
        <v>870</v>
      </c>
      <c r="N35" s="59"/>
      <c r="O35" s="59" t="s">
        <v>55</v>
      </c>
      <c r="P35" s="306"/>
      <c r="Q35" s="405" t="s">
        <v>1211</v>
      </c>
      <c r="R35" s="336" t="s">
        <v>1212</v>
      </c>
      <c r="S35" s="369" t="s">
        <v>1270</v>
      </c>
      <c r="T35" s="354" t="s">
        <v>1186</v>
      </c>
      <c r="U35" s="376" t="s">
        <v>1271</v>
      </c>
      <c r="W35" s="18"/>
    </row>
    <row r="36" spans="1:23" ht="62.25" customHeight="1" x14ac:dyDescent="0.25">
      <c r="A36" s="472"/>
      <c r="B36" s="269" t="s">
        <v>943</v>
      </c>
      <c r="C36" s="237" t="s">
        <v>1063</v>
      </c>
      <c r="D36" s="219" t="s">
        <v>945</v>
      </c>
      <c r="E36" s="219" t="s">
        <v>946</v>
      </c>
      <c r="F36" s="272">
        <v>44743</v>
      </c>
      <c r="G36" s="272">
        <v>45475</v>
      </c>
      <c r="H36" s="226" t="s">
        <v>947</v>
      </c>
      <c r="I36" s="167">
        <v>0</v>
      </c>
      <c r="J36" s="219" t="s">
        <v>948</v>
      </c>
      <c r="K36" s="237"/>
      <c r="L36" s="219" t="s">
        <v>949</v>
      </c>
      <c r="M36" s="219" t="s">
        <v>950</v>
      </c>
      <c r="N36" s="59"/>
      <c r="O36" s="59"/>
      <c r="P36" s="306" t="s">
        <v>55</v>
      </c>
      <c r="Q36" s="405" t="s">
        <v>1213</v>
      </c>
      <c r="R36" s="367"/>
      <c r="S36" s="366"/>
      <c r="T36" s="405" t="s">
        <v>1214</v>
      </c>
      <c r="U36" s="292"/>
      <c r="W36" s="18"/>
    </row>
    <row r="37" spans="1:23" ht="61.5" customHeight="1" x14ac:dyDescent="0.25">
      <c r="A37" s="473"/>
      <c r="B37" s="269" t="s">
        <v>1125</v>
      </c>
      <c r="C37" s="334" t="s">
        <v>1126</v>
      </c>
      <c r="D37" s="260" t="s">
        <v>1127</v>
      </c>
      <c r="E37" s="260" t="s">
        <v>1128</v>
      </c>
      <c r="F37" s="272">
        <v>45108</v>
      </c>
      <c r="G37" s="272">
        <v>45475</v>
      </c>
      <c r="H37" s="150" t="s">
        <v>1129</v>
      </c>
      <c r="I37" s="167">
        <v>0</v>
      </c>
      <c r="J37" s="171" t="s">
        <v>1130</v>
      </c>
      <c r="K37" s="171" t="s">
        <v>142</v>
      </c>
      <c r="L37" s="109"/>
      <c r="M37" s="109"/>
      <c r="N37" s="59"/>
      <c r="O37" s="59"/>
      <c r="P37" s="306" t="s">
        <v>55</v>
      </c>
      <c r="Q37" s="405" t="s">
        <v>1215</v>
      </c>
      <c r="R37" s="397" t="s">
        <v>1216</v>
      </c>
      <c r="S37" s="359"/>
      <c r="T37" s="405" t="s">
        <v>1217</v>
      </c>
      <c r="U37" s="377" t="s">
        <v>1218</v>
      </c>
      <c r="W37" s="18"/>
    </row>
    <row r="38" spans="1:23" ht="62.25" customHeight="1" x14ac:dyDescent="0.25">
      <c r="A38" s="593" t="s">
        <v>1219</v>
      </c>
      <c r="B38" s="269" t="s">
        <v>311</v>
      </c>
      <c r="C38" s="143" t="s">
        <v>875</v>
      </c>
      <c r="D38" s="122" t="s">
        <v>313</v>
      </c>
      <c r="E38" s="122" t="s">
        <v>314</v>
      </c>
      <c r="F38" s="113">
        <v>43647</v>
      </c>
      <c r="G38" s="113">
        <v>45474</v>
      </c>
      <c r="H38" s="131" t="s">
        <v>315</v>
      </c>
      <c r="I38" s="131">
        <v>100000</v>
      </c>
      <c r="J38" s="144" t="s">
        <v>1067</v>
      </c>
      <c r="K38" s="123"/>
      <c r="L38" s="127" t="s">
        <v>317</v>
      </c>
      <c r="M38" s="319"/>
      <c r="N38" s="59"/>
      <c r="O38" s="59"/>
      <c r="P38" s="306" t="s">
        <v>55</v>
      </c>
      <c r="Q38" s="320" t="s">
        <v>1220</v>
      </c>
      <c r="R38" s="336" t="s">
        <v>1221</v>
      </c>
      <c r="S38" s="306"/>
      <c r="T38" s="356" t="s">
        <v>1222</v>
      </c>
      <c r="U38" s="375"/>
      <c r="W38" s="18"/>
    </row>
    <row r="39" spans="1:23" ht="41.25" customHeight="1" x14ac:dyDescent="0.25">
      <c r="A39" s="472"/>
      <c r="B39" s="269" t="s">
        <v>322</v>
      </c>
      <c r="C39" s="121" t="s">
        <v>323</v>
      </c>
      <c r="D39" s="127" t="s">
        <v>324</v>
      </c>
      <c r="E39" s="127" t="s">
        <v>325</v>
      </c>
      <c r="F39" s="113">
        <v>43647</v>
      </c>
      <c r="G39" s="113">
        <v>44013</v>
      </c>
      <c r="H39" s="127" t="s">
        <v>326</v>
      </c>
      <c r="I39" s="131">
        <v>0</v>
      </c>
      <c r="J39" s="127" t="s">
        <v>669</v>
      </c>
      <c r="K39" s="127" t="s">
        <v>317</v>
      </c>
      <c r="L39" s="131" t="s">
        <v>142</v>
      </c>
      <c r="M39" s="328" t="s">
        <v>328</v>
      </c>
      <c r="N39" s="59"/>
      <c r="O39" s="59"/>
      <c r="P39" s="306" t="s">
        <v>55</v>
      </c>
      <c r="Q39" s="405" t="s">
        <v>1223</v>
      </c>
      <c r="R39" s="338"/>
      <c r="S39" s="380"/>
      <c r="T39" s="372"/>
      <c r="U39" s="381"/>
      <c r="W39" s="18"/>
    </row>
    <row r="40" spans="1:23" ht="54" customHeight="1" x14ac:dyDescent="0.25">
      <c r="A40" s="472"/>
      <c r="B40" s="317" t="s">
        <v>331</v>
      </c>
      <c r="C40" s="121" t="s">
        <v>332</v>
      </c>
      <c r="D40" s="127" t="s">
        <v>1072</v>
      </c>
      <c r="E40" s="127"/>
      <c r="F40" s="113">
        <v>44927</v>
      </c>
      <c r="G40" s="113">
        <v>45474</v>
      </c>
      <c r="H40" s="127" t="s">
        <v>326</v>
      </c>
      <c r="I40" s="131">
        <v>20000</v>
      </c>
      <c r="J40" s="127" t="s">
        <v>1073</v>
      </c>
      <c r="K40" s="127" t="s">
        <v>336</v>
      </c>
      <c r="L40" s="190" t="s">
        <v>317</v>
      </c>
      <c r="M40" s="406" t="s">
        <v>1224</v>
      </c>
      <c r="N40" s="304" t="s">
        <v>55</v>
      </c>
      <c r="O40" s="59"/>
      <c r="P40" s="306"/>
      <c r="Q40" s="405" t="s">
        <v>1225</v>
      </c>
      <c r="R40" s="247"/>
      <c r="S40" s="246" t="s">
        <v>1272</v>
      </c>
      <c r="T40" s="382" t="s">
        <v>1226</v>
      </c>
      <c r="U40" s="266"/>
      <c r="W40" s="18"/>
    </row>
    <row r="41" spans="1:23" ht="55.5" customHeight="1" x14ac:dyDescent="0.25">
      <c r="A41" s="472"/>
      <c r="B41" s="317" t="s">
        <v>342</v>
      </c>
      <c r="C41" s="121" t="s">
        <v>351</v>
      </c>
      <c r="D41" s="127" t="s">
        <v>344</v>
      </c>
      <c r="E41" s="127" t="s">
        <v>676</v>
      </c>
      <c r="F41" s="113">
        <v>43647</v>
      </c>
      <c r="G41" s="113">
        <v>45474</v>
      </c>
      <c r="H41" s="127" t="s">
        <v>156</v>
      </c>
      <c r="I41" s="131">
        <v>5000</v>
      </c>
      <c r="J41" s="127" t="s">
        <v>680</v>
      </c>
      <c r="K41" s="127" t="s">
        <v>317</v>
      </c>
      <c r="L41" s="127" t="s">
        <v>347</v>
      </c>
      <c r="M41" s="336" t="s">
        <v>1227</v>
      </c>
      <c r="N41" s="59" t="s">
        <v>55</v>
      </c>
      <c r="O41" s="59"/>
      <c r="P41" s="306"/>
      <c r="Q41" s="423" t="s">
        <v>1228</v>
      </c>
      <c r="R41" s="241"/>
      <c r="S41" s="246" t="s">
        <v>1272</v>
      </c>
      <c r="T41" s="171" t="s">
        <v>806</v>
      </c>
      <c r="U41" s="171"/>
      <c r="W41" s="18"/>
    </row>
    <row r="42" spans="1:23" ht="55.5" customHeight="1" x14ac:dyDescent="0.25">
      <c r="A42" s="472"/>
      <c r="B42" s="269" t="s">
        <v>353</v>
      </c>
      <c r="C42" s="321" t="s">
        <v>1229</v>
      </c>
      <c r="D42" s="127" t="s">
        <v>355</v>
      </c>
      <c r="E42" s="335"/>
      <c r="F42" s="323">
        <v>43647</v>
      </c>
      <c r="G42" s="323">
        <v>44531</v>
      </c>
      <c r="H42" s="324" t="s">
        <v>85</v>
      </c>
      <c r="I42" s="325">
        <v>0</v>
      </c>
      <c r="J42" s="320" t="s">
        <v>687</v>
      </c>
      <c r="K42" s="320" t="s">
        <v>684</v>
      </c>
      <c r="L42" s="127" t="s">
        <v>684</v>
      </c>
      <c r="M42" s="127" t="s">
        <v>358</v>
      </c>
      <c r="N42" s="59"/>
      <c r="O42" s="59"/>
      <c r="P42" s="306" t="s">
        <v>55</v>
      </c>
      <c r="Q42" s="350" t="s">
        <v>1230</v>
      </c>
      <c r="R42" s="241"/>
      <c r="S42" s="242"/>
      <c r="T42" s="174" t="s">
        <v>806</v>
      </c>
      <c r="U42" s="174"/>
      <c r="W42" s="18"/>
    </row>
    <row r="43" spans="1:23" ht="52.5" customHeight="1" x14ac:dyDescent="0.25">
      <c r="A43" s="472"/>
      <c r="B43" s="337" t="s">
        <v>362</v>
      </c>
      <c r="C43" s="121" t="s">
        <v>363</v>
      </c>
      <c r="D43" s="127" t="s">
        <v>897</v>
      </c>
      <c r="E43" s="137" t="s">
        <v>364</v>
      </c>
      <c r="F43" s="113">
        <v>43647</v>
      </c>
      <c r="G43" s="113">
        <v>44652</v>
      </c>
      <c r="H43" s="133" t="s">
        <v>1231</v>
      </c>
      <c r="I43" s="131">
        <v>0</v>
      </c>
      <c r="J43" s="127" t="s">
        <v>694</v>
      </c>
      <c r="K43" s="122" t="s">
        <v>336</v>
      </c>
      <c r="L43" s="122" t="s">
        <v>347</v>
      </c>
      <c r="M43" s="127" t="s">
        <v>367</v>
      </c>
      <c r="N43" s="109"/>
      <c r="O43" s="59" t="s">
        <v>55</v>
      </c>
      <c r="P43" s="306"/>
      <c r="Q43" s="397" t="s">
        <v>1232</v>
      </c>
      <c r="R43" s="391"/>
      <c r="S43" s="407" t="s">
        <v>1233</v>
      </c>
      <c r="T43" s="174" t="s">
        <v>806</v>
      </c>
      <c r="U43" s="109"/>
      <c r="W43" s="18"/>
    </row>
    <row r="44" spans="1:23" ht="41.25" customHeight="1" x14ac:dyDescent="0.25">
      <c r="A44" s="472"/>
      <c r="B44" s="268" t="s">
        <v>372</v>
      </c>
      <c r="C44" s="231" t="s">
        <v>1234</v>
      </c>
      <c r="D44" s="319"/>
      <c r="E44" s="322"/>
      <c r="F44" s="323"/>
      <c r="G44" s="323"/>
      <c r="H44" s="324"/>
      <c r="I44" s="325"/>
      <c r="J44" s="326"/>
      <c r="K44" s="319"/>
      <c r="L44" s="319"/>
      <c r="M44" s="319"/>
      <c r="N44" s="59"/>
      <c r="O44" s="59"/>
      <c r="P44" s="306"/>
      <c r="Q44" s="369"/>
      <c r="S44" s="305"/>
      <c r="T44" s="339"/>
      <c r="U44" s="59"/>
      <c r="W44" s="18"/>
    </row>
    <row r="45" spans="1:23" ht="53.25" customHeight="1" x14ac:dyDescent="0.25">
      <c r="A45" s="472"/>
      <c r="B45" s="352" t="s">
        <v>384</v>
      </c>
      <c r="C45" s="327" t="s">
        <v>385</v>
      </c>
      <c r="D45" s="328" t="s">
        <v>386</v>
      </c>
      <c r="E45" s="329"/>
      <c r="F45" s="330">
        <v>43647</v>
      </c>
      <c r="G45" s="330">
        <v>45474</v>
      </c>
      <c r="H45" s="331" t="s">
        <v>387</v>
      </c>
      <c r="I45" s="332">
        <v>0</v>
      </c>
      <c r="J45" s="328" t="s">
        <v>906</v>
      </c>
      <c r="K45" s="328" t="s">
        <v>389</v>
      </c>
      <c r="L45" s="328" t="s">
        <v>390</v>
      </c>
      <c r="M45" s="328" t="s">
        <v>394</v>
      </c>
      <c r="N45" s="62"/>
      <c r="O45" s="59" t="s">
        <v>55</v>
      </c>
      <c r="P45" s="306"/>
      <c r="Q45" s="424" t="s">
        <v>1235</v>
      </c>
      <c r="R45" s="365" t="s">
        <v>1181</v>
      </c>
      <c r="S45" s="430" t="s">
        <v>1236</v>
      </c>
      <c r="T45" s="397" t="s">
        <v>1237</v>
      </c>
      <c r="U45" s="339"/>
      <c r="W45" s="18"/>
    </row>
    <row r="46" spans="1:23" ht="63.75" customHeight="1" x14ac:dyDescent="0.25">
      <c r="A46" s="472"/>
      <c r="B46" s="352" t="s">
        <v>951</v>
      </c>
      <c r="C46" s="200" t="s">
        <v>952</v>
      </c>
      <c r="D46" s="219" t="s">
        <v>953</v>
      </c>
      <c r="E46" s="219" t="s">
        <v>954</v>
      </c>
      <c r="F46" s="272">
        <v>44713</v>
      </c>
      <c r="G46" s="272">
        <v>45474</v>
      </c>
      <c r="H46" s="219" t="s">
        <v>955</v>
      </c>
      <c r="I46" s="333">
        <v>0</v>
      </c>
      <c r="J46" s="219" t="s">
        <v>956</v>
      </c>
      <c r="K46" s="237"/>
      <c r="L46" s="237"/>
      <c r="M46" s="219" t="s">
        <v>957</v>
      </c>
      <c r="N46" s="62"/>
      <c r="O46" s="428" t="s">
        <v>55</v>
      </c>
      <c r="P46" s="428"/>
      <c r="Q46" s="378" t="s">
        <v>1238</v>
      </c>
      <c r="R46" s="413" t="s">
        <v>1239</v>
      </c>
      <c r="S46" s="437" t="s">
        <v>1273</v>
      </c>
      <c r="T46" s="406" t="s">
        <v>1240</v>
      </c>
      <c r="U46" s="398" t="s">
        <v>1241</v>
      </c>
      <c r="W46" s="18"/>
    </row>
    <row r="47" spans="1:23" ht="41.25" customHeight="1" x14ac:dyDescent="0.25">
      <c r="A47" s="473"/>
      <c r="B47" s="431" t="s">
        <v>1131</v>
      </c>
      <c r="C47" s="108" t="s">
        <v>1132</v>
      </c>
      <c r="D47" s="108" t="s">
        <v>1133</v>
      </c>
      <c r="E47" s="108" t="s">
        <v>1134</v>
      </c>
      <c r="F47" s="315">
        <v>45108</v>
      </c>
      <c r="G47" s="315">
        <v>45474</v>
      </c>
      <c r="H47" s="150" t="s">
        <v>1135</v>
      </c>
      <c r="I47" s="108"/>
      <c r="J47" s="171" t="s">
        <v>1136</v>
      </c>
      <c r="K47" s="379" t="s">
        <v>1137</v>
      </c>
      <c r="L47" s="171" t="s">
        <v>1138</v>
      </c>
      <c r="M47" s="109"/>
      <c r="N47" s="59"/>
      <c r="O47" s="59"/>
      <c r="P47" s="306" t="s">
        <v>55</v>
      </c>
      <c r="Q47" s="371" t="s">
        <v>1242</v>
      </c>
      <c r="R47" s="433" t="s">
        <v>1243</v>
      </c>
      <c r="S47" s="304"/>
      <c r="T47" s="171" t="s">
        <v>1244</v>
      </c>
      <c r="U47" s="368"/>
      <c r="W47" s="18"/>
    </row>
    <row r="48" spans="1:23" ht="68.25" customHeight="1" x14ac:dyDescent="0.25">
      <c r="A48" s="593" t="s">
        <v>1245</v>
      </c>
      <c r="B48" s="269" t="s">
        <v>396</v>
      </c>
      <c r="C48" s="121" t="s">
        <v>911</v>
      </c>
      <c r="D48" s="127" t="s">
        <v>398</v>
      </c>
      <c r="E48" s="127" t="s">
        <v>399</v>
      </c>
      <c r="F48" s="113">
        <v>43647</v>
      </c>
      <c r="G48" s="113">
        <v>45474</v>
      </c>
      <c r="H48" s="127" t="s">
        <v>912</v>
      </c>
      <c r="I48" s="131">
        <v>60000</v>
      </c>
      <c r="J48" s="127" t="s">
        <v>1100</v>
      </c>
      <c r="K48" s="122" t="s">
        <v>709</v>
      </c>
      <c r="L48" s="127" t="s">
        <v>142</v>
      </c>
      <c r="M48" s="127"/>
      <c r="N48" s="59"/>
      <c r="O48" s="59"/>
      <c r="P48" s="306" t="s">
        <v>55</v>
      </c>
      <c r="Q48" s="425" t="s">
        <v>1246</v>
      </c>
      <c r="R48" s="414" t="s">
        <v>1247</v>
      </c>
      <c r="S48" s="338"/>
      <c r="T48" s="355" t="s">
        <v>1248</v>
      </c>
      <c r="U48" s="59"/>
      <c r="W48" s="18"/>
    </row>
    <row r="49" spans="1:36" ht="41.25" customHeight="1" x14ac:dyDescent="0.25">
      <c r="A49" s="472"/>
      <c r="B49" s="268" t="s">
        <v>409</v>
      </c>
      <c r="C49" s="121" t="s">
        <v>914</v>
      </c>
      <c r="D49" s="320"/>
      <c r="E49" s="320"/>
      <c r="F49" s="323"/>
      <c r="G49" s="323"/>
      <c r="H49" s="320"/>
      <c r="I49" s="324"/>
      <c r="J49" s="328"/>
      <c r="K49" s="320"/>
      <c r="L49" s="320"/>
      <c r="M49" s="320" t="s">
        <v>794</v>
      </c>
      <c r="N49" s="59"/>
      <c r="O49" s="59"/>
      <c r="P49" s="306"/>
      <c r="Q49" s="359"/>
      <c r="R49" s="305"/>
      <c r="S49" s="338"/>
      <c r="T49" s="62"/>
      <c r="U49" s="62"/>
      <c r="W49" s="18"/>
    </row>
    <row r="50" spans="1:36" ht="41.25" customHeight="1" x14ac:dyDescent="0.25">
      <c r="A50" s="472"/>
      <c r="B50" s="317" t="s">
        <v>417</v>
      </c>
      <c r="C50" s="121" t="s">
        <v>917</v>
      </c>
      <c r="D50" s="127" t="s">
        <v>419</v>
      </c>
      <c r="E50" s="127" t="s">
        <v>420</v>
      </c>
      <c r="F50" s="113">
        <v>44013</v>
      </c>
      <c r="G50" s="113">
        <v>45474</v>
      </c>
      <c r="H50" s="127" t="s">
        <v>919</v>
      </c>
      <c r="I50" s="399">
        <v>5000</v>
      </c>
      <c r="J50" s="406" t="s">
        <v>1249</v>
      </c>
      <c r="K50" s="400"/>
      <c r="L50" s="127" t="s">
        <v>403</v>
      </c>
      <c r="M50" s="127" t="s">
        <v>1106</v>
      </c>
      <c r="N50" s="59" t="s">
        <v>55</v>
      </c>
      <c r="O50" s="59"/>
      <c r="P50" s="59"/>
      <c r="Q50" s="384" t="s">
        <v>1250</v>
      </c>
      <c r="R50" s="171" t="s">
        <v>1181</v>
      </c>
      <c r="S50" s="384" t="s">
        <v>1251</v>
      </c>
      <c r="T50" s="45" t="s">
        <v>806</v>
      </c>
      <c r="U50" s="62"/>
      <c r="W50" s="18"/>
    </row>
    <row r="51" spans="1:36" ht="100.5" customHeight="1" x14ac:dyDescent="0.25">
      <c r="A51" s="472"/>
      <c r="B51" s="269" t="s">
        <v>425</v>
      </c>
      <c r="C51" s="121" t="s">
        <v>437</v>
      </c>
      <c r="D51" s="127" t="s">
        <v>427</v>
      </c>
      <c r="E51" s="127" t="s">
        <v>428</v>
      </c>
      <c r="F51" s="113">
        <v>44013</v>
      </c>
      <c r="G51" s="113">
        <v>45474</v>
      </c>
      <c r="H51" s="133" t="s">
        <v>926</v>
      </c>
      <c r="I51" s="131">
        <v>20000</v>
      </c>
      <c r="J51" s="402" t="s">
        <v>1252</v>
      </c>
      <c r="K51" s="127" t="s">
        <v>403</v>
      </c>
      <c r="L51" s="127" t="s">
        <v>403</v>
      </c>
      <c r="M51" s="127" t="s">
        <v>1109</v>
      </c>
      <c r="N51" s="59"/>
      <c r="O51" s="59"/>
      <c r="P51" s="306" t="s">
        <v>55</v>
      </c>
      <c r="Q51" s="401" t="s">
        <v>1253</v>
      </c>
      <c r="R51" s="379" t="s">
        <v>1254</v>
      </c>
      <c r="S51" s="62"/>
      <c r="T51" s="150"/>
      <c r="U51" s="62"/>
      <c r="W51" s="18"/>
    </row>
    <row r="52" spans="1:36" ht="41.25" customHeight="1" x14ac:dyDescent="0.25">
      <c r="A52" s="472"/>
      <c r="B52" s="268" t="s">
        <v>438</v>
      </c>
      <c r="C52" s="121" t="s">
        <v>929</v>
      </c>
      <c r="D52" s="320"/>
      <c r="E52" s="320"/>
      <c r="F52" s="323"/>
      <c r="G52" s="323"/>
      <c r="H52" s="320"/>
      <c r="I52" s="324"/>
      <c r="J52" s="320"/>
      <c r="K52" s="320"/>
      <c r="L52" s="320"/>
      <c r="M52" s="320" t="s">
        <v>794</v>
      </c>
      <c r="N52" s="59"/>
      <c r="O52" s="59"/>
      <c r="P52" s="306"/>
      <c r="Q52" s="358" t="s">
        <v>1168</v>
      </c>
      <c r="R52" s="338"/>
      <c r="S52" s="62"/>
      <c r="T52" s="62"/>
      <c r="U52" s="62"/>
      <c r="W52" s="18"/>
    </row>
    <row r="53" spans="1:36" ht="41.25" customHeight="1" x14ac:dyDescent="0.25">
      <c r="A53" s="472"/>
      <c r="B53" s="268" t="s">
        <v>450</v>
      </c>
      <c r="C53" s="135" t="s">
        <v>731</v>
      </c>
      <c r="D53" s="320"/>
      <c r="E53" s="320"/>
      <c r="F53" s="323"/>
      <c r="G53" s="323"/>
      <c r="H53" s="324"/>
      <c r="I53" s="325"/>
      <c r="J53" s="320"/>
      <c r="K53" s="320"/>
      <c r="L53" s="320"/>
      <c r="M53" s="320"/>
      <c r="N53" s="59"/>
      <c r="O53" s="59"/>
      <c r="P53" s="59"/>
      <c r="Q53" s="307"/>
      <c r="R53" s="370"/>
      <c r="S53" s="62"/>
      <c r="T53" s="62"/>
      <c r="U53" s="62"/>
      <c r="W53" s="18"/>
    </row>
    <row r="54" spans="1:36" ht="78.75" customHeight="1" x14ac:dyDescent="0.25">
      <c r="A54" s="472"/>
      <c r="B54" s="269" t="s">
        <v>458</v>
      </c>
      <c r="C54" s="121" t="s">
        <v>459</v>
      </c>
      <c r="D54" s="127" t="s">
        <v>934</v>
      </c>
      <c r="E54" s="127" t="s">
        <v>461</v>
      </c>
      <c r="F54" s="113">
        <v>43647</v>
      </c>
      <c r="G54" s="113">
        <v>45474</v>
      </c>
      <c r="H54" s="133" t="s">
        <v>255</v>
      </c>
      <c r="I54" s="131">
        <v>100000</v>
      </c>
      <c r="J54" s="127" t="s">
        <v>737</v>
      </c>
      <c r="K54" s="127"/>
      <c r="L54" s="127" t="s">
        <v>463</v>
      </c>
      <c r="M54" s="127" t="s">
        <v>935</v>
      </c>
      <c r="N54" s="59"/>
      <c r="O54" s="59"/>
      <c r="P54" s="306" t="s">
        <v>55</v>
      </c>
      <c r="Q54" s="397" t="s">
        <v>1255</v>
      </c>
      <c r="R54" s="438" t="s">
        <v>1277</v>
      </c>
      <c r="S54" s="342"/>
      <c r="T54" s="402" t="s">
        <v>1256</v>
      </c>
      <c r="U54" s="439"/>
      <c r="W54" s="18"/>
    </row>
    <row r="55" spans="1:36" ht="50.25" customHeight="1" x14ac:dyDescent="0.25">
      <c r="A55" s="472"/>
      <c r="B55" s="353" t="s">
        <v>467</v>
      </c>
      <c r="C55" s="255" t="s">
        <v>468</v>
      </c>
      <c r="D55" s="136" t="s">
        <v>469</v>
      </c>
      <c r="E55" s="136" t="s">
        <v>470</v>
      </c>
      <c r="F55" s="251">
        <v>43647</v>
      </c>
      <c r="G55" s="251">
        <v>45474</v>
      </c>
      <c r="H55" s="252" t="s">
        <v>85</v>
      </c>
      <c r="I55" s="273">
        <v>50000</v>
      </c>
      <c r="J55" s="164" t="s">
        <v>939</v>
      </c>
      <c r="K55" s="328"/>
      <c r="L55" s="136" t="s">
        <v>403</v>
      </c>
      <c r="M55" s="328"/>
      <c r="N55" s="59"/>
      <c r="O55" s="59" t="s">
        <v>55</v>
      </c>
      <c r="P55" s="306"/>
      <c r="Q55" s="424" t="s">
        <v>1257</v>
      </c>
      <c r="R55" s="150" t="s">
        <v>1181</v>
      </c>
      <c r="S55" s="396" t="s">
        <v>1251</v>
      </c>
      <c r="T55" s="383" t="s">
        <v>806</v>
      </c>
      <c r="U55" s="62"/>
      <c r="W55" s="18"/>
    </row>
    <row r="56" spans="1:36" ht="41.25" customHeight="1" x14ac:dyDescent="0.25">
      <c r="A56" s="472"/>
      <c r="B56" s="432" t="s">
        <v>478</v>
      </c>
      <c r="C56" s="135" t="s">
        <v>479</v>
      </c>
      <c r="D56" s="127" t="s">
        <v>490</v>
      </c>
      <c r="E56" s="127" t="s">
        <v>481</v>
      </c>
      <c r="F56" s="113">
        <v>43647</v>
      </c>
      <c r="G56" s="113">
        <v>45474</v>
      </c>
      <c r="H56" s="133" t="s">
        <v>743</v>
      </c>
      <c r="I56" s="131">
        <v>30000</v>
      </c>
      <c r="J56" s="127" t="s">
        <v>941</v>
      </c>
      <c r="K56" s="320" t="s">
        <v>750</v>
      </c>
      <c r="L56" s="320" t="s">
        <v>142</v>
      </c>
      <c r="M56" s="320" t="s">
        <v>942</v>
      </c>
      <c r="N56" s="59"/>
      <c r="O56" s="59"/>
      <c r="P56" s="306" t="s">
        <v>55</v>
      </c>
      <c r="Q56" s="357" t="s">
        <v>1258</v>
      </c>
      <c r="R56" s="597" t="s">
        <v>1259</v>
      </c>
      <c r="S56" s="308"/>
      <c r="T56" s="375" t="s">
        <v>806</v>
      </c>
      <c r="U56" s="59"/>
      <c r="W56" s="18"/>
    </row>
    <row r="57" spans="1:36" ht="15.75" thickBot="1" x14ac:dyDescent="0.3">
      <c r="W57" s="18"/>
    </row>
    <row r="58" spans="1:36" s="310" customFormat="1" x14ac:dyDescent="0.25">
      <c r="A58" s="309"/>
      <c r="N58" s="311"/>
      <c r="O58" s="311"/>
      <c r="P58" s="311"/>
    </row>
    <row r="59" spans="1:36" s="314" customFormat="1" x14ac:dyDescent="0.25">
      <c r="A59" s="312"/>
      <c r="B59" s="313"/>
      <c r="C59" s="313"/>
    </row>
    <row r="60" spans="1:36" s="57" customFormat="1" ht="26.25" customHeight="1" thickBot="1" x14ac:dyDescent="0.3">
      <c r="A60" s="283"/>
      <c r="B60" s="284"/>
      <c r="C60" s="285"/>
      <c r="D60" s="259"/>
      <c r="E60" s="259"/>
      <c r="F60" s="259"/>
      <c r="G60" s="259"/>
      <c r="H60" s="259"/>
      <c r="I60" s="259"/>
      <c r="J60" s="259"/>
      <c r="K60" s="259"/>
      <c r="L60" s="259"/>
      <c r="M60" s="259"/>
      <c r="N60" s="259"/>
      <c r="W60" s="220"/>
      <c r="AJ60" s="56"/>
    </row>
    <row r="61" spans="1:36" s="57" customFormat="1" ht="43.5" customHeight="1" thickBot="1" x14ac:dyDescent="0.3">
      <c r="A61" s="286" t="s">
        <v>494</v>
      </c>
      <c r="B61" s="287">
        <v>0</v>
      </c>
      <c r="C61" s="288"/>
      <c r="W61" s="220"/>
      <c r="AJ61" s="56"/>
    </row>
    <row r="62" spans="1:36" s="57" customFormat="1" ht="15.75" thickBot="1" x14ac:dyDescent="0.3">
      <c r="W62" s="220"/>
      <c r="AJ62" s="56"/>
    </row>
    <row r="63" spans="1:36" s="57" customFormat="1" ht="35.25" customHeight="1" thickBot="1" x14ac:dyDescent="0.3">
      <c r="A63" s="464" t="s">
        <v>8</v>
      </c>
      <c r="B63" s="465"/>
      <c r="C63" s="465"/>
      <c r="D63" s="465"/>
      <c r="E63" s="465"/>
      <c r="F63" s="465"/>
      <c r="G63" s="465"/>
      <c r="H63" s="465"/>
      <c r="I63" s="465"/>
      <c r="J63" s="465"/>
      <c r="K63" s="465"/>
      <c r="L63" s="465"/>
      <c r="M63" s="466"/>
      <c r="N63" s="482" t="s">
        <v>9</v>
      </c>
      <c r="O63" s="483"/>
      <c r="P63" s="483"/>
      <c r="Q63" s="483"/>
      <c r="R63" s="483"/>
      <c r="S63" s="483"/>
      <c r="T63" s="483"/>
      <c r="U63" s="484"/>
      <c r="W63" s="220"/>
      <c r="AJ63" s="56"/>
    </row>
    <row r="64" spans="1:36" s="57" customFormat="1" ht="60.75" customHeight="1" x14ac:dyDescent="0.25">
      <c r="A64" s="523" t="s">
        <v>11</v>
      </c>
      <c r="B64" s="525" t="s">
        <v>12</v>
      </c>
      <c r="C64" s="525" t="s">
        <v>13</v>
      </c>
      <c r="D64" s="525" t="s">
        <v>14</v>
      </c>
      <c r="E64" s="468" t="s">
        <v>15</v>
      </c>
      <c r="F64" s="525" t="s">
        <v>16</v>
      </c>
      <c r="G64" s="525"/>
      <c r="H64" s="525" t="s">
        <v>17</v>
      </c>
      <c r="I64" s="525" t="s">
        <v>18</v>
      </c>
      <c r="J64" s="525" t="s">
        <v>19</v>
      </c>
      <c r="K64" s="545" t="s">
        <v>20</v>
      </c>
      <c r="L64" s="546"/>
      <c r="M64" s="525" t="s">
        <v>21</v>
      </c>
      <c r="N64" s="535" t="s">
        <v>23</v>
      </c>
      <c r="O64" s="591" t="s">
        <v>1143</v>
      </c>
      <c r="P64" s="541" t="s">
        <v>26</v>
      </c>
      <c r="Q64" s="518" t="s">
        <v>28</v>
      </c>
      <c r="R64" s="518" t="s">
        <v>29</v>
      </c>
      <c r="S64" s="518" t="s">
        <v>30</v>
      </c>
      <c r="T64" s="518" t="s">
        <v>31</v>
      </c>
      <c r="U64" s="518" t="s">
        <v>32</v>
      </c>
      <c r="W64" s="220"/>
      <c r="AJ64" s="56"/>
    </row>
    <row r="65" spans="1:21" s="305" customFormat="1" ht="15.75" customHeight="1" thickBot="1" x14ac:dyDescent="0.3">
      <c r="A65" s="524"/>
      <c r="B65" s="526"/>
      <c r="C65" s="526"/>
      <c r="D65" s="526"/>
      <c r="E65" s="527"/>
      <c r="F65" s="51" t="s">
        <v>44</v>
      </c>
      <c r="G65" s="51" t="s">
        <v>45</v>
      </c>
      <c r="H65" s="526"/>
      <c r="I65" s="526"/>
      <c r="J65" s="526"/>
      <c r="K65" s="96" t="s">
        <v>46</v>
      </c>
      <c r="L65" s="96" t="s">
        <v>47</v>
      </c>
      <c r="M65" s="526"/>
      <c r="N65" s="536"/>
      <c r="O65" s="592"/>
      <c r="P65" s="542"/>
      <c r="Q65" s="519"/>
      <c r="R65" s="520"/>
      <c r="S65" s="520"/>
      <c r="T65" s="519"/>
      <c r="U65" s="520"/>
    </row>
    <row r="66" spans="1:21" s="305" customFormat="1" ht="118.5" customHeight="1" x14ac:dyDescent="0.25">
      <c r="A66" s="173"/>
      <c r="B66" s="266"/>
      <c r="C66" s="334"/>
      <c r="D66" s="404"/>
      <c r="E66" s="404"/>
      <c r="F66" s="272"/>
      <c r="G66" s="272"/>
      <c r="H66" s="150"/>
      <c r="I66" s="167"/>
      <c r="J66" s="171"/>
      <c r="K66" s="171"/>
      <c r="L66" s="109"/>
      <c r="M66" s="109"/>
      <c r="N66" s="59"/>
      <c r="O66" s="59"/>
      <c r="P66" s="306"/>
      <c r="Q66" s="599"/>
      <c r="R66" s="598"/>
      <c r="S66" s="359"/>
      <c r="T66" s="397"/>
      <c r="U66" s="377"/>
    </row>
    <row r="67" spans="1:21" x14ac:dyDescent="0.25">
      <c r="A67" s="57"/>
      <c r="B67" s="57"/>
      <c r="C67" s="57"/>
      <c r="N67" s="2"/>
      <c r="O67" s="2"/>
      <c r="P67" s="2"/>
    </row>
    <row r="68" spans="1:21" x14ac:dyDescent="0.25">
      <c r="A68" s="57"/>
      <c r="B68" s="57"/>
      <c r="C68" s="57"/>
      <c r="N68" s="2"/>
      <c r="O68" s="2"/>
      <c r="P68" s="2"/>
    </row>
    <row r="69" spans="1:21" x14ac:dyDescent="0.25">
      <c r="A69" s="57"/>
      <c r="B69" s="57"/>
      <c r="C69" s="57"/>
      <c r="N69" s="2"/>
      <c r="O69" s="2"/>
      <c r="P69" s="2"/>
    </row>
    <row r="70" spans="1:21" x14ac:dyDescent="0.25">
      <c r="A70" s="57"/>
      <c r="B70" s="57"/>
      <c r="C70" s="57"/>
      <c r="N70" s="2"/>
      <c r="O70" s="2"/>
      <c r="P70" s="2"/>
    </row>
    <row r="71" spans="1:21" x14ac:dyDescent="0.25">
      <c r="A71" s="57"/>
      <c r="B71" s="57"/>
      <c r="C71" s="57"/>
      <c r="N71" s="2"/>
      <c r="O71" s="2"/>
      <c r="P71" s="2"/>
    </row>
    <row r="72" spans="1:21" x14ac:dyDescent="0.25">
      <c r="A72" s="57"/>
      <c r="B72" s="57"/>
      <c r="C72" s="57"/>
      <c r="N72" s="2"/>
      <c r="O72" s="2"/>
      <c r="P72" s="2"/>
    </row>
    <row r="73" spans="1:21" x14ac:dyDescent="0.25">
      <c r="A73" s="57"/>
      <c r="B73" s="57"/>
      <c r="C73" s="57"/>
      <c r="N73" s="2"/>
      <c r="O73" s="2"/>
      <c r="P73" s="2"/>
    </row>
    <row r="74" spans="1:21" x14ac:dyDescent="0.25">
      <c r="A74" s="57"/>
      <c r="B74" s="57"/>
      <c r="C74" s="57"/>
      <c r="N74" s="2"/>
      <c r="O74" s="2"/>
      <c r="P74" s="2"/>
    </row>
    <row r="75" spans="1:21" x14ac:dyDescent="0.25">
      <c r="A75" s="57"/>
      <c r="B75" s="57"/>
      <c r="C75" s="57"/>
      <c r="N75" s="2"/>
      <c r="O75" s="2"/>
      <c r="P75" s="2"/>
    </row>
    <row r="76" spans="1:21" x14ac:dyDescent="0.25">
      <c r="A76" s="57"/>
      <c r="B76" s="57"/>
      <c r="C76" s="57"/>
      <c r="N76" s="2"/>
      <c r="O76" s="2"/>
      <c r="P76" s="2"/>
    </row>
    <row r="77" spans="1:21" ht="15.75" customHeight="1" x14ac:dyDescent="0.25">
      <c r="A77" s="57"/>
      <c r="B77" s="57"/>
      <c r="C77" s="57"/>
      <c r="N77" s="2"/>
      <c r="O77" s="2"/>
      <c r="P77" s="2"/>
    </row>
    <row r="78" spans="1:21" ht="15" customHeight="1" x14ac:dyDescent="0.25">
      <c r="A78" s="57"/>
      <c r="B78" s="57"/>
      <c r="C78" s="57"/>
      <c r="N78" s="2"/>
      <c r="O78" s="2"/>
      <c r="P78" s="2"/>
    </row>
    <row r="79" spans="1:21" x14ac:dyDescent="0.25">
      <c r="A79" s="57"/>
      <c r="B79" s="57"/>
      <c r="C79" s="57"/>
      <c r="N79" s="2"/>
      <c r="O79" s="2"/>
      <c r="P79" s="2"/>
    </row>
    <row r="80" spans="1:21" x14ac:dyDescent="0.25">
      <c r="A80" s="57"/>
      <c r="B80" s="57"/>
      <c r="C80" s="57"/>
      <c r="N80" s="2"/>
      <c r="O80" s="2"/>
      <c r="P80" s="2"/>
    </row>
    <row r="81" spans="1:16" x14ac:dyDescent="0.25">
      <c r="A81" s="57"/>
      <c r="B81" s="57"/>
      <c r="C81" s="57"/>
      <c r="N81" s="2"/>
      <c r="O81" s="2"/>
      <c r="P81" s="2"/>
    </row>
    <row r="82" spans="1:16" x14ac:dyDescent="0.25">
      <c r="A82" s="57"/>
      <c r="B82" s="57"/>
      <c r="C82" s="57"/>
      <c r="N82" s="2"/>
      <c r="O82" s="2"/>
      <c r="P82" s="2"/>
    </row>
    <row r="83" spans="1:16" x14ac:dyDescent="0.25">
      <c r="A83" s="57"/>
      <c r="B83" s="57"/>
      <c r="C83" s="57"/>
      <c r="N83" s="2"/>
      <c r="O83" s="2"/>
      <c r="P83" s="2"/>
    </row>
    <row r="84" spans="1:16" x14ac:dyDescent="0.25">
      <c r="A84" s="57"/>
      <c r="B84" s="57"/>
      <c r="C84" s="57"/>
      <c r="N84" s="2"/>
      <c r="O84" s="2"/>
      <c r="P84" s="2"/>
    </row>
    <row r="85" spans="1:16" x14ac:dyDescent="0.25">
      <c r="A85" s="57"/>
      <c r="B85" s="57"/>
      <c r="C85" s="57"/>
      <c r="N85" s="2"/>
      <c r="O85" s="2"/>
      <c r="P85" s="2"/>
    </row>
    <row r="86" spans="1:16" x14ac:dyDescent="0.25">
      <c r="A86" s="57"/>
      <c r="B86" s="57"/>
      <c r="C86" s="57"/>
      <c r="N86" s="2"/>
      <c r="O86" s="2"/>
      <c r="P86" s="2"/>
    </row>
    <row r="87" spans="1:16" x14ac:dyDescent="0.25">
      <c r="A87" s="57"/>
      <c r="B87" s="57"/>
      <c r="C87" s="57"/>
      <c r="N87" s="2"/>
      <c r="O87" s="2"/>
      <c r="P87" s="2"/>
    </row>
    <row r="88" spans="1:16" x14ac:dyDescent="0.25">
      <c r="A88" s="57"/>
      <c r="B88" s="57"/>
      <c r="C88" s="57"/>
      <c r="N88" s="2"/>
      <c r="O88" s="2"/>
      <c r="P88" s="2"/>
    </row>
    <row r="89" spans="1:16" ht="15.75" customHeight="1" x14ac:dyDescent="0.25">
      <c r="A89" s="57"/>
      <c r="B89" s="57"/>
      <c r="C89" s="57"/>
      <c r="N89" s="2"/>
      <c r="O89" s="2"/>
      <c r="P89" s="2"/>
    </row>
    <row r="90" spans="1:16" x14ac:dyDescent="0.25">
      <c r="A90" s="57"/>
      <c r="B90" s="57"/>
      <c r="C90" s="57"/>
      <c r="N90" s="2"/>
      <c r="O90" s="2"/>
      <c r="P90" s="2"/>
    </row>
    <row r="91" spans="1:16" x14ac:dyDescent="0.25">
      <c r="A91" s="57"/>
      <c r="B91" s="57"/>
      <c r="C91" s="57"/>
      <c r="N91" s="2"/>
      <c r="O91" s="2"/>
      <c r="P91" s="2"/>
    </row>
    <row r="92" spans="1:16" x14ac:dyDescent="0.25">
      <c r="A92" s="57"/>
      <c r="B92" s="57"/>
      <c r="C92" s="57"/>
      <c r="N92" s="2"/>
      <c r="O92" s="2"/>
      <c r="P92" s="2"/>
    </row>
    <row r="93" spans="1:16" x14ac:dyDescent="0.25">
      <c r="A93" s="57"/>
      <c r="B93" s="57"/>
      <c r="C93" s="57"/>
      <c r="N93" s="2"/>
      <c r="O93" s="2"/>
      <c r="P93" s="2"/>
    </row>
    <row r="94" spans="1:16" x14ac:dyDescent="0.25">
      <c r="A94" s="57"/>
      <c r="B94" s="57"/>
      <c r="C94" s="57"/>
      <c r="N94" s="2"/>
      <c r="O94" s="2"/>
      <c r="P94" s="2"/>
    </row>
    <row r="95" spans="1:16" x14ac:dyDescent="0.25">
      <c r="A95" s="57"/>
      <c r="B95" s="57"/>
      <c r="C95" s="57"/>
      <c r="N95" s="2"/>
      <c r="O95" s="2"/>
      <c r="P95" s="2"/>
    </row>
    <row r="96" spans="1:16" x14ac:dyDescent="0.25">
      <c r="A96" s="57"/>
      <c r="B96" s="57"/>
      <c r="C96" s="57"/>
      <c r="N96" s="2"/>
      <c r="O96" s="2"/>
      <c r="P96" s="2"/>
    </row>
    <row r="97" spans="1:16" x14ac:dyDescent="0.25">
      <c r="A97" s="57"/>
      <c r="B97" s="57"/>
      <c r="C97" s="57"/>
      <c r="N97" s="2"/>
      <c r="O97" s="2"/>
      <c r="P97" s="2"/>
    </row>
    <row r="98" spans="1:16" x14ac:dyDescent="0.25">
      <c r="A98" s="57"/>
      <c r="B98" s="57"/>
      <c r="C98" s="57"/>
      <c r="N98" s="2"/>
      <c r="O98" s="2"/>
      <c r="P98" s="2"/>
    </row>
    <row r="99" spans="1:16" x14ac:dyDescent="0.25">
      <c r="A99" s="57"/>
      <c r="B99" s="57"/>
      <c r="C99" s="57"/>
      <c r="N99" s="2"/>
      <c r="O99" s="2"/>
      <c r="P99" s="2"/>
    </row>
    <row r="100" spans="1:16" x14ac:dyDescent="0.25">
      <c r="A100" s="57"/>
      <c r="B100" s="57"/>
      <c r="C100" s="57"/>
      <c r="N100" s="2"/>
      <c r="O100" s="2"/>
      <c r="P100" s="2"/>
    </row>
    <row r="101" spans="1:16" x14ac:dyDescent="0.25">
      <c r="A101" s="57"/>
      <c r="B101" s="57"/>
      <c r="C101" s="57"/>
      <c r="N101" s="2"/>
      <c r="O101" s="2"/>
      <c r="P101" s="2"/>
    </row>
    <row r="102" spans="1:16" x14ac:dyDescent="0.25">
      <c r="A102" s="57"/>
      <c r="B102" s="57"/>
      <c r="C102" s="57"/>
      <c r="N102" s="2"/>
      <c r="O102" s="2"/>
      <c r="P102" s="2"/>
    </row>
    <row r="103" spans="1:16" x14ac:dyDescent="0.25">
      <c r="A103" s="57"/>
      <c r="B103" s="57"/>
      <c r="C103" s="57"/>
      <c r="N103" s="2"/>
      <c r="O103" s="2"/>
      <c r="P103" s="2"/>
    </row>
    <row r="104" spans="1:16" x14ac:dyDescent="0.25">
      <c r="A104" s="57"/>
      <c r="B104" s="57"/>
      <c r="C104" s="57"/>
      <c r="N104" s="2"/>
      <c r="O104" s="2"/>
      <c r="P104" s="2"/>
    </row>
    <row r="105" spans="1:16" x14ac:dyDescent="0.25">
      <c r="A105" s="57"/>
      <c r="B105" s="57"/>
      <c r="C105" s="57"/>
      <c r="N105" s="2"/>
      <c r="O105" s="2"/>
      <c r="P105" s="2"/>
    </row>
    <row r="106" spans="1:16" x14ac:dyDescent="0.25">
      <c r="A106" s="57"/>
      <c r="B106" s="57"/>
      <c r="C106" s="57"/>
      <c r="N106" s="2"/>
      <c r="O106" s="2"/>
      <c r="P106" s="2"/>
    </row>
    <row r="107" spans="1:16" x14ac:dyDescent="0.25">
      <c r="A107" s="57"/>
      <c r="B107" s="57"/>
      <c r="C107" s="57"/>
      <c r="N107" s="2"/>
      <c r="O107" s="2"/>
      <c r="P107" s="2"/>
    </row>
    <row r="108" spans="1:16" x14ac:dyDescent="0.25">
      <c r="A108" s="57"/>
      <c r="B108" s="57"/>
      <c r="C108" s="57"/>
      <c r="N108" s="2"/>
      <c r="O108" s="2"/>
      <c r="P108" s="2"/>
    </row>
    <row r="109" spans="1:16" x14ac:dyDescent="0.25">
      <c r="A109" s="57"/>
      <c r="B109" s="57"/>
      <c r="C109" s="57"/>
      <c r="N109" s="2"/>
      <c r="O109" s="2"/>
      <c r="P109" s="2"/>
    </row>
    <row r="110" spans="1:16" x14ac:dyDescent="0.25">
      <c r="A110" s="57"/>
      <c r="B110" s="57"/>
      <c r="C110" s="57"/>
      <c r="N110" s="2"/>
      <c r="O110" s="2"/>
      <c r="P110" s="2"/>
    </row>
    <row r="111" spans="1:16" x14ac:dyDescent="0.25">
      <c r="A111" s="57"/>
      <c r="B111" s="57"/>
      <c r="C111" s="57"/>
      <c r="N111" s="2"/>
      <c r="O111" s="2"/>
      <c r="P111" s="2"/>
    </row>
    <row r="112" spans="1:16" x14ac:dyDescent="0.25">
      <c r="A112" s="57"/>
      <c r="B112" s="57"/>
      <c r="C112" s="57"/>
      <c r="N112" s="2"/>
      <c r="O112" s="2"/>
      <c r="P112" s="2"/>
    </row>
    <row r="113" spans="1:16" x14ac:dyDescent="0.25">
      <c r="A113" s="57"/>
      <c r="B113" s="57"/>
      <c r="C113" s="57"/>
      <c r="N113" s="2"/>
      <c r="O113" s="2"/>
      <c r="P113" s="2"/>
    </row>
    <row r="114" spans="1:16" x14ac:dyDescent="0.25">
      <c r="A114" s="57"/>
      <c r="B114" s="57"/>
      <c r="C114" s="57"/>
      <c r="N114" s="2"/>
      <c r="O114" s="2"/>
      <c r="P114" s="2"/>
    </row>
    <row r="115" spans="1:16" x14ac:dyDescent="0.25">
      <c r="A115" s="57"/>
      <c r="B115" s="57"/>
      <c r="C115" s="57"/>
      <c r="N115" s="2"/>
      <c r="O115" s="2"/>
      <c r="P115" s="2"/>
    </row>
    <row r="116" spans="1:16" x14ac:dyDescent="0.25">
      <c r="A116" s="57"/>
      <c r="B116" s="57"/>
      <c r="C116" s="57"/>
      <c r="N116" s="2"/>
      <c r="O116" s="2"/>
      <c r="P116" s="2"/>
    </row>
    <row r="117" spans="1:16" x14ac:dyDescent="0.25">
      <c r="A117" s="57"/>
      <c r="B117" s="57"/>
      <c r="C117" s="57"/>
      <c r="N117" s="2"/>
      <c r="O117" s="2"/>
      <c r="P117" s="2"/>
    </row>
    <row r="118" spans="1:16" x14ac:dyDescent="0.25">
      <c r="A118" s="57"/>
      <c r="B118" s="57"/>
      <c r="C118" s="57"/>
      <c r="N118" s="2"/>
      <c r="O118" s="2"/>
      <c r="P118" s="2"/>
    </row>
    <row r="119" spans="1:16" x14ac:dyDescent="0.25">
      <c r="A119" s="57"/>
      <c r="B119" s="57"/>
      <c r="C119" s="57"/>
      <c r="N119" s="2"/>
      <c r="O119" s="2"/>
      <c r="P119" s="2"/>
    </row>
    <row r="120" spans="1:16" x14ac:dyDescent="0.25">
      <c r="A120" s="57"/>
      <c r="B120" s="57"/>
      <c r="C120" s="57"/>
      <c r="N120" s="2"/>
      <c r="O120" s="2"/>
      <c r="P120" s="2"/>
    </row>
    <row r="121" spans="1:16" x14ac:dyDescent="0.25">
      <c r="A121" s="57"/>
      <c r="B121" s="57"/>
      <c r="C121" s="57"/>
      <c r="N121" s="2"/>
      <c r="O121" s="2"/>
      <c r="P121" s="2"/>
    </row>
    <row r="122" spans="1:16" x14ac:dyDescent="0.25">
      <c r="A122" s="57"/>
      <c r="B122" s="57"/>
      <c r="C122" s="57"/>
      <c r="N122" s="2"/>
      <c r="O122" s="2"/>
      <c r="P122" s="2"/>
    </row>
    <row r="123" spans="1:16" x14ac:dyDescent="0.25">
      <c r="A123" s="57"/>
      <c r="B123" s="57"/>
      <c r="C123" s="57"/>
      <c r="N123" s="2"/>
      <c r="O123" s="2"/>
      <c r="P123" s="2"/>
    </row>
    <row r="124" spans="1:16" x14ac:dyDescent="0.25">
      <c r="A124" s="57"/>
      <c r="B124" s="57"/>
      <c r="C124" s="57"/>
      <c r="N124" s="2"/>
      <c r="O124" s="2"/>
      <c r="P124" s="2"/>
    </row>
    <row r="125" spans="1:16" x14ac:dyDescent="0.25">
      <c r="A125" s="57"/>
      <c r="B125" s="57"/>
      <c r="C125" s="57"/>
      <c r="N125" s="2"/>
      <c r="O125" s="2"/>
      <c r="P125" s="2"/>
    </row>
    <row r="126" spans="1:16" x14ac:dyDescent="0.25">
      <c r="A126" s="57"/>
      <c r="B126" s="57"/>
      <c r="C126" s="57"/>
      <c r="N126" s="2"/>
      <c r="O126" s="2"/>
      <c r="P126" s="2"/>
    </row>
    <row r="127" spans="1:16" x14ac:dyDescent="0.25">
      <c r="A127" s="57"/>
      <c r="B127" s="57"/>
      <c r="C127" s="57"/>
      <c r="N127" s="2"/>
      <c r="O127" s="2"/>
      <c r="P127" s="2"/>
    </row>
    <row r="128" spans="1:16" x14ac:dyDescent="0.25">
      <c r="A128" s="57"/>
      <c r="B128" s="57"/>
      <c r="C128" s="57"/>
      <c r="N128" s="2"/>
      <c r="O128" s="2"/>
      <c r="P128" s="2"/>
    </row>
    <row r="129" spans="1:16" x14ac:dyDescent="0.25">
      <c r="A129" s="57"/>
      <c r="B129" s="57"/>
      <c r="C129" s="57"/>
      <c r="N129" s="2"/>
      <c r="O129" s="2"/>
      <c r="P129" s="2"/>
    </row>
    <row r="130" spans="1:16" x14ac:dyDescent="0.25">
      <c r="A130" s="57"/>
      <c r="B130" s="57"/>
      <c r="C130" s="57"/>
      <c r="N130" s="2"/>
      <c r="O130" s="2"/>
      <c r="P130" s="2"/>
    </row>
    <row r="131" spans="1:16" x14ac:dyDescent="0.25">
      <c r="A131" s="57"/>
      <c r="B131" s="57"/>
      <c r="C131" s="57"/>
      <c r="N131" s="2"/>
      <c r="O131" s="2"/>
      <c r="P131" s="2"/>
    </row>
    <row r="132" spans="1:16" x14ac:dyDescent="0.25">
      <c r="A132" s="57"/>
      <c r="B132" s="57"/>
      <c r="C132" s="57"/>
      <c r="N132" s="2"/>
      <c r="O132" s="2"/>
      <c r="P132" s="2"/>
    </row>
    <row r="133" spans="1:16" x14ac:dyDescent="0.25">
      <c r="A133" s="57"/>
      <c r="B133" s="57"/>
      <c r="C133" s="57"/>
      <c r="N133" s="2"/>
      <c r="O133" s="2"/>
      <c r="P133" s="2"/>
    </row>
    <row r="134" spans="1:16" x14ac:dyDescent="0.25">
      <c r="A134" s="57"/>
      <c r="B134" s="57"/>
      <c r="C134" s="57"/>
      <c r="N134" s="2"/>
      <c r="O134" s="2"/>
      <c r="P134" s="2"/>
    </row>
    <row r="135" spans="1:16" x14ac:dyDescent="0.25">
      <c r="A135" s="57"/>
      <c r="B135" s="57"/>
      <c r="C135" s="57"/>
      <c r="N135" s="2"/>
      <c r="O135" s="2"/>
      <c r="P135" s="2"/>
    </row>
    <row r="136" spans="1:16" x14ac:dyDescent="0.25">
      <c r="A136" s="57"/>
      <c r="B136" s="57"/>
      <c r="C136" s="57"/>
      <c r="N136" s="2"/>
      <c r="O136" s="2"/>
      <c r="P136" s="2"/>
    </row>
    <row r="137" spans="1:16" x14ac:dyDescent="0.25">
      <c r="A137" s="57"/>
      <c r="B137" s="57"/>
      <c r="C137" s="57"/>
      <c r="N137" s="2"/>
      <c r="O137" s="2"/>
      <c r="P137" s="2"/>
    </row>
    <row r="138" spans="1:16" x14ac:dyDescent="0.25">
      <c r="A138" s="57"/>
      <c r="B138" s="57"/>
      <c r="C138" s="57"/>
      <c r="N138" s="2"/>
      <c r="O138" s="2"/>
      <c r="P138" s="2"/>
    </row>
    <row r="139" spans="1:16" x14ac:dyDescent="0.25">
      <c r="A139" s="57"/>
      <c r="B139" s="57"/>
      <c r="C139" s="57"/>
      <c r="N139" s="2"/>
      <c r="O139" s="2"/>
      <c r="P139" s="2"/>
    </row>
    <row r="140" spans="1:16" x14ac:dyDescent="0.25">
      <c r="A140" s="57"/>
      <c r="B140" s="57"/>
      <c r="C140" s="57"/>
      <c r="N140" s="2"/>
      <c r="O140" s="2"/>
      <c r="P140" s="2"/>
    </row>
    <row r="141" spans="1:16" x14ac:dyDescent="0.25">
      <c r="A141" s="57"/>
      <c r="B141" s="57"/>
      <c r="C141" s="57"/>
      <c r="N141" s="2"/>
      <c r="O141" s="2"/>
      <c r="P141" s="2"/>
    </row>
    <row r="142" spans="1:16" x14ac:dyDescent="0.25">
      <c r="A142" s="57"/>
      <c r="B142" s="57"/>
      <c r="C142" s="57"/>
      <c r="N142" s="2"/>
      <c r="O142" s="2"/>
      <c r="P142" s="2"/>
    </row>
    <row r="143" spans="1:16" x14ac:dyDescent="0.25">
      <c r="A143" s="57"/>
      <c r="B143" s="57"/>
      <c r="C143" s="57"/>
      <c r="N143" s="2"/>
      <c r="O143" s="2"/>
      <c r="P143" s="2"/>
    </row>
    <row r="144" spans="1:16" x14ac:dyDescent="0.25">
      <c r="A144" s="57"/>
      <c r="B144" s="57"/>
      <c r="C144" s="57"/>
      <c r="N144" s="2"/>
      <c r="O144" s="2"/>
      <c r="P144" s="2"/>
    </row>
    <row r="145" spans="1:16" x14ac:dyDescent="0.25">
      <c r="A145" s="57"/>
      <c r="B145" s="57"/>
      <c r="C145" s="57"/>
      <c r="N145" s="2"/>
      <c r="O145" s="2"/>
      <c r="P145" s="2"/>
    </row>
    <row r="146" spans="1:16" x14ac:dyDescent="0.25">
      <c r="A146" s="57"/>
      <c r="B146" s="57"/>
      <c r="C146" s="57"/>
      <c r="N146" s="2"/>
      <c r="O146" s="2"/>
      <c r="P146" s="2"/>
    </row>
    <row r="147" spans="1:16" x14ac:dyDescent="0.25">
      <c r="A147" s="57"/>
      <c r="B147" s="57"/>
      <c r="C147" s="57"/>
      <c r="N147" s="2"/>
      <c r="O147" s="2"/>
      <c r="P147" s="2"/>
    </row>
    <row r="148" spans="1:16" x14ac:dyDescent="0.25">
      <c r="A148" s="57"/>
      <c r="B148" s="57"/>
      <c r="C148" s="57"/>
      <c r="N148" s="2"/>
      <c r="O148" s="2"/>
      <c r="P148" s="2"/>
    </row>
    <row r="149" spans="1:16" x14ac:dyDescent="0.25">
      <c r="A149" s="57"/>
      <c r="B149" s="57"/>
      <c r="C149" s="57"/>
      <c r="N149" s="2"/>
      <c r="O149" s="2"/>
      <c r="P149" s="2"/>
    </row>
    <row r="150" spans="1:16" x14ac:dyDescent="0.25">
      <c r="A150" s="57"/>
      <c r="B150" s="57"/>
      <c r="C150" s="57"/>
      <c r="N150" s="2"/>
      <c r="O150" s="2"/>
      <c r="P150" s="2"/>
    </row>
    <row r="151" spans="1:16" x14ac:dyDescent="0.25">
      <c r="A151" s="57"/>
      <c r="B151" s="57"/>
      <c r="C151" s="57"/>
      <c r="N151" s="2"/>
      <c r="O151" s="2"/>
      <c r="P151" s="2"/>
    </row>
    <row r="152" spans="1:16" x14ac:dyDescent="0.25">
      <c r="A152" s="57"/>
      <c r="B152" s="57"/>
      <c r="C152" s="57"/>
      <c r="N152" s="2"/>
      <c r="O152" s="2"/>
      <c r="P152" s="2"/>
    </row>
    <row r="153" spans="1:16" x14ac:dyDescent="0.25">
      <c r="A153" s="57"/>
      <c r="B153" s="57"/>
      <c r="C153" s="57"/>
      <c r="N153" s="2"/>
      <c r="O153" s="2"/>
      <c r="P153" s="2"/>
    </row>
    <row r="154" spans="1:16" x14ac:dyDescent="0.25">
      <c r="A154" s="57"/>
      <c r="B154" s="57"/>
      <c r="C154" s="57"/>
      <c r="N154" s="2"/>
      <c r="O154" s="2"/>
      <c r="P154" s="2"/>
    </row>
    <row r="155" spans="1:16" x14ac:dyDescent="0.25">
      <c r="A155" s="57"/>
      <c r="B155" s="57"/>
      <c r="C155" s="57"/>
      <c r="N155" s="2"/>
      <c r="O155" s="2"/>
      <c r="P155" s="2"/>
    </row>
    <row r="156" spans="1:16" x14ac:dyDescent="0.25">
      <c r="A156" s="57"/>
      <c r="B156" s="57"/>
      <c r="C156" s="57"/>
      <c r="N156" s="2"/>
      <c r="O156" s="2"/>
      <c r="P156" s="2"/>
    </row>
    <row r="157" spans="1:16" x14ac:dyDescent="0.25">
      <c r="A157" s="57"/>
      <c r="B157" s="57"/>
      <c r="C157" s="57"/>
      <c r="N157" s="2"/>
      <c r="O157" s="2"/>
      <c r="P157" s="2"/>
    </row>
    <row r="158" spans="1:16" x14ac:dyDescent="0.25">
      <c r="A158" s="57"/>
      <c r="B158" s="57"/>
      <c r="C158" s="57"/>
      <c r="N158" s="2"/>
      <c r="O158" s="2"/>
      <c r="P158" s="2"/>
    </row>
    <row r="159" spans="1:16" x14ac:dyDescent="0.25">
      <c r="A159" s="57"/>
      <c r="B159" s="57"/>
      <c r="C159" s="57"/>
      <c r="N159" s="2"/>
      <c r="O159" s="2"/>
      <c r="P159" s="2"/>
    </row>
    <row r="160" spans="1:16" x14ac:dyDescent="0.25">
      <c r="A160" s="57"/>
      <c r="B160" s="57"/>
      <c r="C160" s="57"/>
      <c r="N160" s="2"/>
      <c r="O160" s="2"/>
      <c r="P160" s="2"/>
    </row>
    <row r="161" spans="1:16" x14ac:dyDescent="0.25">
      <c r="A161" s="57"/>
      <c r="B161" s="57"/>
      <c r="C161" s="57"/>
      <c r="N161" s="2"/>
      <c r="O161" s="2"/>
      <c r="P161" s="2"/>
    </row>
    <row r="162" spans="1:16" x14ac:dyDescent="0.25">
      <c r="A162" s="57"/>
      <c r="B162" s="57"/>
      <c r="C162" s="57"/>
      <c r="N162" s="2"/>
      <c r="O162" s="2"/>
      <c r="P162" s="2"/>
    </row>
    <row r="163" spans="1:16" x14ac:dyDescent="0.25">
      <c r="A163" s="57"/>
      <c r="B163" s="57"/>
      <c r="C163" s="57"/>
      <c r="N163" s="2"/>
      <c r="O163" s="2"/>
      <c r="P163" s="2"/>
    </row>
    <row r="164" spans="1:16" x14ac:dyDescent="0.25">
      <c r="A164" s="57"/>
      <c r="B164" s="57"/>
      <c r="C164" s="57"/>
      <c r="N164" s="2"/>
      <c r="O164" s="2"/>
      <c r="P164" s="2"/>
    </row>
    <row r="165" spans="1:16" x14ac:dyDescent="0.25">
      <c r="A165" s="57"/>
      <c r="B165" s="57"/>
      <c r="C165" s="57"/>
      <c r="N165" s="2"/>
      <c r="O165" s="2"/>
      <c r="P165" s="2"/>
    </row>
    <row r="166" spans="1:16" x14ac:dyDescent="0.25">
      <c r="A166" s="57"/>
      <c r="B166" s="57"/>
      <c r="C166" s="57"/>
      <c r="N166" s="2"/>
      <c r="O166" s="2"/>
      <c r="P166" s="2"/>
    </row>
    <row r="167" spans="1:16" x14ac:dyDescent="0.25">
      <c r="A167" s="57"/>
      <c r="B167" s="57"/>
      <c r="C167" s="57"/>
      <c r="N167" s="2"/>
      <c r="O167" s="2"/>
      <c r="P167" s="2"/>
    </row>
    <row r="168" spans="1:16" x14ac:dyDescent="0.25">
      <c r="A168" s="57"/>
      <c r="B168" s="57"/>
      <c r="C168" s="57"/>
      <c r="N168" s="2"/>
      <c r="O168" s="2"/>
      <c r="P168" s="2"/>
    </row>
    <row r="169" spans="1:16" x14ac:dyDescent="0.25">
      <c r="A169" s="57"/>
      <c r="B169" s="57"/>
      <c r="C169" s="57"/>
      <c r="N169" s="2"/>
      <c r="O169" s="2"/>
      <c r="P169" s="2"/>
    </row>
    <row r="170" spans="1:16" x14ac:dyDescent="0.25">
      <c r="A170" s="57"/>
      <c r="B170" s="57"/>
      <c r="C170" s="57"/>
      <c r="N170" s="2"/>
      <c r="O170" s="2"/>
      <c r="P170" s="2"/>
    </row>
    <row r="171" spans="1:16" x14ac:dyDescent="0.25">
      <c r="A171" s="57"/>
      <c r="B171" s="57"/>
      <c r="C171" s="57"/>
      <c r="N171" s="2"/>
      <c r="O171" s="2"/>
      <c r="P171" s="2"/>
    </row>
    <row r="172" spans="1:16" x14ac:dyDescent="0.25">
      <c r="A172" s="57"/>
      <c r="B172" s="57"/>
      <c r="C172" s="57"/>
      <c r="N172" s="2"/>
      <c r="O172" s="2"/>
      <c r="P172" s="2"/>
    </row>
    <row r="173" spans="1:16" x14ac:dyDescent="0.25">
      <c r="A173" s="57"/>
      <c r="B173" s="57"/>
      <c r="C173" s="57"/>
      <c r="N173" s="2"/>
      <c r="O173" s="2"/>
      <c r="P173" s="2"/>
    </row>
    <row r="174" spans="1:16" x14ac:dyDescent="0.25">
      <c r="A174" s="57"/>
      <c r="B174" s="57"/>
      <c r="C174" s="57"/>
      <c r="N174" s="2"/>
      <c r="O174" s="2"/>
      <c r="P174" s="2"/>
    </row>
    <row r="175" spans="1:16" x14ac:dyDescent="0.25">
      <c r="A175" s="57"/>
      <c r="B175" s="57"/>
      <c r="C175" s="57"/>
      <c r="N175" s="2"/>
      <c r="O175" s="2"/>
      <c r="P175" s="2"/>
    </row>
    <row r="176" spans="1:16" x14ac:dyDescent="0.25">
      <c r="A176" s="57"/>
      <c r="B176" s="57"/>
      <c r="C176" s="57"/>
      <c r="N176" s="2"/>
      <c r="O176" s="2"/>
      <c r="P176" s="2"/>
    </row>
    <row r="177" spans="1:16" x14ac:dyDescent="0.25">
      <c r="A177" s="57"/>
      <c r="B177" s="57"/>
      <c r="C177" s="57"/>
      <c r="N177" s="2"/>
      <c r="O177" s="2"/>
      <c r="P177" s="2"/>
    </row>
    <row r="178" spans="1:16" x14ac:dyDescent="0.25">
      <c r="A178" s="57"/>
      <c r="B178" s="57"/>
      <c r="C178" s="57"/>
      <c r="N178" s="2"/>
      <c r="O178" s="2"/>
      <c r="P178" s="2"/>
    </row>
    <row r="179" spans="1:16" x14ac:dyDescent="0.25">
      <c r="A179" s="57"/>
      <c r="B179" s="57"/>
      <c r="C179" s="57"/>
      <c r="N179" s="2"/>
      <c r="O179" s="2"/>
      <c r="P179" s="2"/>
    </row>
    <row r="180" spans="1:16" x14ac:dyDescent="0.25">
      <c r="A180" s="57"/>
      <c r="B180" s="57"/>
      <c r="C180" s="57"/>
      <c r="N180" s="2"/>
      <c r="O180" s="2"/>
      <c r="P180" s="2"/>
    </row>
    <row r="181" spans="1:16" x14ac:dyDescent="0.25">
      <c r="A181" s="57"/>
      <c r="B181" s="57"/>
      <c r="C181" s="57"/>
      <c r="N181" s="2"/>
      <c r="O181" s="2"/>
      <c r="P181" s="2"/>
    </row>
    <row r="182" spans="1:16" x14ac:dyDescent="0.25">
      <c r="A182" s="57"/>
      <c r="B182" s="57"/>
      <c r="C182" s="57"/>
      <c r="N182" s="2"/>
      <c r="O182" s="2"/>
      <c r="P182" s="2"/>
    </row>
    <row r="183" spans="1:16" x14ac:dyDescent="0.25">
      <c r="A183" s="57"/>
      <c r="B183" s="57"/>
      <c r="C183" s="57"/>
      <c r="N183" s="2"/>
      <c r="O183" s="2"/>
      <c r="P183" s="2"/>
    </row>
    <row r="184" spans="1:16" x14ac:dyDescent="0.25">
      <c r="A184" s="57"/>
      <c r="B184" s="57"/>
      <c r="C184" s="57"/>
      <c r="N184" s="2"/>
      <c r="O184" s="2"/>
      <c r="P184" s="2"/>
    </row>
    <row r="185" spans="1:16" x14ac:dyDescent="0.25">
      <c r="A185" s="57"/>
      <c r="B185" s="57"/>
      <c r="C185" s="57"/>
      <c r="N185" s="2"/>
      <c r="O185" s="2"/>
      <c r="P185" s="2"/>
    </row>
    <row r="186" spans="1:16" x14ac:dyDescent="0.25">
      <c r="A186" s="57"/>
      <c r="B186" s="57"/>
      <c r="C186" s="57"/>
      <c r="N186" s="2"/>
      <c r="O186" s="2"/>
      <c r="P186" s="2"/>
    </row>
    <row r="187" spans="1:16" x14ac:dyDescent="0.25">
      <c r="A187" s="57"/>
      <c r="B187" s="57"/>
      <c r="C187" s="57"/>
      <c r="N187" s="2"/>
      <c r="O187" s="2"/>
      <c r="P187" s="2"/>
    </row>
    <row r="188" spans="1:16" x14ac:dyDescent="0.25">
      <c r="A188" s="57"/>
      <c r="B188" s="57"/>
      <c r="C188" s="57"/>
      <c r="N188" s="2"/>
      <c r="O188" s="2"/>
      <c r="P188" s="2"/>
    </row>
    <row r="189" spans="1:16" x14ac:dyDescent="0.25">
      <c r="A189" s="57"/>
      <c r="B189" s="57"/>
      <c r="C189" s="57"/>
      <c r="N189" s="2"/>
      <c r="O189" s="2"/>
      <c r="P189" s="2"/>
    </row>
    <row r="190" spans="1:16" x14ac:dyDescent="0.25">
      <c r="A190" s="57"/>
      <c r="B190" s="57"/>
      <c r="C190" s="57"/>
      <c r="N190" s="2"/>
      <c r="O190" s="2"/>
      <c r="P190" s="2"/>
    </row>
    <row r="191" spans="1:16" x14ac:dyDescent="0.25">
      <c r="A191" s="57"/>
      <c r="B191" s="57"/>
      <c r="C191" s="57"/>
      <c r="N191" s="2"/>
      <c r="O191" s="2"/>
      <c r="P191" s="2"/>
    </row>
    <row r="192" spans="1:16" x14ac:dyDescent="0.25">
      <c r="A192" s="57"/>
      <c r="B192" s="57"/>
      <c r="C192" s="57"/>
      <c r="N192" s="2"/>
      <c r="O192" s="2"/>
      <c r="P192" s="2"/>
    </row>
    <row r="193" spans="1:16" x14ac:dyDescent="0.25">
      <c r="A193" s="57"/>
      <c r="B193" s="57"/>
      <c r="C193" s="57"/>
      <c r="N193" s="2"/>
      <c r="O193" s="2"/>
      <c r="P193" s="2"/>
    </row>
    <row r="194" spans="1:16" x14ac:dyDescent="0.25">
      <c r="A194" s="57"/>
      <c r="B194" s="57"/>
      <c r="C194" s="57"/>
      <c r="N194" s="2"/>
      <c r="O194" s="2"/>
      <c r="P194" s="2"/>
    </row>
    <row r="195" spans="1:16" x14ac:dyDescent="0.25">
      <c r="A195" s="57"/>
      <c r="B195" s="57"/>
      <c r="C195" s="57"/>
      <c r="N195" s="2"/>
      <c r="O195" s="2"/>
      <c r="P195" s="2"/>
    </row>
    <row r="196" spans="1:16" x14ac:dyDescent="0.25">
      <c r="A196" s="57"/>
      <c r="B196" s="57"/>
      <c r="C196" s="57"/>
      <c r="N196" s="2"/>
      <c r="O196" s="2"/>
      <c r="P196" s="2"/>
    </row>
    <row r="197" spans="1:16" x14ac:dyDescent="0.25">
      <c r="A197" s="57"/>
      <c r="B197" s="57"/>
      <c r="C197" s="57"/>
      <c r="N197" s="2"/>
      <c r="O197" s="2"/>
      <c r="P197" s="2"/>
    </row>
    <row r="198" spans="1:16" x14ac:dyDescent="0.25">
      <c r="A198" s="57"/>
      <c r="B198" s="57"/>
      <c r="C198" s="57"/>
      <c r="N198" s="2"/>
      <c r="O198" s="2"/>
      <c r="P198" s="2"/>
    </row>
    <row r="199" spans="1:16" x14ac:dyDescent="0.25">
      <c r="A199" s="57"/>
      <c r="B199" s="57"/>
      <c r="C199" s="57"/>
      <c r="N199" s="2"/>
      <c r="O199" s="2"/>
      <c r="P199" s="2"/>
    </row>
    <row r="200" spans="1:16" x14ac:dyDescent="0.25">
      <c r="A200" s="57"/>
      <c r="B200" s="57"/>
      <c r="C200" s="57"/>
      <c r="N200" s="2"/>
      <c r="O200" s="2"/>
      <c r="P200" s="2"/>
    </row>
    <row r="201" spans="1:16" x14ac:dyDescent="0.25">
      <c r="A201" s="57"/>
      <c r="B201" s="57"/>
      <c r="C201" s="57"/>
      <c r="N201" s="2"/>
      <c r="O201" s="2"/>
      <c r="P201" s="2"/>
    </row>
    <row r="202" spans="1:16" x14ac:dyDescent="0.25">
      <c r="A202" s="57"/>
      <c r="B202" s="57"/>
      <c r="C202" s="57"/>
      <c r="N202" s="2"/>
      <c r="O202" s="2"/>
      <c r="P202" s="2"/>
    </row>
    <row r="203" spans="1:16" x14ac:dyDescent="0.25">
      <c r="A203" s="57"/>
      <c r="B203" s="57"/>
      <c r="C203" s="57"/>
      <c r="N203" s="2"/>
      <c r="O203" s="2"/>
      <c r="P203" s="2"/>
    </row>
    <row r="204" spans="1:16" x14ac:dyDescent="0.25">
      <c r="A204" s="57"/>
      <c r="B204" s="57"/>
      <c r="C204" s="57"/>
      <c r="N204" s="2"/>
      <c r="O204" s="2"/>
      <c r="P204" s="2"/>
    </row>
    <row r="205" spans="1:16" x14ac:dyDescent="0.25">
      <c r="A205" s="57"/>
      <c r="B205" s="57"/>
      <c r="C205" s="57"/>
      <c r="N205" s="2"/>
      <c r="O205" s="2"/>
      <c r="P205" s="2"/>
    </row>
    <row r="206" spans="1:16" x14ac:dyDescent="0.25">
      <c r="A206" s="57"/>
      <c r="B206" s="57"/>
      <c r="C206" s="57"/>
      <c r="N206" s="2"/>
      <c r="O206" s="2"/>
      <c r="P206" s="2"/>
    </row>
    <row r="207" spans="1:16" x14ac:dyDescent="0.25">
      <c r="A207" s="57"/>
      <c r="B207" s="57"/>
      <c r="C207" s="57"/>
      <c r="N207" s="2"/>
      <c r="O207" s="2"/>
      <c r="P207" s="2"/>
    </row>
    <row r="208" spans="1:16" x14ac:dyDescent="0.25">
      <c r="A208" s="57"/>
      <c r="B208" s="57"/>
      <c r="C208" s="57"/>
      <c r="N208" s="2"/>
      <c r="O208" s="2"/>
      <c r="P208" s="2"/>
    </row>
  </sheetData>
  <mergeCells count="50">
    <mergeCell ref="A38:A47"/>
    <mergeCell ref="A22:A37"/>
    <mergeCell ref="A11:A21"/>
    <mergeCell ref="A48:A56"/>
    <mergeCell ref="F9:G9"/>
    <mergeCell ref="H9:H10"/>
    <mergeCell ref="I9:I10"/>
    <mergeCell ref="A9:A10"/>
    <mergeCell ref="B9:B10"/>
    <mergeCell ref="C9:C10"/>
    <mergeCell ref="D9:D10"/>
    <mergeCell ref="E9:E10"/>
    <mergeCell ref="B4:G4"/>
    <mergeCell ref="B6:C6"/>
    <mergeCell ref="A8:M8"/>
    <mergeCell ref="A1:AI1"/>
    <mergeCell ref="A2:AI2"/>
    <mergeCell ref="S9:S10"/>
    <mergeCell ref="O9:O10"/>
    <mergeCell ref="N8:U8"/>
    <mergeCell ref="J9:J10"/>
    <mergeCell ref="T9:T10"/>
    <mergeCell ref="U9:U10"/>
    <mergeCell ref="P9:P10"/>
    <mergeCell ref="K9:L9"/>
    <mergeCell ref="M9:M10"/>
    <mergeCell ref="N9:N10"/>
    <mergeCell ref="Q9:Q10"/>
    <mergeCell ref="R9:R10"/>
    <mergeCell ref="F64:G64"/>
    <mergeCell ref="H64:H65"/>
    <mergeCell ref="I64:I65"/>
    <mergeCell ref="J64:J65"/>
    <mergeCell ref="K64:L64"/>
    <mergeCell ref="M64:M65"/>
    <mergeCell ref="N63:U63"/>
    <mergeCell ref="N64:N65"/>
    <mergeCell ref="O64:O65"/>
    <mergeCell ref="P64:P65"/>
    <mergeCell ref="Q64:Q65"/>
    <mergeCell ref="R64:R65"/>
    <mergeCell ref="S64:S65"/>
    <mergeCell ref="T64:T65"/>
    <mergeCell ref="U64:U65"/>
    <mergeCell ref="A63:M63"/>
    <mergeCell ref="A64:A65"/>
    <mergeCell ref="B64:B65"/>
    <mergeCell ref="C64:C65"/>
    <mergeCell ref="D64:D65"/>
    <mergeCell ref="E64:E65"/>
  </mergeCells>
  <conditionalFormatting sqref="N11:N42">
    <cfRule type="cellIs" dxfId="15" priority="11" operator="equal">
      <formula>"x"</formula>
    </cfRule>
  </conditionalFormatting>
  <conditionalFormatting sqref="N43">
    <cfRule type="cellIs" dxfId="14" priority="9" stopIfTrue="1" operator="equal">
      <formula>"x"</formula>
    </cfRule>
  </conditionalFormatting>
  <conditionalFormatting sqref="N44:N56">
    <cfRule type="cellIs" dxfId="13" priority="13" operator="equal">
      <formula>"x"</formula>
    </cfRule>
  </conditionalFormatting>
  <conditionalFormatting sqref="N66">
    <cfRule type="cellIs" dxfId="12" priority="4" operator="equal">
      <formula>"x"</formula>
    </cfRule>
  </conditionalFormatting>
  <conditionalFormatting sqref="O11:O56">
    <cfRule type="cellIs" dxfId="11" priority="18" operator="equal">
      <formula>"x"</formula>
    </cfRule>
  </conditionalFormatting>
  <conditionalFormatting sqref="O66">
    <cfRule type="cellIs" dxfId="10" priority="5" operator="equal">
      <formula>"x"</formula>
    </cfRule>
  </conditionalFormatting>
  <conditionalFormatting sqref="P11:P45 P47:P56">
    <cfRule type="cellIs" dxfId="9" priority="10" operator="equal">
      <formula>"x"</formula>
    </cfRule>
  </conditionalFormatting>
  <conditionalFormatting sqref="P46">
    <cfRule type="cellIs" dxfId="8" priority="2" operator="equal">
      <formula>"x"</formula>
    </cfRule>
  </conditionalFormatting>
  <conditionalFormatting sqref="P66">
    <cfRule type="cellIs" dxfId="7" priority="3" operator="equal">
      <formula>"x"</formula>
    </cfRule>
  </conditionalFormatting>
  <conditionalFormatting sqref="Z7">
    <cfRule type="cellIs" dxfId="6" priority="27" stopIfTrue="1" operator="equal">
      <formula>$Z$6</formula>
    </cfRule>
  </conditionalFormatting>
  <conditionalFormatting sqref="AN6">
    <cfRule type="cellIs" dxfId="1" priority="1" stopIfTrue="1" operator="equal">
      <formula>$AN$6</formula>
    </cfRule>
  </conditionalFormatting>
  <pageMargins left="0.511811024" right="0.511811024" top="0.78740157499999996" bottom="0.78740157499999996" header="0.31496062000000002" footer="0.31496062000000002"/>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8D0F5F97CF19F141AAF675EC48D2F445" ma:contentTypeVersion="13" ma:contentTypeDescription="Crie um novo documento." ma:contentTypeScope="" ma:versionID="77f77bbccee3362ccdfdbeb93a2b837d">
  <xsd:schema xmlns:xsd="http://www.w3.org/2001/XMLSchema" xmlns:xs="http://www.w3.org/2001/XMLSchema" xmlns:p="http://schemas.microsoft.com/office/2006/metadata/properties" xmlns:ns2="de18ee0c-803d-4b73-8512-9fd7dee91864" xmlns:ns3="844e8575-9e00-4175-9df5-02694039ab99" targetNamespace="http://schemas.microsoft.com/office/2006/metadata/properties" ma:root="true" ma:fieldsID="ae5a022ccec60791e8cc19a26c0dd4b4" ns2:_="" ns3:_="">
    <xsd:import namespace="de18ee0c-803d-4b73-8512-9fd7dee91864"/>
    <xsd:import namespace="844e8575-9e00-4175-9df5-02694039ab99"/>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18ee0c-803d-4b73-8512-9fd7dee918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Marcações de imagem" ma:readOnly="false" ma:fieldId="{5cf76f15-5ced-4ddc-b409-7134ff3c332f}" ma:taxonomyMulti="true" ma:sspId="11439537-a661-4c27-8fe4-74698d587d7f"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44e8575-9e00-4175-9df5-02694039ab99" elementFormDefault="qualified">
    <xsd:import namespace="http://schemas.microsoft.com/office/2006/documentManagement/types"/>
    <xsd:import namespace="http://schemas.microsoft.com/office/infopath/2007/PartnerControls"/>
    <xsd:element name="SharedWithUsers" ma:index="11"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Detalhes de Compartilhado Com" ma:internalName="SharedWithDetails" ma:readOnly="true">
      <xsd:simpleType>
        <xsd:restriction base="dms:Note">
          <xsd:maxLength value="255"/>
        </xsd:restriction>
      </xsd:simpleType>
    </xsd:element>
    <xsd:element name="TaxCatchAll" ma:index="16" nillable="true" ma:displayName="Taxonomy Catch All Column" ma:hidden="true" ma:list="{42eb43fb-2a66-490d-a7c4-e779734bafd7}" ma:internalName="TaxCatchAll" ma:showField="CatchAllData" ma:web="844e8575-9e00-4175-9df5-02694039ab9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e18ee0c-803d-4b73-8512-9fd7dee91864">
      <Terms xmlns="http://schemas.microsoft.com/office/infopath/2007/PartnerControls"/>
    </lcf76f155ced4ddcb4097134ff3c332f>
    <TaxCatchAll xmlns="844e8575-9e00-4175-9df5-02694039ab99" xsi:nil="true"/>
  </documentManagement>
</p:properties>
</file>

<file path=customXml/itemProps1.xml><?xml version="1.0" encoding="utf-8"?>
<ds:datastoreItem xmlns:ds="http://schemas.openxmlformats.org/officeDocument/2006/customXml" ds:itemID="{D87DE4AA-A677-48B7-B2AD-82A83250AD86}">
  <ds:schemaRefs>
    <ds:schemaRef ds:uri="http://schemas.microsoft.com/sharepoint/v3/contenttype/forms"/>
  </ds:schemaRefs>
</ds:datastoreItem>
</file>

<file path=customXml/itemProps2.xml><?xml version="1.0" encoding="utf-8"?>
<ds:datastoreItem xmlns:ds="http://schemas.openxmlformats.org/officeDocument/2006/customXml" ds:itemID="{72BF76B4-A2D0-4683-BC33-8F85195AC8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18ee0c-803d-4b73-8512-9fd7dee91864"/>
    <ds:schemaRef ds:uri="844e8575-9e00-4175-9df5-02694039ab9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DC425BF-2FFC-4CD7-9CF6-56FC5EFE2B43}">
  <ds:schemaRefs>
    <ds:schemaRef ds:uri="http://schemas.microsoft.com/office/2006/metadata/properties"/>
    <ds:schemaRef ds:uri="http://schemas.microsoft.com/office/infopath/2007/PartnerControls"/>
    <ds:schemaRef ds:uri="de18ee0c-803d-4b73-8512-9fd7dee91864"/>
    <ds:schemaRef ds:uri="844e8575-9e00-4175-9df5-02694039ab99"/>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10</vt:i4>
      </vt:variant>
    </vt:vector>
  </HeadingPairs>
  <TitlesOfParts>
    <vt:vector size="10" baseType="lpstr">
      <vt:lpstr>Monitoria Anual - 1</vt:lpstr>
      <vt:lpstr>Painel de Gestão - 1</vt:lpstr>
      <vt:lpstr>Monitoria Anual - 2</vt:lpstr>
      <vt:lpstr>Painel de Gestão - 2</vt:lpstr>
      <vt:lpstr>Monitoria Anual - 3</vt:lpstr>
      <vt:lpstr>Painel de Gestão - 3</vt:lpstr>
      <vt:lpstr>Monitoria Anual - 4</vt:lpstr>
      <vt:lpstr>Painel de Gestão - 4</vt:lpstr>
      <vt:lpstr>Monitoria Final</vt:lpstr>
      <vt:lpstr>Painel de Gestão Final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Renata Navega</dc:creator>
  <cp:keywords/>
  <dc:description/>
  <cp:lastModifiedBy>Cintia Lepesqueur Gonçalves</cp:lastModifiedBy>
  <cp:revision/>
  <dcterms:created xsi:type="dcterms:W3CDTF">2012-07-30T00:05:19Z</dcterms:created>
  <dcterms:modified xsi:type="dcterms:W3CDTF">2025-04-11T15:15:47Z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0x0101008D0F5F97CF19F141AAF675EC48D2F445</vt:lpwstr>
  </property>
  <property fmtid="{D5CDD505-2E9C-101B-9397-08002B2CF9AE}" pid="3" name="MSIP_Label_3738d5ca-cd4e-433d-8f2a-eee77df5cad2_Enabled">
    <vt:lpwstr>true</vt:lpwstr>
  </property>
  <property fmtid="{D5CDD505-2E9C-101B-9397-08002B2CF9AE}" pid="4" name="MSIP_Label_3738d5ca-cd4e-433d-8f2a-eee77df5cad2_SetDate">
    <vt:lpwstr>2023-03-13T20:36:43Z</vt:lpwstr>
  </property>
  <property fmtid="{D5CDD505-2E9C-101B-9397-08002B2CF9AE}" pid="5" name="MSIP_Label_3738d5ca-cd4e-433d-8f2a-eee77df5cad2_Method">
    <vt:lpwstr>Standard</vt:lpwstr>
  </property>
  <property fmtid="{D5CDD505-2E9C-101B-9397-08002B2CF9AE}" pid="6" name="MSIP_Label_3738d5ca-cd4e-433d-8f2a-eee77df5cad2_Name">
    <vt:lpwstr>defa4170-0d19-0005-0004-bc88714345d2</vt:lpwstr>
  </property>
  <property fmtid="{D5CDD505-2E9C-101B-9397-08002B2CF9AE}" pid="7" name="MSIP_Label_3738d5ca-cd4e-433d-8f2a-eee77df5cad2_SiteId">
    <vt:lpwstr>c14e2b56-c5bc-43bd-ad9c-408cf6cc3560</vt:lpwstr>
  </property>
  <property fmtid="{D5CDD505-2E9C-101B-9397-08002B2CF9AE}" pid="8" name="MSIP_Label_3738d5ca-cd4e-433d-8f2a-eee77df5cad2_ActionId">
    <vt:lpwstr>7949c7b8-8abf-414d-a572-c29ac79b188b</vt:lpwstr>
  </property>
  <property fmtid="{D5CDD505-2E9C-101B-9397-08002B2CF9AE}" pid="9" name="MSIP_Label_3738d5ca-cd4e-433d-8f2a-eee77df5cad2_ContentBits">
    <vt:lpwstr>0</vt:lpwstr>
  </property>
  <property fmtid="{D5CDD505-2E9C-101B-9397-08002B2CF9AE}" pid="10" name="MediaServiceImageTags">
    <vt:lpwstr/>
  </property>
</Properties>
</file>