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omments1.xml" ContentType="application/vnd.openxmlformats-officedocument.spreadsheetml.comments+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24226"/>
  <mc:AlternateContent xmlns:mc="http://schemas.openxmlformats.org/markup-compatibility/2006">
    <mc:Choice Requires="x15">
      <x15ac:absPath xmlns:x15ac="http://schemas.microsoft.com/office/spreadsheetml/2010/11/ac" url="C:\Users\Cintia\Documents\COPAN\Site PANs\Grandes Felinos\"/>
    </mc:Choice>
  </mc:AlternateContent>
  <xr:revisionPtr revIDLastSave="0" documentId="13_ncr:1_{60F098F6-7B98-4EB8-9A1D-11DB47BC6E5A}" xr6:coauthVersionLast="47" xr6:coauthVersionMax="47" xr10:uidLastSave="{00000000-0000-0000-0000-000000000000}"/>
  <bookViews>
    <workbookView xWindow="-24120" yWindow="-120" windowWidth="24240" windowHeight="13140" tabRatio="793" firstSheet="4" activeTab="9"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definedNames>
    <definedName name="_xlnm._FilterDatabase" localSheetId="7" hidden="1">'Monitoria Anual - 4'!$A$9:$AN$66</definedName>
    <definedName name="_xlnm._FilterDatabase" localSheetId="9" hidden="1">'Monitoria Final'!$A$8:$U$67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 l="1"/>
  <c r="J32" i="2"/>
  <c r="F15" i="2" l="1"/>
  <c r="J36" i="49" l="1"/>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J31" i="49"/>
  <c r="I31" i="49"/>
  <c r="H31" i="49"/>
  <c r="G31" i="49"/>
  <c r="F31" i="49"/>
  <c r="E31" i="49"/>
  <c r="D28" i="49"/>
  <c r="D23" i="49"/>
  <c r="D22" i="49"/>
  <c r="AA19" i="49" a="1"/>
  <c r="AA19" i="49" s="1"/>
  <c r="Z19" i="49" a="1"/>
  <c r="Z19" i="49" s="1"/>
  <c r="D19" i="49"/>
  <c r="AA18" i="49" a="1"/>
  <c r="AA18" i="49" s="1"/>
  <c r="Z18" i="49" a="1"/>
  <c r="Z18" i="49" s="1"/>
  <c r="D18" i="49"/>
  <c r="AA17" i="49" a="1"/>
  <c r="AA17" i="49" s="1"/>
  <c r="Z17" i="49" a="1"/>
  <c r="Z17" i="49" s="1"/>
  <c r="D17" i="49"/>
  <c r="AA16" i="49" a="1"/>
  <c r="AA16" i="49" s="1"/>
  <c r="Z16" i="49" a="1"/>
  <c r="Z16" i="49" s="1"/>
  <c r="D16" i="49"/>
  <c r="AA15" i="49"/>
  <c r="Z15" i="49"/>
  <c r="D15" i="49"/>
  <c r="F14" i="49"/>
  <c r="D6" i="49"/>
  <c r="D5" i="49"/>
  <c r="B3" i="49"/>
  <c r="C72" i="48"/>
  <c r="F20" i="49" s="1"/>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5" i="47"/>
  <c r="B3" i="47"/>
  <c r="D37" i="47"/>
  <c r="D36" i="47"/>
  <c r="D35" i="47"/>
  <c r="D34" i="47"/>
  <c r="D33" i="47"/>
  <c r="D32" i="47"/>
  <c r="C71" i="46"/>
  <c r="F21" i="47" s="1"/>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D20" i="45"/>
  <c r="AA19" i="45" a="1"/>
  <c r="AA19" i="45" s="1"/>
  <c r="Z19" i="45" a="1"/>
  <c r="Z19" i="45" s="1"/>
  <c r="D19" i="45"/>
  <c r="AA18" i="45" a="1"/>
  <c r="AA18" i="45" s="1"/>
  <c r="Z18" i="45" a="1"/>
  <c r="Z18" i="45" s="1"/>
  <c r="D18" i="45"/>
  <c r="AA17" i="45" a="1"/>
  <c r="AA17" i="45" s="1"/>
  <c r="Z17" i="45" a="1"/>
  <c r="Z17" i="45" s="1"/>
  <c r="D17" i="45"/>
  <c r="AA16" i="45"/>
  <c r="Z16" i="45"/>
  <c r="D16" i="45"/>
  <c r="F15" i="45"/>
  <c r="D7" i="45"/>
  <c r="D5" i="45"/>
  <c r="B3" i="45"/>
  <c r="D37" i="45"/>
  <c r="D36" i="45"/>
  <c r="D35" i="45"/>
  <c r="D34" i="45"/>
  <c r="D33" i="45"/>
  <c r="D32" i="45"/>
  <c r="C70" i="44"/>
  <c r="F21" i="45" s="1"/>
  <c r="F33" i="2"/>
  <c r="G33" i="2"/>
  <c r="H33" i="2"/>
  <c r="I33" i="2"/>
  <c r="J33" i="2"/>
  <c r="AA16" i="2"/>
  <c r="Z16" i="2"/>
  <c r="Z17" i="2" a="1"/>
  <c r="Z17" i="2" s="1"/>
  <c r="D32" i="49" l="1"/>
  <c r="D34" i="49"/>
  <c r="D35" i="49"/>
  <c r="D31" i="49"/>
  <c r="D33" i="49"/>
  <c r="D36" i="49"/>
  <c r="AB19" i="47"/>
  <c r="D22" i="45"/>
  <c r="E17" i="45" s="1"/>
  <c r="AB18" i="45"/>
  <c r="F18" i="45" s="1"/>
  <c r="AB16" i="2"/>
  <c r="AB20" i="45"/>
  <c r="F20" i="45" s="1"/>
  <c r="D22" i="47"/>
  <c r="E18" i="47" s="1"/>
  <c r="D33" i="2"/>
  <c r="AB16" i="45"/>
  <c r="F16" i="45" s="1"/>
  <c r="F19" i="47"/>
  <c r="AB17" i="45"/>
  <c r="F17" i="45" s="1"/>
  <c r="AB16" i="47"/>
  <c r="AB20" i="47"/>
  <c r="F20" i="47" s="1"/>
  <c r="AB18" i="49"/>
  <c r="F18" i="49" s="1"/>
  <c r="D21" i="49"/>
  <c r="E19" i="49" s="1"/>
  <c r="AB15" i="49"/>
  <c r="F15" i="49" s="1"/>
  <c r="AB16" i="49"/>
  <c r="F16" i="49" s="1"/>
  <c r="AB17" i="49"/>
  <c r="F17" i="49" s="1"/>
  <c r="AB19" i="49"/>
  <c r="F19" i="49" s="1"/>
  <c r="AB18" i="47"/>
  <c r="F18" i="47" s="1"/>
  <c r="AB17" i="47"/>
  <c r="F17" i="47" s="1"/>
  <c r="F16" i="47"/>
  <c r="AB19" i="45"/>
  <c r="F19" i="45" s="1"/>
  <c r="E19" i="45"/>
  <c r="E16" i="45"/>
  <c r="AA20" i="2" a="1"/>
  <c r="AA20" i="2" s="1"/>
  <c r="Z20" i="2" a="1"/>
  <c r="Z20" i="2" s="1"/>
  <c r="AA19" i="2" a="1"/>
  <c r="AA19" i="2" s="1"/>
  <c r="Z19" i="2" a="1"/>
  <c r="Z19" i="2" s="1"/>
  <c r="AA18" i="2" a="1"/>
  <c r="AA18" i="2" s="1"/>
  <c r="Z18" i="2" a="1"/>
  <c r="Z18" i="2" s="1"/>
  <c r="AA17" i="2" a="1"/>
  <c r="AA17" i="2" s="1"/>
  <c r="AB17" i="2" s="1"/>
  <c r="E20" i="45" l="1"/>
  <c r="E20" i="47"/>
  <c r="E17" i="47"/>
  <c r="E19" i="47"/>
  <c r="E16" i="47"/>
  <c r="E18" i="45"/>
  <c r="E22" i="45" s="1"/>
  <c r="E18" i="49"/>
  <c r="E16" i="49"/>
  <c r="AB18" i="2"/>
  <c r="AB20" i="2"/>
  <c r="E17" i="49"/>
  <c r="E15" i="49"/>
  <c r="F21" i="49"/>
  <c r="G18" i="49" s="1"/>
  <c r="F22" i="47"/>
  <c r="F22" i="45"/>
  <c r="G17" i="45" s="1"/>
  <c r="AB19" i="2"/>
  <c r="D5" i="36"/>
  <c r="F25" i="36"/>
  <c r="G25" i="36"/>
  <c r="F26" i="36"/>
  <c r="G26" i="36"/>
  <c r="F27" i="36"/>
  <c r="G27" i="36"/>
  <c r="F28" i="36"/>
  <c r="G28" i="36"/>
  <c r="F29" i="36"/>
  <c r="G29" i="36"/>
  <c r="F30" i="36"/>
  <c r="G30" i="36"/>
  <c r="E30" i="36"/>
  <c r="E29" i="36"/>
  <c r="E28" i="36"/>
  <c r="E27" i="36"/>
  <c r="D22" i="36"/>
  <c r="E26" i="36"/>
  <c r="E25" i="36"/>
  <c r="D17" i="36"/>
  <c r="D16" i="36"/>
  <c r="D15" i="36"/>
  <c r="D24" i="2"/>
  <c r="D23" i="2"/>
  <c r="D29" i="36" l="1"/>
  <c r="D27" i="36"/>
  <c r="D26" i="36"/>
  <c r="E22" i="47"/>
  <c r="E21" i="49"/>
  <c r="G16" i="49"/>
  <c r="D25" i="36"/>
  <c r="D28" i="36"/>
  <c r="D30" i="36"/>
  <c r="G15" i="49"/>
  <c r="G19" i="49"/>
  <c r="G17" i="49"/>
  <c r="G14" i="49"/>
  <c r="G20" i="49"/>
  <c r="G21" i="47"/>
  <c r="G20" i="47"/>
  <c r="G19" i="47"/>
  <c r="G15" i="47"/>
  <c r="G18" i="47"/>
  <c r="G17" i="47"/>
  <c r="G16" i="47"/>
  <c r="G19" i="45"/>
  <c r="G21" i="45"/>
  <c r="G15" i="45"/>
  <c r="G18" i="45"/>
  <c r="G20" i="45"/>
  <c r="G16" i="45"/>
  <c r="D20" i="2"/>
  <c r="F20" i="2" s="1"/>
  <c r="D19" i="2"/>
  <c r="F19" i="2" s="1"/>
  <c r="D18" i="2"/>
  <c r="F18" i="2" s="1"/>
  <c r="D16" i="2"/>
  <c r="F16" i="2" s="1"/>
  <c r="D17" i="2"/>
  <c r="F17" i="2" s="1"/>
  <c r="B3" i="36"/>
  <c r="C69" i="1"/>
  <c r="G21" i="49" l="1"/>
  <c r="G22" i="47"/>
  <c r="G22" i="45"/>
  <c r="D18" i="36"/>
  <c r="E17" i="36" s="1"/>
  <c r="D7" i="2"/>
  <c r="E15" i="36" l="1"/>
  <c r="E16" i="36"/>
  <c r="D22" i="2"/>
  <c r="E18" i="36" l="1"/>
  <c r="E19" i="2"/>
  <c r="E18" i="2"/>
  <c r="E16" i="2"/>
  <c r="E20" i="2"/>
  <c r="E17" i="2"/>
  <c r="E32" i="2"/>
  <c r="G32" i="2"/>
  <c r="H32" i="2"/>
  <c r="I32" i="2"/>
  <c r="G34" i="2"/>
  <c r="H34" i="2"/>
  <c r="I34" i="2"/>
  <c r="J34" i="2"/>
  <c r="G35" i="2"/>
  <c r="H35" i="2"/>
  <c r="I35" i="2"/>
  <c r="J35" i="2"/>
  <c r="G36" i="2"/>
  <c r="H36" i="2"/>
  <c r="I36" i="2"/>
  <c r="J36" i="2"/>
  <c r="G37" i="2"/>
  <c r="H37" i="2"/>
  <c r="I37" i="2"/>
  <c r="J37" i="2"/>
  <c r="F37" i="2"/>
  <c r="F36" i="2"/>
  <c r="F35" i="2"/>
  <c r="F34" i="2"/>
  <c r="F32" i="2"/>
  <c r="E37" i="2"/>
  <c r="E36" i="2"/>
  <c r="E35" i="2"/>
  <c r="E34" i="2"/>
  <c r="E33" i="2"/>
  <c r="F21" i="2"/>
  <c r="D29" i="2"/>
  <c r="B3" i="2"/>
  <c r="D36" i="2" l="1"/>
  <c r="D32" i="2"/>
  <c r="D34" i="2"/>
  <c r="D35" i="2"/>
  <c r="D37" i="2"/>
  <c r="F22" i="2"/>
  <c r="G15" i="2" l="1"/>
  <c r="G21" i="2"/>
  <c r="G19" i="2"/>
  <c r="G18" i="2"/>
  <c r="G16" i="2"/>
  <c r="G20" i="2"/>
  <c r="G17" i="2"/>
  <c r="E22" i="2" l="1"/>
  <c r="G2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S36" authorId="0" shapeId="0" xr:uid="{8BEE9BF2-1AB5-5946-B844-48505A1DBE34}">
      <text/>
    </comment>
    <comment ref="S65" authorId="0" shapeId="0" xr:uid="{B9C79192-45A9-6843-A526-6A1180B90E35}">
      <text>
        <r>
          <rPr>
            <b/>
            <sz val="10"/>
            <color rgb="FF000000"/>
            <rFont val="Tahoma"/>
            <family val="2"/>
          </rPr>
          <t>Microsoft Office User:</t>
        </r>
        <r>
          <rPr>
            <sz val="10"/>
            <color rgb="FF000000"/>
            <rFont val="Tahoma"/>
            <family val="2"/>
          </rPr>
          <t xml:space="preserve">
</t>
        </r>
        <r>
          <rPr>
            <sz val="10"/>
            <color rgb="FF000000"/>
            <rFont val="Tahoma"/>
            <family val="2"/>
          </rPr>
          <t>Inserir qual o problema para a execução da ação</t>
        </r>
      </text>
    </comment>
  </commentList>
</comments>
</file>

<file path=xl/sharedStrings.xml><?xml version="1.0" encoding="utf-8"?>
<sst xmlns="http://schemas.openxmlformats.org/spreadsheetml/2006/main" count="3974" uniqueCount="1560">
  <si>
    <r>
      <rPr>
        <b/>
        <sz val="14"/>
        <color theme="0"/>
        <rFont val="Verdana"/>
        <family val="2"/>
      </rPr>
      <t>Planejamento das ações</t>
    </r>
    <r>
      <rPr>
        <b/>
        <sz val="12"/>
        <color theme="0"/>
        <rFont val="Verdana"/>
        <family val="2"/>
      </rPr>
      <t xml:space="preserve">
</t>
    </r>
    <r>
      <rPr>
        <sz val="12"/>
        <color theme="0"/>
        <rFont val="Verdana"/>
        <family val="2"/>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</si>
  <si>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</si>
  <si>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</si>
  <si>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</si>
  <si>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</si>
  <si>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</si>
  <si>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</si>
  <si>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</si>
  <si>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</si>
  <si>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</si>
  <si>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</si>
  <si>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</si>
  <si>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</si>
  <si>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</si>
  <si>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</si>
  <si>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</si>
  <si>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</si>
  <si>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abrangência)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</si>
  <si>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</si>
  <si>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</si>
  <si>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</si>
  <si>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r>
      <rPr>
        <b/>
        <sz val="14"/>
        <color rgb="FF000000"/>
        <rFont val="Verdana"/>
        <family val="2"/>
      </rPr>
      <t>Situação atual das ações</t>
    </r>
    <r>
      <rPr>
        <sz val="12"/>
        <color rgb="FF000000"/>
        <rFont val="Verdana"/>
        <family val="2"/>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</si>
  <si>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</si>
  <si>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</si>
  <si>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</si>
  <si>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</si>
  <si>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</si>
  <si>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</si>
  <si>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</si>
  <si>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</si>
  <si>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</si>
  <si>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</si>
  <si>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</si>
  <si>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</si>
  <si>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</si>
  <si>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</si>
  <si>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</si>
  <si>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</si>
  <si>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</si>
  <si>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</si>
  <si>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</si>
  <si>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</si>
  <si>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</si>
  <si>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</si>
  <si>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</si>
  <si>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</si>
  <si>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</si>
  <si>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</si>
  <si>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Verdana"/>
        <family val="2"/>
      </rPr>
      <t>Reprogramação das ações</t>
    </r>
    <r>
      <rPr>
        <sz val="12"/>
        <color rgb="FF000000"/>
        <rFont val="Verdana"/>
        <family val="2"/>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</si>
  <si>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</si>
  <si>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</si>
  <si>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</si>
  <si>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</si>
  <si>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</si>
  <si>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</si>
  <si>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</si>
  <si>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</si>
  <si>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</si>
  <si>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</si>
  <si>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</si>
  <si>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</si>
  <si>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da estimativa do custo global</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</si>
  <si>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</si>
  <si>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</si>
  <si>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</si>
  <si>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</si>
  <si>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</si>
  <si>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</si>
  <si>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</si>
  <si>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Recomendações e observações</t>
  </si>
  <si>
    <t>Ajuste referente as observações da ação</t>
  </si>
  <si>
    <t>PLANO DE AÇÃO NACIONAL DE CONSERVAÇÃO DE ESPÉCIES AMEAÇADAS DE EXTINÇÃO - PAN</t>
  </si>
  <si>
    <t>PLANO DE AÇÃO NACIONAL PARA A CONSERVAÇÃO DOS GRANDES FELINOS</t>
  </si>
  <si>
    <t>Objetivo geral do PAN</t>
  </si>
  <si>
    <t>Reduzir a vulnerabilidade da onça-pintada e da onça-parda, em 5 anos, com vistas a melhorar o estado de conservação de suas populações.</t>
  </si>
  <si>
    <t>Data da monitoria</t>
  </si>
  <si>
    <t>26/09/2019 - 28/09/2019 (presencial)</t>
  </si>
  <si>
    <t>Agrupada</t>
  </si>
  <si>
    <t>Excluída</t>
  </si>
  <si>
    <t>PLANEJAMENTO DO PAN</t>
  </si>
  <si>
    <t xml:space="preserve">SITUAÇÃO ATUAL </t>
  </si>
  <si>
    <t>REPROGRAMAÇÃO DO PAN</t>
  </si>
  <si>
    <t>OBJETIVOS ESPECÍFICOS</t>
  </si>
  <si>
    <t>Nº</t>
  </si>
  <si>
    <t>Localização</t>
  </si>
  <si>
    <t>Revisão da estimativa do custo</t>
  </si>
  <si>
    <t>Início</t>
  </si>
  <si>
    <t>Fim</t>
  </si>
  <si>
    <t>Localidades</t>
  </si>
  <si>
    <t>Área de relevância</t>
  </si>
  <si>
    <t>Manutenção de áreas adequadas para a permanência das espécies de grandes felinos, em 5 anos.</t>
  </si>
  <si>
    <t>1.1</t>
  </si>
  <si>
    <t>Criar e atualizar banco de dados de ocorrências de grandes felinos, de forma integrada aos diversos sistemas*.</t>
  </si>
  <si>
    <t>Banco de dados criado e atualizado anualmente.</t>
  </si>
  <si>
    <t>Banco de dados ativo em constante atualização;
Modelos de distribuição e populações alimentados.</t>
  </si>
  <si>
    <t>Rose Gasparini-Morato (ICMBio/CENAP)</t>
  </si>
  <si>
    <t>Cláudia B. Campos (Instituto Pró-Carnívoros); Luiz Pereira (Cema Fauna/UNIVASF).</t>
  </si>
  <si>
    <t>Nacional</t>
  </si>
  <si>
    <t>É uma ação continua.
A realização desta ação é dependente de uma oficina de trabalho para a definição dos critérios de integração, validação e política de divulgação dos dados.
Espécies contempladas:
- Onça pintada
- Onça parda</t>
  </si>
  <si>
    <t>x</t>
  </si>
  <si>
    <t>Existe um banco de dados local no CENAP  (dados de capturas e armadilhas fotográficas) mas ainda não está integrado aos diversos sistemas.</t>
  </si>
  <si>
    <t>Ainda não foi realizada a definição dos critérios e políticas de uso de dados e utilização de sistemas. O CENAP não recebe apenas as informações diretamente do IOP, mas são informações que podem ser buscadas no SISBIO.</t>
  </si>
  <si>
    <t>Manter atualizado banco de dados de ocorrências de grandes felinos a partir dos sistemas existentes.</t>
  </si>
  <si>
    <t>Banco de dados atualizado anualmente.</t>
  </si>
  <si>
    <t>Fazer busca ativa por novas ocorrências.
Fontes: CETAS/CRAS, Programa MONITORA, ABEMA, Relatórios de licenciamento ambiental, Projetos de Pesquisa e  sistemas (SISBIO, SALVE, SISGEN).</t>
  </si>
  <si>
    <t>1.2</t>
  </si>
  <si>
    <t>Manter modelos de distribuição das espécies de grandes felinos atualizados e disponíveis.</t>
  </si>
  <si>
    <t>Modelos atualizados.</t>
  </si>
  <si>
    <t>Modelos atualizados disponibilizados em nível nacional.</t>
  </si>
  <si>
    <t>Katia Ferraz  (USP/ESALQ)</t>
  </si>
  <si>
    <t>Ronaldo Morato (ICMBio/CENAP); Rogério Cunha de Paula (ICMBio/CENAP); Luiz Pereira (Cema Fauna/UNIVASF).</t>
  </si>
  <si>
    <t>É uma ação continua.
Espécies contempladas:
- Onça pintada
- Onça parda</t>
  </si>
  <si>
    <t>X</t>
  </si>
  <si>
    <t>Modelos atualizados para onça-pintada para todos os biomas, 
mas não para onça-parda.</t>
  </si>
  <si>
    <t xml:space="preserve">Modelos prontos para onça-pintada. </t>
  </si>
  <si>
    <t>Modelo para onça-parda não foi atualizado por falta de novos pontos e de uma questão que justifique a geração de um novo modelo.</t>
  </si>
  <si>
    <t>Refazer base de dados de ocorrência de onça-parda para atualizar modelo (pontos de 2018/2019), para fazer um modelo voltado para área de habitat e outro para área de vulnerabilidade até o fim de 2020. Verificar a necessidade de refazer o modelo para onça-pintada na Caatinga. Cláudia B. Campos vai fazer esforço para verificar novos registros na Caatinga. Fernanda Cavalcanti se disponibilizou a compilar os pontos de parda para enviar a Katia Ferraz.</t>
  </si>
  <si>
    <t>Incluir:  Cláudia B. Campos (Instituto Pró-Carnívoros); Fernanda Cavalcanti (PCMC); Grasiela Pacheco (Naturatins).</t>
  </si>
  <si>
    <t>1.3</t>
  </si>
  <si>
    <t>Atualizar o mapa de populações e revisar áreas prioritárias de acordo com novas informações e novas metodologias e monitorar mudanças significativas nestas áreas.</t>
  </si>
  <si>
    <t>Mapa atualizado de áreas prioritárias.</t>
  </si>
  <si>
    <t>Avaliação da flutuação na área de ocupação da espécie e disponibilização de áreas sensíveis para licenciamentos e outras avaliações.</t>
  </si>
  <si>
    <t>Rogério Cunha de Paula (ICMBio/CENAP)</t>
  </si>
  <si>
    <t>Katia Ferraz (ESALQ/USP); Emiliano Ramalho (Instituto Mamirauá); Agustin Paviolo (Conicet-Argentina); Ana Carolina de Araújo (UVV); Cláudia B. Campos (Instituto Pró-Carnívoros).</t>
  </si>
  <si>
    <t>Realização de reunião com especialistas (recomendada pelo GAT - PAN Onça-Pintada).
Espécies contempladas:
- Onça pintada
- Onça parda</t>
  </si>
  <si>
    <t xml:space="preserve">Não obteve dados atualizados de ocorrências, pois não foi encontrada uma forma de segurança dos dados dos colaboradores (colaboradores não se sentem confortáveis em disponibilizar as ações). </t>
  </si>
  <si>
    <t>Realizar workshop para definição de critérios de priorização das áreas adequadas para conservação das espécies alvo do PAN.</t>
  </si>
  <si>
    <t>Mapa de áreas prioritárias para a conservação das espécies.</t>
  </si>
  <si>
    <t>Incluir: Yuri Ribeiro (USP/ESALQ); Cláudia B. Campos (Instituto Pró-Carnívoros); Silvio Marchini (USP/ESALQ); Marina Portugal (ICMBio/CENAP); Fernanda Cavalcanti (PCMC).</t>
  </si>
  <si>
    <t>As áreas prioritárias podem ser específicas para criação de UCs, minimizar ameaças, conectividade funcional, priorizar ações de pesquisa.</t>
  </si>
  <si>
    <t>1.4</t>
  </si>
  <si>
    <t xml:space="preserve">Identificar áreas adequadas prioritárias para a criação e ampliação de UCs. </t>
  </si>
  <si>
    <t xml:space="preserve">Mapas e lista de áreas prioritárias. </t>
  </si>
  <si>
    <t>Áreas protegidas criadas/ampliadas.</t>
  </si>
  <si>
    <t>Fernanda Cavalcanti (PCMC); Frederico Lemos  (UFG); Cláudia B. Campos (Instituto Pró-Carnívoros).</t>
  </si>
  <si>
    <t>A realização desta ação é dependente de uma oficina de trabalho para a definição dos critérios de priorização.
Espécies contempladas:
- Onça pintada
- Onça parda</t>
  </si>
  <si>
    <t>Oficina não realizada.</t>
  </si>
  <si>
    <t>Katia Ferraz (USP/ESALQ)</t>
  </si>
  <si>
    <t>É possível realizar a ação no período proposto desde que a oficina seja organizada e realizada pelo CENAP.</t>
  </si>
  <si>
    <t xml:space="preserve">Propor criação de UCs com base no mapa de áreas prioritárias para a conservação das espécies alvo do PAN. </t>
  </si>
  <si>
    <t>Documento com proposição das UCs.</t>
  </si>
  <si>
    <t>Angela Kuczach (Rede Pró UC)</t>
  </si>
  <si>
    <t>Incluir: Katia Ferraz (USP/ESALQ).</t>
  </si>
  <si>
    <t>1.5</t>
  </si>
  <si>
    <t>Elaborar cartilhas orientativas de uso dos produtos das ações 1.2, 1.3, 1.4 e 2.1.</t>
  </si>
  <si>
    <t>Cartilhas publicadas.</t>
  </si>
  <si>
    <t>Mapas de áreas prioritárias embasando a criação e ampliação de UCs.</t>
  </si>
  <si>
    <t>Marcelo Magioli (USP/ESALQ)</t>
  </si>
  <si>
    <t>Katia Ferraz (USP/ESALQ); Silvio Marchini (USP/ESALQ); Vinícius A. Roberto (USP/ESALQ).</t>
  </si>
  <si>
    <r>
      <rPr>
        <sz val="12"/>
        <rFont val="Calibri"/>
        <family val="2"/>
        <scheme val="minor"/>
      </rPr>
      <t>Espécies contempladas:
- Onça pintada
- Onça parda</t>
    </r>
  </si>
  <si>
    <t>Não iniciada.</t>
  </si>
  <si>
    <t>Ação ainda não foi iniciada pela necessidade da conclusão das ações 1.2, 1.3, 1.4 e 2.1.</t>
  </si>
  <si>
    <t>Marcelo Magioli (ICMBio/CENAP)</t>
  </si>
  <si>
    <t>Elaborar guia de orientação de uso dos produtos das ações 1.2, 1.3 e 2.1.</t>
  </si>
  <si>
    <t>Guia de orientação publicado.</t>
  </si>
  <si>
    <t>1.6</t>
  </si>
  <si>
    <t>Realizar reuniões para debate e capacitação para uso dos produtos das ações 1.2 e 1.3  junto a órgãos ambientais/de planejamento das diferentes esferas, ONGs e demais parceiros potenciais.</t>
  </si>
  <si>
    <t>Reuniões/cursos realizados.</t>
  </si>
  <si>
    <t>SEMAs e demais parceiros capacitados para uso dos produtos.</t>
  </si>
  <si>
    <t>Monicque Silva Pereira (SIMA-SP); André Carvalho (Consórcio de Pesquisa em Biodiversidade Brasil-Noruega); Cláudia B. Campos (Instituto Pró-Carnívoros).</t>
  </si>
  <si>
    <r>
      <t xml:space="preserve">Orientar a utilização/interpretação dos mapas e cartilhas. Explicitar produtos que podem ser derivados desses mapas.
</t>
    </r>
    <r>
      <rPr>
        <sz val="12"/>
        <rFont val="Calibri"/>
        <family val="2"/>
        <scheme val="minor"/>
      </rPr>
      <t>Espécies contempladas:
- Onça pintada
- Onça parda</t>
    </r>
  </si>
  <si>
    <t>Ação ainda não foi iniciada pela necessidade da conclusão das ações 1.2, 1.3.</t>
  </si>
  <si>
    <t>Capacitar tomadores de decisão para uso dos produtos das ações 1.2 e 1.3  junto a órgãos ambientais/de planejamento das diferentes esferas, ONGs e demais parceiros potenciais.</t>
  </si>
  <si>
    <r>
      <rPr>
        <sz val="12"/>
        <rFont val="Calibri"/>
        <family val="2"/>
        <scheme val="minor"/>
      </rPr>
      <t>Lista de instituições/participantes capacitados; Vídeo de capacitação.</t>
    </r>
    <r>
      <rPr>
        <sz val="12"/>
        <color rgb="FFFF0000"/>
        <rFont val="Calibri"/>
        <family val="2"/>
        <scheme val="minor"/>
      </rPr>
      <t xml:space="preserve"> </t>
    </r>
  </si>
  <si>
    <t>1.7</t>
  </si>
  <si>
    <t>Propor a criação e ampliação de UCs baseado  no produto da ação 1.3.</t>
  </si>
  <si>
    <t>Pelo menos uma proposta encaminhada por bioma.</t>
  </si>
  <si>
    <t>Processos de criação iniciado.</t>
  </si>
  <si>
    <t>Cláudia B. Campos (Instituto Pró-Carnívoros).</t>
  </si>
  <si>
    <t>Espécies contempladas:
- Onça pintada
- Onça parda</t>
  </si>
  <si>
    <t>Proposta enviada para o bioma Pantanal usando modelo de adequabilidade ambiental do estudo do Fernando Tortato e da ESEC Taiamã.</t>
  </si>
  <si>
    <t>Não foi usado o mapa de áreas prioritárias. Agrupado na ação 1.4.</t>
  </si>
  <si>
    <t>1.8</t>
  </si>
  <si>
    <t>Identificar áreas adequadas (protegidas ou não) com presença de grandes felinos e/ou áreas potenciais de ocorrência que requerem ações de proteção/manutenção de integridade e propor medidas necessárias aos órgãos gestores.</t>
  </si>
  <si>
    <t>Relatórios com áreas identificadas e com medidas necessárias em cada área adequada (protegida ou não) encaminhado ao respectivo órgão gestor.</t>
  </si>
  <si>
    <t>Relatórios com medidas necessárias em cada área adequada (protegida ou não) encaminhado ao respectivo órgão gestor.</t>
  </si>
  <si>
    <t>Fernanda Cavalcanti (PCMC); Frederico Lemos (UFG); Fernando Lima (IPÊ).</t>
  </si>
  <si>
    <t>Lembrar base de presas.
Espécies contempladas:
- Onça pintada
- Onça parda</t>
  </si>
  <si>
    <t xml:space="preserve">Não iniciada. 
A ação 1.8 é atendida em parte pela ação 1.3 (identificação de áreas prioritárias e adequadas) e 1.4 (proposta de medidas à órgãos gestores, criação e ampliação de UCs). Por isso, a realização de agrupamento. </t>
  </si>
  <si>
    <t xml:space="preserve">Agrupado na ação 1.3 e 1.4. </t>
  </si>
  <si>
    <t>1.9</t>
  </si>
  <si>
    <t>Elaborar proposta de criação de “selo”/reconhecimento de UCs importantes para a conservação das espécies de grandes felinos, como estratégia de valorização da área.</t>
  </si>
  <si>
    <t>Proposta de criação do “selo” encaminhada para MMA e órgãos ambientais das diferentes esferas.</t>
  </si>
  <si>
    <t>Selo = reconhecimento/valorização do trabalho realizado com grandes felinos. Ampliar a adoção do selo por proprietários privados. Criar rede de certificação.</t>
  </si>
  <si>
    <t>Daniel Kantek (ESEC Taiamã/ICMBio); André Carvalho (Consórcio de Pesquisa em Biodiversidade Brasil-Noruega); Ana Carolina Srbek de Araújo (UVV).</t>
  </si>
  <si>
    <t>Não iniciada a articulação, mas a Angela Kuczach já tem ideias para a proposta. Deve ser iniciada ainda em 2019, e implantada nos próximos 2 anos.</t>
  </si>
  <si>
    <t>Incluir: Cláudia B. Campos  (Instituto Pró-Carnívoros).</t>
  </si>
  <si>
    <t>Aumento da conectividade funcional (habitat e populações) e da qualidade ambiental para grandes felinos, em 5 anos.</t>
  </si>
  <si>
    <t>2.1</t>
  </si>
  <si>
    <t>Identificar áreas prioritárias para estabelecimento e ampliação de corredores ecológicos e outras estratégias de conexão, com base no mapa de áreas prioritárias (ação 1.3).</t>
  </si>
  <si>
    <t>Mapas e lista de corredores prioritários.</t>
  </si>
  <si>
    <t>Corredores funcionais estabelecidos.</t>
  </si>
  <si>
    <t>Ana Carolina Srbek de Araújo (UVV); Frederico lemos (UFG); Fernando Lima (IPÊ); Cláudia B. Campos (Instituto Pró-Carnívoros).</t>
  </si>
  <si>
    <t>Não iniciada pois dependia do workshop a ser realizado para a ação 1.3.</t>
  </si>
  <si>
    <t>Critérios não definidos.</t>
  </si>
  <si>
    <t>Realizar oficina para definir critérios para priorização.</t>
  </si>
  <si>
    <t>Incluir: Yuri Ribeiro (USP/ESALQ); Silvio Marchini (USP/ESALQ); Marina Portugal (ICMBio/CENAP); Fernanda Cavalcanti (PCMC).</t>
  </si>
  <si>
    <t>A ser realizada no mesmo workshop da ação 1.3.</t>
  </si>
  <si>
    <t>2.2</t>
  </si>
  <si>
    <t>Incentivar/orientar o uso do mapa da ação 2.1 pelos órgãos ambientais responsáveis pela implementação do CAR/PRA e ações decorrentes de licenciamento de empreendimentos e Ministério Público (integrado com ação 1.5 e 1.6).</t>
  </si>
  <si>
    <t>Grasiela Alves Pacheco (Naturatins); Cláudia B. Campos (Instituto Pró-Carnívoros); Marianna Pinho (INEMA-BA); Monicque Silva Pereira (SIMA-SP); Fernanda Cavalcanti (PCMC); Frederico Lemos (UFG).</t>
  </si>
  <si>
    <t>Amazônia (dar atenção especial ao arco de desmatamento).</t>
  </si>
  <si>
    <t>Em conjunto com cursos/reuniões (ação 1.6).
Espécies contempladas:
- Onça pintada
- Onça parda</t>
  </si>
  <si>
    <t>Mapa não finalizado.</t>
  </si>
  <si>
    <t>Orientar o uso do mapa da ação 2.1 junto aos órgãos ambientais e de extensão rural responsáveis pela implementação do CAR/PRA e ações decorrentes de licenciamento de empreendimentos e Ministério Publico (integrado com ação 1.5 e 1.6).</t>
  </si>
  <si>
    <t>2.3</t>
  </si>
  <si>
    <t>Incluir os órgãos de assistência e extensão rural nas ações 1.6 e 2.2, visando incentivar a implementação de  usos da terra menos impactantes nos corredores ecológicos.</t>
  </si>
  <si>
    <t>Órgãos/agentes capacitados.</t>
  </si>
  <si>
    <t>Programas criados e implementados.</t>
  </si>
  <si>
    <t>Fernanda Cavalcanti (PCMC); Frederico Lemos (UFG).</t>
  </si>
  <si>
    <t>Em conjunto com cursos/reuniões (ação 1.6 e 2.3).
Espécies contempladas:
- Onça pintada
- Onça parda</t>
  </si>
  <si>
    <t xml:space="preserve">Agrupada na ação 2.2 por ser semelhante. </t>
  </si>
  <si>
    <t>2.4</t>
  </si>
  <si>
    <t>Incentivar a criação de RPPN nas localidades-chave, tendo como referência a análise de conectividade.</t>
  </si>
  <si>
    <t>Reuniões com atores envolvidos na criação de RPPNs.</t>
  </si>
  <si>
    <t>RPPNs criadas.</t>
  </si>
  <si>
    <t>Rogério Caldas (IBPN)</t>
  </si>
  <si>
    <t>Regional</t>
  </si>
  <si>
    <t>Recomendada pelo GAT - PAN 
Onça-Parda. 
Sequencia de trabalho iniciado pelo IBPN (Rogério Caldas).
Espécies contempladas:
- Onça pintada
- Onça parda</t>
  </si>
  <si>
    <t>RPPN criadas no RJ; SP e MG (ação realizada nesses três Estados visto que o trabalho do articulador é de âmbito regional).</t>
  </si>
  <si>
    <t>Federais: RJ 01; SP 02; MG 01;Estaduais: RJ 11: SP 12 e MG 15 (pdf com a lista).</t>
  </si>
  <si>
    <t>Articular a criação de RPPN nas áreas de ocorrência das espécies alvo do PAN.</t>
  </si>
  <si>
    <t>Criação e ampliação de medidas para reduzir o número de indivíduos abatidos de grandes felinos, em 5 anos.</t>
  </si>
  <si>
    <t>3.1</t>
  </si>
  <si>
    <t>Consolidar informações dos diferentes bancos de dados existentes sobre caça ativa.</t>
  </si>
  <si>
    <t>Relatório de situação dos bancos de dados existentes
Planilha padronizada com os dados existentes .</t>
  </si>
  <si>
    <t>Base de dados sobre caça para subsidiar estratégias de coibição e modelos de viabilidade populacional.</t>
  </si>
  <si>
    <t>Camila Matias de Abreu (SIMA-SP)</t>
  </si>
  <si>
    <t>Thais Michel (SEMA-RS); Palmira Ferreira (SEMA-PA); Whaldener Endo (ICMBio/CENAP); Graziele Batista (IBAMA-DF).</t>
  </si>
  <si>
    <t>Possibilidade do CENAP ter um link para coletar e disponibilizar informações; ação relacionada com a 4.1.
Espécies contempladas:
- Onça pintada
- Onça parda</t>
  </si>
  <si>
    <t xml:space="preserve">A articuladora não atua mais no Centro de Manejo de Fauna Silvestre in situ - Departamento de Fauna. A ação não é factível para ser feita no prazo e extensão do PAN. </t>
  </si>
  <si>
    <t xml:space="preserve">Consolidar informações sobre caça nos locais onde existem projetos com as espécies alvo do PAN. </t>
  </si>
  <si>
    <t>Cláudia B. Campos (Instituto Pró-Carnívoros)</t>
  </si>
  <si>
    <t>Incluir: Yara Barros (Projeto Onças do Iguaçu); Fernando Tortato (Panthera); Fernanda Cavalcanti (PCMC); Emiliano  Ramalho (Instituto Mamirauá); Daniel Rocha (Universidade da Califórnia); Ricardo Sampaio (ICMBio/CENAP); Elildo Carvalho-Junior (ICMBio/CENAP); Monicque Pereira (SIMA-SP).</t>
  </si>
  <si>
    <t>Regiões com projetos em andamento (Foz do Iguaçu, Caatinga, Rio Negro).</t>
  </si>
  <si>
    <t>3.2</t>
  </si>
  <si>
    <t>Determinar os aspectos socioculturais da perseguição às onças-pintadas em  três biomas.</t>
  </si>
  <si>
    <t>Artigos científicos.</t>
  </si>
  <si>
    <t>Informações atualizadas sobre aspectos socioculturais da perseguição às onças-pintadas em três biomas.</t>
  </si>
  <si>
    <t>Elildo Carvalho Jr (ICMBio/CENAP)</t>
  </si>
  <si>
    <t>Silvio Marchini (USP/ESALQ); Juarez Pezzuti (UFPA); Emiliano Ramalho (Instituto Mamirauá); Cláudia B. Campos (Instituto Pró-Carnívoros).</t>
  </si>
  <si>
    <t>Cerrado, Caatinga, Mata Atlântica</t>
  </si>
  <si>
    <r>
      <rPr>
        <sz val="12"/>
        <rFont val="Calibri"/>
        <family val="2"/>
        <scheme val="minor"/>
      </rPr>
      <t>Espécies contempladas:
- Onça pintada</t>
    </r>
  </si>
  <si>
    <r>
      <t>Pesquisa realizada na Mata Atlântica (Projeto Onças do Iguaçu, trabalhos de pós graduação no USP/LEMaC). Em andamento na Caatinga (Cláudia Martins – USP/ESALQ). Em andamento na Amazônia na RDS Mamirauá, e trabalho de pós graduação no LEMaC</t>
    </r>
    <r>
      <rPr>
        <sz val="12"/>
        <color theme="1"/>
        <rFont val="Calibri"/>
        <family val="2"/>
        <scheme val="minor"/>
      </rPr>
      <t xml:space="preserve"> (Jacob Daniel Charters</t>
    </r>
    <r>
      <rPr>
        <sz val="12"/>
        <color rgb="FF000000"/>
        <rFont val="Calibri"/>
        <family val="2"/>
        <scheme val="minor"/>
      </rPr>
      <t>). Em andamento no Cerrado no PCMC, IOP (dados públicos em vídeos).</t>
    </r>
  </si>
  <si>
    <t>Dois artigos publicados por Monica Engel: DOI 10.1080/10871209.2016.1183731, DOI 10.1007/s13280-017-0898-6.</t>
  </si>
  <si>
    <t>Que seja realizada pesquisa no Cerrado.</t>
  </si>
  <si>
    <t>Investigar os fatores individuais e contextuais determinantes da perseguição às espécies alvo do PAN.</t>
  </si>
  <si>
    <t>Documentos técnico-científicos.</t>
  </si>
  <si>
    <t>Fatores contextuais= contexto social, legal, institucional, cultural, político, ambiental.
Fatores individuais=cognição, sentimento.</t>
  </si>
  <si>
    <t>3.3</t>
  </si>
  <si>
    <t xml:space="preserve">Avaliar e monitorar tolerância à presença de grandes felinos e intenção de abatê-los entre grupos sociais chave (ex. produtores rurais). </t>
  </si>
  <si>
    <t>Instrumento (questionário) e desenho amostral (estratégia e tamanho amostral) definidos.</t>
  </si>
  <si>
    <t>Questionário base para adequação no Cerrado, Mata Atlântica e Caatinga; estratégia e tamanho amostral definidos. Monitoramento contínuo, pelo menos nas áreas amostradas.</t>
  </si>
  <si>
    <t>Recomendada pelo GAT - PAN Onça-Parda. 
Recomenda-se ampliar a ação para outras áreas com ações de educação em realização.
Espécies contempladas:
- Onça pintada
- Onça parda</t>
  </si>
  <si>
    <t xml:space="preserve">Pesquisa realizada na Mata Atlântica (Projeto Onças do Iguaçu, trabalhos de pós graduação no USP/LEMaC). Em andamento na Caatinga (Tese Cláudia Martins -USP/ESALQ). Em andamento na Amazônia na RDS Mamirauá. Em andamento no Cerrado no PCMC, Pardas da AES Tietê.
</t>
  </si>
  <si>
    <t>Avaliar e monitorar os resultados das ações  que visam diminuir a perseguição às espécies alvo do PAN.</t>
  </si>
  <si>
    <t>Documento técnico-científico.</t>
  </si>
  <si>
    <t xml:space="preserve">Método modelo para ser replicado em outros locais. Resultados que embasem elaboração de estratégias de conservação. </t>
  </si>
  <si>
    <t>3.4</t>
  </si>
  <si>
    <t>Identificar os fatores motivadores (ambientais, manejo, culturais e socioeconômicas) que desencadeiam o abate de grandes felinos.</t>
  </si>
  <si>
    <t>Relatório e publicações.</t>
  </si>
  <si>
    <t>Informações atualizadas sobre os fatores motivadores do abate de grandes felinos.</t>
  </si>
  <si>
    <t>Silvio Marchini (USP/ESALQ); Juarez Pezzuti (UFPA); Emiliano Ramalho (Instituto Mamirauá); Fernanda Cavalcanti (PCMC); Frederico Lemos (UFG); Cláudia B. Campos Instituto Pró-Carnívoros).</t>
  </si>
  <si>
    <t>Regional (selecionar locais/regiões específicas)</t>
  </si>
  <si>
    <t>Recomendada pelo GAT - PAN Onça-Parda. 
Recomenda-se manter essa ação como contínua no PAN Grandes Felinos e para melhorar a coleta sistemática de dados, visando análises comparativas, sugere-se também a elaboração de um questionário padrão e protocolos de coleta de dados.
Espécies contempladas:
- Onça pintada
- Onça parda</t>
  </si>
  <si>
    <t xml:space="preserve">Diversas pesquisas já realizadas na Amazônia, Mata Atlântica e Pantanal. Falta desenvolver protocolo de coleta de dados.
Agrupada com a Ação 3.2, pois ao determinar os aspectos da perseguição (ação 3.2) automaticamente identificamos os fatores que desencadeiam o abate. </t>
  </si>
  <si>
    <t>Diversos artigos, por exemplo: DOI 10.1016/j.biocon.2012.01.002,  DOI 10.1007/s13280-017-0898-6, DOI 10.1017/S003060531000075X, DOI 10.1177/194008291300600210, Carvalho EA Jr (in press) Jaguar hunting in Amazonian extractive reserves: acceptance and prevalence. Environmental Conservation.</t>
  </si>
  <si>
    <t>3.5</t>
  </si>
  <si>
    <t>Quantificar a retirada de indivíduos em áreas críticas de conflitos identificadas e consolidar as informações.</t>
  </si>
  <si>
    <t>Relatório com os dados da quantificação da retirada de indivíduos.</t>
  </si>
  <si>
    <t>Panorama de conflitos levando a indicação de outras áreas para replicação do método.</t>
  </si>
  <si>
    <t>Marina Xavier da Silva (PTI-Itaipu-Unila)</t>
  </si>
  <si>
    <t>Pantanal, Foz do Iguaçu, ampliar na Caatinga (Serra da Capivara e  Boqueirão da Onça).</t>
  </si>
  <si>
    <t>Recomendada pelo GAT - PAN 
Onça-Pintada. 
Sugere-se manter a ação, porém direcionada a algumas áreas (Pantanal, Foz do Iguaçu, ampliar na Caatinga - Capivara e  Boqueirão). desenvolver trabalhos em outros biomas, talvez associados a projetos já em andamento.
Espécies contempladas:
- Onça pintada
- Onça parda</t>
  </si>
  <si>
    <t xml:space="preserve">O projeto na Caatinga está em andamento (Programa Amigos da Onça). Até o momento, não foram identificados outros projetos no bioma. </t>
  </si>
  <si>
    <t>Quantificar a retirada de indivíduos e consolidar as informações para as espécies alvo do PAN.</t>
  </si>
  <si>
    <t>Incluir Fernanda Cavalcanti (PCMC); Frederico Lemos (UFG).</t>
  </si>
  <si>
    <t>Ação contínua.</t>
  </si>
  <si>
    <t>3.6</t>
  </si>
  <si>
    <t>Articular com as superintendências regionais das polícias para engajamento na fiscalização de abate de grandes felinos.</t>
  </si>
  <si>
    <t>Reuniões com as SUPs. Redes estaduais de fluxo de informações.</t>
  </si>
  <si>
    <t>Protocolo institucional estabelecido para PF e polícias regionais para padronizar procedimentos.</t>
  </si>
  <si>
    <t>Gláucio Vieira (PF/Delegacia Ambiental)</t>
  </si>
  <si>
    <t xml:space="preserve"> Paulo Amaral (ICMBio/CENAP)</t>
  </si>
  <si>
    <t>Envolver as polícias ambientais ou similares; Acionar os projetos que já são desenvolvidos nas diferentes regiões para fazer esse contato com as superintendências.
Espécies contempladas:
- Onça pintada
- Onça parda</t>
  </si>
  <si>
    <t>Projeto Onças do Iguaçu está fazendo reuniões com PF, PRF, Ministério Público para criação de rede na expectativa de reuniões anuais. 
Grasiela Alves Pacheco (Naturatins) mencionou que há ações não focadas em onças, mas poderiam incluir a espécie, pois a rede já existe. Cláudia B. Campos (Instituto Pró-Carnívoros) também irá fazer isso na Caatinga.</t>
  </si>
  <si>
    <t>Relatório anual com as reuniões realizadas pelo Projeto Onças do Iguaçu.</t>
  </si>
  <si>
    <t>Agrupada com a 3.7, pois é uma ação muito específica e está contemplada na ação 3.7.</t>
  </si>
  <si>
    <t>Yara Barros (Projeto Onças do Iguaçu); Grasiela Alves Pacheco (Naturatins).</t>
  </si>
  <si>
    <t>3.7</t>
  </si>
  <si>
    <t>Realizar reuniões para aumentar a interlocução e o fluxo de informações com os órgãos fiscalizadores para coibir as atividades de caça (Polícia Militar, Polícia Federal, Fiscais do IBAMA, ICMBio).</t>
  </si>
  <si>
    <t>Reuniões realizadas.</t>
  </si>
  <si>
    <t>Contato continuado entre as instituições a fim de estabelecer AÇÕES conjuntas e direcionadas contra tais atividades, além de manter um esquema de "inteligência" para prevenção da caça (esportiva, amadora, comercial e de retaliação).</t>
  </si>
  <si>
    <t>Paulo Amaral (ICMBio/CENAP)</t>
  </si>
  <si>
    <t xml:space="preserve">Gláucio Vieira (PF/Delegacia Ambiental); Grasiela Pacheco (Naturatins); Cláudia B. Campos (Instituto Pró-Carnívoros). </t>
  </si>
  <si>
    <t>Recomendada pelo GAT - PAN Onça-Pintada.
Atividade deve ser continuada, ampliando para incluir outros biomas e caça comercial, aumentando nível de alerta em relação a possível tráfico de material biológico, bem como em relação à caça (bycatch) por controladores de javali.
Espécies contempladas:
- Onça pintada
- Onça parda</t>
  </si>
  <si>
    <t>Projeto Onças do Iguaçu está fazendo reuniões com PF, PRF, Ministério Público para criação de rede na expectativa de reuniões anuais. 
Grasiela Alves Pacheco (Naturatins) mencionou que há ações não focadas em onça, mas poderiam incluir a espécie, pois a rede já existe. Cláudia B. Campos (Instituto Pró-Carnívoros) também irá fazer isso na Caatinga.</t>
  </si>
  <si>
    <t>Era ação ligada ao Agente da Polícia Federal Gláucio Cesar Viera (PF/Delegacia Ambiental) que participou do PAN. Logo após o encerramento do evento, realizei inúmeras tentativas e não consegui mais estabelecer contato com ele. Portanto, a ação não foi executada.</t>
  </si>
  <si>
    <t>Paulo Amaral (ICMBio/CENAP); Yara Barros (Projeto Onças do Iguaçu); Cláudia B. Campos (Instituto Pró-Carnívoros); Grasiela Alves Pacheco (Naturatins).</t>
  </si>
  <si>
    <t>Essa é uma ação em que o executor tem de ter um forte contato dentro de órgãos de segurança envolvidos no combate à caça e tráfico de animais silvestres.</t>
  </si>
  <si>
    <t>Atas de reuniões,  listas de presença.</t>
  </si>
  <si>
    <t>Yara Barros (Projeto Onças do Iguaçu)</t>
  </si>
  <si>
    <t>Incluir: Felipe Feliciani (WWF); Cláudia B. Campos (Instituto Pró-Carnívoros); Grasiela Pacheco (Naturatins); Roberto Cabral (IBAMA).</t>
  </si>
  <si>
    <t>Incluir em outra ação a elaboração de um manual de identificação de partes para operações de fiscalização. Contato com Felipe Feliciani (WWF) para uso da ferramenta SMART.</t>
  </si>
  <si>
    <t>3.8</t>
  </si>
  <si>
    <t>Realizar campanhas regionalizadas de incentivo a denúncias anônimas sobre caça de grandes felinos.</t>
  </si>
  <si>
    <t>Relatório das campanhas desenvolvidas e realizadas. Número de caçadores autuados e presos (resultado das denúncias).
Dados de denúncia sistematizados na Polícia Federal
Canais de comunicação fortalecidos.</t>
  </si>
  <si>
    <t>Aumento do número de ligações de denúncias, bem como a avaliação dessas denúncias e sua real efetividade para o objetivo buscado.</t>
  </si>
  <si>
    <t>Gláucio Cesar Vieira (PF/Delegacia Ambiental); Fernando Tortato (Panthera).</t>
  </si>
  <si>
    <t>Possibilidade de linha de comunicação para ocorrências com onças ("disque onça").
Espécies contempladas:
- Onça pintada
- Onça parda</t>
  </si>
  <si>
    <t>Panthera oferece apoio logístico para PM Ambiental de MT, PrevFogo do Ibama, Secretaria Estadual de Meio Ambiente - MT (Fernando Tortato (Panthera)), mas não é considerado a campanha ativa.</t>
  </si>
  <si>
    <t xml:space="preserve">Combate a crimes ambientais e controle de fogo nos anos de 2018 e 2019 (Fernando Tortato (Panthera)). </t>
  </si>
  <si>
    <t xml:space="preserve">Mais uma ação que requer alto grau de envolvimento e contatos fortes dentro de instituições públicas de segurança (PF, PM, PM Ambiental). A minha ligação era com Gláucio Cesar Viera (PF/Delegacia Ambiental). Porém não tive mais contato com ele após o encerramento do evento PAN. </t>
  </si>
  <si>
    <t>Realizar campanhas nacionais e regionalizadas de incentivo a denúncias anônimas sobre caça de grandes felinos.</t>
  </si>
  <si>
    <t>Incluir: Yara Barros (Projeto Onças do Iguaçu);  Cláudia B. Campos (Instituto Pró-Carnívoros).</t>
  </si>
  <si>
    <t>Sugestão da Yara Barros (Projeto Onças do Iguaçu), lançar campanha nacional sobre caça da onça-pintada no dia nacional da onça-pintada. Yara Barros vai ver com Felipe Feliciani (WWF) para conseguir financiamento para produzir produtos para a campanha.</t>
  </si>
  <si>
    <t>3.9</t>
  </si>
  <si>
    <t>Subsidiar (informações) ações de fiscalização e divulgar ações de combate à caça em grandes mídias.</t>
  </si>
  <si>
    <t>Operações de fiscalização realizadas e divulgadas em grandes mídias.</t>
  </si>
  <si>
    <t>Sensibilização da sociedade quanto a problemática da caça e obter maior numero de denuncias civis.</t>
  </si>
  <si>
    <t>Gláucio Vieira (PF/Delegacia Ambiental; Mario Haberfeld (Instituto Onçafari); Paulo Amaral (ICMBio/CENAP).</t>
  </si>
  <si>
    <t>Essa ação só pode acontecer se ocorrer alguma ação de fiscalização e isso está entendido nas ações anteriores.</t>
  </si>
  <si>
    <t>Ação excluída, pois já está contemplada na 3.7 e 3.8.</t>
  </si>
  <si>
    <t>Já está contemplada na 3.7 e 3.8.</t>
  </si>
  <si>
    <t>3.10</t>
  </si>
  <si>
    <t>Desenvolver e replicar programas de educação ambiental formal.</t>
  </si>
  <si>
    <t>Materiais didáticos disponibilizados por região.</t>
  </si>
  <si>
    <t>Aumento de convivência harmoniosa com grandes felinos.</t>
  </si>
  <si>
    <t>Grasiela Pacheco (Naturatins)</t>
  </si>
  <si>
    <t>Thais Michel (SEMA-RS); Fernanda Cavalcanti (PCMC); Danianderson Carvalho (ICMBio/CENAP); Silvio Marchini (USP/ESALQ).</t>
  </si>
  <si>
    <t>Ação foi feita somente em uma escola em Palmas.</t>
  </si>
  <si>
    <t>Ação excluída, pois não está na governança do PAN. As atividades mencionadas em andamento nas escolas estão incluídas na ação 4.9.</t>
  </si>
  <si>
    <t>A ação não está na governança do PAN. As atividades mencionadas em andamento nas escolas estão incluídas na ação 4.9.</t>
  </si>
  <si>
    <t>3.11</t>
  </si>
  <si>
    <t>Elaborar manifesto para aumento da punição à caça de grandes felinos.</t>
  </si>
  <si>
    <t>Manifesto multi-institucional para o aumento da punição à caça de grandes felinos.</t>
  </si>
  <si>
    <t xml:space="preserve">Conseguir pelo menos algum apoio consistente para a proposição de emendas legais que aumentem as penas de indivíduos que tenham cometido o crime (caça). </t>
  </si>
  <si>
    <t>Uma ação que necessita de "envolvimento com agentes políticos" e isso requer muita articulação, tempo de dedicação e conhecimentos na área.</t>
  </si>
  <si>
    <t xml:space="preserve">Reavaliar ações de cunho quase que exclusivamente político. </t>
  </si>
  <si>
    <t>Incluir: Ronaldo Morato (ICMBio/CENAP); Yara Barros (Projeto Onças do Iguaçu).</t>
  </si>
  <si>
    <t>Manifesto a ser feito para o dia nacional da onça de 2019. Acionar os Zoos para colher assinaturas no manifesto. Divulgar na imprensa e encaminhar para o congresso.</t>
  </si>
  <si>
    <t>Promoção de medidas de convivência entre grandes felinos e seres humanos de modo a diminuir os impactos negativos, reais ou percebidos, nas atividades antrópicas, em 5 anos.</t>
  </si>
  <si>
    <t>4.1</t>
  </si>
  <si>
    <t>Consolidar informações dos diferentes bancos de dados existentes sobre conflitos com grandes felinos.</t>
  </si>
  <si>
    <t>Relatório de situação dos bancos de dados existentes
Planilha padronizada com os dados existentes.</t>
  </si>
  <si>
    <t>Maior disponibilidade de informações sobre os conflitos com onças.</t>
  </si>
  <si>
    <t>Thais Michel (SEMA-RS); Palmira Ferreira (SEMA-PA); Whaldener Endo (ICMBio/CENAP); Graziele Batista (IBAMA-DF); Paulo Amaral (ICMBio/CENAP).</t>
  </si>
  <si>
    <t>Possibilidade do CENAP ter um link para coletar e disponibilizar informações.
Espécies contempladas:
- Onça pintada
- Onça parda</t>
  </si>
  <si>
    <t>A articuladora não está mais trabalhando em local que possibilite essa atuação.</t>
  </si>
  <si>
    <t>Viabilizar e disponibilizar o uso do formulário de conflitos do CENAP para outras instituições.</t>
  </si>
  <si>
    <t>Relatório de situação dos bancos de dados existentes.
Planilha padronizada com os dados existentes.</t>
  </si>
  <si>
    <t>Mariella Butti (ICMBio/CENAP)</t>
  </si>
  <si>
    <t>Incluir: Raquel Silva (ICMBio/CENAP); Marina Portugal (ICMBio/CENAP); Mozart Freitas (PCMC); Monicque Pereira (SIMA-SP).</t>
  </si>
  <si>
    <t>4.2</t>
  </si>
  <si>
    <t>Estruturar (definir objetivos, identificar atores e temas, oficializar) um grupo de trabalho permanente composto por atores envolvidos no problema de conflitos com grandes felinos, para ordenar as informações e resultados de pesquisa sendo realizadas, e direcionar ações específicas de medidas de convivência.</t>
  </si>
  <si>
    <t>GT instituído;
Relatório ordenando as informações direcionando as ações de medidas de convivência.</t>
  </si>
  <si>
    <t>Que o GT estabeleça e direcione ações conjuntas.</t>
  </si>
  <si>
    <t>Fernanda Cavalcanti (PCMC)</t>
  </si>
  <si>
    <t>Frederico Lemos (UFG); Ricardo Boulhosa (Instituto Pró-Carnívoros); Ricardo Arrais (PCMC); Miriam Perilli (Instituto Pró-Carnívoros); Cláudia B. Campos (Instituto Pró-Carnívoros).</t>
  </si>
  <si>
    <t>Recomendada pelo GAT - PAN Onça-Pintada.
Manter ação no PAN Grandes Felinos, mas ao invés de uma rede, estruturar grupo de trabalhos de conflitos, onde essa ação seria prioritária.
Espécies contempladas:
- Onça pintada
- Onça parda</t>
  </si>
  <si>
    <t>Articuladora não sabe como viabilizar ação.</t>
  </si>
  <si>
    <t>Estruturar (definir objetivos, identificar atores e temas, oficializar) um grupo de trabalho permanente composto por atores envolvidos no problema de conflitos com grandes felinos.</t>
  </si>
  <si>
    <t>Incluir: Fernando Tortato (Panthera); Elildo Carvalho-Junior (ICMBio/CENAP); Yara Barros (Projeto Onças do Iguaçu).</t>
  </si>
  <si>
    <t xml:space="preserve">Ação contínua. Objetivo do grupo de trabalho: definir situações emergenciais, dar suporte a ações vinculadas a conflitos do PAN (protocolos, mapas, gerações de matérias, comunicação, etc.).
</t>
  </si>
  <si>
    <t>4.3</t>
  </si>
  <si>
    <t>Levantar e compartilhar experiências que envolvam incentivos econômicos, públicos e privados, para redução de conflitos com grandes felinos.</t>
  </si>
  <si>
    <t>Oficinas de compartilhamento de experiências (ecoturismo, por exemplo);  iniciativas de PSA identificadas; expansão de iniciativas como o Onçafari, programa em Mamirauá e Programa Amigos da Onça no nordeste.</t>
  </si>
  <si>
    <t>Incentivos econômicos criados.</t>
  </si>
  <si>
    <t>Daniel Venturi (WWF)</t>
  </si>
  <si>
    <t>Camila Matias de Abreu (SEMA-SP); Mário Haberfeld (Instituto Onçafari); Fernando Tortato (Panthera); Grasiela Pacheco (Naturantins); André Carvalho (Consórcio de Pesquisa em Biodiversidade Brasil-Noruega); Cláudia B. Campos (Instituto Pró-Carnívoros).</t>
  </si>
  <si>
    <t>Se houver mecanismos já implementados ou em fase de implementação em alguns estados, fortalecer essas iniciativas Turismo (selo verde).
Espécies contempladas:
- Onça pintada
- Onça parda</t>
  </si>
  <si>
    <t>Panthera continua monitorando o turismo de observação de onças-pintadas no Pantanal norte. Realiza todos os anos palestras e capacitações para guias e operadores de turismo. Geralmente entre outubro e dezembro, ao término da temporada. Esta previsto novas reuniões e palestras para novembro de 2019.
Projeto Onças do Iguaçu trabalha identificando talentos locais e transformando em produtos para geração alternativa de renda.
Katia Ferraz (USP/CENAP) coordena projeto do GEF que tem componente de PSA e parte de dimensões humanas que será conduzido em regiões que possuem conflito com onça-parda na Mata Atlântica.</t>
  </si>
  <si>
    <t>Capacitação técnica de guias e piloteiros.</t>
  </si>
  <si>
    <t>Fernando Tortato (Panthera);
Yara Barros (Projeto Onças do Iguaçu); 
Katia Ferraz (USP/ESALQ);
Silvio Marchini (USP/ESALQ).</t>
  </si>
  <si>
    <t>Yara Barros (Projeto Onças do Iguaçu).</t>
  </si>
  <si>
    <t>Incluir: Katia Ferraz (USP/ESALQ); Silvio Marchini (USP/ESALQ); Monicque Pereira(SIMA-SP).</t>
  </si>
  <si>
    <t>4.4</t>
  </si>
  <si>
    <t>Realizar parcerias para inserção do tema conflitos com grandes felinos em diferentes veículos de mídia nacionais e regionais.</t>
  </si>
  <si>
    <t>Experiências e projetos de divulgação de redução de conflitos com grandes felinos (boas práticas).</t>
  </si>
  <si>
    <t>Sensibilização da sociedade quanto a problemática dos conflitos e melhora nas resolução.</t>
  </si>
  <si>
    <t>Letícia Campos (WWF-Brasil)</t>
  </si>
  <si>
    <t>Mario Haberfeld (Instituto Onçafari); Fernando Tortato (Panthera); Fernanda Cavalcanti (PCMC).</t>
  </si>
  <si>
    <t>Informes para Radio web, hotelaria, teatros, cinemas, placas rodovias , painéis eletrônicos, etc.
Espécies contempladas:
- Onça pintada
- Onça parda</t>
  </si>
  <si>
    <t>Panthera iniciou parceria com a empresa BELGO e empresa Trutest (cercas elétricas). Esta realizando experimentos em sua propriedade no Pantanal norte e há possibilidade de realização de um programa de TV (Globo Rural) sobre a parceria.
Projeto Onças do Iguaçu participou de programa de TV em rede estadual no Paraná em agosto de 2019. 
Reportagem sobre conflitos na Caatinga, Projeto Amigos da Onça.</t>
  </si>
  <si>
    <t>Link da reportagem sobre o Projeto Onças do Iguaçu, inclusive conflitos.</t>
  </si>
  <si>
    <t>Fernando Tortato (Panthera); 
Yara Barros (Projeto Onças do Iguaçu); 
Cláudia B. Campos (Instituto Pró-Carnívoros).</t>
  </si>
  <si>
    <t>Inserir o tema conflitos com grandes felinos em diferentes veículos de mídia nacionais e regionais.</t>
  </si>
  <si>
    <t>Peças de mídia veiculadas.</t>
  </si>
  <si>
    <t>4.5</t>
  </si>
  <si>
    <t>Realizar oficinas para incentivar o envolvimento comunitário em áreas de conflitos com grandes felinos.</t>
  </si>
  <si>
    <t>Oficinas realizadas, relatório das oficinas direcionado ao CENAP.</t>
  </si>
  <si>
    <t>Comunidades envolvidas e conflitos reduzidos.</t>
  </si>
  <si>
    <t>Grasiela Pacheco (Naturantins)</t>
  </si>
  <si>
    <t>Órgãos estaduais, OEMAS; Silvio Marchini (USP/ESALQ).</t>
  </si>
  <si>
    <r>
      <rPr>
        <sz val="12"/>
        <color rgb="FF000000"/>
        <rFont val="Calibri"/>
        <family val="2"/>
        <scheme val="minor"/>
      </rPr>
      <t>Espécies contempladas:
- Onça pintada
- Onça parda</t>
    </r>
  </si>
  <si>
    <t xml:space="preserve">Pegar informações com Fernando Tortato (Panthera)  e Yara Barros (Projeto Onças do Iguaçu).
</t>
  </si>
  <si>
    <t>Grasiela Pacheco via e-mail, preenchimento matriz por Raquel Silva (ICMBio/CENAP)</t>
  </si>
  <si>
    <t>Realizar atividades de engajamento comunitário para promover a coexistência entre grandes felinos e seres humanos em áreas de conflitos</t>
  </si>
  <si>
    <t>Relatórios, boletins, listas de presença, posts em redes sociais, relacionados às atividades realizadas</t>
  </si>
  <si>
    <t>USP/ESALQ/LEMaC tem atividades planejadas, Cláudia B. Campos (instituto Pró-Carnívoros) também tem para a Caatinga.</t>
  </si>
  <si>
    <t>4.6</t>
  </si>
  <si>
    <t>Desenvolver estratégias junto a órgãos de assistência e extensão rural para aplicação de métodos preventivos a ataques de grandes felinos.</t>
  </si>
  <si>
    <t>Materiais desenvolvidos. Campanhas pró-ativas de propostas de uso de técnicas. Cursos de capacitação sob demanda.</t>
  </si>
  <si>
    <t>Implementar, através desses órgãos, tais métodos. Também avaliar a eficácia deles e divulgar os resultados positivos. Ter uma estimativa continuada do número de locais que os usam e acompanhar o desempenho.</t>
  </si>
  <si>
    <t>Marianna Pinho (INEMA-BA); Cláudia B. Campos (Instituto Pró-Carnívoros); Rogério Cunha de Paula (ICMBio/CENAP); Fernanda Cavalcanti (PCMC); Fernando Tortato (Panthera).</t>
  </si>
  <si>
    <t>Essa ação é praticamente o que realizo na minha rotina de trabalho. (Paulo Amaral (ICMBio/CENAP).  Panthera é contactada com frequência no estado de Mato Grosso para auxiliar na prevenção de ataques de felinos (onça-pintada e onça-parda) no rebanho. Não há parcerias firmadas com órgãos públicos. O atendimento é feito sob demanda. (Fernando Tortato (Panthera)).
Projeto Onças do Iguaçu irá realizar curso sobre boas práticas com fazendeiros próximos ao parque.</t>
  </si>
  <si>
    <t xml:space="preserve">Auxilio técnico para fazendeiros e analistas da SEMA que contactaram a equipe da Panthera (Fernando Tortato (Panthera)). </t>
  </si>
  <si>
    <t>Paulo Amaral (ICMBio/CENAP); Fernando Tortato (Panthera);
Yara Barros (Projeto Onças do Iguaçu).</t>
  </si>
  <si>
    <t xml:space="preserve">Projeto Onças do Iguaçu poderá disponibilizar curso para que seja replicado em outros locais.
Criar mecanismos de capacitação à distância, sob articulação do Rogério Cunha de Paula ou Paulo Amaral ambos do (ICMBio/CENAP). </t>
  </si>
  <si>
    <t>4.7</t>
  </si>
  <si>
    <t>Articular com os órgãos estaduais para inserir em seus documentos/protocolos, vinculados ou não ao licenciamento ambiental, boas práticas em atividades de produção animal (para melhoria do manejo, visando diminuição da vulnerabilidade a ataques).</t>
  </si>
  <si>
    <t xml:space="preserve">1) Documentos contemplados no processo de licenciamento ambiental, quando for o caso. 2) Boas práticas incorporadas à produção animal. </t>
  </si>
  <si>
    <t>Redução de predação e conflitos, por meio da diminuição da vulnerabilidade da criação doméstica.</t>
  </si>
  <si>
    <t>Palmira Ferreira (SEMA-PA)</t>
  </si>
  <si>
    <t>SENAR (Serviço Nacional de aprendizagem rural); órgãos de extensão rural; Grasiela Pacheco (Naturantins); Thais Michel (SEMA-RS), Frederico Lemos (UFG).</t>
  </si>
  <si>
    <t>Experiência do Silvio Marchini (USP/ESALQ) na Bolívia.
Espécies contempladas:
- Onça pintada
- Onça parda</t>
  </si>
  <si>
    <t>Projeto Onças do Iguaçu está com reunião marcada com IAP, SEMA, ADAPAR, IBAMA, prevista para outubro para padronizar o descarte de carcaças no estado do PR. Palmira Ferreira (SEMA-PA) informou que reunião do GT que está prevista para dezembro/2019.</t>
  </si>
  <si>
    <t>Dificuldade de articulação com outros órgãos.</t>
  </si>
  <si>
    <t>Tentar através do GT de Fauna formado pela ABEMA no ano passado.</t>
  </si>
  <si>
    <t>Incluir:  Cláudia B. Campos (Instituto Pró-Carnívoros).</t>
  </si>
  <si>
    <t>4.8</t>
  </si>
  <si>
    <t>Desenvolver e aplicar ferramentas de marketing social (campanhas direcionadas e regionalizadas) e valorização (valor intrínseco) de grandes felinos.</t>
  </si>
  <si>
    <t>Campanhas de marketing social criadas e aplicadas (diferentes mídias, vídeos, materiais impressos, lideranças locais identificadas).</t>
  </si>
  <si>
    <t>Aumento no valor intrínseco atribuído à onça entre grupos sociais selecionados.</t>
  </si>
  <si>
    <t>Silvio Marchini (USP/ESALQ)</t>
  </si>
  <si>
    <t>Paulo Amaral (ICMBio/CENAP); Fernanda Cavalcanti (PCMC); Sandra Cavalcanti (Instituto Pró-Carnívoros); Fernando Tortato (Panthera); Letícia Campos (WWF-Brasil), Emiliano Ramalho (Instituto Mamirauá); Mario Haberfeld (Instituto Onçafari); Rogério Caldas (IBPN).</t>
  </si>
  <si>
    <t>Onças em condomínios
Revigoramento de presas
Utilizar líderes comunitários e figuras conhecidas para a divulgação.
*Explicar conceito de marketing social no glossário = influenciar mudança de comportamento humano sem necessariamente haver um processo de aprendizagem; fazer porque a maioria faz. 
(Ação 3.11 igual a essa - foi removida de lá e permaneceu essa).
Espécies contempladas:
- Onça pintada
- Onça parda</t>
  </si>
  <si>
    <t xml:space="preserve">Projeto Onças do Iguaçu, Yara Barros (Projeto Onças do Iguaçu). Panthera é contactada com frequência por midas locais e nacionais para prover informações sobre a onça-pintada, Fernando Tortato (Panthera).
</t>
  </si>
  <si>
    <t>Papo de Onça, Silvio Marchini (USP/ESALQ). Diversas publicações em sites de notícias nacionais. Ex: https://g1.globo.com/mt/mato-grosso/expedicao-travessia/noticia/2019/06/06/turismo-de-oncas-pintadas-vale-56-vezes-mais-do-que-prejuizo-de-ataques-a-gado-no-pantanal-em-mt-diz-pesquisa.ghtml , https://g1.globo.com/mt/mato-grosso/expedicao-travessia/noticia/2019/06/05/oncas-pintadas-impulsionam-turismo-no-pantanal-em-mt-90percent-dos-turistas-sao-estrangeiros.ghtml   (Fernando Tortato (Panthera)).</t>
  </si>
  <si>
    <t>Yara Barros (Projeto Onças do Iguaçu) e Fernando Tortato (Panthera).</t>
  </si>
  <si>
    <t>Desenvolver e aplicar ferramentas de marketing  para conservação (campanhas direcionadas e regionalizadas) e valorização (valor intrínseco) de grandes felinos.</t>
  </si>
  <si>
    <t>Ação contínua
Marketing para a conservação= uso de ferramentas de marketing para fins de mudança de comportamento.</t>
  </si>
  <si>
    <t>4.9</t>
  </si>
  <si>
    <t>Elaborar e implementar um Programa de Educação e Comunicação visando melhorar as atitudes da população sobre grandes felinos incluindo estratégias de prevenção a conflitos.</t>
  </si>
  <si>
    <t>Programa elaborado e implementado em localidades-chave.</t>
  </si>
  <si>
    <t>Comunidades locais, instruídas, conscientizadas e sensibilizadas sobre conflitos.</t>
  </si>
  <si>
    <t>Marianna Pinho (INEMA-BA); Paulo Amaral (ICMBio/CENAP); Fernanda Cavalcanti (PCMC); Sandra Cavalcanti (Instituto Pró-Carnívoros); Fernando Tortato (Panthera); Letícia Campos (WWF Brasil); Emiliano Ramalho (Instituto Mamirauá).</t>
  </si>
  <si>
    <t>Regional (PR)</t>
  </si>
  <si>
    <t>Recomendada pelo GAT - PAN Onça-Parda.
Recomenda-se esta ação para o PAN Grandes Felinos, para áreas-chave de conflitos (definidas na Ação 1.1).
Espécies contempladas:
- Onça pintada
- Onça parda</t>
  </si>
  <si>
    <t>Ver Projeto Onças do Iguaçu com Yara Barros (Projeto Onças do Iguaçu). Panthera é responsável pela Escola Fazenda Jofre Velho, que atende a comunidade ribeirinha do Pantanal de Poconé. Nesta escola são realizadas ações de educação ambiental com a comunidade local, Fernando Tortato (Panthera).</t>
  </si>
  <si>
    <t>Onças na Escola, Yara Barros (Projeto Onças do Iguaçu); Ensino fundamental para aproximadamente 20 crianças em 2018 e 10 crianças em 2019, Fernando Tortato (Porjeto Onças do Iguaçu).
Incluir EducaCENAP.</t>
  </si>
  <si>
    <t>Elaborar e implementar atividades de educação e comunicação visando melhorar as atitudes da população sobre grandes felinos incluindo estratégias de prevenção a conflitos.</t>
  </si>
  <si>
    <t>Material didático usado nas atividades, relatórios, listas de presença.</t>
  </si>
  <si>
    <t>Incluir: Cláudia Martins (Programa Amigos da Onça).</t>
  </si>
  <si>
    <t>4.10</t>
  </si>
  <si>
    <t>Estabelecer campanha através de parceria com agência publicitária para divulgação da importância da espécie para conservação da biodiversidade.</t>
  </si>
  <si>
    <t>Campanha criada</t>
  </si>
  <si>
    <t>Sociedade conscientizada e sensibilizada sobre problemas de conservação das espécies</t>
  </si>
  <si>
    <t>Juliana Camargo (Ampara Animal)</t>
  </si>
  <si>
    <t xml:space="preserve">Raquel Facuri (Ampara Animal), Rogério Cunha de Paula (ICMBio/CENAP), Ricardo Boulhosa (Instituto Pró-Carnívoros) </t>
  </si>
  <si>
    <r>
      <t xml:space="preserve">recomendada pelo GAT - PAN 
Onça-Pintada.
Incluir ação no PAN Grandes Felinos. Sugere-se investir em uma campanha publicitária no novo PAN
</t>
    </r>
    <r>
      <rPr>
        <sz val="12"/>
        <rFont val="Calibri"/>
        <family val="2"/>
        <scheme val="minor"/>
      </rPr>
      <t>Espécies contempladas:
- Onça pintada
- Onça parda</t>
    </r>
  </si>
  <si>
    <t>Foi buscado contato várias vezes com a articulador através do contato disponibilizado pelo articulador, sem sucesso de retorno.</t>
  </si>
  <si>
    <t xml:space="preserve">Sugestão para fazer a campanha em 2020 com imagem positiva da onça. </t>
  </si>
  <si>
    <t>4.11</t>
  </si>
  <si>
    <t>Implementar e monitorar o uso de técnicas preventivas à predação a fim de comparar e avaliar a eficácia de experiências existentes.</t>
  </si>
  <si>
    <t>Relatórios com técnicas avaliadas e comparadas.</t>
  </si>
  <si>
    <t>Vide Objetivo 4.6. Diminuição da perda de indivíduos por retaliação, nos locais onde tais técnicas estejam sendo usadas.</t>
  </si>
  <si>
    <t>Joares May (UNISUL); Sandra Cavalcanti (Instituto Pró-Carnívoros); Fernando Tortato (Panthera); Emiliano Ramalho (Instituto Mamirauá); Fernanda Cavalcanti (PCMC); Frederico Lemos (UFG); Cláudia B. Campos (Instituto Pró-Carnívoros).</t>
  </si>
  <si>
    <t>É associado à ação 4.6.
Espécies contempladas:
- Onça pintada
- Onça parda</t>
  </si>
  <si>
    <t>Ver informação com Yara Barros (Projeto Onças do Iguaçu) junto a projeto Jaguarete, com Cláudia B. Campos na Caatinga.
No CENAP será feito a partir do acompanhamento obtido no formulário de atendimento a conflitos.</t>
  </si>
  <si>
    <t>Monitorar o uso de técnicas preventivas à predação a fim de comparar e avaliar a eficácia de experiências existentes.</t>
  </si>
  <si>
    <t>4.12</t>
  </si>
  <si>
    <t>Propor a regulamentação de atividades turísticas voltada para observação de onça-pintada.</t>
  </si>
  <si>
    <t>Minuta de normativa encaminhada.</t>
  </si>
  <si>
    <t>Atividades turísticas para observação de onça-pintada normatizadas; impactos reduzidos aos animais observados.</t>
  </si>
  <si>
    <t>Fernando Tortato (Panthera)</t>
  </si>
  <si>
    <t>Regional  (Pantanal)</t>
  </si>
  <si>
    <t>Recomendada pelo GAT - PAN Onça-Pintada.
Manter ação no PAN Grandes Felinos para regulamentar formalmente no MS e em Mamirauá. Outras áreas da Amazônia podem exigir modelo diferenciado. Propor duas reuniões (MT/MS/AM) para regulamentação.
Espécies contempladas:
- Onça pintada</t>
  </si>
  <si>
    <t xml:space="preserve">Realizar a ação proposta na reunião anual de 2019. FRT já iniciou o contato com a Associação de Guias de turismo do Porto Jofre.
</t>
  </si>
  <si>
    <t>Discussões prévias (&gt;2016)  com guias e operadores de turismo.</t>
  </si>
  <si>
    <t>Recurso foi levantado mas foi cancelado.</t>
  </si>
  <si>
    <t>4.13</t>
  </si>
  <si>
    <t xml:space="preserve">Realizar cursos e palestras para capacitação de representantes de agência de turismo, do setor hoteleiro, guias turísticos, piloteiros, com relação às práticas adequadas de observação de onça-pintada.     </t>
  </si>
  <si>
    <t>Cursos e palestras de capacitação realizados.</t>
  </si>
  <si>
    <t>Pessoas capacitadas
Aumento do conhecimento de trabalhadores locais para maior instrução a ser repassada a turistas e comunidade.</t>
  </si>
  <si>
    <t>Ricardo Boulhosa (Instituto Pró-Carnívoros); Fernanda Cavalcanti (PCMC); Joares May (UNISUL); Lilian Rampin (Instituto Onçafari).</t>
  </si>
  <si>
    <t>Regional (MT e MS)</t>
  </si>
  <si>
    <t>Recomendada pelo GAT - PAN Onça-Pintada.
Capacitação de guias no MT. Ação continuada para novos guias que entram na atividade turística.
Espécies contempladas:
- Onça pintada
- Onça parda</t>
  </si>
  <si>
    <t>Panthera continua monitorando o turismo de observação de onças-pintadas no Pantanal norte. Realiza todos os anos palestras e capacitações para guias e operadores de turismo. Geralmente entre outubro e dezembro, ao término da temporada. Esta previsto novas reuniões e palestras para novembro de 2019.
Em Foz do Iguaçu há palestras frequentes de capacitação.</t>
  </si>
  <si>
    <t>No ano de 2018, FRT capacitou aproximadamente 20 guias de turismo e piloteiros.</t>
  </si>
  <si>
    <t>Incluir: Yara Barros (Projeto Onças do Iguaçu).</t>
  </si>
  <si>
    <t>4.14</t>
  </si>
  <si>
    <t>Desenvolver e distribuir material informativo sobre o ordenamento do turismo de observação de onças-pintadas, para turistas.</t>
  </si>
  <si>
    <t>Material desenvolvido e distribuído.</t>
  </si>
  <si>
    <t>Turismo de observação conduzido sem impactos negativos.</t>
  </si>
  <si>
    <t>Mario Haberfeld (Instituto Onçafari)</t>
  </si>
  <si>
    <t>Recomendada pelo GAT - PAN 
Onça-Pintada.
Produção e distribuição de material no AM e MS.
Espécies contempladas:
- Onça pintada
- Onça parda</t>
  </si>
  <si>
    <t>Ação não iniciada. Houve apoio a iniciativa da Associação de guias em produzir material educativo. Porem material de divulgação não ficou pronto a tempo do inicio da temporada (junho 2019).</t>
  </si>
  <si>
    <t>Sem resultados: Aguardando término da temporada para finalização do material.</t>
  </si>
  <si>
    <t xml:space="preserve"> </t>
  </si>
  <si>
    <t>Promoção de boas práticas e medidas para minimizar os impactos negativos de empreendimentos, visando favorecer a manutenção das espécies de grandes felinos em vida livre, em 5 anos.</t>
  </si>
  <si>
    <t>5.1</t>
  </si>
  <si>
    <t>Elaborar e divulgar um manual técnico com recomendações para minimização de impactos negativos a serem aplicadas em programas ambientais ligados ao licenciamento ambiental (mineração, hidrelétricas, parques eólicos, agropecuária, condomínios, indústrias).</t>
  </si>
  <si>
    <t>Manual técnico elaborado e divulgado para profissionais que realizam o licenciamento;
Criação do GT;
Divulgação para OEMA, CONAMA, MP, IBAMA, municípios, por meio de ofícios, reuniões, capacitação por demanda.</t>
  </si>
  <si>
    <t>Incentivo ao desenvolvimento de ações efetivas à conservação por empreendimentos.</t>
  </si>
  <si>
    <t>Tatiane Rech  (ICMBio/CENAP)</t>
  </si>
  <si>
    <t>Marianna Pinho (INEMA-BA); Ana Carolina Srbek de Araújo (UVV); Katia Mazzei (IF); André Carvalho (Consórcio de Pesquisa em Biodiversidade Brasil-Noruega); Cláudia B. Campos (Instituto Pró-Carnívoros); Monicque Silva Pereira (SEMA-SP); Paula Condé (ICMBio/CENAP).</t>
  </si>
  <si>
    <t>Criar GT. Incluindo mapas das áreas de maior adequabilidade para as espécies (relacionado aos dados do objetivo 1).
Ver Manual TAMAR \Guia de boas prática mineração ICMM.
Terá um capítulo por empreendimento.
Espécies contempladas:
- Onça pintada
- Onça parda</t>
  </si>
  <si>
    <t xml:space="preserve">Agosto/2019 - Tentativas de contato com os colaboradores da meta para planejamento da execução. </t>
  </si>
  <si>
    <t>Longo período entre elaboração e publicação atrapalhou o engajamento para a articulação dos trabalhos.
Neste momento, a dificuldade está no contato com os colaboradores. Alguns e-mails retornaram e outros não obtive resposta, talvez os e-mails possam ter mudado. Envie mensagens via facebook, obtive algumas respostas. Consegui contato com Ana Carolina Srbek de Araújo (UVV), Monicque Silva Pereira (SIMA-SP) e Katia Mazzei (IF).</t>
  </si>
  <si>
    <t>Tatiane Rech (ICMBio/CENAP)</t>
  </si>
  <si>
    <t xml:space="preserve">Dependente da adesão e participação de representantes de diferentes estados no GT.
Considerando as três pessoas que consegui contato teríamos SP e ES. </t>
  </si>
  <si>
    <t>Elaborar e divulgar protocolos com recomendações para minimização de impactos negativos a serem aplicadas em programas ambientais ligados ao licenciamento ambiental (mineração, hidrelétricas, parques eólicos, agropecuária, rodoferroviários, condomínios, indústrias).</t>
  </si>
  <si>
    <t>Protocolos elaborados e divulgado para profissionais que realizam o licenciamento;
Criação do GT;
Divulgação para OEMA, CONAMA, MP, IBAMA, municípios, por meio de ofícios, reuniões, capacitação por demanda.</t>
  </si>
  <si>
    <t>Incluir: Grasiela Pacheco (Naturatins).</t>
  </si>
  <si>
    <t>Protocolos relacionados ao 1° indicador do objetivo 5.  Protocolos específicos para empreendimentos eólicos, rodoviários, minerários, hidrelétricos, agropecuários (ver com a Grasiela Pacheco (Naturatins) como é feito no TO). Sugestão lançar os protocolos no dia nacional da onça, que cada ano o dia tenha um tema impactante para lançamento dos protocolos.</t>
  </si>
  <si>
    <t>5.2</t>
  </si>
  <si>
    <t xml:space="preserve">Mapear e divulgar as áreas críticas para atropelamento de grandes felinos. </t>
  </si>
  <si>
    <t>Mapa das áreas críticas divulgado.</t>
  </si>
  <si>
    <t>Identificação de áreas para intervenção buscando a diminuição do risco de atropelamentos.</t>
  </si>
  <si>
    <t>Fernanda Abra (ViaFAUNA)</t>
  </si>
  <si>
    <t>Katia Ferraz (USP/ESALQ); Ana Carolina Srbek de Araújo (UVV); Daniel Raíces (ICMBio/COESP).</t>
  </si>
  <si>
    <r>
      <t xml:space="preserve">Considerando os mapas de adequabilidade e outras bases de dados (CAR, etc.) para as espécies e as rodovias existentes nessas áreas. 
Utilizar dados existentes e cruzar as informações dos atropelamentos. Inserir dados do CAR. 
Inserir informações das passagens de fauna existentes e outras medidas preventivas. Existe uma tese em andamento para identificação de áreas críticas de atropelamento de felinos.
</t>
    </r>
    <r>
      <rPr>
        <sz val="12"/>
        <rFont val="Calibri"/>
        <family val="2"/>
        <scheme val="minor"/>
      </rPr>
      <t>Espécies contempladas:
- Onça pintada
- Onça parda</t>
    </r>
  </si>
  <si>
    <t>A tese está concluída e foram identificadas áreas com risco de atropelamento superior a 70% para onça parda no viário do Estado de São Paulo.  Atualmente estou minutando um oficio para o Ronaldo Morato (ICMBio/CENAP) enviar para UFLA (Alex Bager (UF-Lavras)), DERs estaduais, DNIT, CETESB e ANTT a fim de receber dados de atropelamento de outros lugares do país. Passagens de fauna estão mapeadas para o Estado de SP, porém eu não concordo muito com o critério de seleção do que é uma passagem de fauna. Teremos que rever isso! Grasiela Pacheco (Naturatins) tem dados de atropelamentos de onça-pintada no Tocantins.</t>
  </si>
  <si>
    <t xml:space="preserve">Incluir: Grasiela Pacheco (Naturatins); Fernanda Cavalcanti (PCMC); Cláudia B. Campos (Instituto Pró-Carnívoros); Rogério Fonseca (UFAM); Yara Barros (Projeto Onças do Iguaçu); Fabio Mazim (Ka'aguy Consultoria Ambiental). </t>
  </si>
  <si>
    <t>Prazo foi aumentado para compilação de dados para incluir informações de onça-pintada e ver se é possível elaborar um mapa nacional.</t>
  </si>
  <si>
    <t>5.3</t>
  </si>
  <si>
    <t>Elaborar e divulgar um manual técnico com recomendações para programas ambientais ligados ao licenciamento ambiental de empreendimentos rodoferroviários.</t>
  </si>
  <si>
    <t>Manual técnico elaborado e divulgado para profissionais que realizam o licenciamento.</t>
  </si>
  <si>
    <t>Melhoria na prevenção de acidentes envolvendo as espécies, em áreas sob influência de empreendimentos rodoferroviários</t>
  </si>
  <si>
    <t>Letícia Cruz (ARTERIS)</t>
  </si>
  <si>
    <t>Marianna Pinho (INEMA-BA); Monicque Silva Pereira (SIMA-SP); Fernanda Cavalcanti (PCPC); Frederico Lemos (UFG); Paula Condé (ICMBio/CENAP); Daniel Raíces (ICMBio/COESP).</t>
  </si>
  <si>
    <r>
      <t xml:space="preserve">Divulgação para OEMA, CONAMA, MP, IBAMA, municípios, DNIT, DER, ANTT, ARTESP, concessionárias por meio de ofícios, reuniões, capacitação por demanda.
</t>
    </r>
    <r>
      <rPr>
        <sz val="12"/>
        <rFont val="Calibri"/>
        <family val="2"/>
        <scheme val="minor"/>
      </rPr>
      <t>Espécies contempladas:
- Onça pintada
- Onça parda</t>
    </r>
  </si>
  <si>
    <t>Foi buscado contato várias vezes com a articulador através do contato disponibilizado pelo articulador, sem sucesso de retorno. 
Pela similaridade de operacionalização e implementação  foi agrupada com a ação 5.1.</t>
  </si>
  <si>
    <t>Agrupada na ação 5.1.</t>
  </si>
  <si>
    <t>5.4</t>
  </si>
  <si>
    <t xml:space="preserve">Adaptar e disseminar cartilha de boas práticas e incentivar sua aplicação pelo setor sucroalcooleiro. </t>
  </si>
  <si>
    <t xml:space="preserve">Cartilha de boas práticas disseminada. Usinas capacitadas (quando for possível).
</t>
  </si>
  <si>
    <t>Redução dos impactos dos empreendimentos sucralcooleiro</t>
  </si>
  <si>
    <t>Márcia Rodrigues (ICMBio/ARIE Matão de Cosmópolis)</t>
  </si>
  <si>
    <t>SP, MG, GO, MS</t>
  </si>
  <si>
    <t>Usar cartilha de boas práticas de referência produzida no projeto Corredor das Onças.
Espécies contempladas:
- Onça pintada
- Onça parda</t>
  </si>
  <si>
    <t>Cartilha de boas práticas adaptada, produzida e disseminada.</t>
  </si>
  <si>
    <t>5.5</t>
  </si>
  <si>
    <t>Elaborar e executar projetos-piloto para desenvolvimento metodológico/tecnológico (boas práticas agrícolas, economia ecológica, ecologia da paisagem, ecologia molecular e ecologia de estradas) e para avaliar os impactos negativos provenientes do uso da terra pelos grandes setores agroindustriais (pecuária, soja, cana-de-açúcar e silvicultura) e da malha viária no padrão de distribuição e processos ecológicos e evolutivos.</t>
  </si>
  <si>
    <t>Projetos em execução.</t>
  </si>
  <si>
    <t>Aumento do conhecimento para direcionamento de estratégias de redução de impactos gerais.</t>
  </si>
  <si>
    <t>Tatiane Rech  (ICMBio); Fernanda Abra  (ViaFAUNA); Fernanda Cavalcanti (PCMC); Frederico Lemos (UFG); Sandra Cavalcanti (Instituto Pró-Carnívoros).</t>
  </si>
  <si>
    <t>SP, MG, MS, GO</t>
  </si>
  <si>
    <r>
      <t xml:space="preserve">Recomendada pelo GAT - PAN  Onça-Parda.
Recomenda-se manter a ação no PAN Grandes Felinos. No entanto deve-se avaliar quais temas devem ser explorados no desenvolvimento de novas práticas, metodologias e tecnologias e essas devem ser separadas em ações diferentes.
</t>
    </r>
    <r>
      <rPr>
        <sz val="12"/>
        <color rgb="FF000000"/>
        <rFont val="Calibri"/>
        <family val="2"/>
        <scheme val="minor"/>
      </rPr>
      <t>Espécies contempladas:
- Onça pintada
- Onça parda</t>
    </r>
  </si>
  <si>
    <t xml:space="preserve">Foi buscado contato várias vezes com a articulador através do contato disponibilizado pelo articulador, sem sucesso de retorno. </t>
  </si>
  <si>
    <t>Investigar os impactos negativos provenientes do uso da terra pelos grandes setores agroindustriais (pecuária, soja, cana-de-açúcar e silvicultura)  no padrão de distribuição e processos ecológicos para onça-parda.</t>
  </si>
  <si>
    <t>Confirmar com Sandra Cavalcanti (Instituto Pró-Carnívoros) se o projeto se encaixa nessa ação. Projeto em andamento do USP/LEMaC com capturas de onça-parda em Piracicaba/SP.</t>
  </si>
  <si>
    <t>5.6</t>
  </si>
  <si>
    <t>Criar um banco de dados nacional integrado (Concessionárias, DERs, URUBU, etc.) com informações sobre os efeitos da malha viária.</t>
  </si>
  <si>
    <t>Banco de dados criado com a integração das informações.</t>
  </si>
  <si>
    <t>Aumento do conhecimento para direcionamento de estratégias de redução de impactos rodoferroviários.</t>
  </si>
  <si>
    <t>Fernanda Abra  (ViaFAUNA)</t>
  </si>
  <si>
    <t>Marcelo Magioli (USP/ESALQ); Katia Ferraz (USP/ESALQ); Alex Bager (UF-Lavras), Patrícia Medici (IPÊ); Paula Condé (ICMBio/CENAP).</t>
  </si>
  <si>
    <r>
      <t xml:space="preserve">Recomendada pelo GAT - PAN  Onça-Parda.
Recomenda-se ação que integre as diversas bases de dados (DER, Concessionárias, Urubu)
</t>
    </r>
    <r>
      <rPr>
        <sz val="12"/>
        <color rgb="FF000000"/>
        <rFont val="Calibri"/>
        <family val="2"/>
        <scheme val="minor"/>
      </rPr>
      <t>Espécies contempladas:
- Onça pintada
- Onça parda</t>
    </r>
  </si>
  <si>
    <t>Mais uma vez, temos isso para o Estado de SP (Rodovias concedidas). Falta buscar informações nos DERs, DNITs e ANTT. O CENAP deverá enviar um oficio para estas instituições! Tem aquele pessoal também que levantou dados de pintadas atropeladas, porém eu entrei em contato com eles e tem toda a sorte de gatos do mato no banco de dados, teremos que dar uma filtrada!</t>
  </si>
  <si>
    <t>Excluída: falta de capacidade de gestão do grupo em integrar dados nacionais, estaduais e ter um sistema operacional do banco de dados acessível a todos.</t>
  </si>
  <si>
    <t>Excluída pela falta de capacidade de gestão do grupo em integrar dados nacionais, estaduais e ter um sistema operacional do banco de dados acessível a todos.</t>
  </si>
  <si>
    <t>5.7</t>
  </si>
  <si>
    <t>Desenvolver, aplicar e avaliar estratégias de mitigação dos efeitos da malha viária.</t>
  </si>
  <si>
    <t>Relatórios de avaliação das estratégias de mitigação.</t>
  </si>
  <si>
    <t>Diminuição dos índices de atropelamentos.</t>
  </si>
  <si>
    <t>Tatiane Rech  (ICMBio/CENAP).</t>
  </si>
  <si>
    <r>
      <t xml:space="preserve">Recomenda-se a continuidade da ação no PAN Grandes Felinos vinculado a áreas de maior risco ou prioritárias
</t>
    </r>
    <r>
      <rPr>
        <sz val="12"/>
        <color rgb="FF000000"/>
        <rFont val="Calibri"/>
        <family val="2"/>
        <scheme val="minor"/>
      </rPr>
      <t>Espécies contempladas:
- Onça pintada
- Onça parda</t>
    </r>
  </si>
  <si>
    <t>Já temos dados para onça-parda de uso de passagens de fauna e eficiência de cercamento para uma rodovia do estado de SP, em breve começo a trabalhar em Veadeiros e tentar levantar mais dados! (Fernanda Abra (ViaFAUNA)). Em monitoramentos de passagens de fauna no MS não tivemos grandes felinos utilizando as estruturas.</t>
  </si>
  <si>
    <t>5.8</t>
  </si>
  <si>
    <t>Articular a formação de um grupo de trabalho junto aos representantes dos grandes setores agroindustriais para elaboração e implementação de plano de mitigação a impactos a grandes felinos.</t>
  </si>
  <si>
    <t>Grupos de trabalho formados
Plano de mitigação a impactos elaborado.</t>
  </si>
  <si>
    <t>Diminuição dos impactos dos empreendimentos</t>
  </si>
  <si>
    <t>Grasiela Pacheco (Naturatins); Leandro Silveira (Instituto Onça-Pintada).</t>
  </si>
  <si>
    <t>Recomendada pelo GAT - PAN  Onça-Parda.
Recomenda-se manter a ação no PAN de forma contínua. Investir nas localidades-chave de conflitos.
Espécies contempladas:
- Onça pintada
- Onça parda</t>
  </si>
  <si>
    <t>Excluída: devido à ideia estar contemplada na ação 5.1 e 5.4.</t>
  </si>
  <si>
    <t>Ação excluída devido à ideia estar contemplada na ação 5.1 e 5.4.</t>
  </si>
  <si>
    <t>5.9</t>
  </si>
  <si>
    <t>Elaborar nova avaliação de viabilidade populacional para onça-pintada e onça-parda, modelando cenários baseados nas informações levantadas.</t>
  </si>
  <si>
    <t>Relatório publicado com modelos de viabilidade populacional</t>
  </si>
  <si>
    <t>Novas análises populacionais disponibilizadas para subsidiar estratégias de conservação em áreas sensíveis.</t>
  </si>
  <si>
    <t>Fernanda Cavalcanti (PCMC); Frederico Lemos (UFG); Marina Xavier; Agustin Paviolo (Conicet-Argentina); Emiliano Ramalho (Instituto Mamirauá); Ana Carolina Srbek de Araújo (UVV); Ricardo Arrais (PCMC); Fernando Lima (IPÊ).</t>
  </si>
  <si>
    <t>Cenários regionais</t>
  </si>
  <si>
    <r>
      <t xml:space="preserve">Recomendada pelo GAT - PAN  Onça-Parda.
Recomenda-se manter essa ação para serem rodados novos modelos a partir de dados coletados nas localidades onde análises populacionais (Ação 1.2) vem sendo realizadas.
</t>
    </r>
    <r>
      <rPr>
        <sz val="12"/>
        <color rgb="FF000000"/>
        <rFont val="Calibri"/>
        <family val="2"/>
        <scheme val="minor"/>
      </rPr>
      <t>Espécies contempladas:
- Onça pintada
- Onça parda</t>
    </r>
  </si>
  <si>
    <t xml:space="preserve">Dependente da definição das áreas prioritárias e/ou adequadas da ação 1.2. </t>
  </si>
  <si>
    <t>Katia Ferraz (USP/ESALQ) lembrou que modelos de distribuição validados podem ser usados para subsidiar PVAs.</t>
  </si>
  <si>
    <t>Aprimoramento dos procedimentos de resgate, recepção, manutenção, reabilitação e destinação de indivíduos de grandes felinos, em 5 anos.</t>
  </si>
  <si>
    <t>6.1</t>
  </si>
  <si>
    <t>Fazer o registro genealógico da onça-pintada e onça-parda em cativeiro a fim de identificar os indivíduos potencialmente relevantes para revigoramento das populações in situ dos biomas  Mata Atlântica, Caatinga e Cerrado.</t>
  </si>
  <si>
    <t>Livro de registro genealógico publicado.</t>
  </si>
  <si>
    <t>Informações sobre as espécies mantidas em cativeiro.</t>
  </si>
  <si>
    <t>Cristina Harumi (Associação Mata Ciliar)</t>
  </si>
  <si>
    <t>Caio Motta (FPZSP)</t>
  </si>
  <si>
    <t>Fazer o livro de registro genealógico da onça-pintada (no âmbito do programa de cativeiro) e onça-parda em cativeiro para assegurar o manejo correto dos indivíduos em cativeiro.</t>
  </si>
  <si>
    <t>Livro de registro genealógico atualizado anualmente.</t>
  </si>
  <si>
    <t>Incluir: GT de Fauna da ABEMA; Ana Raquel (AZAB), Rose Gasparini-Morato (ICMBio/CENAP); Yara Barros (Projeto Onças do Iguaçu).</t>
  </si>
  <si>
    <t>6.2</t>
  </si>
  <si>
    <t xml:space="preserve">Elaborar e divulgar protocolo para resgate de indivíduos.
</t>
  </si>
  <si>
    <t>Protocolo com árvore de decisão e lista de instituições publicado. 
Cartilha de orientação sobre resgate. 
Divulgação  do protocolo e cartilha para polícias ambientais, guardas municipais, bombeiros, órgãos ambientais, defesa civil e  empreendimentos de fauna.</t>
  </si>
  <si>
    <t>Melhoria das condições de recepção e manutenção de animais resgatados.   Aumento das possibilidades de soltura.</t>
  </si>
  <si>
    <t>Cláudia Igayara (Zoológico de Guarulhos)</t>
  </si>
  <si>
    <t>Monicque Silva Pereira (SIMA-SP); Frederico Lemos (UFG); Caio Motta (FZSP).</t>
  </si>
  <si>
    <r>
      <t xml:space="preserve">Realizar reunião: Definir resgate. No protocolo haverá uma relação de instituições para "auxílio" no resgate.
</t>
    </r>
    <r>
      <rPr>
        <sz val="12"/>
        <color rgb="FF000000"/>
        <rFont val="Calibri"/>
        <family val="2"/>
        <scheme val="minor"/>
      </rPr>
      <t>Início da ação:
- Protocolos: julho/18
- Cartilha: julho/19
- Divulgação: julho/20
Entrega dos produtos:
- Protocolos: julho/19
- Cartilha: julho/20
- Divulgação: julho/22
Espécies contempladas:
- Onça pintada
- Onça parda</t>
    </r>
  </si>
  <si>
    <t>Falta de articulação. Não realizamos a reunião necessária, porém como a onça-pintada faz parte do Acordo entre a AZAB/ICMBio esta ação será realizada. Estamos na fase de criação das listas de instituições, studbooks e manuais de manejo, e o protocolo de resgate pode ser incluído e expandido para onça-parda.</t>
  </si>
  <si>
    <t>Estejam à vontade para trocar o articulador, caso haja alguém interessado.</t>
  </si>
  <si>
    <t xml:space="preserve">Elaborar e divulgar protocolo  de métodos para resgate de indivíduos.
</t>
  </si>
  <si>
    <t>Protocolo, lista de instituições de envio.</t>
  </si>
  <si>
    <t xml:space="preserve">Rose Gasparini-Morato (ICMBio/CENAP) </t>
  </si>
  <si>
    <t>Incluir: Cláudia Igayara (Zoológico de Guarulhos); Ana Carolina Srbek de Araújo (UVV).</t>
  </si>
  <si>
    <t>Aproveitar realização do workshop para aplicação das diretrizes da IUCN de manejo ex-situ para conservação.</t>
  </si>
  <si>
    <t>6.3</t>
  </si>
  <si>
    <t>Elaborar e divulgar protocolo para recepção, triagem, manutenção, manejo e reabilitação de indivíduos .</t>
  </si>
  <si>
    <t>Protocolo publicado e encaminhado por ofício aos órgãos competentes.</t>
  </si>
  <si>
    <t>Adoção de condutas estabelecidas nos protocolo, a fim de que tais práticas sejam realizadas de forma adequada.</t>
  </si>
  <si>
    <t>Liane Garcia (NEX)</t>
  </si>
  <si>
    <t xml:space="preserve">Graziele Batista (IBAMA-DF); Isis Zanini (PCMC); Michelle Granato Guastalla (IF Goiano) </t>
  </si>
  <si>
    <t>Vinculado à ação 6.2. 
Realizar "Fluxograma de decisão".
Início da ação:
- Protocolos: julho/18
- Cartilha: julho/19
- Divulgação: julho/20
Entrega dos produtos:
- Protocolos: julho/19
- Cartilha: julho/20
- Divulgação: julho/22
Espécies contempladas:
- Onça pintada
- Onça parda</t>
  </si>
  <si>
    <t>Protocolo em fase final de elaboração, a ser enviado para avaliação por demais profissionais envolvidos. Prazo para conclusão e entrega do protocolo: 30/10/19. Os demais prazos se mantém como estavam.</t>
  </si>
  <si>
    <t>Incluir: Rose Gasparini-Morato (ICMBio/CENAP)</t>
  </si>
  <si>
    <t>Vinculado à ação 6.2. 
Realizar "Fluxograma de decisão".
Início da ação:
- Protocolos: janeiro/2019
- Cartilha: julho/19
- Divulgação: julho/20
Entrega dos produtos:
- Protocolos: outubro/19
- Cartilha: julho/20
- Divulgação: julho/22
Espécies contempladas:
- Onça pintada
- Onça parda</t>
  </si>
  <si>
    <t>6.4</t>
  </si>
  <si>
    <t>Criar um grupo permanente e ágil para intercâmbio de experiências, composto por pessoas de referência, para ordenar as informações, orientar as destinações e manejo e fomentar parcerias.</t>
  </si>
  <si>
    <t>Grupo criado com espaço para disponibilizar as informações orientadoras.</t>
  </si>
  <si>
    <t>Melhoria nas tomadas de decisões e possibilidades de soltura de animais apreendidos e resgatados.</t>
  </si>
  <si>
    <t>Rose Gasparini Morato (ICMBio/CENAP)</t>
  </si>
  <si>
    <t>Cláudia Igayara (Zoológico de Guarulhos); Mara Marques (FPZSP).</t>
  </si>
  <si>
    <r>
      <t xml:space="preserve">Temáticas que deverão ser discutidas:
- manutenção e destinação de indivíduos. 
- Constante atualização dos protocolos.
- Difusão das informações\orientações dos protocolos.
</t>
    </r>
    <r>
      <rPr>
        <sz val="12"/>
        <color rgb="FF000000"/>
        <rFont val="Calibri"/>
        <family val="2"/>
        <scheme val="minor"/>
      </rPr>
      <t>Espécies contempladas:
- Onça pintada
- Onça parda</t>
    </r>
  </si>
  <si>
    <t>Acredito que esta ação deverá ser revista, analisando em conjunto com a assinatura do Acordo de Cooperação entre a AZAB e o ICMBio e a consequente criação do Programa de Cativeiro para Onça-Pintada. Após discussão na reunião, chegou-se à conclusão que pode funcionar bem e pode ser incluído onça-parda.</t>
  </si>
  <si>
    <t>6.5</t>
  </si>
  <si>
    <t>Elaborar um termo de referência para orientar a análise e execução de projetos para reintrodução e recolocação de indivíduos (filhotes criados em cativeiro), quando for o caso.</t>
  </si>
  <si>
    <t xml:space="preserve">Termo de referência elaborado. </t>
  </si>
  <si>
    <t>Liane Garcia (NEX); Joares May Jr. (UNISUL); Pedro Teles (Prefeitura Municipal de Ribeirão Preto).</t>
  </si>
  <si>
    <r>
      <t xml:space="preserve">Se possível, realizar seminário/oficina. Divulgação nas instituições de pesquisa e OEMAS 
</t>
    </r>
    <r>
      <rPr>
        <sz val="12"/>
        <color rgb="FF000000"/>
        <rFont val="Calibri"/>
        <family val="2"/>
        <scheme val="minor"/>
      </rPr>
      <t>Espécies contempladas:
- Onça pintada
- Onça parda</t>
    </r>
  </si>
  <si>
    <t>Está sendo preparada uma publicação científica sobre a experiência com a soltura das oncinhas na Caiman. Esta publicação será submetida até setembro. Após a publicação, podemos "traduzir" a publicação em formato de termo de referência, em português, incluindo a experiência com as oncinhas soltas no sul do Pará.</t>
  </si>
  <si>
    <t>6.6</t>
  </si>
  <si>
    <t>Executar projeto(s) piloto de translocação / repovoamento de indivíduos resgatados.</t>
  </si>
  <si>
    <t>Projetos executados e avaliados.</t>
  </si>
  <si>
    <t>Animais reabilitados de forma apropriada e reinserção efetiva.</t>
  </si>
  <si>
    <t xml:space="preserve"> Ronaldo Morato (ICMBio/CENAP)</t>
  </si>
  <si>
    <t xml:space="preserve"> Mario Haberfeld (Instituto Onçafari);  Fernanda Cavalcanti (PCMC); Frederico Lemos (UFG).</t>
  </si>
  <si>
    <t>Nacional / Ambientes Florestais para Onça-Pintada</t>
  </si>
  <si>
    <t>Recomendada pelo GAT - PAN Onça-Pintada. No entanto, deve-se fortalecer a rede de contatos para a indicação de indivíduos adultos resgatados que possam ser translocados.
Para onça-pintada: Projeto piloto a ser realizado em ambientes florestais (Amazônia por exemplo).
Espécies contempladas:
- Onça pintada
- Onça parda</t>
  </si>
  <si>
    <t xml:space="preserve">Foram realizadas duas  solturas de Onça-Pintada, estão sendo monitoradas no Pantanal. Na Amazônia há projeto sendo realizado para servir de modelo para a Mata Atlântica. </t>
  </si>
  <si>
    <t>Ronaldo Morato (ICMBio/CENAP)</t>
  </si>
  <si>
    <t>Executar projeto(s) de translocação de indivíduos resgatados, quando necessário.</t>
  </si>
  <si>
    <t>PLANEJAMENTO DE NOVAS AÇÕES</t>
  </si>
  <si>
    <t>NOVAS AÇÕES:</t>
  </si>
  <si>
    <t>OBJETIVO ESPECÍFICO</t>
  </si>
  <si>
    <t>6.7</t>
  </si>
  <si>
    <t>Compilar e analisar dados dos projetos-piloto de translocação de onça-parda e onça-pintada.</t>
  </si>
  <si>
    <t>Rogério Cunha (ICMBio/CENAP)</t>
  </si>
  <si>
    <t>OBJETIVO</t>
  </si>
  <si>
    <t>Objetivo Geral do PAN</t>
  </si>
  <si>
    <t>PAINEL DE GESTÃO DO PAN</t>
  </si>
  <si>
    <t>RESUMO DA SITUAÇÃO DAS AÇÕES DO PAN</t>
  </si>
  <si>
    <t>SITUAÇÃO ATUAL DAS AÇÕES - 1ª MONITORIA (2019)</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</si>
  <si>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</si>
  <si>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</si>
  <si>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</si>
  <si>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</si>
  <si>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</si>
  <si>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</si>
  <si>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</si>
  <si>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</si>
  <si>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</si>
  <si>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</si>
  <si>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</si>
  <si>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</si>
  <si>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</si>
  <si>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</si>
  <si>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</si>
  <si>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</si>
  <si>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</si>
  <si>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</si>
  <si>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</si>
  <si>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</si>
  <si>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</si>
  <si>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</si>
  <si>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</si>
  <si>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</si>
  <si>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20/10/2020 - 23/10/2020 (virtual)</t>
  </si>
  <si>
    <t>Fazer busca ativa por novas ocorrências.
Fontes: CETAS/CRAS, Programa MONITORA, ABEMA, Relatórios de licenciamento ambiental, Projetos de Pesquisa e  sistemas (SISBIO, SALVE, SISGEN).
É uma ação continua.
A realização desta ação é dependente de uma oficina de trabalho para a definição dos critérios de integração, validação e política de divulgação dos dados.
Espécies contempladas:
- Onça pintada
- Onça parda</t>
  </si>
  <si>
    <t xml:space="preserve">O CENAP tem um formulário online próprio para o registro das ocorrências de conflitos com mamíferos terrestres, incluindo grandes felinos. Também possui o banco de dados do Banco de Amostras Biológicas do CENAP onde estão as informações de todos os mamíferos carnívoros capturados pelo CENAP e seus parceiros. O CENAP possui ainda um formulário online para registro de notícias veiculadas pela mídia sobre mamíferos terrestres. Ainda é preciso realizar esta oficina de trabalho para avaliar e integrar estes dados incluindo SALVE, SISBIO, etc. </t>
  </si>
  <si>
    <t>Banco de dados ativo em constante atualização.</t>
  </si>
  <si>
    <t>Mariella Butti (ICMBio/CENAP).</t>
  </si>
  <si>
    <t>Incluir: Katia Ferraz (USP/ESALQ); Fernanda  Cavalcanti (PCMC; UFCAT); Pedro Luiz Pizzigatti Corrêa (USP/POLI); Rose Gasparini-Morato (ICMBio/CENAP).
Alteração de instituição: Cláudia B. Campos (ICMBio/NGI Juazeiro).</t>
  </si>
  <si>
    <t>Para a integração dos sistemas sugere-se realizar contato com Ivan Salzo (ICMBio/COPEG) e Rodrigo Jorge (ICMBio/CBC).</t>
  </si>
  <si>
    <t>Ronaldo Morato (ICMBio/CENAP); Rogério Cunha de Paula (ICMBio/CENAP); Luiz Pereira (Cema Fauna/UNIVASF); Cláudia B. Campos (Instituto Pró-Carnívoros); Fernanda Cavalcanti (PCMC); Grasiela Pachecho (Naturatins).</t>
  </si>
  <si>
    <t>A base de pontos de presença de onça-parda deveria ter sido atualizada e disponibilizada pelo CENAP para a modelagem, mas não foi. Enviei alguns e-mails solicitando informações sobre o andamento desta atividade, mas não tive sucesso no recebimento da base de dados. Por isso, o modelo não foi feito.</t>
  </si>
  <si>
    <t>Base de pontos não disponibilizada pelo CENAP. Não sei dizer qual foi o problema</t>
  </si>
  <si>
    <t>Incluir: Fernando Tortato (Panthera).
Alteração de instituição: Cláudia B. Campos (ICMBio/NGI Juazeiro); Fernanda  Cavalcanti (PCMC; UFCAT).</t>
  </si>
  <si>
    <t>Katia Ferraz (ESALQ/USP); Emiliano Ramalho (Instituto Mamirauá); Agustin Paviolo (Conicet-Argentina); Ana Carolina Srbek de Araújo (UVV); Cláudia B. Campos (Instituto Pró-Carnívoros); Yuri Ribeiro (USP/ESALQ);  Silvio Marchini (USP/ESALQ); Marina Portugal (ICMBio/CENAP); Fernanda Cavalcanti (PCMC).</t>
  </si>
  <si>
    <t>As áreas prioritárias podem ser específicas para criação de UCs, minimizar ameaças, conectividade funcional, priorizar ações de pesquisa.
Realização de reunião com especialistas (recomendada pelo GAT - PAN Onça-Pintada).
Espécies contempladas:
- Onça pintada
- Onça parda</t>
  </si>
  <si>
    <t xml:space="preserve">Início posterior a 2ª monitoria. </t>
  </si>
  <si>
    <t>Rogério Cunha de Paula (ICMBio/CENAP).</t>
  </si>
  <si>
    <t xml:space="preserve">Mapa de áreas prioritárias para a conservação das espécies finalizado e disponível. </t>
  </si>
  <si>
    <t>Alteração de instituição: Cláudia B. Campos (ICMBio/NGI Juazeiro); Fernanda  Cavalcanti (PCMC; UFCAT).</t>
  </si>
  <si>
    <t>Propor criação de UCs com base no mapa de áreas prioritárias para a conservação das espécies alvo do PAN.</t>
  </si>
  <si>
    <t>Fernanda Cavalcanti (PCMC); Frederico Lemos (UFG); Cláudia B. Campos (Instituto Pró-Carnívoros); Katia Ferraz (USP/ESALQ).</t>
  </si>
  <si>
    <r>
      <t xml:space="preserve">Início posterior a 2ª monitoria. Já houve o </t>
    </r>
    <r>
      <rPr>
        <sz val="11"/>
        <rFont val="Calibri"/>
        <family val="2"/>
        <scheme val="minor"/>
      </rPr>
      <t>auxilio para criação de um parque  Estadual das Águas do Paraíso,</t>
    </r>
    <r>
      <rPr>
        <sz val="11"/>
        <color theme="1"/>
        <rFont val="Calibri"/>
        <family val="2"/>
        <scheme val="minor"/>
      </rPr>
      <t xml:space="preserve"> atividade pontual. </t>
    </r>
  </si>
  <si>
    <t>DECRETO Nº 9.712, de 14 de setembro de 2020. Cria o Parque Estadual Águas do Paraíso, no município de Alto Paraíso de Goiás, Estado de Goiás.</t>
  </si>
  <si>
    <t>Incluir: Felipe Feliciano (WWF Brasil).
Alteração de instituição: Cláudia B. Campos (ICMBio/NGI Juazeiro); Frederico Lemos (UFCAT; PCMC); Fernanda  Cavalcanti (PCMC; UFCAT).</t>
  </si>
  <si>
    <t xml:space="preserve">Guia de orientação publicado. </t>
  </si>
  <si>
    <r>
      <rPr>
        <sz val="11"/>
        <rFont val="Calibri"/>
        <family val="2"/>
        <scheme val="minor"/>
      </rPr>
      <t>Espécies contempladas:
- Onça pintada
- Onça parda</t>
    </r>
  </si>
  <si>
    <t xml:space="preserve">Início posterior a 2ª Monitoria. Necessário produtos das ações 1.2, 1.3 e 2.1 para elaboração do guia. </t>
  </si>
  <si>
    <t>Marcelo Magioli (ICMBio/CENAP; Instituto Pró-Carnívoros)</t>
  </si>
  <si>
    <t xml:space="preserve">Guia publicado e vídeo de capacitação. </t>
  </si>
  <si>
    <t>Alteração de instituição: Marcelo Magioli (ICMBio/CENAP; Instituto Pró-Carnívoros).</t>
  </si>
  <si>
    <t>Lista de instituições/participantes capacitados; Vídeo de capacitação.</t>
  </si>
  <si>
    <t>OEMAs e demais parceiros capacitados para uso dos produtos.</t>
  </si>
  <si>
    <r>
      <t xml:space="preserve">Orientar a utilização/interpretação dos mapas e cartilhas. Explicitar produtos que podem ser derivados desses mapas.
</t>
    </r>
    <r>
      <rPr>
        <sz val="11"/>
        <rFont val="Calibri"/>
        <family val="2"/>
        <scheme val="minor"/>
      </rPr>
      <t>Espécies contempladas:
- Onça pintada
- Onça parda</t>
    </r>
  </si>
  <si>
    <t xml:space="preserve">Início posterior a 2ª Monitoria. </t>
  </si>
  <si>
    <r>
      <rPr>
        <sz val="11"/>
        <rFont val="Calibri"/>
        <family val="2"/>
        <scheme val="minor"/>
      </rPr>
      <t>Capacitar e orientar tomadores de decisão para uso dos produtos das ações 1.2 e 1.3  junto a órgãos ambientais e de extensão rural/de planejamento das diferentes esferas, ONGs, Ministério Público e demais parceiros potenciais.</t>
    </r>
    <r>
      <rPr>
        <sz val="11"/>
        <color rgb="FFFF0000"/>
        <rFont val="Calibri"/>
        <family val="2"/>
        <scheme val="minor"/>
      </rPr>
      <t xml:space="preserve">
</t>
    </r>
  </si>
  <si>
    <r>
      <rPr>
        <sz val="11"/>
        <rFont val="Calibri"/>
        <family val="2"/>
        <scheme val="minor"/>
      </rPr>
      <t xml:space="preserve">Vídeo e manual  de capacitação. Listas de agentes capacitadas. </t>
    </r>
    <r>
      <rPr>
        <sz val="11"/>
        <color rgb="FFFF0000"/>
        <rFont val="Calibri"/>
        <family val="2"/>
        <scheme val="minor"/>
      </rPr>
      <t xml:space="preserve">
</t>
    </r>
  </si>
  <si>
    <t>Agentes implementando o uso  dos produtos das ações 1.2 e 1.3 na reocupação de áreas de reserva legal para a  manutenção de áreas adequadas.</t>
  </si>
  <si>
    <t xml:space="preserve">
Incluir: Grasiela Alves Pacheco (Naturatins); Marianna Pinho (INEMA-BA);  Fernanda  Cavalcanti (PCMC; UFCAT); Frederico Lemos (UFCAT; PCMC); Yara Barros (Projeto Onças do Iguaçu).
Alteração de instituição: Cláudia B. Campos (ICMBio/NGI Juazeiro).</t>
  </si>
  <si>
    <t>PR, BA.</t>
  </si>
  <si>
    <t>Nacional.</t>
  </si>
  <si>
    <t xml:space="preserve">PR será piloto para a realização da ação. </t>
  </si>
  <si>
    <t>Agrupada com ação 1.4 na Monitoria Anual 1.</t>
  </si>
  <si>
    <t>Agrupada com ações 1.3 e 1.4 na Monitoria Anual 1.</t>
  </si>
  <si>
    <t xml:space="preserve">Não houve andamentos até o momento. Proposta de trabalhar nos governos estaduais. Pretende-se avaliar quais UCs seriam prioritárias para realizar esse trabalho. Também a definição de critérios para a seleção das UCs em formato de formulário.  
</t>
  </si>
  <si>
    <t xml:space="preserve">Falta de priorização da ação. </t>
  </si>
  <si>
    <t xml:space="preserve">Ação será realizada em duas etapas: 1) Criação do selo e lançamento previsto para 29/11/21; e 2) Implementação do selo. </t>
  </si>
  <si>
    <t>Incluir: Yara Barros (Projeto Onças do Iguaçu); André Cunha (CDS/UNB).</t>
  </si>
  <si>
    <t xml:space="preserve">É preciso definir uma estratégia de comunicação para o uso do selo, para que o mesmo seja implantado e obtenha os resultados esperados. </t>
  </si>
  <si>
    <t>1.10</t>
  </si>
  <si>
    <t>Recomendada pelo GAT - PAN Onça-Parda. 
Sequência de trabalho iniciado pelo IBPN (Rogerio Caldas).
Espécies contempladas:
- Onça pintada
- Onça parda</t>
  </si>
  <si>
    <t>RPPN criadas no RJ; SP e MG. Ação realizada nos Estados do RJ; SP e MG, visto que o trabalho do articulador é de âmbito regional. Foi revista a criação de RPPN Federal e Estadual nos três estados mencionados.</t>
  </si>
  <si>
    <t>MG: RPPN Serra Negra do Funil, RPPN Macaúbas, RPPN Chapadão da Serra Negra. RJ: RPPN Fazenda Ribeirão, RPPN Refúgio Ecológico Fazenda Gato do Mato. RPPN Pertinho do Céu, RPPN Bugios da Boa Esperança II, RPPN Terras Frias, RPPN  Raibert, RPPN Canto da Coruja.</t>
  </si>
  <si>
    <t>Alteração de instituição: Frederico Lemos (UFCAT; PCMC); Fernanda  Cavalcanti (PCMC; UFCAT).</t>
  </si>
  <si>
    <t>Antiga Ação 2.4., transferida para o objetivo específico 1.</t>
  </si>
  <si>
    <t>Ana Carolina Srbek de Araújo (UVV); Frederico lemos (UFG); Fernando Lima (IPÊ); Cláudia B. Campos (Instituto Pró-Carnívoros); Yuri Ribeiro (USP/ESALQ); Silvio Marchini (USP/ESALQ); Marina Portugal (ICMBio/CENAP); Fernanda Cavalcanti (PCMC).</t>
  </si>
  <si>
    <t>A ser realizada no mesmo workshop da ação 1.3.
Espécies contempladas:
- Onça pintada
- Onça parda</t>
  </si>
  <si>
    <r>
      <t xml:space="preserve">1 - Para realizar esta ação é necessário ter o modelo da onça-parda gerado, validado e selecionado pelos especialistas. Como o andamento da ação está atrasado, temo não ser possível ter este modelo pronto para </t>
    </r>
    <r>
      <rPr>
        <sz val="11"/>
        <rFont val="Calibri"/>
        <family val="2"/>
        <scheme val="minor"/>
      </rPr>
      <t xml:space="preserve">iniciar esta ação em janeiro de 2021.
Justificativa:  Existe forte correlação com a ação 1.3., pois os critérios de priorização também indicarão as áreas prioritárias. </t>
    </r>
  </si>
  <si>
    <t>Esta ação depende da ação 1.3, que depende da ação 1.2, cujo andamento está atrasado em função da formação da base de pontos de presença (onça-parda).</t>
  </si>
  <si>
    <t xml:space="preserve">Katia Ferraz (USP/ESALQ)
</t>
  </si>
  <si>
    <t>Orientar o uso do mapa da ação 2.1 junto aos órgãos ambientais e de extensão rural responsáveis pela implementação do CAR/PRA e ações decorrentes de licenciamento de empreendimentos e Ministério Público (integrado com ação 1.5 e 1.6).</t>
  </si>
  <si>
    <t>Rogério Cunha De Paula (ICMBio/CENAP)</t>
  </si>
  <si>
    <r>
      <t xml:space="preserve">Necessidade de adequação do prazo inicial, pois é dependente da ação 1.5 e 1.6. 
</t>
    </r>
    <r>
      <rPr>
        <sz val="11"/>
        <rFont val="Calibri"/>
        <family val="2"/>
        <scheme val="minor"/>
      </rPr>
      <t xml:space="preserve">
Justificativa agrupamento: Ambas as ações (2.2 e 1.6) tratam-se de treinamentos para o uso de produtos gerados em ações do objetivo 1. Já havia uma observação na ação 2.2. para realização das reuniões/cursos em conjunto com a ação 1.6.</t>
    </r>
  </si>
  <si>
    <t xml:space="preserve">Há sugestão da ação ser agrupada com a ação 1.6. Embora os produtos e resultados esperados sejam distintos existe forte correlação. Inclusive em relação ao Objetivo 2 dentro do Objetivo 1.  </t>
  </si>
  <si>
    <t>Agrupada com ação 2.2 na Monitoria Anual 1.</t>
  </si>
  <si>
    <t>Relatório de situação dos bancos de dados existentes. Planilha padronizada com os dados existentes.</t>
  </si>
  <si>
    <t>Thais Michel (SEMA-RS); Palmira Ferreira (SEMA-PA); Whaldener Endo (ICMBio/CENAP); Graziele Batista (IBAMA-DF); Yara Barros (Projeto Onças do Iguaçu); Fernando Tortato (Panthera); Fernanda Cavalcanti (PCMC); Emiliano Ramalho (Instituto Mamirauá); Daniel Rocha (Universidade da Califórnia); Ricardo Sampaio (ICMBio/CENAP); Elildo Carvalho-Junior (ICMBio/CENAP); Monicque Silva Pereira (SIMA-SP).</t>
  </si>
  <si>
    <t>Regiões com projetos em andamento (Foz do Iguaçu, Caatinga, Rio Negro); Possibilidade do CENAP ter um link para coletar e disponibilizar informações; ação relacionada com a 4.1.
Espécies contempladas:
- Onça pintada
- Onça parda</t>
  </si>
  <si>
    <t>1 - WWF Brasil (Felipe Feliciano) compilou dados e  está em elaboração mapa com as áreas de fiscalização e atividades de caçadores. 
2 - Publicação Thais Morcatty, tráfico de animais para a China, estão sendo realizadas reuniões para identificação de rotas de tráficos de animais, especificamente para onça-pintada. Contato Wagner Fisher MMA para retomar possibilidade de realizar um Termo de Referencia para o Brasil. 
3 - Informações do SALVE sobre questões de caça que poderão ser utilizadas. 
4 - Rogério Fonseca (UFAM) também possui uma base de dados de caça de onça na Amazônia. 
5 - Publicação de Dias et al. 2020. Using an occupancy approach to identify poaching hotspots in protected
areas in a seasonally dry tropical forest. Farei o compilado com essas informações e com outras que reunirei em fevereiro e março/2021.</t>
  </si>
  <si>
    <t>Morcatty TQ, Bausch Macedo JC, Nekaris KA, Ni Q, Durigan CC, Svensson MS, Nijman V. Illegal trade in wild cats and its link to Chinese-led development in Central and South America. Conserv Biol. 2020 Dec;34(6):1525-1535. doi: 10.1111/cobi.13498. Epub 2020 Jun 24. PMID: 32484587.
de Matos Dias, D., Ferreguetti, Á. C., &amp; Rodrigues, F. (2020). Using an occupancy approach to identify poaching hotspots in protected areas in a seasonally dry tropical forest. Biological conservation, 251, 108796. https://doi.org/10.1016/j.biocon.2020.108796</t>
  </si>
  <si>
    <t>1 - Yara Barros (Projetos Onças do Iguaçu).
2 - Ronaldo Morato (ICMBio/CENAP).
3 - Fernanda Cavalcanti (PCMC). 
4 - Rogério Cunha de Paula (ICMBio/CENAP). 
5 - Claudia B. Campos (NGI ICMBio Juazeiro).</t>
  </si>
  <si>
    <t>Alteração de instituição: Cláudia B. Campos (ICMBio/NGI Juazeiro).</t>
  </si>
  <si>
    <t xml:space="preserve">Incluir: Felipe Feliciano (WWF Brasil); Rogério Fonseca (UFAM); Carolina Franco Esteves (Programa Amigos da Onça - Instituto Pró-Carnívoros). 
Alteração de instituição: Fernanda Cavalcanti (PCMC; UFCAT). </t>
  </si>
  <si>
    <t xml:space="preserve">Investigar  os fatores individuais e contextuais determinantes da perseguição às espécies alvo do PAN  </t>
  </si>
  <si>
    <t>Silvio Marchini (USP/ESALQ); Juarez Pezzuti (UFPA); Emiliano Ramalho (Instituto Mamirauá); Claudia B. Campos (Instituto Pró-Carnívoros).</t>
  </si>
  <si>
    <t>Fatores contextuais= contexto social, legal, institucional, culltural, político, ambiental;
Fatores individuais=cognição, sentimento;                                   Espécies contempladas:
- Onça pintada.
Considerado R$ 40.000,00 por bioma.</t>
  </si>
  <si>
    <t xml:space="preserve">1 - Pesquisas sobre dimensões humanas da relação entre pessoas e onças, incluindo a questão da caça e perseguição, foram realizadas nos biomas Caatinga e Mata Atlântica. Ainda faltam estudos para o Cerrado.
 2 - Há informações da avaliação da percepção quanto a perseguição realizada por meio de formulário, as informações estão nos relatórios anuais do Projeto Onças do Iguaçu e está sendo trabalhada uma publicação. </t>
  </si>
  <si>
    <t>CAATINGA: Martins, C.S.G. 2020. As dimensões humanas das relações entre pessoas e onças-pintadas (Panthera onça) e onças-pardas (Puma concolor) na caatinga. Tese de doutorado em Ecologia Aplicada. ESALQ. https://teses.usp.br/teses/disponiveis/91/91131/tde-4052020-161452/pt-br.php; Martins, C.S.G. et al. 2020. Experiências com mamíferos carnívoros na caatinga. In: Desenvolvimento Sustentável do Semiárido Brasileiro. https://www.researchgate.net/publication/337518680_EXPERIENCIAS_COM_MAMIFEROS_CARNIVOROS_NA_CAATINGA / MATA ATLÂNTICA: Engel, M.T., Vaske, J.J., Bath, A.J. and Marchini, S., 2016. Predicting acceptability of jaguars and pumas in the Atlantic Forest, Brazil. Human Dimensions of Wildlife, 21(5), pp.427-444.; Engel, M.T., Vaske, J.J., Bath, A.J. and Marchini, S., 2017. Attitudes toward jaguars and pumas and the acceptability of killing big cats in the Brazilian Atlantic Forest: An application of the Potential for Conflict Index 2. Ambio, 46(5), pp.604-612; Engel, M.T., Vaske, J.J., Marchini, S. and Bath, A.J., 2017. Knowledge about big cats matters: Insights for conservationists and managers. Wildlife Society Bulletin, 41(3), pp.398-404.</t>
  </si>
  <si>
    <t xml:space="preserve">1 - Elildo A. R. Carvalho Jr (ICMBio/CENAP). 
2 - Yara Barros (Projeto Onças do Iguaçu). </t>
  </si>
  <si>
    <t>Recomenda-se que o bioma Cerrado seja priorizado em futuros estudos sobre dimensões humanas da relação entre pessoas e onças.</t>
  </si>
  <si>
    <t>Informações atualizadas sobre aspectos socioculturais da perseguição às onças-pintadas  e onças pardas em cinco biomas.</t>
  </si>
  <si>
    <t xml:space="preserve">Cerrado, Caatinga, Mata Atlântica, Amazônia e Pantanal. </t>
  </si>
  <si>
    <t>Espécies contempladas:
- Onça-pintada
- Onça-parda</t>
  </si>
  <si>
    <t>Questionário base para adequação no Cerrado, Mata Atlântica e Caatinga; estratégia e tamanho amostral definidos. Monitoramento contínuo, pelo menos nas áreas amostradas.; Recomendada pelo GAT - PAN 
Onça-Parda. 
Recomenda-se ampliar a ação para outras áreas com ações de educação em realização.
Espécies contempladas:
- Onça pintada
- Onça parda</t>
  </si>
  <si>
    <t xml:space="preserve">1 - Relatório anual do Projeto Onças do Iguaçu (2018 e 2019) possui informações de ações para diminuir a perseguição. Por exemplo, estratégia CompONÇAção. 
2 - Fará um levantamento em fevereiro e março de 2021. </t>
  </si>
  <si>
    <t>Relatório anual do Projeto Onças do Iguaçu (2018 e 2019).</t>
  </si>
  <si>
    <t xml:space="preserve">1- Yara Barros (Projeto Onças do Iguaçu).
2 - Cláudia B. Campos (ICMBio/NGI Juazeiro).
 </t>
  </si>
  <si>
    <t>Incluir: Carolina Franco Esteves (Programa Amigos da Onça - Instituto Pró-Carnívoros). 
Alteração de instituição: Frederico Lemos (UFCAT; PCMC); Fernanda  Cavalcanti (PCMC; UFCAT).</t>
  </si>
  <si>
    <t>Agrupada com ação 3.2 na Monitoria Anual 1.</t>
  </si>
  <si>
    <t>Marina Xavier da Silva (PTI-Itaipu-Unila); Fernanda Cavalcanti (PCMC); Frederico Lemos (UFG).</t>
  </si>
  <si>
    <t>Ação contínua; Recomendada pelo GAT - PAN 
Onça-Pintada. 
Sugere-se manter a ação, porém direcionada a algumas áreas (Pantanal, Foz do Iguaçu, ampliar na Caatinga - Capivara e  Boqueirão). desenvolver trabalhos em outros biomas, talvez associados a projetos já em andamento.
Espécies contempladas:
- Onça pintada
- Onça parda</t>
  </si>
  <si>
    <t xml:space="preserve">1 - O Projeto Onças do Iguaçu possui informações da estimativa de quantidade de onças mortas na região de Foz do Iguaçu. 
2 - Informações das fichas do SALVE possuem dados que podem complementar a respeito da retirada de indivíduos. 
</t>
  </si>
  <si>
    <t xml:space="preserve">1 - Yara Barros (Projeto Onças do Iguaçu. 
2 - Fernanda Cavalcanti (PCMC). </t>
  </si>
  <si>
    <t>Claudia B. de Campos (ICMBio/NGI Juazeiro) reunirá as informações com os colaboradores, fará a complementação e compilação dos dados.</t>
  </si>
  <si>
    <t>Incluir: Carolina Franco Esteves (Programa Amigos da Onça - Instituto Pró-Carnívoros).
Alteração de instituição: Frederico Lemos (UFCAT; PCMC); Fernanda  Cavalcanti (PCMC; UFCAT).</t>
  </si>
  <si>
    <t>Agrupada com ação 3.7 na Monitoria Anual 1.</t>
  </si>
  <si>
    <t>Gláucio Vieira (PF/Delegacia Ambiental); Grasiela Pacheco (Naturatins); Felipe Feliciani (WWF); Cláudia B. Campos (Instituto Pró-Carnívoros); Grasiela Pacheco (Naturatins); Roberto Cabral (IBAMA).</t>
  </si>
  <si>
    <t>Incluir em outra ação a elaboração de um manual de identificação de partes para operações de fiscalização. Contato com Felipe Feliciano (WWF) para uso da ferramenta SMART.
Recomendada pelo GAT - PAN Onça-Pintada.
Atividade deve ser continuada, ampliando para incluir outros biomas e caça comercial, aumentando nível de alerta em relação a possível tráfico de material biológico, bem como em relação à caça (bycatch) por controladores de javali.
Espécies contempladas:
- Onça pintada
- Onça parda</t>
  </si>
  <si>
    <t>Reunião realizada com PRF, PF e Polícia Ambiental em Foz do Iguaçu, e palestra em evento da PRF para polícias de todo o Brasil. Ainda falta fazer isso em nível nacional.</t>
  </si>
  <si>
    <t>Pandemia.</t>
  </si>
  <si>
    <t>Vou tentar articular com as polícias, em nível nacional, um seminário para 2021.</t>
  </si>
  <si>
    <t xml:space="preserve">Excluir: Gláucio Vieira (PF/Delegacia Ambiental).
Alteração de instituição: Cláudia B. Campos (ICMBio/NGI Juazeiro). </t>
  </si>
  <si>
    <t>Gláucio Vieira (PF/Delegacia Ambiental); Fernando Tortato (Panthera); Yara Barros (Projeto Onças do Iguaçu); Cláudia B. Campos (Instituto Pró-Carnívoros).</t>
  </si>
  <si>
    <t>Sugestão da Yara Barros (Projeto Onças do Iguaçu), lançar campanha nacional sobre caça da onça-pintada no dia nacional da onça-pintada. Yara Barros vai ver com Felipe Feliciani (WWF) para conseguir financiamento para produzir produtos para a campanha; Possibilidade de linha de comunicação para ocorrências com onças ("disque onça").
Espécies contempladas:
- Onça pintada
- Onça parda</t>
  </si>
  <si>
    <t xml:space="preserve">1 - Desde a 1ª Monitoria o representante da PF não retorna. Essa é uma ação que só pode ser realizada em parceria com polícia, por isso não teve andamentos. 
2 - Projeto Onças do Iguaçu utiliza redes sociais para incentivo para denúncias de caça. Verificar os trabalhos realizados em ações da WWF Brasil (Felipe Feliciano). </t>
  </si>
  <si>
    <t xml:space="preserve">1 - Dificuldade na articulação com os colaboradores fundamentais para realização da ação. </t>
  </si>
  <si>
    <t>1 - Paulo Amaral (ICMBio/CENAP).
2 - Yara Barros (Projetos  Onças do Iguaçu).</t>
  </si>
  <si>
    <t xml:space="preserve">1 - Sugestão PM Ambiental estaduais. Precisa compreender a situação de cada estado para identificar os locais prioritários. Necessário buscar colaboradores de cada estado. 
</t>
  </si>
  <si>
    <t>Relatório das campanhas desenvolvidas e realizadas.
Relatório com dados de e caçadores autuados. (resultado das denúncias).
Dados de denúncia sistematizados na Polícia Federal ou Estaduais. 
Canais de comunicação fortalecidos.</t>
  </si>
  <si>
    <t xml:space="preserve">Aumento do número de denúncias realizadas e investigadas, bem como a avaliação dessas denúncias e sua real efetividade para o objetivo buscado.
</t>
  </si>
  <si>
    <t xml:space="preserve">Angela Kuczach (Rede Pró UC). </t>
  </si>
  <si>
    <t xml:space="preserve">Excluir: Gláucio Vieira (PF/Delegacia Ambiental). 
Incluir: Carolina Carvalho Cheida (ICMBio/CENAP). 
Alteração de instituição: Cláudia B. Campos (ICMBio/NGI Juazeiro). </t>
  </si>
  <si>
    <t>Para ação ser executada é necessário o envolvimento do MPF e MPEs (Associação Brasileira dos Membros do Ministério Público de Meio Ambiente - (ABRAMPA).</t>
  </si>
  <si>
    <t>Excluída na Monitoria Anual 1.</t>
  </si>
  <si>
    <t>Ronaldo Morato (ICMBio/CENAP); Yara Barros (Projeto Onças do Iguaçu).</t>
  </si>
  <si>
    <t>Manifesto a ser feito para o Dia Nacional da Onça-pintada de 2019. Acionar os Zoos para colher assinaturas no manifesto. Divulgar na imprensa e encaminhar para o congresso.;                 Espécies contempladas:
- Onça pintada
- Onça parda</t>
  </si>
  <si>
    <t xml:space="preserve">Não foi realiza, há previsão de realização em 2021. Poderia estar associada a uma campanha. </t>
  </si>
  <si>
    <t>Incluir: Fernanda Cavalcanti (PCMC; UFCAT); Lais Duarte Mota (TV Cultura).</t>
  </si>
  <si>
    <t>Thais Michel (SEMA-RS); Palmira Ferreira (SEMA-PA); Whaldener Endo (UFRR); Graziele Batista (IBAMA-DF); Paulo Amaral (ICMBio/CENAP); Raquel Silva (ICMBio/CENAP); Marina Portugal (ICMBio/CENAP); Mozart Freitas (PCMC); Monicque Pereira (SIMA-SP).</t>
  </si>
  <si>
    <t xml:space="preserve">O Formulário e o banco de dados já existem e estão no formato online. No entanto, para a realização da ação é importante identificar as instituições interessadas.  </t>
  </si>
  <si>
    <t>Sugere-se que a articulação seja realização por um representante ligado as instituições foco para que tenha maior alcance e efetividade.</t>
  </si>
  <si>
    <t xml:space="preserve"> Mudança de articulador.</t>
  </si>
  <si>
    <t>Rose Gasparini-Morato (ICMBio/CENAP).</t>
  </si>
  <si>
    <t xml:space="preserve">Incluir: Mariella Butti (ICMBio/CENAP). </t>
  </si>
  <si>
    <t>Frederico Lemos (UFG); Ricardo Boulhosa (Instituto Pró-Carnívoros); Ricardo Arrais (PCMC); Miriam Perilli (Instituto Pró-Carnívoros); Cláudia B. Campos (Instituto Pró-Carnívoros); Fernando Tortato (Panthera); Elildo Carvalho-Junior (ICMBio/CENAP); Yara Barros (Projeto Onças do Iguaçu).</t>
  </si>
  <si>
    <t>Ação contínua. Objetivo do grupo de trabalho: definir situações emergenciais, dar suporte a ações vinculadas a conflitos do PAN (protocolos, mapas, gerações de materiais, comunicação, etc.);
Recomendada pelo GAT - PAN Onça-Pintada.
Manter ação no PAN Grandes Felinos, mas ao invés de uma rede, estruturar grupo de trabalhos de conflitos, onde essa ação seria prioritária.
Espécies contempladas:
- Onça pintada
- Onça parda</t>
  </si>
  <si>
    <t>Objetivos e temas do GT organizados e lista de participantes em fase de avaliação.</t>
  </si>
  <si>
    <t>Fernanda Cavalcanti (PCMC).</t>
  </si>
  <si>
    <t xml:space="preserve">Aprovação dos objetivos e temas durante a oficina de monitoria. </t>
  </si>
  <si>
    <t>Estruturar (definir objetivos, identificar atores e temas, oficializar) um grupo de trabalho permanente composto por atores envolvidos na mitigação de conflitos entre seres humanos e grandes felinos.</t>
  </si>
  <si>
    <t>GT instituído;
Relatório ordenando as informações e direcionando as ações de medidas de convivência, utilizando informações geradas na ação 4.3.</t>
  </si>
  <si>
    <t>Alteração de instituição: Fernanda  Cavalcanti (PCMC; UFCAT).</t>
  </si>
  <si>
    <r>
      <t xml:space="preserve">Alteração de instituição: Cláudia B. Campos (ICMBio/NGI Juazeiro); Frederico Lemos (UFCAT; PCMC). 
Incluir: Carolina Franco Esteves (Programa Amigos da Onça - Instituto Pró-Carnívoros); </t>
    </r>
    <r>
      <rPr>
        <sz val="11"/>
        <color rgb="FFFF0000"/>
        <rFont val="Calibri"/>
        <family val="2"/>
        <scheme val="minor"/>
      </rPr>
      <t>Cláudia Martins (Programa Amigos da Onça - Instituto Pró-Carnívoros).</t>
    </r>
  </si>
  <si>
    <t>Camila Matias de Abreu (SEMA-SP); Mário Haberfeld (Instituto Onçafari); Fernando Tortato (Panthera); Grasiela Pacheco (Naturantins); André Carvalho (Consórcio de Pesquisa em Biodiversidade Brasil-Noruega); Cláudia B. Campos (Instituto Pró-Carnívoros); Katia Ferraz (USP/ESALQ); Silvio Marchini (USP/ESALQ); Monicque Silva Pereira (SIMA-SP).</t>
  </si>
  <si>
    <t>O Projeto Onças do Iguaçu identifica talentos locais, em lugares onde houve predação ou vulneráveis, que possam ser usados para gerar alternativas de renda, de forma que a onça agregue valor aos produtos produzidos e isso agregue valor à manutenção das onças vivas. Essas iniciativas estão descritas em relatórios anuais do projeto e nos boletins bimestrais.</t>
  </si>
  <si>
    <t>Relatório anual e boletins bimestrais (Projeto Onças do Iguaçu).</t>
  </si>
  <si>
    <t>Falta de tempo.</t>
  </si>
  <si>
    <t>Vou fazer uma compilação de outras iniciativas nacionais até dez/20. Seria interessante realizarmos uma mesa redonda sobre o assunto no Simpósio Internacional de Conservação da Onça-Pintada que provavelmente será realizado em 2021.</t>
  </si>
  <si>
    <t xml:space="preserve">Plataforma para criar/disponibilizar dados. </t>
  </si>
  <si>
    <t xml:space="preserve">
Incluir: Carolina Franco Esteves (Programa Amigos da Onça - Instituto Pró-Carnívoros.
Alteração de instituição: Cláudia B. Campos (ICMBio/NGI Juazeiro). </t>
  </si>
  <si>
    <t>Peças de mídia veiculadas</t>
  </si>
  <si>
    <t>Sensibilização da sociedade quanto a problemática dos conflitos e melhora nas resolução</t>
  </si>
  <si>
    <t>Até o momento, a única ação realizada foi a publicação de artigos no portal O Eco, além de posts em redes sociais do Projeto Onças do Iguaçu, mas ainda está dentro do prazo.</t>
  </si>
  <si>
    <t xml:space="preserve">Artigos no O Eco.
Reportagens em mídia Nacional e regional. </t>
  </si>
  <si>
    <t>Verificar com Carolina Franco Esteves , as publicações do Programa Amigos da Onça de 2020.</t>
  </si>
  <si>
    <t>Incluir: Carolina Franco Esteves (Programa Amigos da Onça - Instituto Pró-Carnívoros). 
Alteração de instituição: Fernanda  Cavalcanti (PCMC; UFCAT).</t>
  </si>
  <si>
    <t>USP/ESALQ/LEMaC tem atividades planejadas, Cláudia Campos (Instituto Pró-Carnívoros) também tem para a Caatinga.
Espécies contempladas:
- Onça pintada
- Onça parda</t>
  </si>
  <si>
    <t>1 - Colaboradores da ação ficaram de enviar informações dos projetos diretamente ao CENAP.
2 - O Projeto Onças do Iguaçu realiza atividades constantemente, que estão relacionadas em boletins bimestrais.</t>
  </si>
  <si>
    <t>1 - Grasiela Pacheco (Naturatins).
2 - Yara Barros (Projeto Onças do Iguaçu).</t>
  </si>
  <si>
    <t xml:space="preserve">Sugestão de mudança de articulador. </t>
  </si>
  <si>
    <t>Incluir: Carolina Franco Esteves (Programa Amigos da Onça - Instituto Pró-Carnívoros); Cláudia Martins (Programa Amigos da Onça - Instituto Pró-Carnívoros).</t>
  </si>
  <si>
    <t>Projeto Onças do Iguaçu poderá disponibilizar curso para que seja replicado em outros locais.
Criar mecanismos de capacitação à distância, sob articulação do Rogério Cunha de Paula ou Paulo Amaral ambos do (ICMBio/CENAP). 
Espécies contempladas:
- Onça pintada
- Onça parda</t>
  </si>
  <si>
    <t>1 - O Projeto Onças do Iguaçu produziu uma cartilha para orientar o descarte adequado de carcaças, material está disponível em PDF, e está elaborando um curso de capacitação, junto com o Proyecto Yaguareté. 
2- Realizadas várias palestras, apresentações e orientações para Secretarias Estaduais, Sindicatos Rurais. etc.</t>
  </si>
  <si>
    <t>Manual de descarte de carcaça.</t>
  </si>
  <si>
    <t>1 - Yara Barros (Projeto Onças do Iguaçu).
2 - Paulo Amaral (ICMBio/CENAP).</t>
  </si>
  <si>
    <t>SENAR (Serviço Nacional de aprendizagem rural); órgãos de extensão rural; Grasiela Pacheco (Naturantins); Thais Michel (SEMA-RS), Frederico Lemos (UFG);  Claudia B. Campos (Instituto Pró-Carnívoros).</t>
  </si>
  <si>
    <t xml:space="preserve">Ano passado tentei acesso por estado individualmente, mas não obtive sucesso. Como melhor estratégia para ter o alcance esperado na ação optou-se ABEMA. Sendo contada a Coordenadora da ABEMA para realização da apresentar a ação do GT Fauna. </t>
  </si>
  <si>
    <t xml:space="preserve">Yara Barros (Projeto Onças do Iguaçu) sugere o uso da publicação sobre vulnerabilidade e utilização dos guias de coexistência existentes. </t>
  </si>
  <si>
    <t>Alteração de instituição: Cláudia B. Campos (ICMBio/NGI Juazeiro); Frederico Lemos (UFCAT).</t>
  </si>
  <si>
    <t>Mudança da relação de vínculo da sociedade com os grandes felinos (tornar o vínculo positivo), redução do abate e conflitos em geral.
Jornalistas qualificados ("press trip").</t>
  </si>
  <si>
    <t>Paulo Amaral (ICMBio/CENAP); Fernanda Cavalcanti (PCMC); Sandra Cavalcanti (Instituto Pró-Carnívoros); Fernando Tortato (Panthera); Letícia Campos (WWF Brasil), Emiliano Ramalho (Instituto Mamirauá); Mario Haberfeld (Instituto Onçafari); Rogério Caldas (IBPN).</t>
  </si>
  <si>
    <t>Ação contínua; Marketing para a conservação= uso de ferramentas de marketing para fins de mudança de comportamento; Onças em condomínios
Revigoramento de presas
Utilizar líderes comunitários e figuras conhecidas para a divulgação
*Explicar conceito de marketing social no glossário = influenciar mudança de comportamento humano sem necessariamente haver um processo de aprendizagem; fazer porque a maioria faz. 
(Ação 3.11 igual a essa - foi removida de lá e permaneceu essa)
Espécies contempladas:
- Onça pintada
- Onça parda</t>
  </si>
  <si>
    <t xml:space="preserve">1 - Se sobrepõe um pouco com a 4.9. Há apenas os trabalhos do Projeto Onças do Iguaçu. Onde foi criada a campanha Deixe o Bicho no Mato, e o Projeto Onças do Iguaçu trabalha com a hashtag #LoucosPorOnças e com o lema "Vamos Juntos Cuidar das Nossas Onças". Temos uma agência de publicidade que é parceira e pode ajudar nessa campanha. A sugestão para 2021 seria criar a campanha Chega de Medo.
Verificar se há oportunidade de ações dentro da Rede Pro UC.
2 - Projeto Onças do Iguaçu criou o Time Panthera, programa de ciência cidadã que capacita e forma lideranças locais. Elaboramos uma apostila para capacitação dessas lideranças, que está disponível em PDF.
</t>
  </si>
  <si>
    <t>1 - Silvio Marchini (USP/ESALQ). 
2 - Yara Barros (Projeto Onças do Iguaçu).</t>
  </si>
  <si>
    <t>Incluir: Angela Kuczach (Rede Pró UC); Juliana Camargo (Ampara Animal).
Alteração de instituição: Fernanda  Cavalcanti (PCMC; UFCAT).</t>
  </si>
  <si>
    <t>Elaborar e implementar um atividades de educação e comunicação visando melhorar as atitudes da população sobre grandes felinos incluindo estratégias de prevenção a conflitos.</t>
  </si>
  <si>
    <t>Marianna Pinho (INEMA-BA); Paulo Amaral (ICMBio/CENAP); Fernanda Cavalcanti (PCMC); Sandra Cavalcanti (Instituto Pró-Carnívoros); Fernando Tortato (Panthera); Letícia Campos (WWF Brasil); Emiliano Ramalho (Instituto Mamirauá); Cláudia Martins (Programa Amigos da Onça).</t>
  </si>
  <si>
    <t xml:space="preserve">Projeto Onças do Iguaçu desenvolve e aplica um programa, com uma variedade de intervenções.
</t>
  </si>
  <si>
    <t>Campanha criada.</t>
  </si>
  <si>
    <t>Sociedade conscientizada e sensibilizada sobre problemas de conservação das espécies.</t>
  </si>
  <si>
    <t>Raquel Facuri (Ampara Animal); Rogério Cunha de Paula (ICMBio/CENAP); Ricardo Boulhosa (Instituto Pró-Carnívoros).</t>
  </si>
  <si>
    <r>
      <t xml:space="preserve">Sugestão para fazer a campanha em 2020 com imagem positiva da onça.
Recomendada pelo GAT - PAN 
Onça-Pintada.
Incluir ação no PAN Grandes Felinos. Sugere-se investir em uma campanha publicitária no novo PAN
</t>
    </r>
    <r>
      <rPr>
        <sz val="11"/>
        <rFont val="Calibri"/>
        <family val="2"/>
        <scheme val="minor"/>
      </rPr>
      <t>Espécies contempladas:
- Onça pintada
- Onça parda</t>
    </r>
  </si>
  <si>
    <t xml:space="preserve">Articuladora informou que está em trabalho externo e não poderia retornar com as informações do andamento no momento. 
Justificativa: A ação foi excluída por ser um dos produtos que poderão ser gerados dentro da ação 4.8. 
</t>
  </si>
  <si>
    <t xml:space="preserve">1 - Há atividades coordenadas pelo Instituto Homem Pantaneiro e Fundação Panthera para o uso de cercas elétricas. 
2 - Há atividades relacionadas no Projeto do Onças do Iguaçu, experimentos com cercas-elétricas, Sistema Turerê, Colar Turerê (utilizado em bovinos), Foxlights, Nite Guard.
3 - Não há um projeto estruturado para o  monitoramento. No entanto, tem iniciativas pontuais do CENAP para a orientação em casos de coexistência e a para esses casos há um acompanhamento. </t>
  </si>
  <si>
    <t>1 - Ronaldo Morato (ICMBio/CENAP)
2 - Yara Barros (Projeto Onças do Iguaçu).
3 - Paulo Amaral (ICMBio/CENAP).</t>
  </si>
  <si>
    <t>3 - Sugestão deve ser feito nos arredores das Unidades de Conservação, de preferência. Ao redor das UCs, os proprietários rurais acusam as UCs de "criar" onças que saem dos parques pra atacar os animais domésticos. Para os estados do Sul e Sudeste, vale um foco maior em cidades/bairros/condomínios que estejam próximos de áreas de floresta/UC, por causa, principalmente, dos pumas. E também em áreas de grandes extensões de canaviais.</t>
  </si>
  <si>
    <t>Recomendar (ação 4.6) técnicas efetivas de prevenção à predação a partir da identificação, compilação e análise de experiências prévias disponíveis.</t>
  </si>
  <si>
    <t>Alteração de instituição: Cláudia B. Campos (ICMBio/NGI Juazeiro); Frederico Lemos (UFCAT; PCMC); Fernanda  Cavalcanti (PCMC; UFCAT).</t>
  </si>
  <si>
    <t>Fernando Tortato (Panthera); Grasiela Pacheco (Naturatins).</t>
  </si>
  <si>
    <t xml:space="preserve">Havia previsão para realização de duas reuniões (MT/MS/AM) para regulamentação. No entanto, não foram realizadas por falta de pessoas que atuem com a temática da ação. </t>
  </si>
  <si>
    <t xml:space="preserve">Falta de disponibilidade de pessoas chave  para a discussão sobre atividades turísticas para a realização da ação. Quando houve disponibilidade não havia recurso. </t>
  </si>
  <si>
    <t xml:space="preserve">Rogério Cunha de Paula ICMBio/CENAP. </t>
  </si>
  <si>
    <t xml:space="preserve">Proposta  revisão de ação para realização de workshop para discussão para regulamentação de atividade turística. </t>
  </si>
  <si>
    <t xml:space="preserve">Realizar workshop presencial para discussão sobre a regulamentação de atividades turísticas. </t>
  </si>
  <si>
    <t xml:space="preserve">Relatório da reunião com informações para embasar  minuta de normativa. </t>
  </si>
  <si>
    <t>Ricardo Boulhosa (Instituto Pró-Carnívoros); Fernanda Cavalcanti (PCMC); Joares May (UNISUL); Lilian Rampin (Instituto Onçafari); Yara Barros (Projeto Onças do Iguaçu).</t>
  </si>
  <si>
    <t xml:space="preserve">Havia um planejamento para realizar esse ano, mas o cronograma foi modificado para início do que vem. Ainda não há definição se será no formato virtual ou presencial. </t>
  </si>
  <si>
    <t>Pandemia e o fogo no Pantanal.</t>
  </si>
  <si>
    <t xml:space="preserve">Retirada a onça-parda das espécies contempladas. </t>
  </si>
  <si>
    <t>1 - Neste ano foi realizada a distribuição dos folhetos desenvolvidos na parceria entre Panthera e Associação de Guias e Condutores do Pantanal Norte (MT). 
Há também alguns banners que foram instalados em algumas pousadas da Transpantaneira e Porto Jofre, contendo informações sobre as boas práticas da observação de onça-pintada e a resolução do Consema. 
2 - O Projeto Onças do Iguaçu elaborou um manual com procedimentos de segurança para o Parque Nacional do Iguaçu com relação a grandes felinos, e esse material estará finalizado e disponível até novembro/20.</t>
  </si>
  <si>
    <t>Folhetos as normas da resolução do Consema (português/inglês).</t>
  </si>
  <si>
    <t>Não realizada em MS.</t>
  </si>
  <si>
    <t>1 - Fernando Tortato (Panthera)
2 - Yara Barros (Projeto Onças do Iguaçu)</t>
  </si>
  <si>
    <t>Readequação na data de término, pois haverá novas práticas de observação e normatização propostas na ação 4.12.</t>
  </si>
  <si>
    <t>Fernando Tortato (Panthera).</t>
  </si>
  <si>
    <t>Incluir: Mario Haberfeld (Instituto Onçafari).</t>
  </si>
  <si>
    <t>Marianna Pinho (INEMA-BA); Ana Carolina Srbek de Araújo (UVV); Katia Mazzei (IF); André Carvalho (Consórcio de Pesquisa em Biodiversidade Brasil-Noruega); Cláudia B. Campos (Instituto Pró-Carnívoros); Monicque Silva Pereira (SEMA-SP); Paula Condé (ICMBio/CENAP);  Grasiela Pacheco (Naturatins).</t>
  </si>
  <si>
    <t>Início de diálogo com os colaboradores para definição das formas para elaboração dos protocolos. Foi publicado pelo governo federal em 2020, o Manual de Licenciamento Ambiental Federal (Rodovias/Ferrovias) que possui capítulo de proteção à fauna que poderá ser utilizado.</t>
  </si>
  <si>
    <t xml:space="preserve">Cada tipo de empreendimento gera  impactos distintos, ainda há regras diferentes relacionadas aos licenciamentos ambientais estaduais e federal. Há dificuldade em gerar um protocolo que contemple as necessidades particulares de cada região e empreendimento. </t>
  </si>
  <si>
    <t>Incluir: Fernanda Abra (ViaFAUNA); Angela Kuczach (Rede Pró UC); Fernanda Cavalcanti (PCMC; UFCAT); GT Infra; Incluir: Carolina Franco Esteves (Programa Amigos da Onça - Instituto Pró-Carnívoros).
Alteração de instituição: Cláudia B. Campos (ICMBio/NGI Juazeiro).</t>
  </si>
  <si>
    <t>Katia Ferraz (USP/ESALQ); Ana Carolina Srbek de Araújo (UVV); Daniel Raíces (ICMBio/COESP); Grasiela Pacheco (Naturatins); Fernanda Cavalcanti (PCMC); Cláudia B. Campos (Instituto Pró-Carnívoros); Rogério Fonseca (UFAM); Yara Barros (Projeto Onças do Iguaçu); Fabio Mazim (Ka'aguy Consultoria Ambiental).</t>
  </si>
  <si>
    <r>
      <t xml:space="preserve">Prazo foi aumentado para compilação de dados para incluir informações de onça-pintada e ver se é possível elaborar um mapa nacional.
Considerando os mapas de adequabilidade e outras bases de dados (CAR, etc.) para as espécies e as rodovias existentes nessas áreas. 
Utilizar dados existentes e cruzar as informações dos atropelamentos. Inserir dados do CAR. 
Inserir informações das passagens de fauna existentes e outras medidas preventivas. Existe uma tese em andamento para identificação de áreas críticas de atropelamento de felinos.
</t>
    </r>
    <r>
      <rPr>
        <sz val="11"/>
        <rFont val="Calibri"/>
        <family val="2"/>
        <scheme val="minor"/>
      </rPr>
      <t>Espécies contempladas:
- Onça pintada
- Onça parda</t>
    </r>
  </si>
  <si>
    <t xml:space="preserve">O mapeamento de áreas críticas para atropelamento foi realizado para onça-parda para o estado de SP.  
Produto não foi divulgado. </t>
  </si>
  <si>
    <t>Tese doutorado (https://doi.org/10.11606/T.91.2019.tde-16092019-150519).</t>
  </si>
  <si>
    <t>Fernanda Abra  (ViaFAUNA).</t>
  </si>
  <si>
    <t xml:space="preserve">Incluir: Alex Bager (UFLA). 
Alteração de instituição: Cláudia B. Campos (ICMBio/NGI Juazeiro); Fernanda Cavalcanti (PCMC; UFCAT). </t>
  </si>
  <si>
    <t>Agrupada com a ação 5.1 na Monitoria Anual 1.</t>
  </si>
  <si>
    <t>Redução dos impactos dos empreendimentos sucralcooleiro.</t>
  </si>
  <si>
    <t xml:space="preserve">Não iniciada. Consulta à cartilha a ser adaptada, mas houve falta de articulação para a realização da ação. </t>
  </si>
  <si>
    <t xml:space="preserve">Falta de articulação. </t>
  </si>
  <si>
    <t>Tatiane Rech  (ICMBio/CENAP); Fernanda Abra (ViaFAUNA); Frederico Lemos (UFG); Sandra Cavalcanti (Instituto Pró-Carnívoros).</t>
  </si>
  <si>
    <r>
      <t xml:space="preserve">Confirmar com Sandra Cavalcanti (Instituto Pró-Carnívoros) se o projeto se encaixa nessa ação. Projeto em andamento do USP/LEMaC com capturas de onça-parda em Piracicaba/SP.
Recomendada pelo GAT - PAN  Onça-Parda.
Recomenda-se manter a ação no PAN Grandes Felinos. No entanto deve-se avaliar quais temas devem ser explorados no desenvolvimento de novas práticas, metodologias e tecnologias e essas devem ser separadas em ações diferentes.
</t>
    </r>
    <r>
      <rPr>
        <sz val="11"/>
        <color rgb="FF000000"/>
        <rFont val="Calibri"/>
        <family val="2"/>
        <scheme val="minor"/>
      </rPr>
      <t>Espécies contempladas:
- Onça pintada
- Onça parda</t>
    </r>
  </si>
  <si>
    <t>Dados de publicações e projetos em andamento sendo compilados.</t>
  </si>
  <si>
    <t>Publicação de 1 artigo sobre o uso do habitat por onças-pardas em agroecossistemas no bioma Cerrado.
AZEVEDO, F. C. ; LEMOS, F. G. ; FREITAS-JUNIOR, M. C. ; ARRAIS, R. C. ; MORATO, R. G. ; AZEVEDO, F. C. C. . The importance of forests for an apex predator: spatial ecology and habitat selection by pumas in an agroecosystem. Animal Conservation, 2020. (https://doi.org/10.1111/acv.12659).</t>
  </si>
  <si>
    <t xml:space="preserve">Alteração de instituição: Fernanda Cavalcanti (PCMC; UFCAT). </t>
  </si>
  <si>
    <t>Alteração de instituição: Frederico Lemos (UFCAT; PCMC).</t>
  </si>
  <si>
    <r>
      <t xml:space="preserve">Recomenda-se a continuidade da ação no PAN Grandes Felinos vinculado a áreas de maior risco ou prioritárias
</t>
    </r>
    <r>
      <rPr>
        <sz val="11"/>
        <color rgb="FF000000"/>
        <rFont val="Calibri"/>
        <family val="2"/>
        <scheme val="minor"/>
      </rPr>
      <t>Espécies contempladas:
- Onça pintada
- Onça parda</t>
    </r>
  </si>
  <si>
    <t xml:space="preserve">O desenvolvimento e avaliação para estratégias de mitigação foi realizado para onça-parda no estado de SP. O estudo de passagem de fauna está em andamento, com ou sem cercas, permitindo compreender quais são as estruturas mais adequadas para mitigação de atropelamentos com onça-pardas. 
Para onça-pintada há um registro da Valec com passagens inferiores de fauna (sem cerca), em MT. Tenho conhecimento apenas deste registro no Brasil de onça-pintada utilizando estruturas de passagem de fauna. Esse registro poderia trazer alguma ideia do que poderia ser adequado para essa espécie. </t>
  </si>
  <si>
    <t xml:space="preserve">Tese de doutorado (https://doi.org/10.11606/T.91.2019.tde-16092019-150519). </t>
  </si>
  <si>
    <r>
      <t xml:space="preserve">Recomendada pelo GAT - PAN  Onça-Parda.
Recomenda-se manter essa ação para serem rodados novos modelos a partir de dados coletados nas localidades onde análises populacionais (Ação 1.2) vem sendo realizadas.
</t>
    </r>
    <r>
      <rPr>
        <sz val="11"/>
        <color rgb="FF000000"/>
        <rFont val="Calibri"/>
        <family val="2"/>
        <scheme val="minor"/>
      </rPr>
      <t>Espécies contempladas:
- Onça pintada
- Onça parda</t>
    </r>
  </si>
  <si>
    <t xml:space="preserve">Vinculada à ação 1.2, necessário  produto para início desta ação. </t>
  </si>
  <si>
    <t xml:space="preserve">Não foram ajustados prazos de acordo com ação 1.2 para início dos trabalhos. </t>
  </si>
  <si>
    <t xml:space="preserve">Incluir: Cláudia B. Campos (ICMBio/NGI Juazeiro).
Alteração de instituição: Frederico Lemos (UFCAT; PCMC); Fernanda Cavalcanti (PCMC; UFCAT). </t>
  </si>
  <si>
    <t>Caio Motta (FPZSP); GT de Fauna da ABEMA; Ana Raquel (AZAB); Rose Gasparini-Morato (ICMBio/CENAP); Yara Barros (Projeto Onças do Iguaçu).</t>
  </si>
  <si>
    <t xml:space="preserve">1 - O Projeto Onças do Iguaçu, CENAP, CPSG Brasil e AZAB estão organizando um workshop internacional para estruturar o programa de cativeiro da onça-pintada, e isso inclui elaboração de Studbook e protocolos. O workshop teria sido realizado em março e foi adiado por causa da pandemia, mas poderá ser realizado em 2021.
2 - Programa de cativeiro da onça-pintada está em andamento. O Studbook está em elaboração, já há destinação dos animais para as instituições  signatárias. Para onça-parda não tem nenhuma iniciativa em andamento. </t>
  </si>
  <si>
    <t>1 - Yara Barros (Projeto Onças do Iguaçu)
2 - Rose Gasparini-Morato (ICMBio/CENAP)</t>
  </si>
  <si>
    <t xml:space="preserve">
Retirada a onça-parda, pois não existe programa de cativeiro oficial para a espécie e não foi identificada a necessidade do mesmo até o presente momento.</t>
  </si>
  <si>
    <t>Manter e aprimorar o Programa de Cativeiro da Onça-pintada conforme Acordo de Cooperação AZAB/ICMBio e Diretrizes da IUCN.</t>
  </si>
  <si>
    <r>
      <t>Livro de registro genealógico atualizado anualmente (Studbook). 
Modelo de Loan Agreement. 
Relatório</t>
    </r>
    <r>
      <rPr>
        <i/>
        <sz val="11"/>
        <color theme="1"/>
        <rFont val="Calibri"/>
        <family val="2"/>
        <scheme val="minor"/>
      </rPr>
      <t xml:space="preserve"> ex sito</t>
    </r>
    <r>
      <rPr>
        <sz val="11"/>
        <color theme="1"/>
        <rFont val="Calibri"/>
        <family val="2"/>
        <scheme val="minor"/>
      </rPr>
      <t xml:space="preserve"> do workshop IUCN. 
Lista de mantenedores do Programa.
Protocolos de manejo.
</t>
    </r>
  </si>
  <si>
    <t>Informações sobre as espécies mantidas em cativeiro de onça-pintada.</t>
  </si>
  <si>
    <t xml:space="preserve">Incluir: Cristina Harumi (Associação Mata Ciliar). </t>
  </si>
  <si>
    <t xml:space="preserve">Ação contínua. 
Retirada a onça-parda das espécies contempladas. </t>
  </si>
  <si>
    <t>Protocolo com árvore de decisão e lista de instituições publicado. 
Cartilha de orientação sobre resgate. 
Divulgação  do protocolo e cartilha para polícias ambientais, guardas municipais, bombeiros, órgãos ambientais, defesa civil e  empreendimentos de fauna.</t>
  </si>
  <si>
    <t>Monicque Silva Pereira (SIMA-SP); Frederico Lemos (UFG); Caio Motta (FZSP); Cláudia Igayara (Zoológico de Guarulhos); Ana Carolina Srbek Araújo (UVV).</t>
  </si>
  <si>
    <t>Aproveitar realização do workshop para aplicação das diretrizes da IUCN de manejo ex situ para conservação.
Realizar reunião: Definir resgate. No protocolo haverá uma relação de instituições para "auxílio" no resgate.
Início da ação:
- Protocolos: julho/18
- Cartilha: julho/19
- Divulgação: julho/20
Entrega dos produtos:
- Protocolos: julho/19
- Cartilha: julho/20
- Divulgação: julho/22
Espécies contempladas:
- Onça pintada
- Onça parda</t>
  </si>
  <si>
    <r>
      <t xml:space="preserve">Devido à pandemia não houve o workshop para aplicação das diretrizes da IUCN de manejo </t>
    </r>
    <r>
      <rPr>
        <i/>
        <sz val="11"/>
        <color rgb="FF000000"/>
        <rFont val="Calibri"/>
        <family val="2"/>
        <scheme val="minor"/>
      </rPr>
      <t>ex situ</t>
    </r>
    <r>
      <rPr>
        <sz val="11"/>
        <color rgb="FF000000"/>
        <rFont val="Calibri"/>
        <family val="2"/>
        <scheme val="minor"/>
      </rPr>
      <t xml:space="preserve"> para conservação, o que atrapalhou bastante o andamento das atividades. Trata-se de ação importante mas complexa de ser realizada dadas as dimensões do país e as características próprias de cada local. Solicito uma extensão do prazo para viabilizar o andamento da ação.</t>
    </r>
  </si>
  <si>
    <t>Pandemia, outras demandas que acabaram se sobrepondo à esta.</t>
  </si>
  <si>
    <t xml:space="preserve"> Protocolo com árvore de decisão e lista de instituições publicado. 
Cartilha e vídeo de orientação sobre resgate. 
Divulgação e capacitação  do protocolo e cartilha para polícias ambientais, guardas municipais, bombeiros, órgãos ambientais, defesa civil e  empreendimentos de fauna.
</t>
  </si>
  <si>
    <t>Incluir: Yara Barros (Projeto Onças do Iguaçu); Fernanda Cavalcanti (PCMC; UFCAT); Cláudia B. Campos (ICMBio/NGI Juazeiro).
Alteração de instituição: Frederico Lemos (UFCAT; PCMC).</t>
  </si>
  <si>
    <t>Cada um dos produtos será específico para as espécies contempladas.</t>
  </si>
  <si>
    <t>Graziele Batista (IBAMA-DF); Isis Zanini (PCMC); Michelle Granato (SAAMA/Cumari); Rose Gasparini-Morato (ICMBio/CENAP).</t>
  </si>
  <si>
    <t xml:space="preserve">O protocolo está em fase final de elaboração (em conjunto com demais profissionais do NEX) e será enviado aos demais colaboradores. </t>
  </si>
  <si>
    <t>Previsões de término: Envio do protocolo e cartilha: Dez 2020 / Início da divulgação: Jan 2021.</t>
  </si>
  <si>
    <t>Incluir: Thiago Cavalheri Luczinzki (NEX).</t>
  </si>
  <si>
    <r>
      <t xml:space="preserve">Temáticas que deverão ser discutidas:
- manutenção e destinação de indivíduos. 
- Constante atualização dos protocolos.
- Difusão das informações\orientações dos protocolos.
</t>
    </r>
    <r>
      <rPr>
        <sz val="11"/>
        <color rgb="FF000000"/>
        <rFont val="Calibri"/>
        <family val="2"/>
        <scheme val="minor"/>
      </rPr>
      <t>Espécies contempladas:
- Onça pintada
- Onça parda</t>
    </r>
  </si>
  <si>
    <t>Foi criado um grupo de WhatsApp com representantes de instituições que historicamente mais recebem grandes felinos para destinação. O grupo funcionou bem por um tempo mas caiu em desuso com a implantação do Programa de Cativeiro da Onça-Pintada. Por meio deste programa existe um fluxo de chegada de informações e consultas entre CENAP e AZAB, cujo histórico é sempre feito e salvo no SEI. Precisamos avaliar se iremos manter e estimular o grupo a tratar de questões relativas ao cativeiro de onça-parda.</t>
  </si>
  <si>
    <t>Para onça-pintada estamos recebendo a grande maioria das demandas de destinação através do Programa de Cativeiro. Para onça-parda o problema é bem maior, tanto em relação ao número de animais que chegam ao cativeiro como à dificuldade de encontrar destinação adequada para estes animais.</t>
  </si>
  <si>
    <t>Retirada da onça-parda. Devido à alta incidência de casos envolvendo resgates de onças-pardas, consideramos que um grupo não traria resultados consistentes para tratar o problema, nem seria viável. Este problema deverá ser tratado no âmbito de outras ações, por exemplo, com a melhoria dos resgates, diminuição de atropelamentos, diminuição de impactos antrópicos em geral.</t>
  </si>
  <si>
    <r>
      <t xml:space="preserve">Se possível, realizar seminário/oficina. Divulgação nas instituições de pesquisa e OEMAS 
</t>
    </r>
    <r>
      <rPr>
        <sz val="11"/>
        <color rgb="FF000000"/>
        <rFont val="Calibri"/>
        <family val="2"/>
        <scheme val="minor"/>
      </rPr>
      <t>Espécies contempladas:
- Onça pintada
- Onça parda</t>
    </r>
  </si>
  <si>
    <t>Estamos aguardando a publicação do trabalho sobre a reintrodução das fêmeas do Pantanal e a análise dos dados das fêmeas da Amazônia, para então trabalhar no Termo de Referência. O processo de aprovação na Oryx foi bastante lento, mas o trabalho já está aceito e proof já foi revisto. Solicito ampliação do prazo para elaboração do Termo de Referência.</t>
  </si>
  <si>
    <t>Houve uma demora muito grande no processo de avaliação da publicação na Oryx e não queríamos liberar o Termo de Referência antes da publicação ser feita. Para onça-parda não temos experiência com projetos de reintrodução, é preciso decidir se o Termo de Referência vai abranger as duas espécies ou só onça-pintada.</t>
  </si>
  <si>
    <t xml:space="preserve">
</t>
  </si>
  <si>
    <t>Incluir: Fernanda Cavalcanti (PCMC; UFCAT); Ronaldo Morato (ICMBio/CENAP); Rogério Cunha de Paula (ICMBio/CENAP); Frederico Lemos (UFCAT; PCMC); Lilian Rampim (Onçafari), Leonardo Sartorello (Onçafari).
Alteração de instituição: Pedro Teles (Refúgio Biológico ITAIPU).</t>
  </si>
  <si>
    <t>Foram realizadas duas experiências de reintrodução, uma no Pantanal e outra na Amazônia. Total de 4 indivíduos e monitoramos o sucesso. Com 3 indivíduos conseguimos avaliar todo o processo. O quarto animal o colar falhou logo na segunda semana. Apesar de ter sido fotografada depois, não consideramos nas análises.</t>
  </si>
  <si>
    <t>Ronaldo Morato (ICMBio/CENAP).</t>
  </si>
  <si>
    <t>Alteração de instituição: Frederico Lemos (UFCAT; PCMC); Fernanda Cavalcanti (PCMC; UFCAT).</t>
  </si>
  <si>
    <t>Documentos técnico-científicos</t>
  </si>
  <si>
    <t xml:space="preserve">Há informações relacionadas à ação 6.6. já obtidas.  Equipe está no aguardando dos dados do segundo experimento da Amazônia para compilação e análise de dados. </t>
  </si>
  <si>
    <t>SITUAÇÃO ATUAL DAS AÇÕES - 1ª MONITORIA (2020)</t>
  </si>
  <si>
    <t>09 a 13, e 31/08/2021 (virtual)</t>
  </si>
  <si>
    <t>Cláudia B. Campos (ICMBio/NGI Juazeiro); Luiz Pereira (Cema Fauna/UNIVASF); Katia Ferraz (USP/ESALQ); Fernanda Cavalcanti (PCMC; UFCAT); Pedro Luiz Pizzigatti Corrêa (USP/POLI); Rose Gasparini-Morato (ICMBio/CENAP).</t>
  </si>
  <si>
    <t>Para a integração dos sistemas sugere-se realizar contato com Ivan Salzo (ICMBio/COPEG) e Rodrigo Jorge (ICMBio/CBC).
É uma ação continua.
A realização desta ação é dependente de uma oficina de trabalho para a definição dos critérios de integração, validação e política de divulgação dos dados.
Fazer busca ativa por novas ocorrências.
Fontes: CETAS/CRAS, Programa MONITORA, ABEMA, Relatórios de licenciamento ambiental, Projetos de Pesquisa e  sistemas (SISBIO, SALVE, SISGEN).
Espécies contempladas:
- Onça pintada
- Onça parda</t>
  </si>
  <si>
    <t>1 - Não tivemos muito avanço em propor uma base de pontos diferente do SALVE. 
No SALVE os pontos chegam via relatório SISBio e foram atualizados no inicio do ano (2021) para fechamento dos mapas. Quanto a uma base exclusiva para os registros que usaremos para modelagem estamos discutindo internamente e uma politica de dados está em construção.</t>
  </si>
  <si>
    <t>1 - Mariella Butti (ICMBio/CENAP); 2 - Fernanda Cavalcanti (UFCAT).</t>
  </si>
  <si>
    <t>2 - Consultar lista de UCs com ocorrência confirmada de onças-pardas gerada para a ficha de onça-parda no SALVE (talvez ainda não disponível no modo público).</t>
  </si>
  <si>
    <t xml:space="preserve">Incluir: Rogério Fonseca (UFAM). 
</t>
  </si>
  <si>
    <r>
      <rPr>
        <sz val="11"/>
        <color rgb="FF000000"/>
        <rFont val="Calibri"/>
        <family val="2"/>
      </rPr>
      <t xml:space="preserve">Manter: Para a integração dos sistemas sugere-se realizar contato com Ivan Salzo (ICMBio/COPEG) e Rodrigo Jorge (ICMBio/CBC).
É uma ação continua. Espécies contempladas:
</t>
    </r>
    <r>
      <rPr>
        <i/>
        <sz val="11"/>
        <color rgb="FF000000"/>
        <rFont val="Calibri"/>
        <family val="2"/>
      </rPr>
      <t xml:space="preserve">- Onça-pintada
- Onça-parda
</t>
    </r>
    <r>
      <rPr>
        <sz val="11"/>
        <color rgb="FF000000"/>
        <rFont val="Calibri"/>
        <family val="2"/>
      </rPr>
      <t xml:space="preserve">
Excluir: A realização desta ação é dependente de uma oficina de trabalho para a definição dos critérios de integração, validação e política de divulgação dos dados.
Fazer busca ativa por novas ocorrências.
Fontes: CETAS/CRAS, Programa MONITORA, ABEMA, Relatórios de licenciamento ambiental, Projetos de Pesquisa e  sistemas (SISBIO, SALVE, SISGEN).
</t>
    </r>
  </si>
  <si>
    <t>Ronaldo Morato (ICMBio/CENAP); Rogério Cunha de Paula (ICMBio/CENAP); Luiz Pereira (Cema Fauna/UNIVASF); Claudia B. Campos (ICMBio/NGI Juazeiro); Fernanda Cavalcanti (PCMC; UFCAT); Grasiela Pachecho (Naturatins); Fernando Tortato (Panthera).</t>
  </si>
  <si>
    <t xml:space="preserve">É uma ação continua.
</t>
  </si>
  <si>
    <t>1 - Modelos de onça-pintada estão atualizados e disponíveis, mas precisam de validação por serem alguns já muito antigos; Modelos de onça-parda não foram feitos, porque a base de pontos não foi disponibilizada pelo CENAP (atrasado). 3 - Desde a última monitoria há uma movimentação (reuniões) ocorrendo com o intuito de elaboração da base de dados de onça-parda para iniciar seu modelo. Base de pontos de presença de onça-parda em habitat dos últimos 5 anos não disponível para uso na modelagem.</t>
  </si>
  <si>
    <t>1 - Katia Ferraz (USP/ESALQ); 2 - Fernanda Cavalcanti (UFCAT); 3 - Rogério Cunha de Paula (ICMBio/CENAP)</t>
  </si>
  <si>
    <t>1 - Compilar base de pontos de presença de onça-pintada dos últimos 5 anos para validar os modelos biomáticos; disponibilizar base de pontos de onça-parda para gerar modelos. 2 - Lista de UCs com ocorrência confirmada de onças-pardas.</t>
  </si>
  <si>
    <t xml:space="preserve">Excluir: Grasiela Pacheco (Naturatins). 
Incluir: Rogério Fonseca (UFAM). 
</t>
  </si>
  <si>
    <t>Katia Ferraz (USP/ESALQ); Emiliano Ramalho (Instituto Mamirauá); Agustin Paviolo (Conicet-Argentina); Ana Carolina Srbek de Araújo (UVV); Cláudia B. Campos (ICMBio/NGI Juazeiro); Yuri Ribeiro (USP/ESALQ);  Silvio Marchini (USP/ESALQ); Marina Portugal (ICMBio/CENAP); Fernanda Cavalcanti (PCMC; UFCAT).</t>
  </si>
  <si>
    <t xml:space="preserve">As áreas prioritárias podem ser específicas para criação de UCs, minimizar ameaças, conectividade funcional, priorizar ações de pesquisa.
</t>
  </si>
  <si>
    <t>Não iniciada. É preciso definir os critérios para a realização do evento e as pessoas que participarão. Avaliar com o grupo a possibilidade de fazer online.</t>
  </si>
  <si>
    <t>Pandemia Covid-19 impossibilitou a realização presencial, pode-se avaliar a possibilidade em formato virtual, avaliar com o grupo.
É uma ação dependente da ação 1.1 e 1.2, ainda não finalizadas.</t>
  </si>
  <si>
    <t xml:space="preserve">Excluir: Marina Portugal (ICMBio/CENAP).  
Incluir: Rogério Fonseca (UFAM). </t>
  </si>
  <si>
    <t>Fernanda Cavalcanti (PCMC; UFCAT); Frederico Lemos (UFCAT; PCMC); Cláudia B. Campos (ICMBio/NGI Juazeiro); Katia Ferraz (USP/ESALQ); Felipe Feliciano (WWF Brasil).</t>
  </si>
  <si>
    <t xml:space="preserve">A realização desta ação é dependente de uma oficina de trabalho para a definição dos critérios de priorização.
</t>
  </si>
  <si>
    <t>Início posterior ao período monitorado.</t>
  </si>
  <si>
    <t xml:space="preserve">Incluir: É uma ação contínua. </t>
  </si>
  <si>
    <r>
      <rPr>
        <strike/>
        <sz val="11"/>
        <rFont val="Calibri"/>
        <family val="2"/>
      </rPr>
      <t xml:space="preserve">
</t>
    </r>
    <r>
      <rPr>
        <sz val="11"/>
        <rFont val="Calibri"/>
        <family val="2"/>
      </rPr>
      <t>Início posterior ao período monitorado. 
Aguardando a conclusão das ações 1.2 e 1.3 (ação 2.1 excluída).</t>
    </r>
  </si>
  <si>
    <t>Elaborar guia de orientação e vídeo sobre uso de mapas de áreas prioritárias.</t>
  </si>
  <si>
    <t>Conhecimento consolidado sobre uso de mapas de áreas prioritárias.</t>
  </si>
  <si>
    <t>Incluir: Rogério Cunha de Paula (ICMBio/CENAP); Fernanda Cavalcanti (PCMC; UFCAT).</t>
  </si>
  <si>
    <t>Identificar articuladores de ações semelhantes em outros PANs. Guia e vídeo geral dos usos, mas com possibilidade de incluir apêndices para inclusão de informações das ações 1.2 e 1.3.</t>
  </si>
  <si>
    <t xml:space="preserve">Capacitar e orientar tomadores de decisão para uso dos produtos das ações 1.2 e 1.3  junto a órgãos ambientais e de extensão rural/de planejamento das diferentes esferas, ONGs, Ministério Público e demais parceiros potenciais.
</t>
  </si>
  <si>
    <t xml:space="preserve">Vídeo e manual  de capacitação. Listas de agentes capacitadas. 
</t>
  </si>
  <si>
    <t>Monicque Silva Pereira (SIMA-SP); André Carvalho (Consórcio de Pesquisa em Biodiversidade Brasil-Noruega); Cláudia B. Campos (ICMBio/NGI Juazeiro) Grasiela Alves Pacheco (Naturatins); Marianna Pinho (INEMA-BA);  Fernanda Cavalcanti (PCMC; UFCAT); Frederico Lemos (UFCAT; PCMC); Yara Barros (Projeto Onças do Iguaçu).</t>
  </si>
  <si>
    <t xml:space="preserve">PR será piloto para a realização da ação. Orientar a utilização/interpretação dos mapas e cartilhas. Explicitar produtos que podem ser derivados desses mapas.
</t>
  </si>
  <si>
    <t xml:space="preserve">Início posterior ao período monitorado. </t>
  </si>
  <si>
    <t>Rogério Cunha de Paula(ICMBio/CENAP)</t>
  </si>
  <si>
    <t xml:space="preserve">Listas de agentes capacitados. </t>
  </si>
  <si>
    <t>Excluir: Grasiela Alves Pacheco (Naturatins). 
Atualizar instituições: Yara Barros (Instituto Pró-Carnívoros).
Incluir: Carolina Franco Esteves (Programa Amigos da Onça - Instituto Pró-Carnívoros).</t>
  </si>
  <si>
    <t>Daniel Kantek (ESEC Taiamã/ICMBio); André Carvalho (Consórcio de Pesquisa em Biodiversidade Brasil-Noruega); Ana Carolina Srbek de Araújo (UVV); Yara Barros (Projeto Onças do Iguaçu); André Cunha (CDS/UNB).</t>
  </si>
  <si>
    <t xml:space="preserve">1- Não houve andamentos. </t>
  </si>
  <si>
    <t xml:space="preserve">1 - Falta de priorização da articuladora. </t>
  </si>
  <si>
    <t>1 - Angela Kuczach (Rede Pró--UC); 2 - Yara Barros (Projeto Onças do Iguaçu).</t>
  </si>
  <si>
    <t>2 - O Projeto Onças do Iguaçu está trabalhando com o WWF em uma certificação CAJs (Conservation Assured for Jaguars), e a avaliação do PNI já foi feita. Há um Relatório de avaliação do PNI. Depois da validação, poderá ser utilizado em UCs.</t>
  </si>
  <si>
    <t xml:space="preserve">Atualizar instituição: Yara Barros (Instituto Pró-Carnívoros).  </t>
  </si>
  <si>
    <t>Verificar com WWF a possibilidade de adequar a certificação CAJs (Conservation Assured for Jaguars) com esta Ação do PAN.</t>
  </si>
  <si>
    <t>Fernanda Cavalcanti (PCMC; UFCAT); Frederico Lemos (UFCAT; PCMC).</t>
  </si>
  <si>
    <t xml:space="preserve">Antiga Ação 2.4, transferida para o Objetivo Específico 1.
</t>
  </si>
  <si>
    <t>1 - RPPNs criadas uma na esfera Federal (RJ); e dez nos estados de SP, MG e ES: Federal: RPPN Oliveira Amante (RJ); Estaduais: SP - RPPN cachoeira da Luísa, RPPN Jaguaretê, RPPN Olho D'Água, RPPN Paraíso, RPPN Vuturussu; MG - RPPN Vivert Reserva da Mata; ES - RPPN Água Branca, RPPN Reluz, RPPN Guribus, RPPN Vale das Águas. Estava realizando apenas um levantamento das RPPNs criadas; no entando, não houve uma atividade direcionada para a criação de RPPNs. Agora a perspectiva é atuar junto as associações envolvidas com o tema nos estados para atuação direcionada no incentivo de criação de RPPNs nas áreas das espécies do PAN. Para a próxima Monitoria, pretende-se obter a lista das associações e as reuniões realizadas.</t>
  </si>
  <si>
    <t>1 - Rogério Caldas (IBPN);
 (UFCAT); 2 - Fernanda Cavalcanti (PCMC; UFCAT)</t>
  </si>
  <si>
    <t>2 - Início de projeto de pesquisa que visa levantar informações no corredor ecológico PEMA-PESCAN (GO) para indicação de áreas prioritárias para a  criação de RPPNs e outras categorias de UCs.</t>
  </si>
  <si>
    <t xml:space="preserve">Incluir: Angela Kuczach (Rede Pró UC). 
</t>
  </si>
  <si>
    <t>Excluída na Monitoria Anual 2.</t>
  </si>
  <si>
    <t>Agrupada com ação 1.6 na Monitoria Anual 2.</t>
  </si>
  <si>
    <t>Transferida para Objetivo Específico 1 (Ação 1.10) na Monitoria Anual 2.</t>
  </si>
  <si>
    <t>Cláudia B. Campos (ICMBio/NGI Juazeiro)</t>
  </si>
  <si>
    <t>Thais Michel (SEMA-RS); Palmira Ferreira (SEMA-PA); Whaldener Endo (ICMBio/CENAP); Graziele Batista (IBAMA-DF); Yara Barros (Projeto Onças do Iguaçu); Fernando Tortato (Panthera); Fernanda Cavalcanti (PCMC; UFCAT); Emiliano Ramalho (Instituto Mamirauá); Daniel Rocha (Universidade da Califórnia); Ricardo Sampaio (ICMBio/CENAP); Elildo Carvalho-Junior (ICMBio/CENAP); Monicque Silva Pereira (SIMA-SP); Felipe Feliciano (WWF Brasil); Rogério Fonseca (UFAM); Carolina Franco Esteves (Programa Amigos da Onça - Instituto Pró-Carnívoros).</t>
  </si>
  <si>
    <t xml:space="preserve">Regiões com projetos em andamento (Foz do Iguaçu, Caatinga, Rio Negro); ação relacionada com a 4.1 (possibilidade do CENAP ter um link para coletar e disponibilizar informações)
</t>
  </si>
  <si>
    <t xml:space="preserve">Ação caminha com a 4.1. O Projeto Onças do Iguaçu, com parceiros citados na ação 4.1, fará a capacitação para profissionais fazerem atendimento a ocorrências de predações. O órgão fiscalizador da BA (INEMA) disponibilizará acesso aos registros de denúncias de caça para filtrarmos as informações para ampliar o conhecimento do interior do estado. Faltou conversar com Fernanda e Faz. Rio Negro. Relatório em elaboração. </t>
  </si>
  <si>
    <t>A ação iniciou-se em set/2019, em 2020 tudo foi paralisado (atividades de campo), demora na disponibilização dos dados para o estado da BA, aguardando a ação 4.1, em alguns pontos</t>
  </si>
  <si>
    <t>Claudia B. Campos (ICMBio/NGI Juazeiro)</t>
  </si>
  <si>
    <t>Solicita alteração do prazo final. Considerar dados da tese de doutorado Julia Martínez Pardo.</t>
  </si>
  <si>
    <t>Atualizar instituições: Yara Barros (Instituto Pró-Carnívoros); Whaldener Endo (Instituto Mamirauá).</t>
  </si>
  <si>
    <t>Incluir: Alinhar informações base para proporcionar as análises de viabilidade populacional.
Substituir texto: Regiões com projetos em andamento (Foz do Iguaçu, Caatinga, Pantanal, Amazônia); ação relacionada com a 4.1.
Excluir: (possibilidade do CENAP ter um link para coletar e disponibilizar informações).</t>
  </si>
  <si>
    <t>Silvio Marchini (USP/ESALQ); Juarez Pezzuti (UFPA); Emiliano Ramalho (Instituto Mamirauá); Claudia B. Campos (ICMBio/NGI Juazeiro).</t>
  </si>
  <si>
    <r>
      <rPr>
        <sz val="11"/>
        <rFont val="Calibri"/>
        <family val="2"/>
        <scheme val="minor"/>
      </rPr>
      <t xml:space="preserve">Fatores contextuais= contexto social, legal, institucional, cultural, político, ambiental;
Fatores individuais=cognição, sentimento;
</t>
    </r>
    <r>
      <rPr>
        <sz val="11"/>
        <color theme="1"/>
        <rFont val="Calibri"/>
        <family val="2"/>
        <scheme val="minor"/>
      </rPr>
      <t xml:space="preserve">
Considerado R$ 40.000,00 por bioma.</t>
    </r>
  </si>
  <si>
    <t>Desde 2020 foram publicados novos estudos sobre caça e perseguição de onças, abordando diferentes escalas (local a continental). O bioma Cerrado ainda se destaca negativamente por ser alvo de poucos estudos.</t>
  </si>
  <si>
    <t>Marchini, S., Macdonald, D.W. 2020. Can school children influence adults’ behavior toward jaguars? Evidence of intergenerational learning in education for conservation. Ambio 49, 912–925.</t>
  </si>
  <si>
    <t>Elildo Carvalho Jr. (ICMBio/CENAP)</t>
  </si>
  <si>
    <t>Recomenda-se que o bioma Cerrado seja priorizado em futuros estudos.</t>
  </si>
  <si>
    <t>Incluir: Alexandre Krob (Instituto Curicaca); Fernanda Cavalcanti (PCMC; UFCAT); Yara Barros (Instituto Pró-Carnívoros); Fernando Tortato (Panthera); Diego Viana (IHP); Rogério Fonseca (UFAM); Roberto Fusco (IPeC); Iara Ramos (UFPA).</t>
  </si>
  <si>
    <t>Cerrado, Caatinga, Mata Atlântica, Amazônia,  Pantanal e Pampa.</t>
  </si>
  <si>
    <t>Fernanda Cavalcanti (PCMC; UFCAT); Frederico Lemos (UFCAT; PCMC); Carolina Franco Esteves (Programa Amigos da Onça - Instituto Pró-Carnívoros).</t>
  </si>
  <si>
    <t xml:space="preserve">Recomendada pelo GAT - PAN 
Onça-Parda. 
Recomenda-se ampliar a ação para outras áreas com ações de educação em realização.
</t>
  </si>
  <si>
    <t>Ação não iniciada, mas com sugestão de articulação com colaboradores para elaboração do questionário base para envio para atores envolvidos.</t>
  </si>
  <si>
    <t>Não engajamento de colaboradores por parte da articuladora que se responsabiliza em realizar a partir desta monitoria.</t>
  </si>
  <si>
    <t>Solicita alteração do prazo final. Obs.:. Confirmar durante monitoria, quais projetos conhecidos que já podem ser considerados para abordagem da ação.</t>
  </si>
  <si>
    <t>Incluir: Yara Barros (Instituto Pró-Carnívoros).</t>
  </si>
  <si>
    <t>Marina Xavier da Silva (PTI-Itaipu-Unila); Fernanda Cavalcanti (PCMC; UFCAT); Frederico Lemos (UFCAT; PCMC); Carolina Franco Esteves (Programa Amigos da Onça - Instituto Pró-Carnívoros).</t>
  </si>
  <si>
    <t xml:space="preserve">Ação contínua; Recomendada pelo GAT - PAN 
Onça-Pintada. 
Sugere-se manter a ação, porém direcionada a algumas áreas (Pantanal, Foz do Iguaçu, ampliar na Caatinga - Capivara e  Boqueirão). desenvolver trabalhos em outros biomas, talvez associados a projetos já em andamento.
</t>
  </si>
  <si>
    <t>Relatório em andamento com preenchimento de informações atuais, após a liberação do acesso às informações sobre ocorrências com grandes felinos no estado da Bahia. Planilha de dados sendo alimentada (apresentada parcialmente nesta monitoria. Dificuldade de articulação da responsável no período em questão, porém, assume a responsabilidade de ter os dados no período previsto para o prazo final.</t>
  </si>
  <si>
    <t>Aumentar a articulação com responsáveis por projetos em áreas críticas e incluir informações do banco de dados do IBAMA. Incluir base de dados IBAMA e estaduais (BA, MS, MT, PR, PI).</t>
  </si>
  <si>
    <t>Excluir: Sugere-se manter a ação, porém direcionada a algumas áreas (Pantanal, Foz do Iguaçu, ampliar na Caatinga - Capivara e  Boqueirão). desenvolver trabalhos em outros biomas, talvez associados a projetos já em andamento.</t>
  </si>
  <si>
    <t>Grasiela Pacheco (Naturatins); Felipe Feliciani (WWF); Cláudia B. Campos (ICMBio/NGI Juazeiro); Roberto Cabral (IBAMA).</t>
  </si>
  <si>
    <t xml:space="preserve">Atividade deve ser continuada, ampliando para incluir outros biomas e caça comercial, aumentando nível de alerta em relação a possível tráfico de material biológico, bem como em relação à caça (bycatch) por controladores de javali.
</t>
  </si>
  <si>
    <t xml:space="preserve">1 - Articulação com WWF Brasil, Panthera Bolívia e Freeland. Em fevereiro e março tivemos reuniões com a WWF Brasil, Freeland e CENAP/ICMBio para planejarmos estratégias conjuntas de ações contra o tráfico. </t>
  </si>
  <si>
    <t>1 - Yara Barros (Instituto Pró-Carnívoros); 2 - Cláudia B. Campos (ICMBio/NGI Juazeiro).</t>
  </si>
  <si>
    <t>2 - Incluir as articulações no mesmo padrão do Projeto Onças do Iguaçu, para a Caatinga.</t>
  </si>
  <si>
    <t xml:space="preserve">Aumentar a interlocução e o fluxo de informações entre os órgãos fiscalizadores para coibir as atividades de caça (Polícia Militar, Polícia Federal, Fiscais do IBAMA, ICMBio).
</t>
  </si>
  <si>
    <t>Lista de instituições; Material didático elaborado e distribuído; Cursos realizados.</t>
  </si>
  <si>
    <t>Contato continuado entre as instituições a fim de estabelecer AÇÕES conjuntas e direcionadas contra tais atividades, além de manter um esquema de monitoramento para prevenção da caça (esportiva, amadora, comercial e de retaliação).</t>
  </si>
  <si>
    <t>Atualizar instituição: Yara Barros (Instituto Pró-Carnívoros).</t>
  </si>
  <si>
    <t xml:space="preserve">Excluir: Grasiela Pacheco (Naturatins). </t>
  </si>
  <si>
    <t xml:space="preserve">Fernando Tortato (Panthera); Yara Barros (Projeto Onças do Iguaçu); Cláudia B. Campos (ICMBio/NGI Juazeiro); Carolina Carvalho Cheida (ICMBio/CENAP). </t>
  </si>
  <si>
    <t>Para ação ser executada é necessário o envolvimento do MPF e MPEs (Associação Brasileira dos Membros do Ministério Público de Meio Ambiente - (ABRAMPA).
Sugestão da Yara Barros (Projeto Onças do Iguaçu), lançar campanha nacional sobre caça da onça-pintada no dia nacional da onça-pintada. Yara Barros vai ver com Felipe Feliciani (WWF) para conseguir financiamento para produzir produtos para a campanha; Possibilidade de linha de comunicação para ocorrências com onças ("disque onça").</t>
  </si>
  <si>
    <t xml:space="preserve">Houve o estabelecimento de algumas parcerias, sendo Instituto Raquel Machado e o Observatório de Justiça e Conservação, abrangendo MS e região sul do Brasil. A proposta é trabalhar junto com essas instituições para a realização das campanhas. </t>
  </si>
  <si>
    <t>Angela Kuczach (Rede Pró-UC)</t>
  </si>
  <si>
    <t xml:space="preserve">Incluir: Juliana Camargo (Ampara Animal). 
Atualizar instituição: Yara Barros (Instituto Pró-Carnívoros). </t>
  </si>
  <si>
    <t>Substituir texto: Relevante o envolvimento do MPF e MPEs (Associação Brasileira dos Membros do Ministério Público de Meio Ambiente - (ABRAMPA), para disseminar as informações geradas por meio das campanhas. 
Excluir: Sugestão da Yara Barros (Projeto Onças do Iguaçu), lançar campanha nacional sobre caça da onça-pintada no dia nacional da onça-pintada. Yara Barros vai ver com Felipe Feliciani (WWF) para conseguir financiamento para produzir produtos para a campanha; Possibilidade de linha de comunicação para ocorrências com onças ("disque onça").</t>
  </si>
  <si>
    <t xml:space="preserve">Ronaldo Morato (ICMBio/CENAP); Yara Barros (Projeto Onças do Iguaçu); Fernanda Cavalcanti (PCMC; UFCAT); Lais Duarte Mota (TV Cultura). </t>
  </si>
  <si>
    <r>
      <rPr>
        <sz val="11"/>
        <rFont val="Calibri"/>
        <family val="2"/>
        <scheme val="minor"/>
      </rPr>
      <t>Manifesto a ser feito para o Dia Nacional da Onça-pintada de 2019. Acionar os Zoos para colher assinaturas no manifesto. Divulgar na imprensa e encaminhar para o cong</t>
    </r>
    <r>
      <rPr>
        <sz val="11"/>
        <color theme="1"/>
        <rFont val="Calibri"/>
        <family val="2"/>
        <scheme val="minor"/>
      </rPr>
      <t xml:space="preserve">resso.               </t>
    </r>
  </si>
  <si>
    <t xml:space="preserve">Não houve andamento. </t>
  </si>
  <si>
    <t xml:space="preserve">O manifesto estava vinculado a uma campanha nacional que não foi realizada. </t>
  </si>
  <si>
    <t xml:space="preserve">O Manifesto não será mais vinculado a campanha de caça. Sugestão é realizar a divulgação do manifesto do Dia Internacional da Onça-pintada. </t>
  </si>
  <si>
    <t>Incluir: Juliana Camargo (Ampara Animal). 
Atualizar instituição: Yara Barros (Instituto Pró-Carnívoros)</t>
  </si>
  <si>
    <t xml:space="preserve">Excluir: Manifesto a ser feito para o Dia Nacional da Onça-pintada de 2019. </t>
  </si>
  <si>
    <t>Thais Michel (SEMA-RS); Palmira Ferreira (SEMA-PA); Whaldener Endo (UFRR); Graziele Batista (IBAMA-DF); Paulo Amaral (ICMBio/CENAP); Raquel Silva (ICMBio/CENAP); Marina Portugal (ICMBio/CENAP); Mozart Freitas (PCMC); Monicque Pereira (SIMA-SP); Mariella Butti (ICMBio/CENAP).</t>
  </si>
  <si>
    <t xml:space="preserve">Possibilidade do CENAP ter um link para coletar e disponibilizar informações.
</t>
  </si>
  <si>
    <t xml:space="preserve">1- Estamos viabilizando a utilização do formulário através de Acordos de Cooperação com órgãos estaduais de meio ambiente. O Acordo com a Naturatins foi publicado em 23/07/2021 e com a SEMA/MT está em análise jurídica. Com os a formalização dos acordos será possível fazer um treinamento para as equipes utilizarem o formulário. 2 - Projeto de Onças do Iguaçu em conjunto com CENAP, WWF, Panthera, IPC entre outros estão elaborando curso para treinamento de profissionais para atendimento a predações. </t>
  </si>
  <si>
    <t>Demora na análise jurídica e na assinatura do termo pela Naturatins.</t>
  </si>
  <si>
    <t>1 - Rose Gasparini-Morato (ICMBio/CENAP); 2 - Yara Barros (Instituto Pró-Carnívoros).</t>
  </si>
  <si>
    <t xml:space="preserve">Incluir: Yara Barros (Instituto Pró-Carnívoros); Rogério Cunha de Paula (ICMBio/CENAP); Fernando Tortato (Panthera).  
Excluir: Marina Portugal (ICMBio/CENAP); Raquel Silva (ICMBio/CENAP). </t>
  </si>
  <si>
    <t>Fernanda Cavalcanti (PCMC; UFCAT)</t>
  </si>
  <si>
    <t>Frederico Lemos (UFCAT; PCMC); Ricardo Boulhosa (Instituto Pró-Carnívoros); Ricardo Arrais (PCMC); Miriam Perilli (Instituto Pró-Carnívoros); Cláudia B. Campos ((ICMBio/NGI Juazeiro); Fernando Tortato (Panthera); Elildo Carvalho-Junior (ICMBio/CENAP); Yara Barros (Projeto Onças do Iguaçu); Carolina Franco Esteves (Programa Amigos da Onça - Instituto Pró-Carnívoros); Cláudia Martins (Programa Amigos da Onça - Instituto Pró-Carnívoros).</t>
  </si>
  <si>
    <t>Ação contínua. Objetivo do grupo de trabalho: definir situações emergenciais, dar suporte a ações vinculadas a conflitos do PAN (protocolos, mapas, gerações de materiais, comunicação, etc.)</t>
  </si>
  <si>
    <t>Objetivos, ações e atividades para serem articulas pré-definidos. Lista de atores em fase de formação com nomes indicados. Problemas na articulação.</t>
  </si>
  <si>
    <t>Fernanda Cavalcanti (UFCAT)</t>
  </si>
  <si>
    <t>Camila Matias de Abreu (SIMA-SP); Mário Haberfeld (Instituto Onçafari); Fernando Tortato (Panthera); Grasiela Pacheco (Naturantins); André Carvalho (Consórcio de Pesquisa em Biodiversidade Brasil-Noruega); Cláudia B. Campos (ICMBio/NGI Juazeiro); Katia Ferraz (USP/ESALQ); Silvio Marchini (USP/ESALQ); Monicque Silva Pereira (SIMA-SP); Carolina Franco Esteves (Programa Amigos da Onça - Instituto Pró-Carnívoros.</t>
  </si>
  <si>
    <t xml:space="preserve">Se houver mecanismos já implementados ou em fase de implementação em alguns estados, fortalecer essas iniciativas Turismo (selo verde).
</t>
  </si>
  <si>
    <t>As experiências do POI estão disponíveis em relatórios anuais e boletins bimestrais. Relatórios anuais e boletins A Voz da Onça que contém informações sobre a plataforma que será criada. Necessário entrar em contato com os outros projetos, além das atividades relacionadas ao Projeto Onças do Iguaçu.</t>
  </si>
  <si>
    <t xml:space="preserve">Excluir: Grasiela Pacheco (Naturantins). </t>
  </si>
  <si>
    <t>Mario Haberfeld (Instituto Onçafari); Fernando Tortato (Panthera); Fernanda Cavalcanti (PCMC; UFCAT); Carolina Franco Esteves (Programa Amigos da Onça - Instituto Pró-Carnívoros.</t>
  </si>
  <si>
    <t xml:space="preserve">Informes para Rádio web, hotelaria, teatros, cinemas, placas rodovias , painéis eletrônicos, etc.
</t>
  </si>
  <si>
    <t xml:space="preserve">Artigos para O Eco, redes sociais POI, reportagens regionais e nacionais. </t>
  </si>
  <si>
    <t>ARTIGOS O ECO: 1. Acho que vi um gatinho (http://bit.ly/2HSDHZk); 2. Um é pouco, dois é bom rês é demais (de lindo) (http://bit.ly/2PnFzh0); 3. Onça-pintada símbolo da biodiversidade (http://bit.ly/2VlQPhR); 4. Lugar de bicho é no mato (https://bit.ly/3gZnlhm); 5. Ao infinito e além? (https://bit.ly/36R9rch; 6. Podemos falar sobre trevas ou apontar o caminho da luz http://bit.ly/2KAwxOB; 7. Conservação de onças-pintadas: prioridade mundial (http://bit.ly/394TZus); 8. Uma força a mais para as onças-pintadas (https://bit.ly/3j5an38); 9. Trabalhar com conservação em tempos de pandemia (https://bit.ly/2WeVsty); 10. Cuidar das onças sem perder nossa humanidade (https://bit.ly/2DLxRur);  11. É longa a estrada da conservação da onça-pintada. (https://bit.ly/3fMeCj6)6 artigos em 2020/2021. 
Repórter Eco - https://youtu.be/vDBDyhEYvlg;
Jornal local de Uberlândia - https://globoplay.globo.com/v/9693393/?s=0s; Desabraçando Árvores/ Que bicho é esse?  - https://www.desabrace.com.br/bicho-042-puma-puma-concolor/
https://g1.globo.com/sp/campinas-regiao/terra-da-gente/noticia/2020/07/03/camera-instalada-em-fazenda-no-ms-flagra-onca-pintada-se-alimentando.ghtml</t>
  </si>
  <si>
    <t>Yara Barros (Instituto Pró-Carnívoros).</t>
  </si>
  <si>
    <t xml:space="preserve">Inserir o tema coexistência com grandes felinos em diferentes veículos de mídia nacionais e regionais.
</t>
  </si>
  <si>
    <t>Realizar atividades de engajamento comunitário para promover a coexistência entre grandes felinos e seres humanos em áreas de conflitos.</t>
  </si>
  <si>
    <t>Relatórios, boletins, listas de presença, posts em redes sociais, relacionados às atividades realizadas.</t>
  </si>
  <si>
    <t>Órgãos estaduais, OEMAS; Silvio Marchini (USP/ESALQ); Carolina Franco Esteves (Programa Amigos da Onça - Instituto Pró-Carnívoros); Cláudia Martins (Programa Amigos da Onça - Instituto Pró-Carnívoros).</t>
  </si>
  <si>
    <t>USP/ESALQ/LEMaC tem atividades planejadas, Cláudia Campos (Instituto Pró-Carnívoros) também tem para a Caatinga.</t>
  </si>
  <si>
    <t>As experiências do POI estão disponíveis em relatórios anuais e boletins bimestrais.</t>
  </si>
  <si>
    <t>Relatório Anual 2020 - Sumário Executivo Projeto Onças do Iguaçu (páginas 8 a 16).
Botelim A Voz da onça/maio de 2021 (páginas 17 a 28).
Folder Orientações Sobre Encontro com Grandes Felinos. 
Boletim A Voz da onça/julho de 2021 (páginas 12 a 22) - https://issuu.com/yarabarros/docs/julho_21</t>
  </si>
  <si>
    <t xml:space="preserve">. </t>
  </si>
  <si>
    <t>Necessário entrar em contato com os outros projetos, além das atividades relacionadas ao Projeto Onças do Iguaçu</t>
  </si>
  <si>
    <t>Incluir: Fernando Tortato (Panthera); Fernanda Cavalcanti (UFCAT; PCMC); Diego Viana (IHP). 
Excluir: Órgãos estaduais, OEMAS.</t>
  </si>
  <si>
    <t>Materiais desenvolvidos. Campanhas proativas de propostas de uso de técnicas. Cursos de capacitação sob demanda.</t>
  </si>
  <si>
    <t>Marianna Pinho (INEMA-BA); Cláudia B. Campos (ICMBio/NGI Juazeiro); Rogério Cunha de Paula (ICMBio/CENAP); Fernanda Cavalcanti (PCMC; UFCAT); Fernando Tortato (Panthera).</t>
  </si>
  <si>
    <t xml:space="preserve">1 - Está sendo produzido um curso virtual sobre atendimento a predações (CENAP, POI, Pró Carnívoros, WWF Brasil). Será realizado curso até dez/22. 2 - Foram realizadas algumas atividades, são ações mais esparsas. Está sendo finalizado o relatório de atendimento de casos do primeiro semestre 2021 no CENAP. 3 - Realizada iniciativa junto com a SIMA/SP e CENAP trabalhou em proposta para apresentar medidas de controle para evitar conflitos, as propriedades que implementam tem benefícios do PSA. 4 - Panthera realizará capacitação com o sindicato rural de Poconé/MT. </t>
  </si>
  <si>
    <t>3 - Webinar: A casa é de quem? Compartilhando o ambiente com a Fauna Silvestre, realizado pela SIMA/SP. https://www.infraestruturameioambiente.sp.gov.br/2021/06/especialistas-debatem-os-motivos-que-levam-animais-silvestres-a-ocupar-areas-urbanas/</t>
  </si>
  <si>
    <t xml:space="preserve">1 - Yara Barros (Projeto Onças do Iguaçu); 2 - Paulo Amaral (ICMBio/CENAP); 3 - Ronaldo Morato (ICMBio/CENAP). 4 - Fernando Tortato (Panthera). </t>
  </si>
  <si>
    <t xml:space="preserve">2 - É importante conversar novamente sobre qual a estratégia e encaminhamentos. A pandemia mudou a abordagem do PAN. Na pandemia não houve cursos de capacitação. </t>
  </si>
  <si>
    <t>Excluir: Fernando Tortato (Panthera).</t>
  </si>
  <si>
    <t>SENAR (Serviço Nacional de aprendizagem rural); órgãos de extensão rural; Grasiela Pacheco (Naturantins); Thais Michel (SEMA-RS), Frederico Lemos (UFCAT; PCMC);  Claudia B. Campos (ICMBio/NGI Juazeiro).</t>
  </si>
  <si>
    <t>Experiência do Silvio Marchini (USP/ESALQ) na Bolívia.</t>
  </si>
  <si>
    <t xml:space="preserve">Articuladora estava afastada em licença. </t>
  </si>
  <si>
    <t xml:space="preserve">1 - Palmira Ferreira (SEMA-PA) ;2 -Fernanda Cavalcanti (UFCAT). </t>
  </si>
  <si>
    <t>Parceria iniciada entre UFCAT-PCMC e SEMAD-GO que visa atender esta ação.</t>
  </si>
  <si>
    <t xml:space="preserve">Excluir: Grasiela Pacheco (Naturantins). 
</t>
  </si>
  <si>
    <t>Paulo Amaral (ICMBio/CENAP); Fernanda Cavalcanti (PCMC; UFCAT); Sandra Cavalcanti (Instituto Pró-Carnívoros); Fernando Tortato (Panthera); Letícia Campos (WWF Brasil), Emiliano Ramalho (Instituto Mamirauá); Mario Haberfeld (Instituto Onçafari); Rogério Caldas (IBPN); Angela Kuczach (Rede Pró UC); Juliana Camargo (Ampara Animal).</t>
  </si>
  <si>
    <t xml:space="preserve">Ação contínua; Marketing para a conservação= uso de ferramentas de marketing para fins de mudança de comportamento; Onças em condomínios
Revigoramento de presas
Utilizar líderes comunitários e figuras conhecidas para a divulgação
*Explicar conceito de marketing social no glossário = influenciar mudança de comportamento humano sem necessariamente haver um processo de aprendizagem; fazer porque a maioria faz. 
(Ação 3.10 igual a essa - foi removida de lá e permaneceu essa).
</t>
  </si>
  <si>
    <t>O Projeto Onças do Iguaçu vem avançando bastante, e muito bem, com essas duas ações, agora inseridas dentro uma Teoria da Mudança, que criamos em uma oficina de 3 dias realizada esse ano. Fora Onças do Iguaçu, não tenho registro de outros projetos executando essas ações especificamente para grandes felinos. Um outro produto desse processo é uma tabela com os indicadores para cada um desses efeitos, além de valores de baseline e target, de modo que se possa avaliar e monitorar a eficiência e efetividade do projeto e, principalmente, a eficácia de cada ação.</t>
  </si>
  <si>
    <t>Marchini, S, KMPMB Ferraz, V Foster, T Reginato, A Kotz, Y Barros, A Zimmermann, and DW Macdonald. 2021. Planning for Human-Wildlife Coexistence: Conceptual Framework, Workshop Process, and a Model for Transdisciplinary Collaboration. Frontiers in Conservation Science 2. https://doi.org/10.3389/fcosc.2021.752953.</t>
  </si>
  <si>
    <t xml:space="preserve">Agrupada com a Ação 4.9: Na monitoria 2 (2020) o articulador já havia apontado ter entendimento que as duas ações eram a mesma coisa, sendo a ação 4.8 um dos produtos da ação 4.9. Por essa razão, o articulador enviou a mesma informação de andamento para as duas ações (monitoria 3/ 2021). O produto esperado foi incluído na ação 4.9 e o texto adequado, atendendo dessa forma as duas ações. </t>
  </si>
  <si>
    <r>
      <t xml:space="preserve">Marianna Pinho (INEMA-BA); Paulo Amaral (ICMBio/CENAP); Fernanda Cavalcanti (PCMC; UFCAT); Sandra Cavalcanti (Instituto Pró-Carnívoros); Fernando Tortato (Panthera); Letícia Campos (WWF-Brasil)  </t>
    </r>
    <r>
      <rPr>
        <sz val="11"/>
        <rFont val="Calibri"/>
        <family val="2"/>
        <scheme val="minor"/>
      </rPr>
      <t>Emiliano Ramalho (Instituto Mamirauá);</t>
    </r>
    <r>
      <rPr>
        <sz val="11"/>
        <color rgb="FF000000"/>
        <rFont val="Calibri"/>
        <family val="2"/>
        <scheme val="minor"/>
      </rPr>
      <t xml:space="preserve"> Cláudia Martins (Programa Amigos da Onça).</t>
    </r>
  </si>
  <si>
    <t xml:space="preserve">Recomendada pelo GAT - PAN Onça-Parda.
Recomenda-se esta ação para o PAN Grandes Felinos, para áreas-chave de conflitos (definidas na Ação 1.1).
</t>
  </si>
  <si>
    <t>Desenvolver Programa de Comunicação visando melhorar as atitudes da população sobre grandes felinos incluindo estratégias de prevenção a conflitos.</t>
  </si>
  <si>
    <t>Programa elaborado e implementado em localidades-chave. Campanhas criadas e aplicadas (diferentes mídias, vídeos, materiais impressos, lideranças locais identificados).</t>
  </si>
  <si>
    <t>Excluir: Letícia Campos (WWF Brasil); Emiliano Ramalho (Instituto Mamirauá). 
Incluir: Angela Kuczach (Rede Pró UC); Juliana Camargo (Ampara Animal); Rogério Fonseca (UFAM); Rogério Cunha de Paula (ICMBio/CENAP); Diego Viana (IHP); Felipe Feliciani (WWF Brasil); Roberto Fusco (IPeC).</t>
  </si>
  <si>
    <t xml:space="preserve">Excluir: Recomendada pelo GAT - PAN Onça-Parda.
Recomenda-se esta ação para o PAN Grandes Felinos, para áreas-chave de conflitos (definidas na Ação 1.1). 
Incluir: Desenvolver= Elaborar e implementar. </t>
  </si>
  <si>
    <t>Vide Ação 4.6. Diminuição da perda de indivíduos por retaliação, nos locais onde tais técnicas estejam sendo usadas.</t>
  </si>
  <si>
    <t>Joares May (UNISUL); Sandra Cavalcanti (Instituto Pró-Carnívoros); Fernando Tortato (Panthera); Emiliano Ramalho (Instituto Mamirauá); Fernanda Cavalcanti (PCMC; UFCAT); Frederico Lemos (UFCAT; PCMC); Cláudia B. Campos (ICMBio/NGI Juazeiro).</t>
  </si>
  <si>
    <t xml:space="preserve">É associado à ação 4.6.
</t>
  </si>
  <si>
    <t xml:space="preserve">1 - As experiências do POI estão disponíveis em relatórios anuais e boletins bimestrais. 2 - Panthera trabalhou com o IMASUL e disponibilizou uma série de documentos com orientações para atendimento de ataque de predadores. </t>
  </si>
  <si>
    <t>Relatório Anual 2020 - Sumário Executivo Projeto Onças do Iguaçu (páginas 8 a 16).
Botelim A Voz da onça/maio de 2021 (páginas 17 a 28).
Boletim A Voz da onça/julho de 2021 (páginas 12 a 22) - https://issuu.com/yarabarros/docs/julho_21.
Documentos disponibilizados no site do IMASUL "Ataques por predadores silvestres, o que fazer?" - https://www.imasul.ms.gov.br/ataque-por-predadores-silvestres-o-que-fazer/</t>
  </si>
  <si>
    <t xml:space="preserve">1 - Yara Barros (Projeto Onças do Iguaçu); 2 - Fernando Tortato (Panthera). </t>
  </si>
  <si>
    <t xml:space="preserve">Utilizar modelo de divulgação/materiais para as OEMAs dos outros estados. </t>
  </si>
  <si>
    <t>Atualizar instituição: Yara Barros (Instituto Pró-Carnívoros)</t>
  </si>
  <si>
    <t xml:space="preserve">Incluir Amazonia na Localidade (áreas com turismo na Amazônia podem exigir modelo diferenciado). Propor três reuniões (MT/MS/AM) para regulamentação.
</t>
  </si>
  <si>
    <t>1 - Não realizada - Em discussão com Associação de Guias.</t>
  </si>
  <si>
    <t xml:space="preserve">1 - Pandemia; 2 - Covid - 19 é um dos problemas para a realização presencial. O orçamento previsto virá do ICMBio, com o contingenciamento de recurso essa ação não foi considerada prioritária para manter o recurso. </t>
  </si>
  <si>
    <t>1 - Fernando Tortato (Panthera); 2 - Rogério Cunha de Paula (ICMBio/CENAP).</t>
  </si>
  <si>
    <t>1 - Há a possibilidade de se realizar um workshop virtual. A Panthera participa de reuniões da Associação de Guias de turismo da região. Esta mesma associação orienta constantemente seus associados sobre este tema. 2 - Necessário adequação do prazo.</t>
  </si>
  <si>
    <t xml:space="preserve">Realizar workshop presencial para aprimorar a regulamentação existente Resolução CONSEMA 86/2011 e Resolução SEMAD 08/2015 sobre atividades turísticas. </t>
  </si>
  <si>
    <t xml:space="preserve">Excluir:  Grasiela Pacheco (Naturatins); Fernando Tortato (Panthera).
Incluir: Diego Viana (IHP); Angela Kuczach (Rede Pró UC); Eduardo Fragoso (Oncafari); Bráulio Américo Carlos Oliveira (Aecopan); Luciana Leite (Chalana Esperança/ Instituto Espaço Silvestre). </t>
  </si>
  <si>
    <t>MT e MS.</t>
  </si>
  <si>
    <t>Excluir: Incluir Amazonia na Localidade (áreas com turismo na Amazônia podem exigir modelo diferenciado). Propor três reuniões (MT/MS/AM) para regulamentação.</t>
  </si>
  <si>
    <t>Ricardo Boulhosa (Instituto Pró-Carnívoros); Fernanda Cavalcanti (PCMC; UFCAT); Joares May (UNISUL); Lilian Rampin (Instituto Onçafari); Yara Barros (Projeto Onças do Iguaçu).</t>
  </si>
  <si>
    <t xml:space="preserve">
Capacitação de guias no MT. Ação continuada para novos guias que entram na atividade turística.</t>
  </si>
  <si>
    <t xml:space="preserve"> Palestras realizadas para guias e piloteiros, realizado em abril de 2021, a pandemia dificultou a realização de cursos e palestras previstos. </t>
  </si>
  <si>
    <t xml:space="preserve">Realização de palestra com 40 piloteiros/guias de turismo. </t>
  </si>
  <si>
    <t xml:space="preserve"> Fernando Tortato (Panthera); Rafael Hoogesteijn (Panthera)</t>
  </si>
  <si>
    <t xml:space="preserve"> É uma ação continua e há conversas constantes entre a Panthera e associação de guias e proprietários de pousadas.</t>
  </si>
  <si>
    <t xml:space="preserve">Atualizar instituição: Yara Barros (Instituto Pró-Carnívoros).
Incluir: Luciana Leite (Chalana Esperança/ Instituto Espaço Silvestre). </t>
  </si>
  <si>
    <t>Mario Haberfeld (Instituto Onçafari).</t>
  </si>
  <si>
    <r>
      <t xml:space="preserve">
</t>
    </r>
    <r>
      <rPr>
        <sz val="11"/>
        <rFont val="Calibri"/>
        <family val="2"/>
        <scheme val="minor"/>
      </rPr>
      <t>Produção e distribuição de material no AM (ou MT?) e MS.</t>
    </r>
  </si>
  <si>
    <t>A pandemia afetou severamente a atividade de turismo no Pantanal. Houve um incremento do turismo de pesca e por consequência aumento no número de relatos de ceva de onças-pintadas. A Panthera atuou localmente na região do Porto Jofre realizando palestras e distribuindo folhetos informativos que orientavam guias e piloteiros sobre as melhores praticas para observação da onça-pintada no Pantanal (iniciativa Panthera, AMPARA, AECOPAN e Chalana Esperança). Há diversas iniciativas para elaboração dos materiais e divulgação em locais de maior fluxo de turistas. Palestras e distribuição de 300 folhetos informativos orientando as boas praticas de turismo de observação de onças no Pantanal.</t>
  </si>
  <si>
    <t>É uma ação continua e há conversas constantes entre a Panthera e associação de guias e proprietários de pousadas.</t>
  </si>
  <si>
    <t>Incluir: Juliana Camargo (Ampara Animal); Luciana Leite (Chalana Esperança/ Instituto Espaço Silvestre); Bráulio Américo Carlos Oliveira (Aecopan).</t>
  </si>
  <si>
    <t>Excluir: Produção e distribuição de material no AM (ou MT?) e MS.</t>
  </si>
  <si>
    <t>Marianna Pinho (INEMA-BA); Ana Carolina Srbek de Araújo (UVV); Katia Mazzei (IF); André Carvalho (Consórcio de Pesquisa em Biodiversidade Brasil-Noruega); Cláudia B. Campos (ICMBio/NGI Juazeiro); Monicque Silva Pereira (SIMA-SP); Paula Condé (ICMBio/CENAP);  Grasiela Pacheco (Naturatins);  Fernanda Abra (ViaFAUNA); Angela Kuczach (Rede Pró UC); Fernanda Cavalcanti (PCMC; UFCAT); GT Infra; Carolina Franco Esteves (Programa Amigos da Onça - Instituto Pró-Carnívoros)</t>
  </si>
  <si>
    <t xml:space="preserve">Criar GT. Incluindo mapas das áreas de maior adequabilidade para as espécies (relacionado aos dados do objetivo 1).
Ver Manual TAMAR \Guia de boas prática mineração ICMM.
Terá um capítulo por empreendimento.
</t>
  </si>
  <si>
    <t xml:space="preserve">1 - Não houve andamentos nesta ação.  A inclusão dos mapas de adequabilidade e a divulgação e orientação para uso pelos órgãos ambientais está prevista dentro da ação 1.6. Além disso, há dúvida se o PRIM já atenderia essa ação. O PRIM de Infraestrutura Viárias Terrestres (rodovias e ferrovias) já está público, há previsão de publicação para empreendimentos hidrelétricos e para a mineração, abrangendo parte da ação. Com relação a agropecuária é contemplada parcialmente com a ação 5.4, que prevê uma cartilha de boas práticas para o setor sucraalcooleiro. Ainda há outras ações que pretende-se entender os impactos negativos as espécies do PAN, dessa forma a elaboração de protocolos com medidas conhecidas não seja tão eficaz.  </t>
  </si>
  <si>
    <t xml:space="preserve">1 - Dificuldade de articulação dos atores para o desenvolvimento dos protocolos. A ação é muito abrangente, cada empreendimento e cada região/bioma tem sua particularidade. </t>
  </si>
  <si>
    <t>1 - Tatiane Rech (ICMBio/CENAP); 2 - Cláudia B. Campos (ICMBio/NGI Juazeiro).</t>
  </si>
  <si>
    <t>1 - Uma possibilidade para atender parcialmente a ação seria o envio do PAN para as OEMAs, recomendando o seu uso dentro dos processos de licenciamento. 2 -Sugestão de corte para os empreendimentos a serem considerados: EIA/RIMA, proximidade de 10 km de PARNAs, RPPNs com ocorrência das espécies, ESECs, APPs com ocorrência comprovada das espécies e dentro de áreas prioritárias.</t>
  </si>
  <si>
    <t xml:space="preserve">Excluir: Grasiela Pacheco (Naturatins) </t>
  </si>
  <si>
    <t>Katia Ferraz (USP/ESALQ); Ana Carolina Srbek de Araújo (UVV); Daniel Raíces (ICMBio/COESP); Grasiela Pacheco (Naturatins); Fernanda Cavalcanti (PCMC; UFCAT); Cláudia B. Campos (ICMBio/NGI Juazeiro); Rogério Fonseca (UFAM); Yara Barros (Projeto Onças do Iguaçu); Fabio Mazim (Ka'aguy Consultoria Ambiental);  Alex Bager (UFLA).</t>
  </si>
  <si>
    <t xml:space="preserve">
Inserir informações das passagens de fauna existentes e outras medidas preventivas. </t>
  </si>
  <si>
    <t xml:space="preserve">1 - Ainda é preciso mais informações para a conclusão do mapa e posterior divulgação. Estamos procurando mais dados para um mapa dos pontos de ocorrência de atropelamentos em outros estados do Brasil. 3 - Há um mapeamento no MS no "Projeto Bonito não Atropela", essas informações poderão compor o mapa de áreas críticas. </t>
  </si>
  <si>
    <r>
      <t>1 - Fernanda Abra (ViaFAUNA); 2 - Fernanda Cavalcanti (UFC</t>
    </r>
    <r>
      <rPr>
        <sz val="11"/>
        <rFont val="Calibri"/>
        <family val="2"/>
        <scheme val="minor"/>
      </rPr>
      <t xml:space="preserve">AT); 3 - Angela </t>
    </r>
    <r>
      <rPr>
        <sz val="11"/>
        <color theme="1"/>
        <rFont val="Calibri"/>
        <family val="2"/>
        <scheme val="minor"/>
      </rPr>
      <t xml:space="preserve">Kuczach (Rede Pró UC). </t>
    </r>
  </si>
  <si>
    <t xml:space="preserve"> 2 - Lista com algumas informações de MS, GO e MG.</t>
  </si>
  <si>
    <t>Excluir:  Grasiela Pacheco (Naturatins). 
Atualizar instituição: Yara Barros (Instituto Pró-Carnívoros).</t>
  </si>
  <si>
    <t xml:space="preserve">Usar cartilha de boas práticas de referência produzida no projeto Corredor das Onças.
</t>
  </si>
  <si>
    <t>Foram convidados três colaboradores para a execução da ação. Será elaborado uma nova cartilha ao invés de adaptar a cartilha existente, pois o projeto em questão estava vinculado a articuladora anterior.</t>
  </si>
  <si>
    <t xml:space="preserve">Falta de priorização, com a inclusão dos novos colaboradores e andamentos já iniciados acredito que a ação terá avançado até a próxima monitoria. </t>
  </si>
  <si>
    <t xml:space="preserve">Inclusão de colaboradores, ajuste de texto da ação e produto, e adequação do prazo. </t>
  </si>
  <si>
    <t xml:space="preserve">Elaborar e disseminar cartilha de boas práticas e incentivar sua aplicação pelo setor sucroalcooleiro. </t>
  </si>
  <si>
    <t>Cartilha de boas práticas elaborada, produzida e disseminada.</t>
  </si>
  <si>
    <t xml:space="preserve">Incluir: Fernanda Cavalcanti (PCMC; UFCAT); Marcelo Magioli (ICMBio/CENAP; Instituto Pró-Carnívoros); Rogério Cunha de Paula (ICMBio/CENAP). </t>
  </si>
  <si>
    <t>Tatiane Rech  (ICMBio/CENAP); Fernanda Abra (ViaFAUNA); Frederico Lemos (UFCAT; PCMC); Sandra Cavalcanti (Instituto Pró-Carnívoros).</t>
  </si>
  <si>
    <t xml:space="preserve">
Avaliar quais temas devem ser explorados no desenvolvimento de novas práticas, metodologias e tecnologias e essas devem ser separadas em ações diferentes.
</t>
  </si>
  <si>
    <t xml:space="preserve">Projetos sendo desenvolvidos e compilação de informações sobre a temática sendo realizado. Em fase de compilação de dados para verificar a melhor forma de divulgação, p. ex., artigo). </t>
  </si>
  <si>
    <t>Pouca informação sobre a temática e projetos de longo prazo ainda em execução ou com resultados ainda não publicados.</t>
  </si>
  <si>
    <t>Excluir: Avaliar quais temas devem ser explorados no desenvolvimento de novas práticas, metodologias e tecnologias e essas devem ser separadas em ações diferentes.</t>
  </si>
  <si>
    <t xml:space="preserve">1 - Estão sendo levantados mais dados para compor um mapa de ocorrência de atropelamento em mais estados do Brasil, quando tivermos mais dados será possível fazer a avaliação das estratégias de mitigação. 2 - Há um mapeamento no MS no "Projeto Bonito não Atropela", essas informações poderão compor o mapa de áreas críticas. </t>
  </si>
  <si>
    <t xml:space="preserve">1 - Fernanda Abra (ViaFAUNA); 2 - Angela Kuczach (Rede Pró UC). </t>
  </si>
  <si>
    <t>Fernanda Cavalcanti (PCMC; UFCAT); Frederico Lemos (UFCAT; PCMC); Marina Xavier; Agustin Paviolo (Conicet-Argentina); Emiliano Ramalho (Instituto Mamirauá); Ana Carolina Srbek de Araújo (UVV); Ricardo Arrais (PCMC); Fernando Lima (IPÊ); Cláudia B. Campos (ICMBio/NGI Juazeiro).</t>
  </si>
  <si>
    <t xml:space="preserve">Não iniciada. Para onça-parda é preciso concluir a ação 1.2 (mapa de adequabilidade). </t>
  </si>
  <si>
    <t xml:space="preserve">Para onça-pintada o problema foi o excesso de demandas que não permitiram a realização. Para onça-parda está pendente o mapa da ação 1.2. </t>
  </si>
  <si>
    <t xml:space="preserve">Verificar a possibilidade da Fernanda Cavalcanti (UFCAT) auxiliar na avaliação da onça-parda. Alterar prazo final até dezembro/2022. </t>
  </si>
  <si>
    <r>
      <t>Livro de registro genealógico atualizado anualmente (Studbook). 
Modelo de Loan Agreement. 
Relatório</t>
    </r>
    <r>
      <rPr>
        <i/>
        <sz val="11"/>
        <rFont val="Calibri"/>
        <family val="2"/>
        <scheme val="minor"/>
      </rPr>
      <t xml:space="preserve"> ex sito</t>
    </r>
    <r>
      <rPr>
        <sz val="11"/>
        <rFont val="Calibri"/>
        <family val="2"/>
        <scheme val="minor"/>
      </rPr>
      <t xml:space="preserve"> do workshop IUCN. 
Lista de mantenedores do Programa.
Protocolos de manejo.
</t>
    </r>
  </si>
  <si>
    <t>Caio Motta (FPZSP); GT de Fauna da ABEMA; Ana Raquel (AZAB); Yara Barros (Projeto Onças do Iguaçu); Cristina Harumi (Associação Mata Ciliar).</t>
  </si>
  <si>
    <t xml:space="preserve">Ação contínua. 
Espécie contemplada:
- Onça pintada
</t>
  </si>
  <si>
    <t>O programa de cativeiro da onça-pintada está sendo executado adequadamente com destinações e pareamentos sendo decididos pelo programa. O Protocolo de manejo está sendo elaborado pelas instituições participantes e está em fase final de elaboração. Estamos encontrando dificuldades com o grande número de animais provenientes da natureza sendo destinados para instituições que não fazem parte do programa. Para solucionar este problema temos feito uma aproximação ativa e constante com os órgãos estaduais de meio ambiente e com o IBAMA.</t>
  </si>
  <si>
    <t>Atualizar instituições: Yara Barros (instituto Pró-Carnívoros). 
Incluir: Cláudia B. Campos (ICMBio/NGI Juazeiro).</t>
  </si>
  <si>
    <t xml:space="preserve"> Protocolo com árvore de decisão e lista de instituições publicado.
Cartilha e vídeo de orientação sobre resgate.
Divulgação e capacitação  do protocolo e cartilha para polícias ambientais, guardas municipais, bombeiros, órgãos ambientais, defesa civil e  empreendimentos de fauna.</t>
  </si>
  <si>
    <t>Monicque Silva Pereira (SIMA-SP); Frederico Lemos (UFCAT; PCMC); Caio Motta (FZSP); Cláudia Igayara (Zoológico de Guarulhos); Ana Carolina Srbek Araújo (UVV); Yara Barros (Projeto Onças do Iguaçu); Fernanda Cavalcanti (PCMC; UFCAT); Cláudia B. Campos (ICMBio/NGI Juazeiro).</t>
  </si>
  <si>
    <t>Cada um dos produtos será específico para as espécies contempladas.
Aproveitar realização do workshop para aplicação das diretrizes da IUCN de manejo ex situ para conservação.
Realizar reunião: Definir resgate. No protocolo haverá uma relação de instituições para "auxílio" no resgate.
Início da ação:
- Protocolos: julho/18
- Cartilha: julho/19
- Divulgação: julho/20
Entrega dos produtos:
- Protocolos: julho/19
- Cartilha: julho/20
- Divulgação: julho/22
Espécies contempladas:
- Onça pintada
- Onça parda</t>
  </si>
  <si>
    <t>Protocolo em elaboração.</t>
  </si>
  <si>
    <t>Atualizar instituições: Yara Barros (instituto Pró-Carnívoros).</t>
  </si>
  <si>
    <t>Substituir texto: Cada um dos produtos será específico para as espécies contempladas.
Aproveitar realização do workshop para aplicação das diretrizes da IUCN de manejo ex situ para conservação, apenas onça-pintada.
Realizar reunião: Definir resgate. No protocolo haverá uma relação de instituições para "auxílio" no resgate. 
Excluir: Início da ação:
- Protocolos: julho/18
- Cartilha: julho/19
- Divulgação: julho/20
Entrega dos produtos:
- Protocolos: julho/19
- Cartilha: julho/20
- Divulgação: julho/22
Espécies contempladas:
- Onça pintada
- Onça parda</t>
  </si>
  <si>
    <t>Vinculado à ação 6.2. 
Realizar "Fluxograma de decisão".
Início da ação:
- Protocolos: julho/18
- Cartilha: julho/19
- Divulgação: julho/20
Entrega dos produtos:
- Protocolos: julho/19
- Cartilha: julho/20
- Divulgação: julho/22</t>
  </si>
  <si>
    <t xml:space="preserve">O documento em questão está sendo elaborado por vários participantes, especialistas em cada área. Houve uma  reunião realizada em 05/08/21 para verificar prazo para finalização e divulgação do material pronto. </t>
  </si>
  <si>
    <t>Manter: Vinculado à ação 6.2. Realizar "Fluxograma de decisão". 
Excluir: Início da ação:
- Protocolos: julho/18
- Cartilha: julho/19
- Divulgação: julho/20
Entrega dos produtos:
- Protocolos: julho/19
- Cartilha: julho/20
- Divulgação: julho/22</t>
  </si>
  <si>
    <r>
      <t xml:space="preserve">Temáticas que deverão ser discutidas:
- manutenção e destinação de indivíduos. 
- Constante atualização dos protocolos.
- Difusão das informações\orientações dos protocolos.
</t>
    </r>
    <r>
      <rPr>
        <sz val="11"/>
        <color rgb="FF000000"/>
        <rFont val="Calibri"/>
        <family val="2"/>
        <scheme val="minor"/>
      </rPr>
      <t xml:space="preserve">Espécies contempladas:
- Onça pintada
</t>
    </r>
  </si>
  <si>
    <t xml:space="preserve">Foi criado um grupo de WhatsApp para centralizar as informações. Tendo em vista que as pessoas mudam muito de locais e cargos, a atualização deste grupo é constante. </t>
  </si>
  <si>
    <t>Grupo de WhatsApp</t>
  </si>
  <si>
    <t>Liane Garcia (NEX); Joares May Jr. (UNISUL); Pedro Teles ((Refúgio Biológico ITAIPU);  Fernanda Cavalcanti (PCMC; UFCAT); Ronaldo Morato (ICMBio/CENAP); Rogério Cunha de Paula (ICMBio/CENAP); Frederico Lemos (UFCAT; PCMC); Lilian Rampim (Onçafari), Leonardo Sartorello (Onçafari).</t>
  </si>
  <si>
    <t>Se possível, realizar seminário/oficina. Divulgação nas instituições de pesquisa e OEMAS.</t>
  </si>
  <si>
    <t>O trabalho sobre a soltura das onças-pintadas na Caiman foi publicado em março/2021. À partir dele estamos elaborando o termo de referência, por este motivo é necessário mudar o prazo previso para o término desta ação.</t>
  </si>
  <si>
    <t xml:space="preserve"> Mario Haberfeld (Instituto Onçafari);  Fernanda Cavalcanti (PCMC; UFCAT); Frederico Lemos (UFCAT; PCMC).</t>
  </si>
  <si>
    <t>Deve-se fortalecer a rede de contatos para a indicação de indivíduos adultos resgatados que possam ser translocados.</t>
  </si>
  <si>
    <t xml:space="preserve">Fizemos a reintrodução de 4 animais, com sucesso. Há translocação de dois indivíduos com sucesso realizado dentro do projeto Onças do Tietê. Houve outra translocação de indivíduo de onça-pintada na Mata Atlântica em parceria com IPC, UFJF e UFSJ. </t>
  </si>
  <si>
    <t>Gasparini-Morato, R., Sartorello, L., Rampim, L., Fragoso, C., May, J., Teles, P., Haberfeld, M., Cunha de Paula, R., Morato, R. (2021). Is reintroduction a tool for the conservation of the jaguar Panthera onca? A case study in the Brazilian Pantanal. Oryx, 55(3), 461-465. DOI: https://doi.org/10.1017/S003060532000046. 
Relatório Final de Atividades - Projeto Onças do Tietê.</t>
  </si>
  <si>
    <t>Executar projeto(s) de translocação e reintrodução de indivíduos resgatados, quando necessário.</t>
  </si>
  <si>
    <t xml:space="preserve">Foi realizada a compilação dos dados de alguns casos de translocação, sendo eles: Onça-pintada - 1 indivúduo de MG, 1 inidvíuduo de MS, 2 indivíduos do PR; Onça-parda - 4 indivíduos de SP.  </t>
  </si>
  <si>
    <t>Compilar e analisar dados de ações de translocação de onça-parda e onça-pintada.</t>
  </si>
  <si>
    <t>Aperfeiçoar a prática de translocação de onça-pinta e onça-parda</t>
  </si>
  <si>
    <t xml:space="preserve">Incluir: Cláudia B. Campos (ICMBio/NGI Juazeiro); Fernanda Cavalcanti (PCMC; UFCAT);  Frederico Lemos (PCMC; UFCAT); Ronaldo Morato (ICMBio/CENAP); Fernando Azevedo (UFSJDR); Sandra Cavalcanti (Instituto Pró-Carnívoros). </t>
  </si>
  <si>
    <t>3.12</t>
  </si>
  <si>
    <t xml:space="preserve">Desenvolver, testar e implementar metodologias, tecnologias e ferramentas que auxiliem no monitoramento de ações ilegais que ameacem grandes felinos.
</t>
  </si>
  <si>
    <t>Capacitações para uso das abordagem SAFE de entendimento de conflito e na ferramenta SMART de apoio a fiscalização e monitoramento. Relatórios técnicos com resultados sistematizados e planos de redução de ameaças elaborados.</t>
  </si>
  <si>
    <t>Ações ilegais que ameacem grandes felinos monitoradas e reduzidas.</t>
  </si>
  <si>
    <t xml:space="preserve">
Felipe Feliciani (WWF Brasil)</t>
  </si>
  <si>
    <t>Felipe Spina (WWF Brasil), Marcelo Oliveira (WWF Brasil); Yara Barros (Instituto Pró-Carnívoros).</t>
  </si>
  <si>
    <t>SITUAÇÃO ATUAL DAS AÇÕES - 1ª MONITORIA (2021)</t>
  </si>
  <si>
    <t>13/09/2022 - 15/09/2022 (virtual)</t>
  </si>
  <si>
    <t>Cláudia B. Campos (ICMBio/NGI Juazeiro); Luiz Pereira (Cema Fauna/UNIVASF); Katia Ferraz (USP/ESALQ); Fernanda Cavalcanti (PCMC; UFCAT); Pedro Luiz Pizzigatti Corrêa (USP/POLI); Rose Gasparini-Morato (ICMBio/CENAP); Rogério Fonseca (UFAM).</t>
  </si>
  <si>
    <r>
      <t xml:space="preserve">Para a integração dos sistemas sugere-se realizar contato com Ivan Salzo (ICMBio/COPEG) e Rodrigo Jorge (ICMBio/CBC).
É uma ação continua.
Espécies contempladas:
</t>
    </r>
    <r>
      <rPr>
        <i/>
        <sz val="11"/>
        <color indexed="8"/>
        <rFont val="Calibri"/>
        <family val="2"/>
      </rPr>
      <t>- Onça-pintada
- Onça-parda</t>
    </r>
  </si>
  <si>
    <t xml:space="preserve">Foi realizada consulta com comunidade científica, agentes ambientais, gestores de unidade de conservação e a sociedade civil  para participar do processo revisão de dados de ocorrência. Essa atualização foi específica para o atendimento da Ação 1.2. Além disso, também fizemos consulta direta para pesquisadores que trabalham com as espécies e também aos membros do GAT. Embora ainda exista dificuldade de retorno, foi possível obter dados atualizados de ocorrência. Como não há no momento nenhum outro banco de dados, todas as informações obtidas foram incluídas dentro do SALVE. </t>
  </si>
  <si>
    <t xml:space="preserve">E-mail de Revisão de dados de ocorrência PAN Grandes Felinos e PAN Canídeos. </t>
  </si>
  <si>
    <t>Mariella Butti (ICMBio/CENAP) e Tatiane Rech (ICMBio/CENAP)</t>
  </si>
  <si>
    <t xml:space="preserve">Atualização do banco de dados de ocorrência. </t>
  </si>
  <si>
    <t>Ronaldo Morato (ICMBio/CENAP); Rogério Cunha de Paula (ICMBio/CENAP); Luiz Pereira (Cema Fauna/UNIVASF); Claudia B. Campos (ICMBio/NGI Juazeiro); Fernanda Cavalcanti (PCMC; UFCAT); Fernando Tortato (Panthera); Rogério Fonseca (UFAM).</t>
  </si>
  <si>
    <t>Não temos progresso, porque não recebi dados em tempo para gerar novos modelos. Para parda,  em breve os modelos serão gerados, a partir da planilha de pontos recentemente enviada pelo CENAP, ressalta-se que a planilha é imcompleta. 
Para ter os modelos prontos e validados pelos especialistas para esta monitoria de setembro, os dados teriam que ter chego, pelo menos, 6 meses antes (o ideial é 8-10 meses), considerando que a validação com especialistas leva tempo.</t>
  </si>
  <si>
    <t xml:space="preserve">Não foi possível gerar novos modelos, principalmente para onça-parda. </t>
  </si>
  <si>
    <t>Katia Ferraz (USP/ESALQ); Emiliano Ramalho (Instituto Mamirauá); Agustin Paviolo (Conicet-Argentina); Ana Carolina Srbek de Araújo (UVV); Cláudia B. Campos (ICMBio/NGI Juazeiro); Yuri Ribeiro (USP/ESALQ);  Silvio Marchini (USP/ESALQ); Fernanda Cavalcanti (PCMC; UFCAT); Rogério Fonseca (UFAM).</t>
  </si>
  <si>
    <t>Não iniciada. Necessário a conclusão da ação 1.2</t>
  </si>
  <si>
    <t>Dependente do produto da ação 1.2.</t>
  </si>
  <si>
    <t xml:space="preserve">A realização desta ação é dependente de uma oficina de trabalho para a definição dos critérios de priorização. É uma Ação contínua. 
</t>
  </si>
  <si>
    <t>1 - Andamento processo para a  ampliação da Estação Ecológica Taimã e Parque Nacional do Pantanal Mato-grossense, MT. Para a Caatinga, há um processo de ampliação da Parque Nacional Serra da Capivara, PI (nos  sentido do Corredor da Mata Branca e do Corredor Ecológico Capivara-Confusões). 2 - Teve uma UC Refúgio da Vida Silvestre dos Rios São Benedito e Azul que foi criada em outubro/21 no sul do Pará. Em 2020 houve a criação do PE das Águas Paraíso (GO).</t>
  </si>
  <si>
    <t xml:space="preserve">DECRETO Nº  1.944, DE 21 DE OUTUBRO DE 2021 - Criação do Refúgio de Vida Silvestre Rios São Benedito e Azul. DECRETO Nº 9.712, DE 14 DE SETEMBRO DE 2020 - Cria o Parque Estadual Águas do Paraíso, no município de Alto Paraíso de Goiás, Estado de Goiás. </t>
  </si>
  <si>
    <t>Propor criação de UCs em áreas estratégicas para a conservação das espécies alvo do PAN.</t>
  </si>
  <si>
    <t xml:space="preserve">Incluir: Áreas estratégicas = áreas conhecidas de importância para as espécies, indicadas em artigos científicos ou outros estudos. </t>
  </si>
  <si>
    <t>Katia Ferraz (USP/ESALQ); Silvio Marchini (USP/ESALQ); Vinícius A. Roberto (USP/ESALQ); Rogério Cunha de Paula (ICMBio/CENAP); Fernanda Cavalcanti (PCMC; UFCAT).</t>
  </si>
  <si>
    <t>Em acordo com a Profa. Dra. Katia M.P.M.B. Ferraz, articuladora da ação 1.2 que subsidia a referida ação, optamos por adiar a elaboração das cartilhas. A justificativa se baseia na necessidade de eu (Marcelo Magioli), como articulador da ação, participar das reuniões de avaliação e validação dos mapas de áreas prioritárias e de conectividade para compreender melhor sua aplicação e subsequente desenvolvimento da cartilha.</t>
  </si>
  <si>
    <t xml:space="preserve">Necessário a finalização da ação 1.2 para execução da ação. </t>
  </si>
  <si>
    <t xml:space="preserve">Incluir: Para seu início podem ser utilizadas informações existentes de áreas prioritárias/importantes para as espécies. </t>
  </si>
  <si>
    <t>Monicque Silva Pereira (SIMA-SP); André Carvalho (Consórcio de Pesquisa em Biodiversidade Brasil-Noruega); Cláudia B. Campos (ICMBio/NGI Juazeiro); Marianna Pinho (INEMA-BA);  Fernanda Cavalcanti (PCMC; UFCAT); Frederico Lemos (UFCAT; PCMC); Yara Barros (Instituto Pró-Carnívoros);  Carolina Franco Esteves (Programa Amigos da Onça - Instituto Pró-Carnívoros).</t>
  </si>
  <si>
    <t xml:space="preserve">Início planejado posterior ao período da 4ª Monitoria. </t>
  </si>
  <si>
    <t>Daniel Kantek (ESEC Taiamã/ICMBio); André Carvalho (Consórcio de Pesquisa em Biodiversidade Brasil-Noruega); Ana Carolina Srbek de Araújo (UVV); Yara Barros (Instituto Pró-Carnívoros); André Cunha (CDS/UNB).</t>
  </si>
  <si>
    <t>Verificar com WWF a possibilidade de adequar a certificação CAJS (Conservation Assured for Jaguars) com esta Ação do PAN.</t>
  </si>
  <si>
    <t xml:space="preserve">1 - Iniciativa para um selo internacional junto com a WWF, utilizando os indicadores  da IUCN Green List, sendo realizado como modelo para o Parque Nacional de Iguaçu para onça-pintada. Essa proposta já foi encaminhada para o ICMBio. A WWF está verificando se os indicadores utilizados poderão ser verificados por empresas certificadores. Não há andamentos para a onça-parda. 2 - Foi realizado o levantamento com as UCs que tem maior apelo com os grandes felinos. Já há algumas UCs que já possuem iniciativas relacionadas a aplicação de um selo. A proposta é dar destaque e reconhecimento para a UC, e não necessariamente como selo certificado.  </t>
  </si>
  <si>
    <t>Relatório CAJs- Auto-Avaliação Paque Nacional do Iguaçu.</t>
  </si>
  <si>
    <t xml:space="preserve">1 - Ronaldo Morato; 2 - Angela Kuczach (Rede Pró-UC). </t>
  </si>
  <si>
    <t xml:space="preserve">Está em teste um selo internacional para o Parque Nacional do Iguaçu para a onça-pintada. Para isso estão sendo utilizado a certificação Conservation Assured for Jaguars (CAJS). </t>
  </si>
  <si>
    <t xml:space="preserve">Fernanda Cavalcanti (PCMC; UFCAT); Frederico Lemos (UFCAT; PCMC); Angela Kuczach (Rede Pró UC). </t>
  </si>
  <si>
    <t xml:space="preserve">As RPPNs que estávamos reportando como produto não tinham nenhuma articulação direta. Nesse sentindo, para atender de forma mais realista o trabalho ativo da ação foi voltado para a articulação com os grupos e associações que fomentem a criação de RPPNs e o nosso produto seria a lista de associações e reuniões realizadas. Com isso, foi contato o grupo da Confederação Nacional das RPPNs e a comunicação vem sendo realizada pelo grupo do WhatsApp que conta com mais de 260 membros. Havendo um movimento de icentivo para a criação de RPPNs, em especial em áreas prioritárias para grandes felinos. </t>
  </si>
  <si>
    <t xml:space="preserve">Relatório Preliminar de Atividades. </t>
  </si>
  <si>
    <t>Rogério Caldas (IBPN) e Tatiane Rech (ICMBio/CENAP)</t>
  </si>
  <si>
    <t xml:space="preserve">Lista de atividades e resultados das iniciativas de incentivo à criação de RPPNs. </t>
  </si>
  <si>
    <t>Thais Michel (SEMA-RS); Palmira Ferreira (SEMA-PA); Whaldener Endo (Instituto Mamirauá); Graziele Batista (IBAMA-DF); Yara Barros (Instituto Pró-Carnívoros); Fernando Tortato (Panthera); Fernanda Cavalcanti (PCMC; UFCAT); Emiliano Ramalho (Instituto Mamirauá); Daniel Rocha (Universidade da Califórnia); Ricardo Sampaio (ICMBio/CENAP); Elildo Carvalho-Junior (ICMBio/CENAP); Monicque Silva Pereira (SIMA-SP); Felipe Feliciano (WWF Brasil); Rogério Fonseca (UFAM); Carolina Franco Esteves (Programa Amigos da Onça - Instituto Pró-Carnívoros).</t>
  </si>
  <si>
    <t xml:space="preserve">Regiões com projetos em andamento (Foz do Iguaçu, Caatinga, Pantanal, Amazônia); ação relacionada com a 4.1. Alinhar informações base para proporcionar as análises de viabilidade populacional.
</t>
  </si>
  <si>
    <t>Há participação de grupos relacionado com a atividade de caça, bem como os levantamentos de campo onde tem esses conflitos realizado diretamente com eixos rodoviários (transamazônica). Será defendida tese até o final do ano Maria Beatriz Bezerra Castro (UFAM) consolidando os dados de distribuição de onças de todo o Brasil com dados de ciência cidadã. Rimer Maduro (UFAM), trabalhando com influência da caça na mudança de uso e cobertura de solo nos lagamares sulinos no estado do RS.</t>
  </si>
  <si>
    <t xml:space="preserve">Articuladora não enviou informações a respeito de andamentos relacionados a ação. Os andamentos mencionados foram informados por outros membros do GAT. Sendo realizada a alteração de articulador. </t>
  </si>
  <si>
    <t>Rogério Fonseca (UFAM)</t>
  </si>
  <si>
    <t xml:space="preserve">Relatório de situação dos bancos de dados existentes. Planilha padronizada com os dados existentes. Os dados da quantificação da retirada de indivíduos será um componente do relatório. </t>
  </si>
  <si>
    <t>Alterar: Rogério Fonseca (UFAM)</t>
  </si>
  <si>
    <t xml:space="preserve">Incluir: Maria Beatriz Bezerra Castro (UFAM); Rimer Maduro (UFAM); Cláudia B. Campos (ICMBio/NGI Juazeiro). </t>
  </si>
  <si>
    <t>Excluir: Regiões com projetos em andamento (Foz do Iguaçu, Caatinga, Pantanal, Amazônia); ação relacionada com a 4.1. Alinhar informações base para proporcionar as análises de viabilidade populacional.</t>
  </si>
  <si>
    <t xml:space="preserve">Investigar os fatores individuais e contextuais determinantes da perseguição às espécies alvo do PAN.  </t>
  </si>
  <si>
    <t>Silvio Marchini (USP/ESALQ); Juarez Pezzuti (UFPA); Emiliano Ramalho (Instituto Mamirauá); Claudia B. Campos (ICMBio/NGI Juazeiro);  Alexandre Krob (Instituto Curicaca); Fernanda Cavalcanti (PCMC; UFCAT); Yara Barros (Instituto Pró-Carnívoros); Fernando Tortato (Panthera); Diego Viana (IHP); Rogério Fonseca (UFAM); Roberto Fusco (IPeC); Iara Ramos (UFPA).</t>
  </si>
  <si>
    <t xml:space="preserve">Cerrado, Caatinga, Mata Atlântica, Amazônia, Pantanal e Pampa. </t>
  </si>
  <si>
    <r>
      <rPr>
        <sz val="11"/>
        <rFont val="Calibri"/>
        <family val="2"/>
      </rPr>
      <t xml:space="preserve">Fatores contextuais= contexto social, legal, institucional, cultural, político, ambiental;
Fatores individuais=cognição, sentimento;
</t>
    </r>
    <r>
      <rPr>
        <sz val="11"/>
        <color theme="1"/>
        <rFont val="Calibri"/>
        <family val="2"/>
        <scheme val="minor"/>
      </rPr>
      <t xml:space="preserve">
Considerado R$ 40.000,00 por bioma.</t>
    </r>
  </si>
  <si>
    <t xml:space="preserve">Desde 2020 foram publicados novos estudos sobre caça e perseguição de onças, abordando diferentes escalas espaciais. Um estudo envolvendo na área urbana de Alta Floresta (MT) verificou que a distribuição de material educativo para estudantes contribuiu para reduzir a aceitação social do abate de onças-pintadas, mas a distribuição do mesmo material por meio de uma organização conservacionista não teve o mesmo efeito (Marchini e Macdonald 2020). Em comunidades ribeirinhas na Amazônia, o abate de grandes felinos é predominantemente oportunístico, resultando de encontros ocasionais (Valsechi et al. 2022). Um estudo na região do Boqueirão da Onça verificou que os moradores têm atitudes mais negativas em relação à onça-pintada do que ao puma, e que consideram a coexistência com ambas as espécies traz mais problemas do que benefícios (Martins et al. 2021). Outro estudo numa paisagem agrícola no estado da Bahia verificou que a tolerância aos pumas tem mais relação com as emoções (fatores afetivos) do que com o conhecimento (fatores cognitivos) (Dechner 2021). Também houve contribuições em escalas mais amplas, de regionais a continentais. Um estudo internacional cobrindo toda a área de distribuição da onça-pintada verificou que embora conflitos com onças sejam generalizados, cada caso é único e não há fatores consistentemente associados às atitudes de fazendeiros em relação à espécie (Zimmermann et al. 2021). Outro estudo em escala continental verificou que a pecuária tem um efeito pervasivo sobre a espécie, estando altamente associada à probabilidade de extinção de onças-pintadas (Vilalva e Palomares 2022). Finalmente, um estudo comparativo sobre conflitos entre humanos e pumas no Nordeste e Sul do Brasil verificou que os fazendeiros da região Sul tendem a ser menos tolerantes em relação aos pumas do que os do Nordeste (Schulz e Martins 2021). 2 - O Projeto Onças do Iguaçu está preparando um resumo sobre a percepção das pessoas em relação a onças. </t>
  </si>
  <si>
    <t>Dechner, A., 2021. Emotions and the tolerance of large carnivores: pumas in a crop-based landscape in Brazil. Environmental Conservation, 48(2), pp.93-99.
Martins, C.S.G., Schulz, F., Esteves, C.F. and Marchini, S., 2021. Jaguar and Puma in Brazilian Semi-Arid Region-Scapegoats for Weak Governance?. J. Envtl. L. &amp; Pol'y, 1, p.80.
Schulz, F. and Martins, C.S.G., SOUTH AND NORTHEAST BRAZIL: DOES A SHARED SPECIES ARISE SHARED HUMAN DIMENSIONS OF CONFLICTS WITH WILDLIFE?. CRITICAL RESEARCH TECHNIQUES IN ANIMAL AND HABITAT ECOLOGY, p.173.
Zimmermann, A., Johnson, P., de Barros, A.E., Inskip, C., Amit, R., Soto, E.C., Lopez-Gonzalez, C.A., Sillero-Zubiri, C., de Paula, R., Marchini, S. and Soto-Shoender, J., 2021. Every case is different: Cautionary insights about generalisations in human-wildlife conflict from a range-wide study of people and jaguars. Biological Conservation, 260, p.109185.
Villalva, P. and Palomares, F., 2022. A continental approach to jaguar extirpation: A tradeoff between anthropic and intrinsic causes. Journal for Nature Conservation, 66, p.126145.</t>
  </si>
  <si>
    <t>Fernanda Cavalcanti (PCMC; UFCAT); Frederico Lemos (UFCAT; PCMC); Carolina Franco Esteves (Programa Amigos da Onça - Instituto Pró-Carnívoros); Yara Barros (Instituto Pró-Carnívoros).</t>
  </si>
  <si>
    <t xml:space="preserve">Há uma série de atividades que para a redução da perseguição em grandes felinos. Há ainda um artigo em preparação e um resumo para o Congresso da Argentina de Mastozoologia para avaliação da eficácia de equipamentos anti-predação. </t>
  </si>
  <si>
    <t>Relatório Anual POI - 2021: https://issuu.com/yarabarros/docs/sum_rio_executivo_2021_1_ 
Boletins A Voz da Onça-Set/21: https://issuu.com/yarabarros/docs/setembro_21
Boletins A Voz da Onça-Nov/21: https://issuu.com/yarabarros/docs/boletim_novembro_21_2_
Boletins A Voz da Onça-Mar/22: https://issuu.com/yarabarros/docs/boletim_mar_o_22
Boletins A Voz da Onça-jun/22: https://issuu.com/yarabarros/docs/boletim_junho_22&gt;
Livro Bichos do Parque Nacional: a vida no seu quintal: https://wwfbr.awsassets.panda.org/downloads/guia_iguacu_final_pt_digital_1.pdf</t>
  </si>
  <si>
    <t>Alterar: Fernanda Cavalcanti (PCMC; UFCAT).</t>
  </si>
  <si>
    <t>Incluir: Cláudia B. Campos (ICMBio/NGI Juazeiro); Bruna Lima Ferreira (PCMC).
Excluir: Fernanda Cavalcanti (PCMC; UFCAT).</t>
  </si>
  <si>
    <t xml:space="preserve">Ação contínua; Recomendada pelo GAT - PAN 
Onça-Pintada. 
</t>
  </si>
  <si>
    <t xml:space="preserve">No Parque Nacional Iguaçu e no Parque Nacional Serra da Capivara não há registros confirmados. </t>
  </si>
  <si>
    <t>As atividades já serão realizadas na consolidação das informações da ação 3.1. 
Justificativa do Agrupamento: O grupo compreendeu que a retirada de indivíduos será quantificada na consolidação de informações sobre caça da Ação 3.1, justificando assim o agrupamemnto.</t>
  </si>
  <si>
    <t>Yara Barros (Instituto Pró-Carnívoros) e Ronaldo Morato (Imbuo/CENAP)</t>
  </si>
  <si>
    <t>Yara Barros (Instituto Pró-Carnívoros)</t>
  </si>
  <si>
    <t>Felipe Feliciani (WWF); Cláudia B. Campos (ICMBio/NGI Juazeiro); Roberto Cabral (IBAMA).</t>
  </si>
  <si>
    <t>Entre outubro/21 e agosto/22, dei 5 aulas sobre tráfico de felinos nos seguintes cursos promovidos pela Freeland: Detecta Traf - Detecção do Tráfico transfronteiriço de Espécies Silvestres), e SIG JAGUAR (Grupo de Trabalho Transnacional e Multiagências para o Combate ao Tráfico Internacional de Espécies Silvestres). As instituições participantes foram: Polícia Federal do Brasil, IBAMA e Receita Federal do Brasil, Polícia Rodoviária Federal do Brasil, Policía Federal Argentina, Policía de Seguridad Aeroportuaria Argentina, Gendarmería Nacional Argentina e Prefectura Naval Argentina. Total de pessoas treinadas: 250. Estamos finalizando o Manual de identificação de felinos brasileiros (POI, Cenap, Freeland e WWF Brasil).</t>
  </si>
  <si>
    <t>Versão Preliminar: Manual de identificação de felinos do Brasil e Notificação sobre Tráfico Transnacional de Partes de Onças-Pintadas em português, inglês e espanhol, que foi enviada para o setor da Organização Mundial das Aduanas responsável pela área ambiental</t>
  </si>
  <si>
    <t xml:space="preserve">Fernando Tortato (Panthera); Yara Barros (Instituto Pró-Carnívoros); Cláudia B. Campos (ICMBio/NGI Juazeiro); Carolina Carvalho Cheida (ICMBio/CENAP); Juliana Camargo (Ampara Animal). </t>
  </si>
  <si>
    <t xml:space="preserve">Relevante o envolvimento do MPF e MPEs (Associação Brasileira dos Membros do Ministério Público de Meio Ambiente - (ABRAMPA), para disseminar as informações geradas por meio das campanhas. 
</t>
  </si>
  <si>
    <t xml:space="preserve">Existem campanhas (AMPARA, Onçafari, Instituto Raquel Machado e outros parceiros) que estão sendo realizadas em aeropórtos relacionado ao tráfico e também para caça. Acontece em aeroportos que são conhecidamente com foco de entrada e saída de animais, por exemplo, Cuiabá. Houve uma campanha para retirada de material de caça no YouTube e Facebook. Há ainda outra campanha com a ABRAMPA para combate de caça e tráfico. </t>
  </si>
  <si>
    <t xml:space="preserve">Angela Kuczach (Rede Pró-UC). </t>
  </si>
  <si>
    <t xml:space="preserve">Todos os temas relacionados com caça ficaram mais difíceis devido ao momento político. Como não há atuação, em geral, em relação as denúncias houve um descrétido para a realização. </t>
  </si>
  <si>
    <t xml:space="preserve">Ronaldo Morato (ICMBio/CENAP); Yara Barros (Instituto Pró-Carnívoros); Fernanda Cavalcanti (PCMC; UFCAT); Lais Duarte Mota (TV Cultura); Juliana Camargo (Ampara Animal). </t>
  </si>
  <si>
    <t xml:space="preserve">A ser feito para o Dia Nacional da Onça-pintada de 2019. Acionar os Zoos para colher assinaturas no manifesto. Divulgar na imprensa e encaminhar para o congresso.               </t>
  </si>
  <si>
    <r>
      <t>Não houve andamentos diretamente para a execução da ação. Há um projeto de lei tramitando para aumentar a pena para quem abate grandes felinos. Importante acompanhar os andamentos do projeto de lei.</t>
    </r>
    <r>
      <rPr>
        <sz val="12"/>
        <color rgb="FFFF0000"/>
        <rFont val="Calibri"/>
        <family val="2"/>
        <scheme val="minor"/>
      </rPr>
      <t xml:space="preserve"> </t>
    </r>
  </si>
  <si>
    <t xml:space="preserve">Falta de tempo da articuladora para a realização da ação. </t>
  </si>
  <si>
    <t xml:space="preserve">Incluir: Rogério Fonseca (UFMA). </t>
  </si>
  <si>
    <t xml:space="preserve">Exluir: A ser feito para o Dia Nacional da Onça-pintada de 2019. </t>
  </si>
  <si>
    <t>Capacitações para uso da abordagem SAFE de entendimento de conflito e na ferramenta SMART de apoio a fiscalização e monitoramento. Relatórios técnicos com resultados sistematizados e planos de redução de ameaças elaborados.</t>
  </si>
  <si>
    <t>Felipe Feliciani (WWF Brasil)</t>
  </si>
  <si>
    <t>Para a linha da abordagem SAFE de diagnóstico e planejamento para mitigação de conflito, avançamos bastante com aplicações nas seguintes paisagens: PN do Iguaçu, Serra do Mar (PR e SP), Pantanal, Sul do Amazonas e RESEX Chico Mendes. Em alguns desses territórios a metodologia também foi acompanhada das oficinas de planejamento ministradas pelo Silvio Marchini. Sobre o uso da ferramenta SMART, nós avançamos com uma parceria com a SEMA Amazonas para utilização da ferramenta em todas as UCs estaduais, também fizemos a capacitação remota e presencial para os atores de fiscalização da região do PE do Turvo no Rio Grande do Sul, e já fizemos a capacitação remota para alguns atores de uma utilização piloto na região da Serra do Mar (PR/SP), para esse último existe a previsão de ser realizada a capacitação presencial agora em setembro/22.</t>
  </si>
  <si>
    <t>Conseguimos trazer muito mais recurso do que o previsto na matriz para essas atividades.</t>
  </si>
  <si>
    <t xml:space="preserve">Thais Michel (SEMA-RS); Palmira Ferreira (SEMA-PA); Whaldener Endo (UFRR); Graziele Batista (IBAMA-DF); Paulo Amaral (ICMBio/CENAP); Mozart Freitas (PCMC); Monicque Pereira (SIMA-SP); Mariella Butti (ICMBio/CENAP); Yara Barros (Instituto Pró-Carnívoros); Rogério Cunha de Paula (ICMBio/CENAP); Fernando Tortato (Panthera).  </t>
  </si>
  <si>
    <t>Estamos viabilizando um treinamento na Naturatins em outubro/2022 e uma reunião com o IBAMA/Sede sobre o atendimento de conflitos ainda esse ano. O uso do formulário será tratado nessas duas ocasiões. No entanto, precisamos melhorar o uso do formulário no próprio CENAP.</t>
  </si>
  <si>
    <t>Alterar: Fernando Tizianel (ICMBio/CENAP).</t>
  </si>
  <si>
    <t>Incluir: Rose Gasparini-Morato (ICMBIo/CENAP); Bruna Lima Ferreira (PCMC).</t>
  </si>
  <si>
    <t>Articuladora criou os objetivos, temas e passos para a oficialização do GT, bem como uma lista preliminar de participantes. Rogério Cunha de Paula e Ronaldo Morato revisaram estes documentos. Entretanto, a articuladora não efetivou o grupo até este momento.  Necessário rever a lista dos participantes e definir o modo de difusão do GT (e-mail, WhatsApp, etc.)</t>
  </si>
  <si>
    <t>Falta de articulação.</t>
  </si>
  <si>
    <t>Fernanda Cavalcanti (UFCAT/PCMC)</t>
  </si>
  <si>
    <t>Incluir: Fernando Tizianel (ICMBio/CENAP); Carlos Eduardo Fragoso (Onçafari).</t>
  </si>
  <si>
    <t>Camila Matias de Abreu (SIMA-SP); Mário Haberfeld (Instituto Onçafari); Fernando Tortato (Panthera); André Carvalho (Consórcio de Pesquisa em Biodiversidade Brasil-Noruega); Cláudia B. Campos (ICMBio/NGI Juazeiro); Katia Ferraz (USP/ESALQ); Silvio Marchini (USP/ESALQ); Monicque Silva Pereira (SIMA-SP); Carolina Franco Esteves (Programa Amigos da Onça - Instituto Pró-Carnívoros.</t>
  </si>
  <si>
    <t xml:space="preserve">Programa Onça Compensa implementado na região do Iguaçu, dados disponibilizaods em boletins e relatórios anuais. Iniciativa realizada pela Panthera no MT, com incentivo econômico para produtores rurais (custeio de cercas para proteção do rebanho). </t>
  </si>
  <si>
    <t>Relatório Anual POI - 2021: https://issuu.com/yarabarros/docs/sum_rio_executivo_2021_1_ 
Boletins A Voz da Onça-Set/21: https://issuu.com/yarabarros/docs/setembro_21
Boletins A Voz da Onça-Nov/21: https://issuu.com/yarabarros/docs/boletim_novembro_21_2_
Boletins A Voz da Onça-Mar/22: https://issuu.com/yarabarros/docs/boletim_mar_o_22
Boletins A Voz da Onça-jun/22: https://issuu.com/yarabarros/docs/boletim_junho_22</t>
  </si>
  <si>
    <t>Dificuldade em obter dados de outros projetos.</t>
  </si>
  <si>
    <t>PR e MT</t>
  </si>
  <si>
    <t>Inserir o tema coexistência com grandes felinos em diferentes veículos de mídia nacionais e regionais.</t>
  </si>
  <si>
    <t xml:space="preserve">140 inserções em mídia local (Iguaçu), regional (Paraná) e nacional. Além dessas atividades, houve a inserção de outras materiais pelo  PCMC, Panthera e OIA a Onça.  </t>
  </si>
  <si>
    <t>Relatório da análise de mídia (2021) - POI 
Reporter Eco 2021: Ameaçada de extinção, onça-parda sobrevive no Cerrado de Minas Gerais (https://www.facebook.com/watch/?v=607554623561298); 
G1/Triângulo e Alto Paranaíba 2021: Projeto Onça Parda do Triângulo Mineiro (https://g1.globo.com/mg/triangulo-mineiro/noticia/2021/07/16/projeto-onca-parda-do-triangulo-mineiro-que-pesquisa-e-preserva-felino-esta-parado-ha-mais-de-um-ano-por-falta-de-recursos.ghtml) https://globoplay.globo.com/v/9693393/</t>
  </si>
  <si>
    <t>incluir: Bruna Lima Ferreria (PCMC); Stephanie Teodoro (PCMC).</t>
  </si>
  <si>
    <t>Silvio Marchini (USP/ESALQ); Carolina Franco Esteves (Programa Amigos da Onça - Instituto Pró-Carnívoros); Cláudia Martins (Programa Amigos da Onça - Instituto Pró-Carnívoros); Fernando Tortato (Panthera); Fernanda Cavalcanti (UFCAT; PCMC); Diego Viana (IHP)</t>
  </si>
  <si>
    <t>1 - Atividades desenvolvidas nos municípios lindeiros ao PNI: papo de onça, onça na escola, onça itinerante. Posts em redes sociais do POI. Não tenho dados de outros projetos, é preciso o envio de informações de outros.  2- Projeto Suçuaranas no Quintal do PCMC com início em agosto de 2022 com atividades previstas específicas para esta ação.</t>
  </si>
  <si>
    <t>Relatório Anual POI - 2021: https://issuu.com/yarabarros/docs/sum_rio_executivo_2021_1_ 
Boletins A Voz da Onça-Set/21: https://issuu.com/yarabarros/docs/setembro_21
Boletins A Voz da Onça-Nov/21: https://issuu.com/yarabarros/docs/boletim_novembro_21_2_
Boletins A Voz da Onça-Mar/22: https://issuu.com/yarabarros/docs/boletim_mar_o_22
Boletins A Voz da Onça-jun/22: https://issuu.com/yarabarros/docs/boletim_junho_22&gt;
Livro "Bichos do Parque Nacional: a vida no seu quintal": https://wwfbr.awsassets.panda.org/downloads/guia_iguacu_final_pt_digital_1.pdf</t>
  </si>
  <si>
    <t>1 - Yara Barros (Instituto Pró-Carnívoros); 2 - Fernanda Cavalcanti (UFCAT; PCMC).</t>
  </si>
  <si>
    <t>Marianna Pinho (INEMA-BA); Cláudia B. Campos (ICMBio/NGI Juazeiro); Rogério Cunha de Paula (ICMBio/CENAP); Fernanda Cavalcanti (PCMC; UFCAT).</t>
  </si>
  <si>
    <t xml:space="preserve">A Panthera tem distribuído este folheto em anexo para pecuaristas do Mato Grosso do Sul e Mato Grosso. Houve distribuição para o Sindicato Rural de Poconé e em outras situações no qual houve a oportunidade. Não houve ainda uma distribuição nos órgãos de assistência e extensão rural. Mas isso pode ser feito aqui no Mato Grosso. Vou ver como podemos realizar um curso em parceria com sindicato rural e órgãos de extensão rural.  Reunião realizada com o conselho da Estação Ecológica Taiamã poderá gerar materiais, cursos e outras iniciativas envolvendo a ação. </t>
  </si>
  <si>
    <t>Fofleto CONVIVENDO COM A ONÇA-PINTADA: Estratégias Anti-predação. Relatório Reunião Conselho Estação Ecológica Taimã.</t>
  </si>
  <si>
    <t>A partir do ano de 2020 foi disponibilizado no site do Imasul  diversos materiais com estratégias anti-depredação. É um link comumente compartilhado para pecuaristas e interessados na questão do conflito onça-pecuária. https://www.imasul.ms.gov.br/ataque-por-predadores-silvestres-o-que-fazer/</t>
  </si>
  <si>
    <t>Incluir: Diego Viana (IHP); Bruna Lima Ferreria (PCMC); Stephanie Teodoro (PCMC).</t>
  </si>
  <si>
    <t>SENAR (Serviço Nacional de aprendizagem rural); órgãos de extensão rural; Thais Michel (SEMA-RS), Frederico Lemos (UFCAT; PCMC);  Claudia B. Campos (ICMBio/NGI Juazeiro).</t>
  </si>
  <si>
    <t>Infelizmente, não consegui muita coisa. O Rio de Janeiro vai fazer um protocolo específico sobre conflito com onças. No mais, agrupei a maioria dos TR dos órgãos estaduais e pretendo disponibilizar um relatório para o grupo, mas creio que não vai dar tempo até a reunião, porque ainda faltam alguns TR.</t>
  </si>
  <si>
    <t xml:space="preserve">Há outras iniciativas em ações relacionada a divulgação de materiais relacionados aos conflitos com atividades de produção. 
Justificatica da exclusão: O grupo compreendeu que há dificuldade de execução, sendo que as iniciativas realizadas até o momento tem relação com condicionantes ambientais ao invés boas práticas para a produção animal. Não há perspectiva de realização da ação e nem atores do meio que pudessem auxiliar. Por essas razões a ação foi excluída. </t>
  </si>
  <si>
    <t>Agrupada com ação 4.9. na Monitoria Anual 3.</t>
  </si>
  <si>
    <t>Programa elaborado e implementado em localidades-chave. Campanhas criadas e aplicadas (diferentes mídias, vídeos, materiais impressos, lideranças locais identificadas).</t>
  </si>
  <si>
    <t>Marianna Pinho (INEMA-BA); Paulo Amaral (ICMBio/CENAP); Fernanda Cavalcanti (PCMC; UFCAT); Sandra Cavalcanti (Instituto Pró-Carnívoros); Fernando Tortato (Panthera); Cláudia Martins (Instituto Pró-Carnívoros); Angela Kuczach (Rede Pró UC); Juliana Camargo (Ampara Animal); Rogério Fonseca (UFAM); Rogério Cunha de Paula (ICMBio/CENAP); Diego Viana (IHP); Felipe Feliciani (WWF Brasil); Roberto Fusco (IPeC).</t>
  </si>
  <si>
    <t xml:space="preserve">Desenvolver = Elaborar e implementar. 
</t>
  </si>
  <si>
    <t>Não há muitas novidades. O Projeto Onças do Iguaçu continua sendo uma referência em termo de Programa de Comunicação e permanece em andamento. Eles desenvolvem e implementam campanhas usando diferentes mídias, incluindo materiais impressos, vídeos, mídias sociais. o Projeto Fauna Sustentável, da Iara Ramos e com apoio da Mineração Paragominas SA está começando a fazer campanhas de comunicação em Paragominas principalmente nas redes sociais - https://www.instagram.com/faunasustentavel/. Outros projetos são ativos nas redes sociais, mas não necessariamente desenvolvem um Programa de Comunicação. Há Programas regionais de comunicação, como o Programa Amigos da Onça, também na Caatinga, nas UCs do Boqueirão da Onça.</t>
  </si>
  <si>
    <t xml:space="preserve">Programa elaborado para diferentes mídias. </t>
  </si>
  <si>
    <r>
      <t>Incluir: Silvio Marchini (USP/ESALQ); B</t>
    </r>
    <r>
      <rPr>
        <sz val="12"/>
        <rFont val="Calibri"/>
        <family val="2"/>
        <scheme val="minor"/>
      </rPr>
      <t>runa Lima Ferreira (PCMC).</t>
    </r>
  </si>
  <si>
    <t xml:space="preserve">Elaboração do curso "Atendimento a Ocorrências com Grandes Felinos", ministrado para agências ambientais no Paraná., o curso foi realizado em maio de 2022 e teve 37 profissionais de diversos órgãos. </t>
  </si>
  <si>
    <t xml:space="preserve">Curso elaborado e agentes capacitados. </t>
  </si>
  <si>
    <t>Precisa ser replicado em outros estados.</t>
  </si>
  <si>
    <t>Incluir: Bruna Lima Ferreira (PCMC); Carlos Eduardo Fragoso (Onçafari).</t>
  </si>
  <si>
    <t xml:space="preserve">Realizar workshop presencial para aprimorar a regulamentação existente Resolução CONSEMA 86/2011 e Resolução SEMADE 08/2015 sobre atividades turísticas.  </t>
  </si>
  <si>
    <t xml:space="preserve">Relatório da reunião com informações para embasar minuta de normativa. </t>
  </si>
  <si>
    <t xml:space="preserve">Diego Viana (IHP); Angela Kuczach (Rede Pró UC); Eduardo Fragoso (Oncafari); Bráulio Américo Carlos Oliveira (Aecopan); Luciana Leite (Chalana Esperança/ Instituto Espaço Silvestre). </t>
  </si>
  <si>
    <t>MT e MS</t>
  </si>
  <si>
    <t xml:space="preserve">Serão consolidadas informações com sugestões dos guias e operadores em relação as resoluções, indicando aprimoramentos. Aproveitando o mesmo encontro que será promovido pelo workshop programado na ação 4.13 para discutir em conjunto com os membros da Aecopan complementações relacionadas com as resoluções. </t>
  </si>
  <si>
    <t xml:space="preserve">Ricardo Boulhosa (Instituto Pró-Carnívoros); Fernanda Cavalcanti (PCMC; UFCAT); Joares May (UNISUL); Lilian Rampin (Instituto Onçafari); Yara Barros (Instituto Pró-Carnívoros); Luciana Leite (Chalana Esperança/ Instituto Espaço Silvestre). </t>
  </si>
  <si>
    <t>Deve ser realizado Workshop a partir de outubro deste ano, já na baixa temporada. Uma boa estratégia será visitar diretamente as pousadas e dar a palestra aos funcionários no seu ambiente de trabalho. A equipe do Projeto Ariranhas tem feito desta forma e obtido êxito. Já está sendo realizado contato com Aecopan para um workshop para o final deste ano.</t>
  </si>
  <si>
    <t>Mario Haberfeld (Instituto Onçafari); Juliana Camargo (Ampara Animal); Luciana Leite (Chalana Esperança/ Instituto Espaço Silvestre); Bráulio Américo Carlos Oliveira (Aecopan).</t>
  </si>
  <si>
    <t xml:space="preserve">Panthera tem distribuído o fofleto sobre ataque de onças (https://www.imasul.ms.gov.br/ataque-por-predadores-silvestres-o-que-fazer/)  para pecuaristas do Mato Grosso do Sul e Mato Grosso. Reunião realizada com o conselho da Estação Ecológica Taiamã poderá gerar materiais, cursos e outras iniciativas envolvendo a ação. </t>
  </si>
  <si>
    <t xml:space="preserve">Relatório Reunião Conselho Estação Ecológica Taimã. Relatório de campanhas de turismo realizadas. </t>
  </si>
  <si>
    <t>Marianna Pinho (INEMA-BA); Ana Carolina Srbek de Araújo (UVV); Katia Mazzei (IF); André Carvalho (Consórcio de Pesquisa em Biodiversidade Brasil-Noruega); Cláudia B. Campos (ICMBio/NGI Juazeiro); Monicque Silva Pereira (SIMA-SP); Paula Condé (ICMBio/CENAP);  Fernanda Abra (ViaFAUNA); Angela Kuczach (Rede Pró UC); Fernanda Cavalcanti (PCMC; UFCAT); GT Infra; Carolina Franco Esteves (Programa Amigos da Onça - Instituto Pró-Carnívoros)</t>
  </si>
  <si>
    <t>Realizada uma reunião em 24/03/2022 com a Coordenação de Ações Integradas para Conservação de Espécies - COESP, para avaliar qual forma a ação pode contribuir com  os PRIMs. Nessa conversa foi sugerido criar uma planilha para avaliar os principais impactos dos empreendimentos e avaliar quais são prioritários. Fazendo essa avaliação a maior dos empreendimentos possui impacto indireto, relacionado a perda de habitat. Com execeção de rodoferroviários que possuem os  atropelamentos. Por isso, é difícil definir formas para minimização dos impactos que sejam efetivas para conservação da espécie. Como prevê a ação, nesse sentido se propõe a alteração da ação para guia de monitoramento e medidas para a conservação dos grandes felinos.</t>
  </si>
  <si>
    <t xml:space="preserve">A ação é muito abrangente pela grande diferença de tipos de empreendimentos e distinção da forma de atuação de cada estado. Além disso, é importante ressaltar que diversas outras ações estão relacionadas a essa e podem contribuir na nova proposta de ação ou já atender a sua necessidade, podendo dessa forma ser retirada no escopo dessa ação. </t>
  </si>
  <si>
    <t>A proposta de nova ação pode ser ampliada para outros PANs. A Ideia seria orientar as equipes de OEMAs para a solicitação de monitoramentos que possam ser utilizados para fins de conservação, e gerar mais informações de qualidade sobre as espécies no âmbito do licenciamento ambiental. Não será um material focado em um estado e nem bioma, mas indicações mínimas de metodologia para o monitoramento com uso de armadilha fotográfica. Como banco de dados sugere-se utilizar o Wildlife Insights (https://www.wildlifeinsights.org/pt-br)</t>
  </si>
  <si>
    <t xml:space="preserve">Elaborar protocolo de orientação para inventário de fauna (diagnóstico ambiental), programas de monitoramento e medidas de conservação no âmbito do Licenciamento Ambiental para grandes felinos. </t>
  </si>
  <si>
    <t xml:space="preserve">Protocolo. Lista de OEMAS (esfera federal e estadual), que o material for disponibilizado.  </t>
  </si>
  <si>
    <t>Gerar dados de qualidade de inventário e monitoramento de grandes felinos que sejam de uso público.</t>
  </si>
  <si>
    <t>Incluir: Lilian Bonjorne de Almeida (ICMBio/CENAP); Roberta Paolino (LEMaC/LCF/ESALQ/USP) e Larissa Oliveira (LEMaC/LCF/ESALQ/USP); Fernando Tizianel (ICMBIo/CENAP).</t>
  </si>
  <si>
    <t>Excluir: Criar GT. Incluindo mapas das áreas de maior adequabilidade para as espécies (relacionado aos dados do objetivo 1).
Ver Manual TAMAR \Guia de boas prática mineração ICMM.
Terá um capítulo por empreendimento.</t>
  </si>
  <si>
    <t>Katia Ferraz (USP/ESALQ); Ana Carolina Srbek de Araújo (UVV); Daniel Raíces (ICMBio/COESP); Fernanda Cavalcanti (PCMC; UFCAT); Cláudia B. Campos (ICMBio/NGI Juazeiro); Rogério Fonseca (UFAM); Yara Barros (Instituto Pró-Carnívoros); Fabio Mazim (Ka'aguy Consultoria Ambiental);  Alex Bager (UFLA).</t>
  </si>
  <si>
    <t xml:space="preserve">1 - Ainda é preciso mais informações para a conclusão do mapa e posterior divulgação. Estamos procurando mais dados para um mapa dos pontos de ocorrência de atropelamentos em outros estados do Brasil. No último ano foram obtidos um banco de dados da BR-163 - MT, nestes há muitas informações de grandes felinos. Também foram obtidos dados do BR 262-MS, BR 163 -MS (dados de duas diferentes concessionárias). Quanto a divulgação será realizada após a finalização do mapa. 2 - Realizado estudo de atropelamento nas estradas que cortam o Parque Nacional da Serra da Capivara (BR 020, PI 140), não há registros de atropelamento de onça, apesar de haver registro de animais atravessando as estradas. </t>
  </si>
  <si>
    <t>1 - Fernanda Abra (ViaFAUNA); 2 - Ronaldo Morato (ICMBio/CENAP); 3 - Fernanda Cavalcanti (PCMC; UFCAT).</t>
  </si>
  <si>
    <t xml:space="preserve">3 - Informações levantadas pela Fernanda de Azevedo no último ano (MG/GO).  Importante levantar informações de atropelamentos para BR 050 (SP/MG/GO). </t>
  </si>
  <si>
    <t xml:space="preserve">Fernanda Cavalcanti (PCMC; UFCAT); Marcelo Magioli (ICMBio/CENAP; Instituto Pró-Carnívoros); Rogério Cunha de Paula (ICMBio/CENAP). </t>
  </si>
  <si>
    <t>O desenvolvimento da cartilha está em andamento. Foi definida a estrutura com os tópicos com o conteúdo, e estes estão em desenvolvimento. Também houve a definição do que irá conter em cada item (fotos, ilustrações e/ou infográficos). Foi obtido recurso para realização, mas devido aos cortes perdemos esse valor. No momento, há possibilidade de outra fonte de recurso, ainda não confirmada.  Mesmo assim já foi elaborada a  especificação para contratação de serviço para editoração, projeto gráfico, edição de texto, revisão de texto, infografia e ilustração, bem como as cotações de orçamento.</t>
  </si>
  <si>
    <t xml:space="preserve">Versão preliminar Cartilha. </t>
  </si>
  <si>
    <t xml:space="preserve">Incluir: Ricardo Boulhosa (Instituto Pró-Carnívoros). </t>
  </si>
  <si>
    <t>Excluir: Usar cartilha de boas práticas de referência produzida no projeto Corredor das Onças.</t>
  </si>
  <si>
    <t>Projetos que investigam o uso do hábitat por onças-pardas em andamento, os quais os dados poderão contribuir futuramente para esta ação, por exemplo, Onças do Iguaçu (PR), Felinos do Aguai (SC) Onças de BH (Biotrópicos), Fabio Mazim (Vacaria - RS), Detetives Ecológicos (GO), Cintia Gruener (Itajaí - SC), Carnívoros do PERD (MG), Onças do Tietê (SP), Programa Amigos da Onça (BA), Itaipu (PR)</t>
  </si>
  <si>
    <t>Investigar os impactos negativos provenientes do uso do solo nos processos ecológicos para onça-parda.</t>
  </si>
  <si>
    <t>Incluir: PR, SC e BA.</t>
  </si>
  <si>
    <t>Está sendo monitorado passagens de fauna de SP: SP - 255, SP-327, SP-370, SP-300, e uma passagem de fauna em Piracibaca. BR-262, ferrovia Malha Central.</t>
  </si>
  <si>
    <t xml:space="preserve">Sobre os outros estados, por enquanto, não há informações de outros estudos. </t>
  </si>
  <si>
    <r>
      <t>Livro de registro genealógico atualizado anualmente (Studbook). 
Modelo de Loan Agreement. 
Relatório</t>
    </r>
    <r>
      <rPr>
        <i/>
        <sz val="11"/>
        <rFont val="Calibri"/>
        <family val="2"/>
      </rPr>
      <t xml:space="preserve"> ex situ</t>
    </r>
    <r>
      <rPr>
        <sz val="11"/>
        <rFont val="Calibri"/>
        <family val="2"/>
      </rPr>
      <t xml:space="preserve"> do workshop IUCN. 
Lista de mantenedores do Programa.
Protocolos de manejo.
</t>
    </r>
  </si>
  <si>
    <t>Caio Motta (FPZSP); GT de Fauna da ABEMA; Ana Raquel (AZAB); Yara Barros (Instituto Pró-Carnívoros); Cristina Harumi (Associação Mata Ciliar); Cláudia B. Campos (ICMBio/NGI Juazeiro).</t>
  </si>
  <si>
    <t xml:space="preserve">O programa de cativeiro está em andamento, com as recomendações sendo feitas e destinações organizadas. Falta realizar o workshop que não foi ainda realizado por falta de recursos financeiros. Protocolo de Manejo da espécie em cativeiro está quase finalizado. Outro resultado da ação é a realização da análise dos individuos prioritários para o programa com genoma completo. </t>
  </si>
  <si>
    <t xml:space="preserve">Livro de registro genealógico atualizado anualmente (Studbook). 
Lista de mantenedores do Programa. 
</t>
  </si>
  <si>
    <r>
      <t xml:space="preserve">Livro de registro genealógico atualizado anualmente (Studbook). 
Modelo de Loan Agreement. 
Relatório </t>
    </r>
    <r>
      <rPr>
        <i/>
        <sz val="12"/>
        <color theme="1"/>
        <rFont val="Calibri"/>
        <family val="2"/>
        <scheme val="minor"/>
      </rPr>
      <t>ex situ</t>
    </r>
    <r>
      <rPr>
        <sz val="12"/>
        <color theme="1"/>
        <rFont val="Calibri"/>
        <family val="2"/>
        <scheme val="minor"/>
      </rPr>
      <t xml:space="preserve"> do workshop IUCN. 
Lista de mantenedores do Programa.</t>
    </r>
  </si>
  <si>
    <t xml:space="preserve">Atualizar nome: Ana Raquel Gomes Faria (AZAB). </t>
  </si>
  <si>
    <t>Protocolo com árvore de decisão e lista de instituições publicado.
Cartilha e vídeo de orientação sobre resgate.
Divulgação e capacitação  do protocolo e cartilha para polícias ambientais, guardas municipais, bombeiros, órgãos ambientais, defesa civil e  empreendimentos de fauna.</t>
  </si>
  <si>
    <t>Monicque Silva Pereira (SIMA-SP); Frederico Lemos (UFCAT; PCMC); Caio Motta (FZSP); Cláudia Igayara (Zoológico de Guarulhos); Ana Carolina Srbek Araújo (UVV); Yara Barros (Institituto Pró-Carnívoros); Fernanda Cavalcanti (PCMC; UFCAT); Cláudia B. Campos (ICMBio/NGI Juazeiro).</t>
  </si>
  <si>
    <t xml:space="preserve">Cada um dos produtos será específico para as espécies contempladas.
Aproveitar realização do workshop para aplicação das diretrizes da IUCN de manejo ex situ para conservação, apenas onça-pintada.
Realizar reunião: Definir resgate. No protocolo haverá uma relação de instituições para "auxílio" no resgate. </t>
  </si>
  <si>
    <t>Uma boa parte do protocolo já está incluso no protocolo de manejo em cativeiro e o restante será incluído. Estamos tentando agendar uma reunião com o IBAMA/Sede para conversarmos sobre como eles atuam nos procedimentos para resgate, emissão de licenças, etc para podermos colocar no protocolo, uma informação pacificada com o IBAMA.</t>
  </si>
  <si>
    <t xml:space="preserve">Incluir: Ana Raquel Gomes Faria (AZAB). </t>
  </si>
  <si>
    <t>Vinculado à ação 6.2. 
Realizar "Fluxograma de decisão".</t>
  </si>
  <si>
    <t>Está sendo elaborado um manual para os cuidados com a onça pintada pelo grupo de trabalho da onça pintada. O documento está em fase de revisão e acredito que estará pronto até o final desse ano. Esse documento trata da questão dos cuidados em cativeiro.</t>
  </si>
  <si>
    <t>Todo o protocolo é baseado (https://assets.speakcdn.com/assets/2332/jaguar_care_manual_spanish_alpza.pdf)</t>
  </si>
  <si>
    <r>
      <t xml:space="preserve">Temáticas que deverão ser discutidas:
- manutenção e destinação de indivíduos. 
- Constante atualização dos protocolos.
- Difusão das informações\orientações dos protocolos.
</t>
    </r>
    <r>
      <rPr>
        <sz val="11"/>
        <color indexed="8"/>
        <rFont val="Calibri"/>
        <family val="2"/>
      </rPr>
      <t xml:space="preserve">Espécies contempladas:
- Onça pintada
</t>
    </r>
  </si>
  <si>
    <t xml:space="preserve">Ação concluída na Monitoria 3. </t>
  </si>
  <si>
    <t xml:space="preserve">Não consegui cumprir o prazo para execução desta ação e solicito uma prorrogação do prazo. Já houve a publicação do artigo: Gasparini-Morato, R., Sartorello, L., Rampim, L., Fragoso, C., May, J., Teles, P., Haberfeld, M., Cunha de Paula, R., Morato, R. (2021). Is reintroduction a tool for the conservation of the jaguar Panthera onca? A case study in the Brazilian Pantanal. Oryx, 55(3), 461-465. DOI: https://doi.org/10.1017/S003060532000046. Agora é preciso transformar essas informações em um termo de referência inserindo as experiências que foram obtidas no estudo. 
</t>
  </si>
  <si>
    <t xml:space="preserve">Falta de tempo para a articulação da ação. É necessário transformar o artigo publicado em um protocolo. </t>
  </si>
  <si>
    <t xml:space="preserve">Ação executada. No último ano não houve outras atividades. Houve alguns animais resgatados do incêndio no Pantanal, tudo indica que esses animais foram reintroduzidos com sucesso. Sobre esse último resgate há um artigo em desenvolvimento. </t>
  </si>
  <si>
    <t xml:space="preserve">Cláudia B. Campos (ICMBio/NGI Juazeiro); Fernanda Cavalcanti (PCMC; UFCAT);  Frederico Lemos (PCMC; UFCAT); Ronaldo Morato (ICMBio/CENAP); Fernando Azevedo (UFSJDR); Sandra Cavalcanti (Instituto Pró-Carnívoros). </t>
  </si>
  <si>
    <t xml:space="preserve">A compilação dos dados de translocação está em andamento, a análise começará a ser realizada em breve. Há maior dificuldade em informações de onças-parda pela dificuldade de acesso. Está sendo desenvolvido um artigo de translocação de onça-parda do Projeto Onças do Tietê. </t>
  </si>
  <si>
    <t>1.11</t>
  </si>
  <si>
    <t>Realizar Workshop Virtual para promover uma chamada para participação dos mapas de adequabilidade</t>
  </si>
  <si>
    <t>Planilha de Dados de ocorrência onça-parda e onça-pintada</t>
  </si>
  <si>
    <t>Rogério Cunha de Paula (ICMBio/CENAP); Mariella Butti (ICMBio/CENAP); Tatiane Rech (ICMBio/CENAP)</t>
  </si>
  <si>
    <t xml:space="preserve">Previsão de realização na semana de 24 a 28 de outubro de 2022.  </t>
  </si>
  <si>
    <t>SITUAÇÃO ATUAL DAS AÇÕES - 4ª MONITORIA (2022)</t>
  </si>
  <si>
    <t>Plano de Ação Nacional para a Conservação dos Grandes Felinos</t>
  </si>
  <si>
    <t>12/06/2023 a 16/06/2023 (presencial)</t>
  </si>
  <si>
    <t> </t>
  </si>
  <si>
    <r>
      <t>Para a integração dos sistemas sugere-se realizar contato com Ivan Salzo (ICMBio/COPEG) e Rodrigo Jorge (ICMBio/CBC).
É uma ação continua.
Espécies contempladas:</t>
    </r>
    <r>
      <rPr>
        <i/>
        <sz val="11"/>
        <color rgb="FF000000"/>
        <rFont val="Calibri"/>
        <family val="2"/>
      </rPr>
      <t xml:space="preserve">
- Onça-pintada
- Onça-parda</t>
    </r>
  </si>
  <si>
    <t>O banco de dados do SALVE está sendo periodicamente atualizado com informações que chegam de consultorias e dados que chegam até o CENAP. No segundo semestre de 2022 foi feito um esforço de obtenção de pontos que também já estão disponíveis no SALVE. Esperamos em breve ter um bolsista dedicado a essa atividade (contratação prevista ainda para 2023).</t>
  </si>
  <si>
    <t>Salve atualizado</t>
  </si>
  <si>
    <t>Problemas em relação à disponibilização de dados nos relatórios do SISBIO e na padronização de diferentes planilhas dos sistemas do ICMBio.
A base de dados do SALVE não resolveu o problema para  modelagem.</t>
  </si>
  <si>
    <t xml:space="preserve">Mariella Butti (ICMBio/CENAP)
</t>
  </si>
  <si>
    <t>É uma ação continua.</t>
  </si>
  <si>
    <t>Modelos de onça-pintada atualizados para Amazônia e Pantanal. Modelo do Pantanal publicado (Tortato et al 2021). Modelo do Cerrado publicado (Portugal et al 2020) . 
A base de dados de pontos de onça-parda recebida é insuficiente para gerar novos modelos. Portanto, os modelos para a onça-parda não foram atualizados.</t>
  </si>
  <si>
    <t>Artigos publicados (inserir o DOI) (Ferraz et al. 2020, DOI: https://doi.org/10.1017/S0030605318000972)(Tortato et al., 2021, DOI: https://doi.org/10.1017/S0030605318000972) (Portugual et al., 2020, DOI: https://doi.org/10.1017/S0030605318000972)
Modelo disponibilizado na Monitoria Anual 3.
Lista consolidada - planilha de dados consolidados.</t>
  </si>
  <si>
    <t>A base de dados do SALVE não resolveu o problema para modelagem.</t>
  </si>
  <si>
    <t>Recomenda-se que os modelos sejam mantidos atualizados por meio da validação de registros recentes das espécies em questão. No caso de omissão, os modelos devem ser novamente gerados, incorporando o registro não previsto, a fim de melhorar sua acurácia. 
A base de registros precisa manter-se atualizada no CENAP e os registros devem ser enviados pelo CENAP ao responsável pelos modelos. Manter essa rede de colaboradores ativa é essencial para que esta ação tenha êxito nos PANs.
Recomenda-se fazer uma oficina de modelagem antes da oficina de Avaliação do risco de extinção, gerando a informação fora do PAN.</t>
  </si>
  <si>
    <t>Ação não executada.</t>
  </si>
  <si>
    <t>Ação não realizada, pois os modelos estão desatualizados e não indicam as áreas prioritárias que deixaram de serem adequadas</t>
  </si>
  <si>
    <t>Essa é uma ação importante de ser realizada em um próximo ciclo.</t>
  </si>
  <si>
    <t>A realização desta ação é dependente de uma oficina de trabalho para a definição dos critérios de priorização. É uma Ação contínua. Incluir: Áreas estratégicas = áreas conhecidas de importância para as espécies, indicadas em artigos científicos ou outros estudos.</t>
  </si>
  <si>
    <t>No Sul da Amazônia (PA) um corredor ecológico está sendo proposto por meio da criação de várias UCs, integrado por áreas públicas e particulares. 
Propostas para o Pantanal e Capivara/Confusões também foram encaminhadas.</t>
  </si>
  <si>
    <t>Morosidade do processo de criação de UCs no Brasil. Momento político impróprio durante o ultimo ciclo do PAN.</t>
  </si>
  <si>
    <r>
      <rPr>
        <sz val="11"/>
        <color rgb="FF000000"/>
        <rFont val="Calibri"/>
      </rPr>
      <t xml:space="preserve">Essa é uma ação contínua. Sugere-se iniciar alguma atividade na região do MATOPIBA e Pampa.
Não foi possível contactar a articuladora para conseguir os documentos de proposição das UCs.
</t>
    </r>
    <r>
      <rPr>
        <b/>
        <sz val="11"/>
        <color rgb="FFFF0000"/>
        <rFont val="Calibri"/>
      </rPr>
      <t xml:space="preserve"> </t>
    </r>
  </si>
  <si>
    <t xml:space="preserve">Identificar articuladores de ações semelhantes em outros PANs. Guia e vídeo geral dos usos, mas com possibilidade de incluir apêndices para inclusão de informações das ações 1.2 e 1.3. Para seu início podem ser utilizadas informações existentes de áreas prioritárias/importantes para as espécies. </t>
  </si>
  <si>
    <t>A ação não se desenvolveu em decorrência das ações 1.2 e 1.3 não terem sido realizadas.</t>
  </si>
  <si>
    <t>Devido à não realização das ações 1.2 e 1.3 não foi possível executar esta ação.</t>
  </si>
  <si>
    <t xml:space="preserve">Quando for realizar essa ação, deve-se considerar os mapas de áreas prioritárias do MMA. </t>
  </si>
  <si>
    <t>Capacitar e orientar tomadores de decisão para uso dos produtos das ações 1.2 e 1.3  junto a órgãos ambientais e de extensão rural/de planejamento das diferentes esferas, ONGs, Ministério Público e demais parceiros potenciais.</t>
  </si>
  <si>
    <t>Vídeo e manual  de capacitação. Listas de agentes capacitadas.</t>
  </si>
  <si>
    <t>PR será piloto para a realização da ação. Orientar a utilização/interpretação dos mapas e cartilhas. Explicitar produtos que podem ser derivados desses mapas.</t>
  </si>
  <si>
    <t>A WWF está propondo algo maior, e já foi realizado um piloto em Foz do Iguaçú. A ação não evoluiu desde a última monitoria.</t>
  </si>
  <si>
    <t>Produto entregue na Monitoria 4.</t>
  </si>
  <si>
    <t xml:space="preserve">Como a certificação é um processo complexo, vem ocorrendo uma atraso em sua implementação. O protocolo já existe e foi testado.
</t>
  </si>
  <si>
    <t xml:space="preserve">
Verificar com a WWF qual a previsão para o lançamento da certificação CAJS (Conservation Assured for Jaguars). Deve-se verificar se após o lançamento isso pode virar uma política pública junto ao ICMBio.
</t>
  </si>
  <si>
    <t>Antiga Ação 2.4, transferida para o Objetivo Específico 1.</t>
  </si>
  <si>
    <t xml:space="preserve">Rogério Caldas (IBPN) apresentou o PAN e a importancia da criação de RPPNs para a conservação dos Grandes Felinos junto a Confederação Nacional das RPPN. 
O levantamento foi realizado a partir de dados secundários. Houve uma apresentação junto a Confederação Nacional das RPPNs e contato direto com alguns proprietários de RPPNs. 
Existe a iniciativa que está sendo formalizada pela SEMAD-GO da criação do Corredor Ecológico PEMA-PESCaN (Parque Estadual da Mata Atlântica e Parque Estadual da Serra de Caldas Novas), com base nas informações levantadas pelo Projeto Detetives Ecológicos que monitora onças-pardas na região. O corredor abrangerá os municípios de Corumbaíba, Água Limpa, Marzagão, Caldas Novas, Rio Quente. Não será a criação de uma UC, mas a SEMAD vislumbra fomentar a criação de RPPNs no corredor assim que ele esteja instituído. </t>
  </si>
  <si>
    <t>Lista com 50 RPPNs de 2022 e 2023 (Lista IBPN) e Arquivo com resumo das reuniões realizadas pelo IBPN</t>
  </si>
  <si>
    <t xml:space="preserve">Falta de vínculo com outras ações. </t>
  </si>
  <si>
    <t>Fernanda Cavalcanti (PCMC; UFCAT) e Rogério Caldas (IBPN)</t>
  </si>
  <si>
    <t>Essa é uma ação continuada e transversal que envolvem diversos PANs, que beneficia várias espécies e para esse PAN em específico deveria ser fomentada em áreas estratégicas e vinculadas a outras ações (ex.: Corredores). Para um próximo ciclo, olhar essa ação de uma forma mais integrada.</t>
  </si>
  <si>
    <t>O workshop não foi realizado, mas o CENAP fez uma consulta e chamada direta pelos pontos de onça-pintada e onça-parda no segundo semestre de 2022.</t>
  </si>
  <si>
    <t xml:space="preserve">Falta de envolvimento de outros pesquisadores. Deve-se mapear os convidadas para chegar em pesquisadores que não tem participado do processo para disponibilizar os dados.
</t>
  </si>
  <si>
    <t>Manter essa ação para promover a manutenção da rede de colaboradores ativa e funcionando. Esta ação beneficiará outras que dependem de uma base atualizada de registros das espécies.</t>
  </si>
  <si>
    <t>Relatório de situação dos bancos de dados existentes. Planilha padronizada com os dados existentes. Os dados da quantificação da retirada de indivíduos será um componente do relatório.</t>
  </si>
  <si>
    <t xml:space="preserve"> Rogério Fonseca (UFAM)</t>
  </si>
  <si>
    <t xml:space="preserve">Thais Michel (SEMA-RS); Palmira Ferreira (SEMA-PA); Whaldener Endo (Instituto Mamirauá); Graziele Batista (IBAMA-DF); Yara Barros (Instituto Pró-Carnívoros); Fernando Tortato (Panthera); Fernanda Cavalcanti (PCMC; UFCAT); Emiliano Ramalho (Instituto Mamirauá); Daniel Rocha (Universidade da Califórnia); Ricardo Sampaio (ICMBio/CENAP); Elildo Carvalho-Junior (ICMBio/CENAP); Monicque Silva Pereira (SIMA-SP); Felipe Feliciano (WWF Brasil); Rogério Fonseca (UFAM); Carolina Franco Esteves (Programa Amigos da Onça - Instituto Pró-Carnívoros); Maria Beatriz Bezerra Castro (UFAM); Rimer Maduro (UFAM); Cláudia B. Campos (ICMBio/NGI Juazeiro). </t>
  </si>
  <si>
    <t xml:space="preserve">Rogério Fonseca (UFAM) mencionou um estudo realizado pela sua equipe em que foi analisado 8238 registros de imprensa entre os meses/anos de julho/2016 até o julho/2023 onde 2698 a palavra caça estava associada a algum tipo de felino silvestre brasileiro. Este número não reflete a realidade numérica, mas viabiliza direcionar qualitativa e quantitativamente as ocorrências.  </t>
  </si>
  <si>
    <t xml:space="preserve"> Relatório com informações sobre caça nos locais onde existem projetos com as espécies alvo do PAN</t>
  </si>
  <si>
    <t>Dificuldade de obter informações confiáveis vindos dos questionários aplicados.</t>
  </si>
  <si>
    <r>
      <t>Fatores contextuais= contexto social, legal, institucional, cultural, político, ambiental;
Fatores individuais=cognição, sentimento;</t>
    </r>
    <r>
      <rPr>
        <sz val="10"/>
        <rFont val="Calibri"/>
        <family val="2"/>
      </rPr>
      <t xml:space="preserve">
Considerado R$ 40.000,00 por bioma.</t>
    </r>
  </si>
  <si>
    <t>Novas iniciativas ao longo do ano que não tem resultados ainda disponívieis: "Impactos ambientais de parques eólicos na vegetação de unidade de conservação e a percepção de comunidades locais". Pesquisa a ser executada na região do Boqueirão da Onça por Thais Teixeira, pela UFPE. Apesar de ser um estudo de impacto na vegetação, há relação com as alterações do habitat das onças da região com o aumento de predações e/ou conflitos com moradores locais e, consequentemente, de abate de indivíduos. Portanto, sugere-se considerar o registro desta pesquisa para acompanhamento dos seus resultados e futura correlação. Pelo PAO, na Caatinga, chegam informações pontuais por e-mail sobre perseguição de onças e predações. Desde 2022 o Programa iniciou uma planilha para padronizar os relatos de perseguição, incluindo o motivo. "Projeto Suçuaranas no Quintal" está levantando informações no Corredor PEMA-PESCaN, através da aplicação de questionários junto à comunidade rural. Parte dos questionários já foram aplicados e os resultados estão sendo compilados. Na região ocorrem as duas espécies alvo do PAN. Os dados poderão ser disponibilizados em breve.
De 2019 a 2023 o PAO foi contactado por seis casos de aproximação à moradores e perseguição às onças na Bahia.</t>
  </si>
  <si>
    <r>
      <rPr>
        <b/>
        <sz val="11"/>
        <color rgb="FFFF0000"/>
        <rFont val="Calibri"/>
        <family val="2"/>
      </rPr>
      <t xml:space="preserve">
</t>
    </r>
    <r>
      <rPr>
        <sz val="11"/>
        <color rgb="FF000000"/>
        <rFont val="Calibri"/>
        <family val="2"/>
      </rPr>
      <t xml:space="preserve">Csermak Jr, A.C., de Araújo, G.R., Pizzutto, C.S., de Deco‐Souza, T. and Jorge‐Neto, P.N., 2022. GPS collars as a tool to uncover environmental crimes in Brazil: The jaguar as a sentinel. Animal Conservation. https://doi.org/10.1111/acv.12826
Polisar, J., Davies, C., Morcatty, T., Da Silva, M., Zhang, S., Duchez, K., Madrid, J., Lambert, A.E., Gallegos, A., Delgado, M. and Nguyen, H., 2023. Multi-lingual multi-platform investigations of online trade in jaguar parts. PLoS One, 18(1), p.e0280039. https://doi.org/10.1371/journal.pone.0280039 
Valsecchi, J., Monteiro, M.C.M., Alvarenga, G.C., Lemos, L.P. and Ramalho, E.E., 2023. Community‐based monitoring of wild felid hunting in Central Amazonia. Animal Conservation, 26(2), pp.189-198. https://doi.org/10.1111/acv.12811 </t>
    </r>
  </si>
  <si>
    <t>  Futuramente seria importante ter uma publicação contendo uma revisão de literatura sobre o tema.
Projeto Onças do Iguaçu, tem alguma informação junto ao Relatório Anual de Atividades  (ver em outras monitorias - 2019)</t>
  </si>
  <si>
    <t>Fernanda Cavalcanti (PCMC; UFCAT).</t>
  </si>
  <si>
    <t>Frederico Lemos (UFCAT; PCMC); Carolina Franco Esteves (Programa Amigos da Onça - Instituto Pró-Carnívoros); Yara Barros (Instituto Pró-Carnívoros);  Cláudia B. Campos (ICMBio/NGI Juazeiro); Bruna Lima Ferreira (PCMC).</t>
  </si>
  <si>
    <t>Recomendada pelo GAT - PAN
Onça-Parda.
Recomenda-se ampliar a ação para outras áreas com ações de educação em realização.</t>
  </si>
  <si>
    <t>Foi elaborado e enviado um formulário online para diversas iniciativas para a compilação das informações que irão compor o documento técnico (produto) para diferentes atores.</t>
  </si>
  <si>
    <t>Formulário elaborado para o levantamento de dados gerais no Brasil, foi elaborado mas não há a avaliação de seus resultados. Em Foz do Iguaçu existem muitas inciativas porém essa avaliação ainda não foi utilizado. Todas essas iniciativas serão avaliadas e comporão o relatório técnico.
Formulário online: https://docs.google.com/forms/d/e/1FAIpQLScde-rzIkUs8r4eo0Fps02pbGw6N2GxXhpiLTQ37IDNHvmTxA/viewform</t>
  </si>
  <si>
    <t xml:space="preserve">Dificuldade na mensuração do quanto essas ações vem sendo efetivas em campo.
Engajamento dos parceiros em responder o formulário. </t>
  </si>
  <si>
    <t xml:space="preserve">
Fernanda Cavalcanti (PCMC; UFCAT).</t>
  </si>
  <si>
    <t> É uma ação contínua. Para um próximo PAN, é importante estabelecer uma metodologia de monitoramento mais efetivo dessas ações.
Melhorar a redação dos produtos.</t>
  </si>
  <si>
    <t>Agrupada com ação 3.1 na Monitoria Anual 4.</t>
  </si>
  <si>
    <t>Aumentar a interlocução e o fluxo de informações entre os órgãos fiscalizadores para coibir as atividades de caça (Polícia Militar, Polícia Federal, Fiscais do IBAMA, ICMBio).</t>
  </si>
  <si>
    <t>Atividade deve ser continuada, ampliando para incluir outros biomas e caça comercial, aumentando nível de alerta em relação a possível tráfico de material biológico, bem como em relação à caça (bycatch) por controladores de javali.</t>
  </si>
  <si>
    <t>Entre junho e agosto/22 foram ministradas 5 aulas sobre tráfico de felinos nos seguintes cursos promovidos pela Freeland: 
- DETECTA-TRAF – Treinamento de Detecção do Tráfico transfronteiriço de Espécies Silvestres.
- SIG JAGUAR - Grupo de Trabalho Transnacional e Interinstitucional para o Combate ao Tráfico Internacional de Partes de Onça-Pintada, com treinamento de combate ao crime organizado transnacional.
Instituições participantes incluíram: Polícia Federal do Brasil, IBAMA e Receita Federal do Brasil, Polícia Rodoviária Federal do Brasil, COAF e instituições equivalentes da Argentina, Colômbia, Guiana, Peru e Suriname. Foram treinados nestes eventos cerca de 300 agentes dos países supracitados, com maior número do Brasil e Argentina nos cursos DETECTA-TRAF. 
Manual Identificação - O Projeto Onças do Iguaçu e a Freeland Brasil produziram, em conjunto com WWF Brasil e o CENAP/ICMBio, o Guia de Identificação de Partes de Felinos, tendo como base um documento elaborado pela Panthera-Bolívia, que foi traduzido, atualizado e adaptado para a nossa realidade. 
Estreitamento da comunicação entre o ICMBio Juazeiro com fiscais de órgãos federais, estaduais e municipais da Bahia (INEMA, IBAMA, SEMAURB Juazeiro, Secr. Meio Amb. de Sento Sé), mais precisamente com ações de fiscalização no interior do estado, para troca de informações sobre ocorrências de ilícitos relacionados à atividades de caça que possam envolver direta ou indiretamente grandes felinos na região das UCs do Boqueirão da Onça, da Ararinha Azul e do Parque Estadual do Morro do Chapéu (devido ao contato com moradores da região).</t>
  </si>
  <si>
    <t xml:space="preserve">Manual de Identificação de Partes de Felinos publicado e distribuído e agentes de fiscalização capacitados.
</t>
  </si>
  <si>
    <t>Yara Barros (Instituto Pró-Carnívoros) e Claudia B. Campos (ICMBio Juazeiro)</t>
  </si>
  <si>
    <t xml:space="preserve">No próximo PAN, colocar a Freeland como colaboradora em ações que envolvam controle de tráfico
</t>
  </si>
  <si>
    <t>Relatório das campanhas desenvolvidas e realizadas.
Relatório com dados de e caçadores autuados. (resultado das denúncias).
Dados de denúncia sistematizados na Polícia Federal ou Estaduais.
Canais de comunicação fortalecidos.</t>
  </si>
  <si>
    <t>Aumento do número de denúncias realizadas e investigadas, bem como a avaliação dessas denúncias e sua real efetividade para o objetivo buscado.</t>
  </si>
  <si>
    <t>Relevante o envolvimento do MPF e MPEs (Associação Brasileira dos Membros do Ministério Público de Meio Ambiente - (ABRAMPA), para disseminar as informações geradas por meio das campanhas.</t>
  </si>
  <si>
    <t>Apesar de não ter sido pensada dentro de uma campanha, houveram várias iniciativas (produtos) que repercutiram favoravelmente nas mídias sociais e em geral.</t>
  </si>
  <si>
    <t>Vídeo da Cristiana Oliveira o qual teve grande repercussão. (https://www.instagram.com/reel/CqdFFa9g9vH/?igshid=MzRlODBiNWFlZA==)
Movimento "Todos contra a caça" teve forte repercussão. https://www.todoscontracaca.com.br/
"SOS Pantanal" https://www.sospantanal.org.br/
Petição: "justiça para as onças", para desarquivar PL 968/2022 que insere na 9650 aumento da pena pela caça de felinos no Brasil (91.936 assinaturas)</t>
  </si>
  <si>
    <t>Falta de colaboradores fundamentais (grupo organizado) para apoiar a realização da atividade.
Momento político favorável a legislação de liberação a caça no BR.</t>
  </si>
  <si>
    <t>Ação continuada.
Realizar mais ações regionalizadas, identificar com mais precisão onde estão os maiores problemas para realizar ações específicas</t>
  </si>
  <si>
    <t xml:space="preserve">Ronaldo Morato (ICMBio/CENAP); Yara Barros (Instituto Pró-Carnívoros); Fernanda Cavalcanti (PCMC; UFCAT); Lais Duarte Mota (TV Cultura); Juliana Camargo (Ampara Animal); Rogério Fonseca (UFMA). </t>
  </si>
  <si>
    <r>
      <rPr>
        <sz val="11"/>
        <color rgb="FF000000"/>
        <rFont val="Calibri"/>
        <family val="2"/>
      </rPr>
      <t>Acionar os Zoos para colher assinaturas no manifesto. Divulgar na imprensa encaminhar para o congresso</t>
    </r>
    <r>
      <rPr>
        <sz val="10"/>
        <color rgb="FF000000"/>
        <rFont val="Arial"/>
        <family val="2"/>
      </rPr>
      <t xml:space="preserve"> </t>
    </r>
  </si>
  <si>
    <t>Assim como a ação 3.8 não houve nada pensado especificamente da forma como foi concebida. Porém, houveram muitas iniciativas realizadas que surtiram efeito positivo.</t>
  </si>
  <si>
    <t>Petição: "Justiça para as Onças" para desarquivar PL 968/2022 que insere na 9650 aumento da pena pela caça de felinos no Brasil, com total de 91.936 assinaturas.
Video da "Cristiana Oliveira" com grande repercussão nacional.</t>
  </si>
  <si>
    <t>Aproveitar melhor a persona "Cristiana Oliveira" que vem sendo uma ótima embaixadora para a espécie.</t>
  </si>
  <si>
    <t>Desenvolver, testar e implementar metodologias, tecnologias e ferramentas que auxiliem no monitoramento de ações ilegais que ameacem grandes felinos.</t>
  </si>
  <si>
    <t xml:space="preserve">SMART
- 70 pessoas foram capacitadas nas unidades de conservação do Parque Nacional do Iguaçu, Parque Estadual do Turvo e Grande Reserva/Serra do Mar.
- 142 patrulhas foram realizadas nas mesmas unidades de conservação, totalizando 253 registros de atividades de proteção, vigilância e controle.
SAFE
- 5 aplicações da metodologia SAFE foram realizadas para realizar diagnósticos em cinco territórios: Parque Nacional do Iguaçu, Grande Reserva/Serra do Mar, Sul do Amazonas, Pantanal e Reserva Extrativista Chico Mendes.
-5 Planos de Redução de Ameaças foram elaborados após os diagnósticos, com base na metodologia do Silvio. Os planos para o Parque Nacional do Iguaçu, Grande - Reserva/Serra do Mar, Sul do Amazonas e Pantanal foram finalizados. O plano para a Reserva Extrativista Chico Mendes está em andamento.
Ações estão sendo implementadas em todos os cinco territórios.
</t>
  </si>
  <si>
    <t>[PDF] Acao_3.12_Marchini et al 2021 Plan4Coex (1)_Coexistecia Iguaçu  
[PDF] Relatório Final – SMART - Conservação da onça pintada na Serra do Mar 
[SITE] Primeiro treinamento trinacional na Mata Atlântica de SMART é realizado no Parque Nacional do Iguaçu | WWF Brasil (https://www.wwf.org.br/?72202/Primeiro-treinamento-trinacional-na-Mata-Atlantica-de-SMART-e-realizado-no-Parque-Nacional-do-Iguacu)</t>
  </si>
  <si>
    <t>Felipe Feliciani (WWF Brasil) e Rogério Fonseca (UFAM)</t>
  </si>
  <si>
    <t>Fernando Tizianel (ICMBio/CENAP).</t>
  </si>
  <si>
    <t xml:space="preserve">Thais Michel (SEMA-RS); Palmira Ferreira (SEMA-PA); Whaldener Endo (UFRR); Graziele Batista (IBAMA-DF); Paulo Amaral (ICMBio/CENAP); Mozart Freitas (PCMC); Monicque Pereira (SIMA-SP); Mariella Butti (ICMBio/CENAP); Yara Barros (Instituto Pró-Carnívoros); Rogério Cunha de Paula (ICMBio/CENAP); Fernando Tortato (Panthera); Rose Gasparini-Morato (ICMBIo/CENAP); Bruna Lima Ferreira (PCMC). </t>
  </si>
  <si>
    <t>Possibilidade do CENAP ter um link para coletar e disponibilizar informações.</t>
  </si>
  <si>
    <t>Foi realizada a oficina do CENAP para atualização do fluxo do formulário, que ainda está em construção. 
Existe um grupo de WhatsApp composto por 15 reperesentantes de Minas Gerais, IBAMA, ICMBio/CENAP e Onças do Iguaçú que será o piloto para essa ação.</t>
  </si>
  <si>
    <t xml:space="preserve">Relatoria sobre a oficina de atualização de fluxo - SEI
Nota técnica reunião conjunta DIBIO, ICMBio e IBAMA para tratar a mitigação de conflitos entre seres humanos e animais silvestres.
</t>
  </si>
  <si>
    <t xml:space="preserve">Falta de servidores disponíveis e com conhecimento sobre sistemas e formulários. Além disso, houve  muitos momentos de interrupções com a equipe durante esse período, bem como a grande demanda de atendimento a esses casos de conflito/coexistência no CENAP. </t>
  </si>
  <si>
    <t>Essa atividade deve ser continuada para o próximo PAN.</t>
  </si>
  <si>
    <t>Frederico Lemos (UFCAT; PCMC); Ricardo Boulhosa (Instituto Pró-Carnívoros); Ricardo Arrais (PCMC); Miriam Perilli (Instituto Pró-Carnívoros); Cláudia B. Campos ((ICMBio/NGI Juazeiro); Fernando Tortato (Panthera); Elildo Carvalho-Junior (ICMBio/CENAP); Yara Barros (Projeto Onças do Iguaçu); Carolina Franco Esteves (Programa Amigos da Onça - Instituto Pró-Carnívoros); Cláudia Martins (Programa Amigos da Onça - Instituto Pró-Carnívoros);  Fernando Tizianel (ICMBio/CENAP); Carlos Eduardo Fragoso (Onçafari).</t>
  </si>
  <si>
    <t>Organização estrutural do GT definido e aprovado pelo GAT. Lista de participantes iniciais aprovado pelo GAT (documentos compartilhados no grupo de WhatsApp do GAT e por e-mail). Convite aos participantes do GT enviado por e-mail.</t>
  </si>
  <si>
    <t>E-mail convite</t>
  </si>
  <si>
    <t>Falta de tempo para os encaminhamentos necessários.</t>
  </si>
  <si>
    <t xml:space="preserve">Estabelecer uma forma de engajamento de todas as inicitivas que trabalham com esse tema para ter essas informações mais organizadas e disponibilizadas. </t>
  </si>
  <si>
    <t>Se houver mecanismos já implementados ou em fase de implementação em alguns estados, fortalecer essas iniciativas Turismo (selo verde).</t>
  </si>
  <si>
    <t xml:space="preserve">Programa Onça Compensa - Projeto Onças do Iguaçu. Turismo com onça do Onçafari - 75 empregos diretos.
O Instituto Homem Pantaneiro foi contactado, porém não enviou informações.
No ICMBio Juazeiro está em andamento a elaboração de uma parceria privada para um projeto que visa a capacitação de estudantes na área da Conservação, para formar técnicos e profissionais na região do Boqueirão da Onça, tendo como alvos base os grandes felinos, porém não há um documento formalizado. O Progr. Amigos da Onça realizou parceria com uma iniciativa privada na região do Boqueirão da Onça, proporcionando pequenos recursos financeiros e logísticos para algumas ações atuais e futuras, direta ou indiretamente relacionadas com esta ação.
</t>
  </si>
  <si>
    <r>
      <rPr>
        <sz val="11"/>
        <color rgb="FF000000"/>
        <rFont val="Calibri"/>
      </rPr>
      <t xml:space="preserve">Plataforma criada e encaminhada para todas as iniciativas conhecidas.
8 Propriedades Amigas da Onça reconhecidas e 2 Tocas da Onça implementadas (POI) 
Relatório Annual POI https://issuu.com/yarabarros/docs/sum_rio_executivo_2022
</t>
    </r>
    <r>
      <rPr>
        <sz val="11"/>
        <color rgb="FFED7D31"/>
        <rFont val="Calibri"/>
      </rPr>
      <t xml:space="preserve">
</t>
    </r>
  </si>
  <si>
    <t>Dificuldades na obtenção dos dados entre os projetos em execução. Não há troca de informações.</t>
  </si>
  <si>
    <t>Yara Barros (Instituto Pró-Carnívoros) e Claudia B. Campos (ICMBio Juazeiro) e Carolina F. Esteves (PAO/IPC)</t>
  </si>
  <si>
    <t>Promoção de encontros (bianual) entre parceiros para maior envolvimento neste tema.
Para um próximo PAN  incluir incentivos sociais, e voltado para as realidades locais/regionais.</t>
  </si>
  <si>
    <t>Mario Haberfeld (Instituto Onçafari); Fernando Tortato (Panthera); Fernanda Cavalcanti (PCMC; UFCAT); Carolina Franco Esteves (Programa Amigos da Onça - Instituto Pró-Carnívoros; Bruna Lima Ferreria (PCMC); Stephanie Teodoro (PCMC).</t>
  </si>
  <si>
    <t>Informes para Rádio web, hotelaria, teatros, cinemas, placas rodovias , painéis eletrônicos, etc.</t>
  </si>
  <si>
    <r>
      <rPr>
        <sz val="11"/>
        <color rgb="FF000000"/>
        <rFont val="Calibri"/>
        <family val="2"/>
      </rPr>
      <t>Divulgação local, regional e nacional (POI)
O Progr. Amigos da Onça abordou com frequência este tema em sua página do Facebook e Instagram.
Projeto Suçuaranas no Quintal e Detetives Ecológicos vincularam peças de mídia nas redes sociais do PCMC com o tema da ação. Ainda há uma cronograma de comunicação do tema previsto para ser vinculado em 2023 e 2024. Instagram do PCMC (@pcmc_brasil) e Ilha do Conhecimento (@ilhadoconhecimento). Está sendo construído material sobre coexistência para ser vinculado no site da SEMAD-GO (e suas redes sociais)</t>
    </r>
    <r>
      <rPr>
        <sz val="11"/>
        <color rgb="FF4472C4"/>
        <rFont val="Calibri"/>
        <family val="2"/>
      </rPr>
      <t xml:space="preserve"> </t>
    </r>
  </si>
  <si>
    <t>Relatório Annual POI https://issuu.com/yarabarros/docs/sum_rio_executivo_2022
Publicação em rede social
Acao_4.4_Registro de Mídia onças do Iguaçu 22.xlsx e Acao_4.4_Registro de Mídia onças do Iguaçu 23.xlsx</t>
  </si>
  <si>
    <t>Dificuldades na obtenção das informações entre os projetos em execução.</t>
  </si>
  <si>
    <t>Yara Barros (Instituto Pró-Carnívoros),
Claudia B. Campos (ICMBio Juazeiro) e Carolina F. Esteves (PAO/IPC) e Fernanda Cavalcanti (PCMC; UFCAT).</t>
  </si>
  <si>
    <t>Realizar encontro bianual para troca de experiências entre os projetos em execução.
Contratar uma empresa especializada para fazer esse levantamento anual.</t>
  </si>
  <si>
    <t>Silvio Marchini (USP/ESALQ); Carolina Franco Esteves (Programa Amigos da Onça - Instituto Pró-Carnívoros); Cláudia Martins (Programa Amigos da Onça - Instituto Pró-Carnívoros); Fernando Tortato (Panthera); Fernanda Cavalcanti (UFCAT; PCMC); Diego Viana (IHP); Bruna Lima Ferreria (PCMC); Stephanie Teodoro (PCMC).</t>
  </si>
  <si>
    <t>Tabela atualizada com os dados que foram recebidos.
Não é uma atividade de engajamento comunitário, mas o artigo de Dinis et al. (2023) "Promoting coexistence with jaguar and pumas in the Caatinga: two approaches to reach school children", fez parte de um mestrado realizado com o apoio do Progr. Am. da Onça, e envolveu crianças da rede escolar do entorno do Boqueirão da Onça, na Caatinga.
Projeto Suçuaranas no Quintal e Detetives Ecológicos vêm desenvolvendo atividades de engajamento comunitário nas comunidades escolar, rural e de turistas no entorno do PEMA e do PESCaN. Atividades já realizadas estão nas mídias sociais do PCMC.</t>
  </si>
  <si>
    <r>
      <rPr>
        <sz val="11"/>
        <color rgb="FF000000"/>
        <rFont val="Calibri"/>
        <family val="2"/>
      </rPr>
      <t xml:space="preserve">Planilha com atividades de engajamento comunitário para promover a coexistência entre grandes felinos e seres humanos em áreas de conflitos; Relatório Annual (POI), Boletins A Voz da Onça Relatório Annual POI https://issuu.com/yarabarros/docs/sum_rio_executivo_2022          https://issuu.com/yarabarros/docs/boletim_setembro_22        https://issuu.com/yaraba       rros/docs/boletim_junho_22     https://issuu.com/yarabarros/docs/boletim_mar_o_22     https://issuu.com/yarabarros/docs/especial_captura_7_
Entre os produtos deve-se incluir os @ dos vários parceiros (@institutomamiraua, @oncasdoiguacu, @ihp_pantanal_, @chalanaesperanca, @grandesmamiferosdaserradomar, @amigosonca, @oncasdocontinuodeparanapiacaba, @oiaaonca, @panthera_br, @oncafari, @icmbiocenap, @faunasustentavel, @fasamazonia, entre outros.
Artigo de Dinis </t>
    </r>
    <r>
      <rPr>
        <i/>
        <sz val="11"/>
        <color rgb="FF000000"/>
        <rFont val="Calibri"/>
        <family val="2"/>
      </rPr>
      <t>et al</t>
    </r>
    <r>
      <rPr>
        <sz val="11"/>
        <color rgb="FF000000"/>
        <rFont val="Calibri"/>
        <family val="2"/>
      </rPr>
      <t>. (2023) 
https://www.tandfonline.com/doi/abs/10.1080/10871209.2023.2212693?src=&amp;journalCode=uhdw20</t>
    </r>
  </si>
  <si>
    <t>Dificuldade na obtenção de dados de outros projetos</t>
  </si>
  <si>
    <t>Yara Barros (Instituto Pró-Carnívoros), 
Claudia B. Campos (ICMBio Juazeiro), Carolina F. Esteves (PAO/IPC) e
Fernanda Cavalcanti (PCMC; UFCAT).</t>
  </si>
  <si>
    <t>Contratar uma empresa especializada para fazer esse levantamento anual.</t>
  </si>
  <si>
    <t>Marianna Pinho (INEMA-BA); Cláudia B. Campos (ICMBio/NGI Juazeiro); Rogério Cunha de Paula (ICMBio/CENAP); Fernanda Cavalcanti (PCMC; UFCAT); Diego Viana (IHP); Bruna Lima Ferreria (PCMC); Stephanie Teodoro (PCMC).</t>
  </si>
  <si>
    <t xml:space="preserve">No estado de Mato Grosso foi iniciado o contato com Sindicatos Rurais e orgãos de extensão rural. No Estado de MS foi realizada capacitações para o Sindicato Rural de Corumbá e Sindicato Rural de Campo Grande e FAMASUL (Federação do AGRO de MS). Para o Pantanal está bem completo, e ainda assim falta recursos humanos para dar conta de todas as demandas. Falta trabalhar na Amazônia e Caatinga. Informações do Projeto Onças do Iguaçu. OIAA Onça, realizou uma capacitação de manejo e controle de danos na ZOOTEC - Congresso de Zootecnia.
Projeto Suçuaranas no Quintal vêm desenvolvendo materiais informativos que estão sendo disponibilizados diretamente para a comunidade rural e para órgão de assistência e extensão  do entorno do PEMA e do PESCaN. Está sendo articulado pelo projeto um curso de prevenção a queimadas e esta foi uma das estratégias encontradas para reunir proprietários rurais, trabalhadores rurais e gestores. No curso também haverá espaço para trabalhar o tema conflitos (será realizado de 23 a 26 de junho). </t>
  </si>
  <si>
    <t xml:space="preserve">Relatório do Projeto Onças do Sussuarana; Relatório do OIAA Onça </t>
  </si>
  <si>
    <t xml:space="preserve">Dificuldade de inserção nessas atividades em grande escala que dão bons resultados, e principalmente falta de equipe para realizar esse esforço. </t>
  </si>
  <si>
    <t>Fernando Tortato (Panthera), Fernanda Cavalcanti (PCMC; UFCAT) e Rogério Fonseca (UFAM).</t>
  </si>
  <si>
    <t>Ação contínua.
Fazer parcerias em grandes eventos, especialmente durante as grandes feiras agropecuárias.</t>
  </si>
  <si>
    <t>Excluída na Monitoria Anual 4.</t>
  </si>
  <si>
    <t>Marianna Pinho (INEMA-BA); Paulo Amaral (ICMBio/CENAP); Fernanda Cavalcanti (PCMC; UFCAT); Sandra Cavalcanti (Instituto Pró-Carnívoros); Fernando Tortato (Panthera); Cláudia Martins (Programa Amigos da Onça); Angela Kuczach (Rede Pró UC); Juliana Camargo (Ampara Animal); Rogério Fonseca (UFAM); Rogério Cunha de Paula (ICMBio/CENAP); Diego Viana (IHP); Felipe Feliciani (WWF Brasil); Roberto Fusco (IPeC); Silvio Marchini (USP/ESALQ); Bruna Lima Ferreira (PCMC).</t>
  </si>
  <si>
    <t>Desenvolver = Elaborar e implementar.</t>
  </si>
  <si>
    <t xml:space="preserve">Apesar de ter alguns programas de comunicação dos projetos não foi elaborado um plano de comunicação do PAN com suas especificidades e articulado. Os planos de comunicação do Onçafari e do IHP, apesar de terem sido desenvolvidos, não foram obtidos pelo GAT até o momento.
</t>
  </si>
  <si>
    <r>
      <rPr>
        <sz val="11"/>
        <color rgb="FF000000"/>
        <rFont val="Calibri"/>
        <family val="2"/>
      </rPr>
      <t xml:space="preserve">Programa de comunicação de Onças do Iguaçú
</t>
    </r>
    <r>
      <rPr>
        <sz val="11"/>
        <color rgb="FFFF0000"/>
        <rFont val="Calibri"/>
        <family val="2"/>
      </rPr>
      <t xml:space="preserve">
</t>
    </r>
  </si>
  <si>
    <t>Apesar dos projetos terem suas estratégias definidas nos planos de comunicação, que foram elaborados desarticuladamente; porém não chega no grande público a depender de suas especificidades. 
Dificuldade de consolidação das iniciativas individuais em um programa único.</t>
  </si>
  <si>
    <t>Plenária</t>
  </si>
  <si>
    <t xml:space="preserve">Dar continuidade num próximo PAN a elaboração do programa de comunicação, com suas especificidades regionais e atores responsáveis.
</t>
  </si>
  <si>
    <t>Joares May (UNISUL); Sandra Cavalcanti (Instituto Pró-Carnívoros); Fernando Tortato (Panthera); Emiliano Ramalho (Instituto Mamirauá); Fernanda Cavalcanti (PCMC; UFCAT); Frederico Lemos (UFCAT; PCMC); Cláudia B. Campos (ICMBio/NGI Juazeiro); Bruna Lima Ferreira (PCMC); Carlos Eduardo Fragoso (Onçafari).</t>
  </si>
  <si>
    <t>É associado à ação 4.6.</t>
  </si>
  <si>
    <t>Curso pelo AVA de práticas de coexistência proposto pelo CENAP em fase de construção. Descrição das técnicas utilizadas no POI - estratégias anti-predação, elaboração de curso de atendimento a predações. Dois artigos em elaboração, um sobre os fatores de vulnerabilidade nas propriedades "Understading the vulnerabilty factors in the farms and their effects on the probability of livestock predations by big cats: A case of study in the Upper Paraná Atlantic Forest", e outro sobre o custo benefício das técnicas utilizadas "Avaliação do custo/eficiência dos métodos anti-predação". 
Além disso, foi ofertada uma disciplina optativa nos colégios agrícolas em Foz do Iguaçú - PR.
As informações levantadas no GT (ação 4.2) e pelo formulário (ação 3.3) poderão ser utilizadas na construção deste documento. Foi realizado pelo "Projeto Suçuaranas no Quintal" entrevista com diferentes atores que utilizm técnicas de prevenção de ataques a rebanhos domésticos. Estes dados estão sendo compilados e podem ser disponibilizados para compor o produto final.</t>
  </si>
  <si>
    <t>Relatórios Anuais POI e um curso de atendimento a ocorrência com grandes felinos ministrados.
Planilha padronizada de atendimentos a ocorrências com grandes felinos</t>
  </si>
  <si>
    <t xml:space="preserve">Falta de recursos humanos e financeiros em geral.
</t>
  </si>
  <si>
    <t>Yara Barros (Instituto Pró-Carnívoros) e
Fernanda Cavalcanti (PCMC; UFCAT).</t>
  </si>
  <si>
    <t>Desde 2016 a AECOPAN debate esse tema, a questão maior refere-se as recomendações dos guias ,que é mais restritivo, e pro PEEA (Programa Estadual de Educação Ambiental) estão aguardando a elaboração do Plano de Manejo. Apesar desse tema ser frequentemente discutido no âmbito estadual, o Workshop não aconteceu.</t>
  </si>
  <si>
    <t>Dificuldade em organizar agenda para o workshop com guias e operadores. Reuniões preliminares durante assembleias da AECOPAN. AECOPAN atualmente está desestruturada.</t>
  </si>
  <si>
    <t>É importante trabalhar na linha de "normativas sociais" já que não há governança sobre a alteração de normativas, sejam estadual ou federal. Tentar "espaço de discussão" no Pantanal, sobre o tema.
O evento "Pontes Pantaneiras" terá espaço para trabalhar esses acordos locais.</t>
  </si>
  <si>
    <t xml:space="preserve">Diversas palestras realizadas com piloteiros e guias de turismo em hotéis e pousadas no Porto Jofre. Ex: Hotel Santa Rosa após incidente com ceva.  </t>
  </si>
  <si>
    <t>Palestras online https://www.youtube.com/watch?v=_bz8fJojxL4</t>
  </si>
  <si>
    <t>Ação contínua. Deve-se fortalecer as ações especificamente no MT.</t>
  </si>
  <si>
    <t>Neste último ano a distribuição dos materiais elaborados nesta ação foi intensificado, tais como os folhetos produzidos pela Aecopan e Panthera, os quais foram distribuidos nas pousadas, hotéis e agências de turismo. Placas informativas foram instaladas nos principais portos de embarque de turismo no Pantanal norte.</t>
  </si>
  <si>
    <t>Informações das resoluções disponibilizadas no website da AECOPAN (https://aecopan.wixsite.com/aecopan/servi%C3%A7os); Lista de trabalhos desenvolvidos nessa linha.</t>
  </si>
  <si>
    <t>Protocolo. Lista de órgãos estaduais e federais de Meio Ambiente, que o material for disponibilizado.</t>
  </si>
  <si>
    <t>Marianna Pinho (INEMA-BA); Ana Carolina Srbek de Araújo (UVV); Katia Mazzei (IF); André Carvalho (Consórcio de Pesquisa em Biodiversidade Brasil-Noruega); Cláudia B. Campos (ICMBio/NGI Juazeiro); Monicque Silva Pereira (SIMA-SP); Paula Condé (ICMBio/CENAP);  Fernanda Abra (ViaFAUNA); Angela Kuczach (Rede Pró UC); Fernanda Cavalcanti (PCMC; UFCAT); GT Infra; Carolina Franco Esteves (Programa Amigos da Onça - Instituto Pró-Carnívoros); Lilian Bonjorne de Almeida (ICMBio/CENAP); Roberta Paolino (LEMaC/LCF/ESALQ/USP) e Larissa Oliveira (LEMaC/LCF/ESALQ/USP); Fernando Tizianel (ICMBIo/CENAP).</t>
  </si>
  <si>
    <t>Em São Paulo, foi elaborado um guia – “Guia de boas práticas para avaliação de efetividade de medidas de mitigação dos impactos sobre a fauna em rodovias” –, elaborado por Larissa Oliveira Gonçalves (pós-doc da Profa. Katia Ferraz pelo Programa USP Sustentabilidade), em parceria com técnicos da CETESB, a ser publicado em agosto pela USP. Além disso, outra iniciativa é a elaboração de um documento contendo diretrizes para o monitoramento da fauna em empreendimentos, desenvolvido por Roberta Montanheiro Paolino (pós-doc da Profa. Katia Ferraz pelo Programa USP Sustentabilidade), em parceria com técnicos da CETESB, a ser publicado este ano, pela CETESB, como Decisão de Diretoria.</t>
  </si>
  <si>
    <t>PRIM mineração (lançamento previsto julho/23); Manual de orientações técnicas para mitigação de colisões veiculares com fauna silvestre nas rodovias estaduais do Mato Grosso do Sul;</t>
  </si>
  <si>
    <t>Grande complexidade e abrangência da ação dificultou a sua execução. 
Dificuldade de se criar e manter um canal de comunicação efetivo com responsáveis junto as OEMAS, dado a grande rotatividade de servidores e/ou equipes reduzidas.</t>
  </si>
  <si>
    <t>Cláudia B. Campos (ICMBio-Juazeiro), Carolina F. Esteves (PAO - IPC) e
Tatiane Rech (Instituto Libio)</t>
  </si>
  <si>
    <t>É importante que esse protocolo seja mais abrangente, incluindo todos os tipos de empreendimentos.
Como é um trabalho transversal talvez possa ser pensado para os diversos PANs em vigor.</t>
  </si>
  <si>
    <t xml:space="preserve">Compilação de todos os dados de atropelamentos de 2016 a 2021 estão no arquivo de Lauana Costa (no prelo na revista Biota Neotropica). Projeto na região da Serra da Capivara sobre atropelamento de fauna, sob orientação de Fernanda Abra foi encerrado em 2022. Não há um projeto com esse tema em andamento em 2023 na Caatinga, que seja conhecido pelo grupo.
O PCMC tem pontos de atropelamento das espécies monitoradas pelo PAN para o sudeste de GO e Triângulo Mineiro. Não foi possível contactar a articuladora para obtenção do  Mapa de áreas críticas de atropelamento (Puma concolor e Panthera onca) - ViaFauna.
</t>
  </si>
  <si>
    <t>Mapa de atropelamento (onças-parda e onças-pintadas) de 2016 à 2022 - OIAA Onça;</t>
  </si>
  <si>
    <t>Dificuldade em cosolidar os dados entre articuladores e colaboradores.</t>
  </si>
  <si>
    <t>Claudia B. Campos (ICMBio Juazeiro), Carolina F. Esteves (PAO-IPC) e
Fernanda Cavalcanti (PCMC; UFCAT).</t>
  </si>
  <si>
    <t xml:space="preserve">Fernanda Cavalcanti (PCMC; UFCAT); Marcelo Magioli (ICMBio/CENAP; Instituto Pró-Carnívoros); Rogério Cunha de Paula (ICMBio/CENAP);  Ricardo Boulhosa (Instituto Pró-Carnívoros).  </t>
  </si>
  <si>
    <t>Cartilha com os textos e estruturação foram finalizados. Foi obtido recurso para custeio para contratação de serviço para editoração, projeto gráfico, edição de texto, revisão de texto, infografia e ilustração, e a mesma foi produzida e finalizada. Ainda é necessário uma revisão final no material e posteriormente envio para disseminação do conteúdo.</t>
  </si>
  <si>
    <t xml:space="preserve">Manual de Boas Práticas para a Convivência com Carnívoros em Canaviais. </t>
  </si>
  <si>
    <t xml:space="preserve">Falta de recurso para a produção do material dificultou a ação ser executada em tempo. </t>
  </si>
  <si>
    <t>Tatiane Rech (Instituto Libio)</t>
  </si>
  <si>
    <t>Esforços devem ser enviados para disseminar esse Manual junto ao setor sucroalcooleiro, principal foco dessa ação.</t>
  </si>
  <si>
    <t>SP, MG, MS, GO, PR, SC e BA.</t>
  </si>
  <si>
    <t xml:space="preserve">Projetos que investigam o uso do habitat por onças-pardas contatados e parte dos dados disponibilizados. O produto está em construção. Dados gerais para todos os mamíferos que incluem a onça-parda foi publicado recentemente, bem como artigo específico para onça-pintada (Bernardo et al. 2022).
Está em fase de elaboração trabalho com Bernardo Brandão, que é específica para onça-parda, que trata da dispersão e uso do espaço em ambiente modificados no estado de SP. 
OIAA onça está em elaboração um artigo sobre uso e ocupação do solo e como essas espécies utilizam a paisagem.
Em andamento mestrado de Daiana Polli pela UNESP, entitulado "Efeito da sazonalidade e de atividades humanas sobre mamíferos terrestres na Caatinga", área de estudo Parna e APA do Boqueirão da Onça, término previsto para setembro 2023. 
Tese de Doutorado iniciada (abril/23) por Thaís S. M. Teixeira, "Impactos ambientais de parques eólicos na vegetação de unidade de conservação e a percepção das comunidades locais", UFPE, término previsto para 2025.
Nota: "Wind farms: a new challenge in the conservation of big cats in the Brazilian semiarid region" (Esteves &amp; Campos, 2022)
Não foi possível contactar a colaboradora Sandra Cavalcanti (Instituto Pró-Carnívoros) para obtenção dos relatórios da Onça Parda do Triangulo Mineiro; </t>
  </si>
  <si>
    <t>Esse tipo de trabalho é de alto custo e de longo prazo.</t>
  </si>
  <si>
    <t>Plenária - GAT</t>
  </si>
  <si>
    <t xml:space="preserve">Incluir atividades de geração de energia (solar e eólica) nessa ação, já que  estão em avanço acelerado no estado da Bahia e com grande impacto nas populações. Além disso, deve-se dar seguimento a essa ação incluindo a onça-pintada.
</t>
  </si>
  <si>
    <t>Falta de articulação por parte da responsável pela ação.</t>
  </si>
  <si>
    <t>Dificuldade em obter informações atualizadas com a articuladora</t>
  </si>
  <si>
    <t>Claudia B. Campos (ICMBio Juazeiro) e Carolina F. Esteves (PAO/IPC)</t>
  </si>
  <si>
    <t>No interior da Caatinga, o aumento exponencial na instalação de empreendimentos (energéticos, de irrigação, minerários), aumentou a malha viária rapidamente. Sugerimos a avaliação do GAT sobre a inserção do estado da BA nesta ação para o próximo ciclo, se houver.</t>
  </si>
  <si>
    <t xml:space="preserve">Não conseguiu avançar em função da dificuldade de definição de populações sem os modelos espaciais atualizados. </t>
  </si>
  <si>
    <t xml:space="preserve">Tentar gerar essa informação desvinculando dos modelos espaciais que deveriam ter sido atualizados. </t>
  </si>
  <si>
    <t>Livro de registro genealógico atualizado anualmente (Studbook).
Modelo de Loan Agreement.
Relatório ex situ do workshop IUCN.
Lista de mantenedores do Programa.</t>
  </si>
  <si>
    <t xml:space="preserve">Caio Motta (FPZSP); GT de Fauna da ABEMA; Yara Barros (Instituto Pró-Carnívoros); Cristina Harumi (Associação Mata Ciliar); Cláudia B. Campos (ICMBio/NGI Juazeiro); Ana Raquel Gomes Faria (AZAB). </t>
  </si>
  <si>
    <t>Ação contínua.
Espécie contemplada:
- Onça pintada</t>
  </si>
  <si>
    <t xml:space="preserve">Livro de registro genealógico atualizado anualmente (Studbook). 
Roteiro do Workshop finalizado.
Lista de mantenedores do Programa. 
</t>
  </si>
  <si>
    <t>Faltou realizar o Workshop, que ficou comprometido em função da Pandemia Covid-19. Para o objetivo o formato remoto não atenderia.</t>
  </si>
  <si>
    <t>É uma ação contínua.
Garantir a continuidade do programa mesmo com o vencimento do ACT com a AZAB (que se encerra em 2023).</t>
  </si>
  <si>
    <t>Elaborar e divulgar protocolo para resgate de indivíduos.</t>
  </si>
  <si>
    <t>Monicque Silva Pereira (SIMA-SP); Frederico Lemos (UFCAT; PCMC); Caio Motta (FZSP); Cláudia Igayara (Zoológico de Guarulhos); Ana Carolina Srbek Araújo (UVV); Yara Barros (Institituto Pró-Carnívoros); Fernanda Cavalcanti (PCMC; UFCAT); Cláudia B. Campos (ICMBio/NGI Juazeiro); Ana Raquel Gomes Faria (AZAB).</t>
  </si>
  <si>
    <r>
      <rPr>
        <sz val="11"/>
        <color rgb="FF000000"/>
        <rFont val="Calibri"/>
        <family val="2"/>
      </rPr>
      <t xml:space="preserve">Dentro do GT do Programa de Conservação </t>
    </r>
    <r>
      <rPr>
        <i/>
        <sz val="11"/>
        <color rgb="FF000000"/>
        <rFont val="Calibri"/>
        <family val="2"/>
      </rPr>
      <t>ex situ</t>
    </r>
    <r>
      <rPr>
        <sz val="11"/>
        <color rgb="FF000000"/>
        <rFont val="Calibri"/>
        <family val="2"/>
      </rPr>
      <t xml:space="preserve"> da onça-pintada foi elaborado um Protocolo de Manejo da espécie, porém não houve a elaboração de cartilha, nem vídeo e nem a divulgação. Para onça-parda, não foi elaborado nada.</t>
    </r>
  </si>
  <si>
    <t>Falta de tempo e empenho para focar nessa ação.</t>
  </si>
  <si>
    <t>Manter essa ação no novo ciclo do PAN e avaliar se mantém a onça-parda, mesmo ela estando fora da Lista.</t>
  </si>
  <si>
    <t>Elaborar e divulgar protocolo para recepção, triagem, manutenção, manejo e reabilitação de indivíduos.</t>
  </si>
  <si>
    <t>Vinculado à ação 6.2.
Realizar "Fluxograma de decisão".</t>
  </si>
  <si>
    <t>Está sendo finalizado um manual para os cuidados com a onça pintada pelo grupo de trabalho do programa de cativeiro da onça pintada. O documento foi baseado no Manual de AZAB e está em fase de finalização.</t>
  </si>
  <si>
    <t xml:space="preserve">Teve demora na realização por conta do trabalho ter sido realizado completamente de maneira remota, envolvendo muitas pessoas com interesse no assunto. </t>
  </si>
  <si>
    <t xml:space="preserve"> Recomenda-se que esse manual seja devidamente seguido pelos interessados, se possível integrando aos manuais de cativeiro.</t>
  </si>
  <si>
    <t>Temáticas que deverão ser discutidas:
- manutenção e destinação de indivíduos.
- Constante atualização dos protocolos.
- Difusão das informações\orientações dos protocolos.
Espécies contempladas:
- Onça pintada</t>
  </si>
  <si>
    <t>Ação concluída na Monitoria 3.</t>
  </si>
  <si>
    <t>Termo de referência está pronto faltando apenas sua tradução.</t>
  </si>
  <si>
    <t>Fazer com que esse termo de referência seja devidamente seguido pelos mais interessados.</t>
  </si>
  <si>
    <t>Não foram desenvolvidos novos projetos.</t>
  </si>
  <si>
    <r>
      <rPr>
        <sz val="11"/>
        <color rgb="FF000000"/>
        <rFont val="Calibri"/>
      </rPr>
      <t xml:space="preserve">Azevedo </t>
    </r>
    <r>
      <rPr>
        <i/>
        <sz val="11"/>
        <color rgb="FF000000"/>
        <rFont val="Calibri"/>
      </rPr>
      <t>et a</t>
    </r>
    <r>
      <rPr>
        <sz val="11"/>
        <color rgb="FF000000"/>
        <rFont val="Calibri"/>
      </rPr>
      <t xml:space="preserve">l, 2023 https://doi.org/10.1017/S0030605323000662)
Martins </t>
    </r>
    <r>
      <rPr>
        <i/>
        <sz val="11"/>
        <color rgb="FF000000"/>
        <rFont val="Calibri"/>
      </rPr>
      <t>et al</t>
    </r>
    <r>
      <rPr>
        <sz val="11"/>
        <color rgb="FF000000"/>
        <rFont val="Calibri"/>
      </rPr>
      <t xml:space="preserve"> 2022_Social_Repercussion_of_Translocating_a_Jaguar_in_Brazil.</t>
    </r>
  </si>
  <si>
    <t>A compilação dos dados de translocação está finalizado para as informações disponíveis (Projeto Corredor da Onça não disponibilizado). Artigo referente aos dados da Onça do Tietê, está fase de publicação. Além disso, dados de onças reabilitadas e translocadas em Foz do Iguaçú também ja foram analizadas.  Onça Pintada translocada em MG, dados analizados e em fase de publicação.</t>
  </si>
  <si>
    <t>A compilação dos dados de translocação. (Artigo Azevedo et al, 2023 https://doi.org/10.1017/S0030605323000662)
Projeto onças do Tietê (Acao_6.7_RELATORIO_TECNICO_CONCLUSIVO_PARDAS_DO_TIETE_IPC_2021.pdf)
Acao_6.7_Martins_et_al_2022_Social_Repercussion_of_Translocating_a_Jaguar_in_Brazil.pdf.</t>
  </si>
  <si>
    <t>Dificuldade de obter os dados de algumas fontes específicas.</t>
  </si>
  <si>
    <t>Claudia B. Campos (ICMBio Juazeiro) e Rogério Cunha de Paula (ICMBio/CENAP)</t>
  </si>
  <si>
    <t>Articular para obtenção dos dados referentes ao projeto Corredor da Onça.</t>
  </si>
  <si>
    <t>12 a 16 de junho de 2023</t>
  </si>
  <si>
    <t>SITUAÇÃO ATUAL DAS AÇÕES - MONITORIA FINAL (2023)</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</si>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</sst>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8" formatCode="&quot;R$&quot;\ #,##0.00;[Red]\-&quot;R$&quot;\ #,##0.00"/>
    <numFmt numFmtId="164" formatCode="&quot;R$&quot;#,##0.00;\-&quot;R$&quot;#,##0.00"/>
    <numFmt numFmtId="165" formatCode="&quot;R$&quot;#,##0.00;[Red]\-&quot;R$&quot;#,##0.00"/>
    <numFmt numFmtId="166" formatCode="_-&quot;R$&quot;* #,##0.00_-;\-&quot;R$&quot;* #,##0.00_-;_-&quot;R$&quot;* &quot;-&quot;??_-;_-@_-"/>
    <numFmt numFmtId="167" formatCode="[$-416]mmmm\-yy;@"/>
    <numFmt numFmtId="168" formatCode="mm/yy"/>
    <numFmt numFmtId="169" formatCode="&quot;R$&quot;\ #,##0.00"/>
    <numFmt numFmtId="170" formatCode="[$-416]mmmm\-yy"/>
    <numFmt numFmtId="171" formatCode="0.0"/>
    <numFmt numFmtId="172" formatCode="&quot;R$&quot;#,##0.00"/>
    <numFmt numFmtId="173" formatCode="&quot;R$&quot;#,##0"/>
  </numFmts>
  <fonts count="69">
    <font>
      <sz val="11"/>
      <color theme="1"/>
      <name val="Calibri"/>
      <family val="2"/>
      <scheme val="minor"/>
    </font>
    <font>
      <sz val="12"/>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2"/>
      <color rgb="FF000000"/>
      <name val="Verdana"/>
      <family val="2"/>
    </font>
    <font>
      <sz val="12"/>
      <color theme="0"/>
      <name val="Verdana"/>
      <family val="2"/>
    </font>
    <font>
      <b/>
      <sz val="12"/>
      <color theme="0"/>
      <name val="Verdana"/>
      <family val="2"/>
    </font>
    <font>
      <b/>
      <sz val="14"/>
      <color rgb="FF000000"/>
      <name val="Verdana"/>
      <family val="2"/>
    </font>
    <font>
      <b/>
      <sz val="14"/>
      <color theme="0"/>
      <name val="Verdana"/>
      <family val="2"/>
    </font>
    <font>
      <sz val="10"/>
      <name val="Arial"/>
      <family val="2"/>
    </font>
    <font>
      <sz val="12"/>
      <color rgb="FFFF0000"/>
      <name val="Calibri"/>
      <family val="2"/>
      <scheme val="minor"/>
    </font>
    <font>
      <sz val="12"/>
      <color rgb="FF000000"/>
      <name val="Calibri"/>
      <family val="2"/>
      <scheme val="minor"/>
    </font>
    <font>
      <sz val="12"/>
      <color theme="4"/>
      <name val="Calibri"/>
      <family val="2"/>
      <scheme val="minor"/>
    </font>
    <font>
      <sz val="12"/>
      <color rgb="FF0000FF"/>
      <name val="Calibri"/>
      <family val="2"/>
      <scheme val="minor"/>
    </font>
    <font>
      <sz val="11"/>
      <name val="Calibri"/>
      <family val="2"/>
    </font>
    <font>
      <sz val="11"/>
      <color theme="1"/>
      <name val="Calibri"/>
      <family val="2"/>
    </font>
    <font>
      <sz val="14"/>
      <color theme="1"/>
      <name val="Calibri"/>
      <family val="2"/>
    </font>
    <font>
      <i/>
      <sz val="11"/>
      <color indexed="8"/>
      <name val="Calibri"/>
      <family val="2"/>
    </font>
    <font>
      <sz val="11"/>
      <color rgb="FF000000"/>
      <name val="Calibri"/>
      <family val="2"/>
      <scheme val="minor"/>
    </font>
    <font>
      <sz val="11"/>
      <color indexed="8"/>
      <name val="Calibri"/>
      <family val="2"/>
      <scheme val="minor"/>
    </font>
    <font>
      <sz val="11"/>
      <color rgb="FF0000FF"/>
      <name val="Calibri"/>
      <family val="2"/>
      <scheme val="minor"/>
    </font>
    <font>
      <sz val="8"/>
      <name val="Calibri"/>
      <family val="2"/>
      <scheme val="minor"/>
    </font>
    <font>
      <i/>
      <sz val="11"/>
      <name val="Calibri"/>
      <family val="2"/>
    </font>
    <font>
      <sz val="11"/>
      <color indexed="8"/>
      <name val="Calibri"/>
      <family val="2"/>
    </font>
    <font>
      <i/>
      <sz val="11"/>
      <color theme="1"/>
      <name val="Calibri"/>
      <family val="2"/>
      <scheme val="minor"/>
    </font>
    <font>
      <i/>
      <sz val="11"/>
      <color rgb="FF000000"/>
      <name val="Calibri"/>
      <family val="2"/>
      <scheme val="minor"/>
    </font>
    <font>
      <sz val="11"/>
      <color rgb="FF000000"/>
      <name val="Calibri"/>
      <family val="2"/>
      <charset val="1"/>
      <scheme val="minor"/>
    </font>
    <font>
      <i/>
      <sz val="11"/>
      <name val="Calibri"/>
      <family val="2"/>
      <scheme val="minor"/>
    </font>
    <font>
      <sz val="12"/>
      <color theme="1"/>
      <name val="Calibri"/>
      <family val="2"/>
    </font>
    <font>
      <sz val="12"/>
      <color rgb="FF000000"/>
      <name val="Calibri"/>
      <family val="2"/>
    </font>
    <font>
      <i/>
      <sz val="12"/>
      <color theme="1"/>
      <name val="Calibri"/>
      <family val="2"/>
      <scheme val="minor"/>
    </font>
    <font>
      <sz val="11"/>
      <color rgb="FF000000"/>
      <name val="Calibri"/>
      <family val="2"/>
    </font>
    <font>
      <i/>
      <sz val="11"/>
      <color rgb="FF000000"/>
      <name val="Calibri"/>
      <family val="2"/>
    </font>
    <font>
      <strike/>
      <sz val="11"/>
      <name val="Calibri"/>
      <family val="2"/>
    </font>
    <font>
      <sz val="11"/>
      <color theme="1"/>
      <name val="Calibri (Body)"/>
    </font>
    <font>
      <sz val="11"/>
      <color rgb="FF0000FF"/>
      <name val="Calibri"/>
      <family val="2"/>
    </font>
    <font>
      <sz val="10"/>
      <name val="Calibri"/>
      <family val="2"/>
    </font>
    <font>
      <sz val="10"/>
      <color rgb="FF000000"/>
      <name val="Arial"/>
      <family val="2"/>
    </font>
    <font>
      <sz val="11"/>
      <color rgb="FFFF0000"/>
      <name val="Calibri"/>
      <family val="2"/>
    </font>
    <font>
      <sz val="11"/>
      <color rgb="FF4472C4"/>
      <name val="Calibri"/>
      <family val="2"/>
    </font>
    <font>
      <b/>
      <sz val="11"/>
      <color rgb="FFFF0000"/>
      <name val="Calibri"/>
      <family val="2"/>
    </font>
    <font>
      <b/>
      <sz val="11"/>
      <color rgb="FF000000"/>
      <name val="Calibri"/>
      <family val="2"/>
      <charset val="1"/>
    </font>
    <font>
      <sz val="11"/>
      <color rgb="FF000000"/>
      <name val="Calibri"/>
      <family val="2"/>
      <charset val="1"/>
    </font>
    <font>
      <sz val="10"/>
      <color rgb="FF000000"/>
      <name val="Tahoma"/>
      <family val="2"/>
    </font>
    <font>
      <b/>
      <sz val="10"/>
      <color rgb="FF000000"/>
      <name val="Tahoma"/>
      <family val="2"/>
    </font>
    <font>
      <sz val="11"/>
      <color rgb="FF000000"/>
      <name val="Calibri"/>
    </font>
    <font>
      <sz val="11"/>
      <color rgb="FFED7D31"/>
      <name val="Calibri"/>
    </font>
    <font>
      <sz val="11"/>
      <color theme="1"/>
      <name val="Calibri"/>
    </font>
    <font>
      <i/>
      <sz val="11"/>
      <color rgb="FF000000"/>
      <name val="Calibri"/>
    </font>
    <font>
      <b/>
      <sz val="11"/>
      <color rgb="FFFF0000"/>
      <name val="Calibri"/>
    </font>
  </fonts>
  <fills count="27">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theme="8" tint="0.39997558519241921"/>
        <bgColor rgb="FF6D9EEB"/>
      </patternFill>
    </fill>
    <fill>
      <patternFill patternType="solid">
        <fgColor rgb="FF006600"/>
        <bgColor rgb="FF93C47D"/>
      </patternFill>
    </fill>
    <fill>
      <patternFill patternType="solid">
        <fgColor theme="9" tint="0.59999389629810485"/>
        <bgColor rgb="FFE06666"/>
      </patternFill>
    </fill>
    <fill>
      <patternFill patternType="solid">
        <fgColor indexed="27"/>
        <bgColor indexed="41"/>
      </patternFill>
    </fill>
    <fill>
      <patternFill patternType="solid">
        <fgColor rgb="FFFFFFFF"/>
        <bgColor rgb="FFFFFFFF"/>
      </patternFill>
    </fill>
    <fill>
      <patternFill patternType="solid">
        <fgColor rgb="FFFFFFFF"/>
        <bgColor indexed="64"/>
      </patternFill>
    </fill>
  </fills>
  <borders count="65">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right style="thin">
        <color rgb="FF000000"/>
      </right>
      <top/>
      <bottom style="thin">
        <color rgb="FF000000"/>
      </bottom>
      <diagonal/>
    </border>
    <border>
      <left/>
      <right style="thin">
        <color rgb="FF000000"/>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rgb="FF000000"/>
      </right>
      <top style="thin">
        <color rgb="FF000000"/>
      </top>
      <bottom/>
      <diagonal/>
    </border>
    <border>
      <left/>
      <right/>
      <top/>
      <bottom style="thin">
        <color rgb="FF000000"/>
      </bottom>
      <diagonal/>
    </border>
  </borders>
  <cellStyleXfs count="7">
    <xf numFmtId="0" fontId="0" fillId="0" borderId="0"/>
    <xf numFmtId="9" fontId="2" fillId="0" borderId="0" applyFont="0" applyFill="0" applyBorder="0" applyAlignment="0" applyProtection="0"/>
    <xf numFmtId="0" fontId="2" fillId="0" borderId="0"/>
    <xf numFmtId="0" fontId="28" fillId="0" borderId="0"/>
    <xf numFmtId="0" fontId="28" fillId="24" borderId="51">
      <alignment horizontal="center" vertical="center" wrapText="1"/>
    </xf>
    <xf numFmtId="166" fontId="2" fillId="0" borderId="0" applyFont="0" applyFill="0" applyBorder="0" applyAlignment="0" applyProtection="0"/>
    <xf numFmtId="166" fontId="2" fillId="0" borderId="0" applyFont="0" applyFill="0" applyBorder="0" applyAlignment="0" applyProtection="0"/>
  </cellStyleXfs>
  <cellXfs count="531">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0" fillId="0" borderId="0" xfId="0" applyNumberFormat="1" applyAlignment="1">
      <alignment horizontal="center"/>
    </xf>
    <xf numFmtId="0" fontId="3" fillId="0" borderId="0" xfId="0" applyFont="1" applyAlignment="1">
      <alignment horizontal="center" vertical="center"/>
    </xf>
    <xf numFmtId="0" fontId="3" fillId="17" borderId="19" xfId="0" applyFont="1" applyFill="1" applyBorder="1" applyAlignment="1">
      <alignment horizontal="center" vertical="center" wrapText="1"/>
    </xf>
    <xf numFmtId="0" fontId="3" fillId="17" borderId="19" xfId="0" applyFont="1" applyFill="1" applyBorder="1" applyAlignment="1">
      <alignment horizontal="center" vertical="center"/>
    </xf>
    <xf numFmtId="0" fontId="3"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5" fillId="0" borderId="0" xfId="0" applyFont="1"/>
    <xf numFmtId="0" fontId="5"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3"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3"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5" fillId="18" borderId="11" xfId="0" applyFont="1" applyFill="1" applyBorder="1" applyAlignment="1">
      <alignment horizontal="left" vertical="center"/>
    </xf>
    <xf numFmtId="0" fontId="0" fillId="10" borderId="11" xfId="0" applyFill="1" applyBorder="1" applyAlignment="1">
      <alignment horizontal="left" vertical="center"/>
    </xf>
    <xf numFmtId="0" fontId="5" fillId="15" borderId="18" xfId="0" applyFont="1" applyFill="1" applyBorder="1" applyAlignment="1">
      <alignment horizontal="left" vertical="center" wrapText="1"/>
    </xf>
    <xf numFmtId="0" fontId="0" fillId="0" borderId="2"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6"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5"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4"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5" fillId="13" borderId="43" xfId="0" applyFont="1" applyFill="1" applyBorder="1" applyAlignment="1">
      <alignment horizontal="left" vertical="center"/>
    </xf>
    <xf numFmtId="0" fontId="5"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3" fillId="15" borderId="7" xfId="0" applyFont="1" applyFill="1" applyBorder="1" applyAlignment="1">
      <alignment horizontal="center" vertical="center" wrapText="1"/>
    </xf>
    <xf numFmtId="0" fontId="5"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5"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7" fontId="22" fillId="6" borderId="2" xfId="0" applyNumberFormat="1" applyFont="1" applyFill="1" applyBorder="1" applyAlignment="1">
      <alignment horizontal="center" vertical="center" wrapText="1"/>
    </xf>
    <xf numFmtId="167"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6" fillId="0" borderId="33" xfId="1" applyFont="1" applyBorder="1" applyAlignment="1" applyProtection="1">
      <alignment horizontal="center" vertical="center"/>
    </xf>
    <xf numFmtId="9" fontId="16" fillId="0" borderId="17" xfId="1" applyFont="1" applyBorder="1" applyAlignment="1" applyProtection="1">
      <alignment horizontal="center" vertic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0" fontId="0" fillId="0" borderId="4" xfId="0" applyBorder="1" applyAlignment="1">
      <alignment horizontal="center" vertical="center"/>
    </xf>
    <xf numFmtId="0" fontId="14" fillId="0" borderId="0" xfId="0" applyFont="1" applyAlignment="1">
      <alignment horizontal="center"/>
    </xf>
    <xf numFmtId="0" fontId="9" fillId="3" borderId="2" xfId="0" applyFont="1" applyFill="1" applyBorder="1" applyAlignment="1">
      <alignment vertical="center" wrapText="1"/>
    </xf>
    <xf numFmtId="0" fontId="9" fillId="7" borderId="2" xfId="0" applyFont="1" applyFill="1" applyBorder="1" applyAlignment="1">
      <alignment vertical="center" wrapText="1"/>
    </xf>
    <xf numFmtId="0" fontId="9" fillId="8" borderId="2" xfId="0" applyFont="1" applyFill="1" applyBorder="1" applyAlignment="1">
      <alignment vertical="center" wrapText="1"/>
    </xf>
    <xf numFmtId="1" fontId="9" fillId="9" borderId="2" xfId="0" applyNumberFormat="1" applyFont="1" applyFill="1" applyBorder="1" applyAlignment="1">
      <alignment vertical="center" wrapText="1"/>
    </xf>
    <xf numFmtId="0" fontId="9" fillId="10" borderId="2" xfId="0" applyFont="1" applyFill="1" applyBorder="1" applyAlignment="1">
      <alignment vertical="center" wrapText="1"/>
    </xf>
    <xf numFmtId="0" fontId="9" fillId="13" borderId="2" xfId="0" applyFont="1" applyFill="1" applyBorder="1" applyAlignment="1">
      <alignment vertical="center" wrapText="1"/>
    </xf>
    <xf numFmtId="0" fontId="16" fillId="6" borderId="2" xfId="0" applyFont="1" applyFill="1" applyBorder="1" applyAlignment="1">
      <alignment vertical="center"/>
    </xf>
    <xf numFmtId="0" fontId="9" fillId="14" borderId="2" xfId="0" applyFont="1" applyFill="1" applyBorder="1" applyAlignment="1">
      <alignment vertical="center" wrapText="1"/>
    </xf>
    <xf numFmtId="1" fontId="9" fillId="14" borderId="2" xfId="0" applyNumberFormat="1" applyFont="1" applyFill="1" applyBorder="1" applyAlignment="1">
      <alignment vertical="center" wrapText="1"/>
    </xf>
    <xf numFmtId="0" fontId="23" fillId="20" borderId="2" xfId="0" applyFont="1" applyFill="1" applyBorder="1" applyAlignment="1">
      <alignment horizontal="left" vertical="center" wrapText="1"/>
    </xf>
    <xf numFmtId="0" fontId="9" fillId="16" borderId="2" xfId="0" applyFont="1" applyFill="1" applyBorder="1" applyAlignment="1">
      <alignment vertical="center" wrapText="1"/>
    </xf>
    <xf numFmtId="0" fontId="9" fillId="18" borderId="2" xfId="0" applyFont="1" applyFill="1" applyBorder="1" applyAlignment="1">
      <alignment vertical="center" wrapText="1"/>
    </xf>
    <xf numFmtId="0" fontId="16" fillId="0" borderId="52" xfId="0" applyFont="1" applyBorder="1" applyAlignment="1">
      <alignment horizontal="left" vertical="center" wrapText="1"/>
    </xf>
    <xf numFmtId="0" fontId="29" fillId="0" borderId="52" xfId="0" applyFont="1" applyBorder="1" applyAlignment="1">
      <alignment vertical="center" wrapText="1"/>
    </xf>
    <xf numFmtId="0" fontId="16" fillId="0" borderId="52" xfId="0" applyFont="1" applyBorder="1" applyAlignment="1">
      <alignment vertical="center" wrapText="1"/>
    </xf>
    <xf numFmtId="0" fontId="30" fillId="0" borderId="52" xfId="0" applyFont="1" applyBorder="1" applyAlignment="1">
      <alignment horizontal="left" vertical="center" wrapText="1"/>
    </xf>
    <xf numFmtId="0" fontId="29" fillId="0" borderId="52" xfId="0" applyFont="1" applyBorder="1" applyAlignment="1">
      <alignment horizontal="left" vertical="center" wrapText="1"/>
    </xf>
    <xf numFmtId="0" fontId="30" fillId="25" borderId="52" xfId="0" applyFont="1" applyFill="1" applyBorder="1" applyAlignment="1">
      <alignment horizontal="left" wrapText="1"/>
    </xf>
    <xf numFmtId="0" fontId="30" fillId="0" borderId="52" xfId="0" applyFont="1" applyBorder="1" applyAlignment="1">
      <alignment horizontal="center" vertical="center" wrapText="1"/>
    </xf>
    <xf numFmtId="0" fontId="31" fillId="0" borderId="52" xfId="0" applyFont="1" applyBorder="1" applyAlignment="1">
      <alignment horizontal="left" vertical="center" wrapText="1"/>
    </xf>
    <xf numFmtId="0" fontId="32" fillId="0" borderId="52" xfId="0" applyFont="1" applyBorder="1" applyAlignment="1">
      <alignment horizontal="left" vertical="center" wrapText="1"/>
    </xf>
    <xf numFmtId="0" fontId="30" fillId="0" borderId="52" xfId="0" applyFont="1" applyBorder="1" applyAlignment="1">
      <alignment vertical="center" wrapText="1"/>
    </xf>
    <xf numFmtId="17" fontId="30" fillId="0" borderId="52" xfId="0" applyNumberFormat="1" applyFont="1" applyBorder="1" applyAlignment="1">
      <alignment horizontal="left" vertical="center" wrapText="1"/>
    </xf>
    <xf numFmtId="0" fontId="8" fillId="0" borderId="52" xfId="0" applyFont="1" applyBorder="1" applyAlignment="1">
      <alignment horizontal="center" vertical="center" wrapText="1"/>
    </xf>
    <xf numFmtId="0" fontId="33" fillId="25" borderId="52" xfId="0" applyFont="1" applyFill="1" applyBorder="1" applyAlignment="1">
      <alignment horizontal="left" vertical="center" wrapText="1"/>
    </xf>
    <xf numFmtId="168" fontId="16" fillId="0" borderId="52" xfId="0" applyNumberFormat="1" applyFont="1" applyBorder="1" applyAlignment="1">
      <alignment horizontal="left" vertical="center" wrapText="1"/>
    </xf>
    <xf numFmtId="17" fontId="34" fillId="0" borderId="2" xfId="0" applyNumberFormat="1" applyFont="1" applyBorder="1" applyAlignment="1">
      <alignment horizontal="left" vertical="center" wrapText="1"/>
    </xf>
    <xf numFmtId="0" fontId="35" fillId="0" borderId="52" xfId="0" applyFont="1" applyBorder="1" applyAlignment="1">
      <alignment horizontal="center" vertical="center" wrapText="1"/>
    </xf>
    <xf numFmtId="0" fontId="35" fillId="0" borderId="52" xfId="0" applyFont="1" applyBorder="1" applyAlignment="1">
      <alignment vertical="center" wrapText="1"/>
    </xf>
    <xf numFmtId="17" fontId="35" fillId="0" borderId="52" xfId="0" applyNumberFormat="1" applyFont="1" applyBorder="1" applyAlignment="1">
      <alignment horizontal="left" vertical="center" wrapText="1"/>
    </xf>
    <xf numFmtId="169" fontId="35" fillId="0" borderId="52" xfId="0" applyNumberFormat="1" applyFont="1" applyBorder="1" applyAlignment="1">
      <alignment horizontal="center" vertical="center" wrapText="1"/>
    </xf>
    <xf numFmtId="0" fontId="2" fillId="0" borderId="52" xfId="0" applyFont="1" applyBorder="1" applyAlignment="1">
      <alignment horizontal="left" vertical="center" wrapText="1"/>
    </xf>
    <xf numFmtId="0" fontId="2" fillId="0" borderId="53" xfId="0" applyFont="1" applyBorder="1" applyAlignment="1">
      <alignment horizontal="left" vertical="center" wrapText="1"/>
    </xf>
    <xf numFmtId="17" fontId="2" fillId="0" borderId="52" xfId="0" applyNumberFormat="1" applyFont="1" applyBorder="1" applyAlignment="1">
      <alignment horizontal="center" vertical="center" wrapText="1"/>
    </xf>
    <xf numFmtId="0" fontId="2" fillId="0" borderId="53" xfId="0" applyFont="1" applyBorder="1" applyAlignment="1">
      <alignment horizontal="center" vertical="center" wrapText="1"/>
    </xf>
    <xf numFmtId="169" fontId="2" fillId="0" borderId="52" xfId="0" applyNumberFormat="1" applyFont="1" applyBorder="1" applyAlignment="1">
      <alignment horizontal="center" vertical="center" wrapText="1"/>
    </xf>
    <xf numFmtId="0" fontId="2" fillId="0" borderId="52" xfId="0" applyFont="1" applyBorder="1" applyAlignment="1">
      <alignment vertical="center" wrapText="1"/>
    </xf>
    <xf numFmtId="0" fontId="2" fillId="0" borderId="52" xfId="0" applyFont="1" applyBorder="1" applyAlignment="1">
      <alignment horizontal="center" vertical="center" wrapText="1"/>
    </xf>
    <xf numFmtId="0" fontId="2" fillId="25" borderId="52" xfId="0" applyFont="1" applyFill="1" applyBorder="1" applyAlignment="1">
      <alignment vertical="center" wrapText="1"/>
    </xf>
    <xf numFmtId="168" fontId="2" fillId="0" borderId="52" xfId="0" applyNumberFormat="1" applyFont="1" applyBorder="1" applyAlignment="1">
      <alignment vertical="center" wrapText="1"/>
    </xf>
    <xf numFmtId="0" fontId="2" fillId="25" borderId="52" xfId="0" applyFont="1" applyFill="1" applyBorder="1" applyAlignment="1">
      <alignment horizontal="left" vertical="center" wrapText="1"/>
    </xf>
    <xf numFmtId="17" fontId="2" fillId="25" borderId="52" xfId="0" applyNumberFormat="1" applyFont="1" applyFill="1" applyBorder="1" applyAlignment="1">
      <alignment horizontal="center" vertical="center" wrapText="1"/>
    </xf>
    <xf numFmtId="169" fontId="2" fillId="25" borderId="52" xfId="0" applyNumberFormat="1" applyFont="1" applyFill="1" applyBorder="1" applyAlignment="1">
      <alignment horizontal="center" vertical="center" wrapText="1"/>
    </xf>
    <xf numFmtId="0" fontId="17" fillId="25" borderId="52" xfId="0" applyFont="1" applyFill="1" applyBorder="1" applyAlignment="1">
      <alignment horizontal="left" vertical="center" wrapText="1"/>
    </xf>
    <xf numFmtId="0" fontId="37" fillId="0" borderId="52" xfId="0" applyFont="1" applyBorder="1" applyAlignment="1">
      <alignment horizontal="left" vertical="center" wrapText="1"/>
    </xf>
    <xf numFmtId="17" fontId="37" fillId="0" borderId="2" xfId="0" applyNumberFormat="1" applyFont="1" applyBorder="1" applyAlignment="1">
      <alignment horizontal="center" vertical="center" wrapText="1"/>
    </xf>
    <xf numFmtId="0" fontId="37" fillId="0" borderId="52" xfId="0" applyFont="1" applyBorder="1" applyAlignment="1">
      <alignment horizontal="center" vertical="center" wrapText="1"/>
    </xf>
    <xf numFmtId="165" fontId="37" fillId="0" borderId="52" xfId="0" applyNumberFormat="1" applyFont="1" applyBorder="1" applyAlignment="1">
      <alignment horizontal="center" vertical="center" wrapText="1"/>
    </xf>
    <xf numFmtId="0" fontId="17" fillId="0" borderId="52" xfId="0" applyFont="1" applyBorder="1" applyAlignment="1">
      <alignment horizontal="left" vertical="center" wrapText="1"/>
    </xf>
    <xf numFmtId="165" fontId="17" fillId="25" borderId="52" xfId="0" applyNumberFormat="1" applyFont="1" applyFill="1" applyBorder="1" applyAlignment="1">
      <alignment horizontal="center" vertical="center" wrapText="1"/>
    </xf>
    <xf numFmtId="0" fontId="17" fillId="25" borderId="52" xfId="0" applyFont="1" applyFill="1" applyBorder="1" applyAlignment="1">
      <alignment horizontal="center" vertical="center" wrapText="1"/>
    </xf>
    <xf numFmtId="0" fontId="17" fillId="0" borderId="2" xfId="0" applyFont="1" applyBorder="1" applyAlignment="1">
      <alignment horizontal="left" vertical="center" wrapText="1"/>
    </xf>
    <xf numFmtId="168" fontId="2" fillId="0" borderId="52" xfId="0" applyNumberFormat="1" applyFont="1" applyBorder="1" applyAlignment="1">
      <alignment horizontal="left" vertical="center" wrapText="1"/>
    </xf>
    <xf numFmtId="17" fontId="38" fillId="0" borderId="2" xfId="0" applyNumberFormat="1" applyFont="1" applyBorder="1" applyAlignment="1">
      <alignment horizontal="center" vertical="center" wrapText="1"/>
    </xf>
    <xf numFmtId="0" fontId="17" fillId="25" borderId="52" xfId="0" applyFont="1" applyFill="1" applyBorder="1" applyAlignment="1">
      <alignment vertical="center" wrapText="1"/>
    </xf>
    <xf numFmtId="164" fontId="2" fillId="0" borderId="53" xfId="5" applyNumberFormat="1" applyFont="1" applyFill="1" applyBorder="1" applyAlignment="1">
      <alignment horizontal="center" vertical="center" wrapText="1"/>
    </xf>
    <xf numFmtId="0" fontId="17" fillId="0" borderId="52" xfId="0" applyFont="1" applyBorder="1" applyAlignment="1">
      <alignment horizontal="center" vertical="center" wrapText="1"/>
    </xf>
    <xf numFmtId="0" fontId="37" fillId="25" borderId="52" xfId="0" applyFont="1" applyFill="1" applyBorder="1" applyAlignment="1">
      <alignment horizontal="left" wrapText="1"/>
    </xf>
    <xf numFmtId="0" fontId="2" fillId="25" borderId="52" xfId="0" applyFont="1" applyFill="1" applyBorder="1" applyAlignment="1">
      <alignment horizontal="center" vertical="center" wrapText="1"/>
    </xf>
    <xf numFmtId="0" fontId="39" fillId="0" borderId="52" xfId="0" applyFont="1" applyBorder="1" applyAlignment="1">
      <alignment vertical="center" wrapText="1"/>
    </xf>
    <xf numFmtId="0" fontId="17" fillId="0" borderId="52" xfId="0" applyFont="1" applyBorder="1" applyAlignment="1">
      <alignment vertical="center" wrapText="1"/>
    </xf>
    <xf numFmtId="0" fontId="37" fillId="0" borderId="2" xfId="0" applyFont="1" applyBorder="1" applyAlignment="1">
      <alignment horizontal="left" vertical="center" wrapText="1"/>
    </xf>
    <xf numFmtId="0" fontId="37" fillId="0" borderId="2" xfId="0" applyFont="1" applyBorder="1" applyAlignment="1">
      <alignment horizontal="center" vertical="center" wrapText="1"/>
    </xf>
    <xf numFmtId="165" fontId="37" fillId="0" borderId="2" xfId="0" applyNumberFormat="1" applyFont="1" applyBorder="1" applyAlignment="1">
      <alignment horizontal="center" vertical="center" wrapText="1"/>
    </xf>
    <xf numFmtId="168" fontId="2" fillId="0" borderId="2" xfId="0" applyNumberFormat="1" applyFont="1" applyBorder="1" applyAlignment="1">
      <alignment vertical="center" wrapText="1"/>
    </xf>
    <xf numFmtId="17" fontId="37" fillId="0" borderId="52" xfId="0" applyNumberFormat="1" applyFont="1" applyBorder="1" applyAlignment="1">
      <alignment horizontal="center" vertical="center" wrapText="1"/>
    </xf>
    <xf numFmtId="0" fontId="17" fillId="0" borderId="2" xfId="0" applyFont="1" applyBorder="1" applyAlignment="1">
      <alignment horizontal="center" vertical="center" wrapText="1"/>
    </xf>
    <xf numFmtId="172" fontId="2" fillId="0" borderId="52" xfId="0" applyNumberFormat="1" applyFont="1" applyBorder="1" applyAlignment="1">
      <alignment horizontal="center" vertical="center" wrapText="1"/>
    </xf>
    <xf numFmtId="0" fontId="0" fillId="0" borderId="52" xfId="0" applyBorder="1" applyAlignment="1">
      <alignment horizontal="left" vertical="center" wrapText="1"/>
    </xf>
    <xf numFmtId="168" fontId="0" fillId="0" borderId="52" xfId="0" applyNumberFormat="1" applyBorder="1" applyAlignment="1">
      <alignment vertical="center" wrapText="1"/>
    </xf>
    <xf numFmtId="17" fontId="17" fillId="0" borderId="2" xfId="0" applyNumberFormat="1" applyFont="1" applyBorder="1" applyAlignment="1">
      <alignment horizontal="left" vertical="center" wrapText="1"/>
    </xf>
    <xf numFmtId="0" fontId="2" fillId="0" borderId="4" xfId="2" applyBorder="1" applyAlignment="1">
      <alignment vertical="center" wrapText="1"/>
    </xf>
    <xf numFmtId="17" fontId="37" fillId="0" borderId="53" xfId="0" applyNumberFormat="1" applyFont="1" applyBorder="1" applyAlignment="1">
      <alignment horizontal="center" vertical="center"/>
    </xf>
    <xf numFmtId="17" fontId="17" fillId="0" borderId="2" xfId="0" applyNumberFormat="1" applyFont="1" applyBorder="1" applyAlignment="1">
      <alignment horizontal="center" vertical="center" wrapText="1"/>
    </xf>
    <xf numFmtId="17" fontId="2" fillId="0" borderId="53" xfId="0" applyNumberFormat="1" applyFont="1" applyBorder="1" applyAlignment="1">
      <alignment horizontal="center" vertical="center" wrapText="1"/>
    </xf>
    <xf numFmtId="165" fontId="17" fillId="0" borderId="2" xfId="2" applyNumberFormat="1" applyFont="1" applyBorder="1" applyAlignment="1">
      <alignment horizontal="center" vertical="center"/>
    </xf>
    <xf numFmtId="0" fontId="17" fillId="0" borderId="2" xfId="2" applyFont="1" applyBorder="1" applyAlignment="1">
      <alignment horizontal="center" vertical="center" wrapText="1"/>
    </xf>
    <xf numFmtId="0" fontId="2" fillId="0" borderId="4" xfId="2" applyBorder="1" applyAlignment="1">
      <alignment horizontal="center" vertical="center"/>
    </xf>
    <xf numFmtId="0" fontId="0" fillId="0" borderId="52" xfId="0" applyBorder="1" applyAlignment="1">
      <alignment vertical="center" wrapText="1"/>
    </xf>
    <xf numFmtId="0" fontId="17" fillId="0" borderId="52" xfId="2" applyFont="1" applyBorder="1" applyAlignment="1">
      <alignment horizontal="left" vertical="center" wrapText="1"/>
    </xf>
    <xf numFmtId="0" fontId="2" fillId="0" borderId="52" xfId="2" applyBorder="1" applyAlignment="1">
      <alignment horizontal="left" vertical="center" wrapText="1"/>
    </xf>
    <xf numFmtId="17" fontId="37" fillId="0" borderId="52" xfId="2" applyNumberFormat="1" applyFont="1" applyBorder="1" applyAlignment="1">
      <alignment horizontal="center" vertical="center" wrapText="1"/>
    </xf>
    <xf numFmtId="0" fontId="2" fillId="0" borderId="52" xfId="2" applyBorder="1" applyAlignment="1">
      <alignment horizontal="center" vertical="center" wrapText="1"/>
    </xf>
    <xf numFmtId="169" fontId="2" fillId="0" borderId="52" xfId="2" applyNumberFormat="1" applyBorder="1" applyAlignment="1">
      <alignment horizontal="center" vertical="center" wrapText="1"/>
    </xf>
    <xf numFmtId="0" fontId="17" fillId="25" borderId="52" xfId="2" applyFont="1" applyFill="1" applyBorder="1" applyAlignment="1">
      <alignment horizontal="left" vertical="center" wrapText="1"/>
    </xf>
    <xf numFmtId="17" fontId="2" fillId="0" borderId="52" xfId="2" applyNumberFormat="1" applyBorder="1" applyAlignment="1">
      <alignment horizontal="center" vertical="center" wrapText="1"/>
    </xf>
    <xf numFmtId="0" fontId="17" fillId="0" borderId="52" xfId="2" applyFont="1" applyBorder="1" applyAlignment="1">
      <alignment vertical="center" wrapText="1"/>
    </xf>
    <xf numFmtId="17" fontId="17" fillId="0" borderId="52" xfId="2" applyNumberFormat="1" applyFont="1" applyBorder="1" applyAlignment="1">
      <alignment horizontal="center" vertical="center" wrapText="1"/>
    </xf>
    <xf numFmtId="0" fontId="37" fillId="0" borderId="52" xfId="2" applyFont="1" applyBorder="1" applyAlignment="1">
      <alignment horizontal="center" vertical="center" wrapText="1"/>
    </xf>
    <xf numFmtId="0" fontId="37" fillId="0" borderId="52" xfId="2" applyFont="1" applyBorder="1" applyAlignment="1">
      <alignment horizontal="left" vertical="center" wrapText="1"/>
    </xf>
    <xf numFmtId="17" fontId="2" fillId="0" borderId="53" xfId="2" applyNumberFormat="1" applyBorder="1" applyAlignment="1">
      <alignment horizontal="center" vertical="center" wrapText="1"/>
    </xf>
    <xf numFmtId="168" fontId="2" fillId="0" borderId="52" xfId="2" applyNumberFormat="1" applyBorder="1" applyAlignment="1">
      <alignment horizontal="left" vertical="center" wrapText="1"/>
    </xf>
    <xf numFmtId="168" fontId="2" fillId="0" borderId="52" xfId="2" applyNumberFormat="1" applyBorder="1" applyAlignment="1">
      <alignment vertical="center" wrapText="1"/>
    </xf>
    <xf numFmtId="0" fontId="2" fillId="0" borderId="53" xfId="2" applyBorder="1" applyAlignment="1">
      <alignment horizontal="left" vertical="center" wrapText="1"/>
    </xf>
    <xf numFmtId="164" fontId="2" fillId="0" borderId="2" xfId="6" applyNumberFormat="1" applyFont="1" applyFill="1" applyBorder="1" applyAlignment="1">
      <alignment horizontal="center" vertical="center" wrapText="1"/>
    </xf>
    <xf numFmtId="0" fontId="37" fillId="0" borderId="56" xfId="2" applyFont="1" applyBorder="1" applyAlignment="1">
      <alignment horizontal="left" vertical="center" wrapText="1"/>
    </xf>
    <xf numFmtId="168" fontId="17" fillId="0" borderId="52" xfId="2" applyNumberFormat="1" applyFont="1" applyBorder="1" applyAlignment="1">
      <alignment horizontal="left" vertical="center" wrapText="1"/>
    </xf>
    <xf numFmtId="17" fontId="17" fillId="0" borderId="53" xfId="2" applyNumberFormat="1" applyFont="1" applyBorder="1" applyAlignment="1">
      <alignment horizontal="center" vertical="center" wrapText="1"/>
    </xf>
    <xf numFmtId="0" fontId="17" fillId="0" borderId="53" xfId="2" applyFont="1" applyBorder="1" applyAlignment="1">
      <alignment horizontal="center" vertical="center" wrapText="1"/>
    </xf>
    <xf numFmtId="17" fontId="17" fillId="0" borderId="2" xfId="2" applyNumberFormat="1" applyFont="1" applyBorder="1" applyAlignment="1">
      <alignment horizontal="center" vertical="center" wrapText="1"/>
    </xf>
    <xf numFmtId="168" fontId="17" fillId="0" borderId="52" xfId="2" applyNumberFormat="1" applyFont="1" applyBorder="1" applyAlignment="1">
      <alignment vertical="center" wrapText="1"/>
    </xf>
    <xf numFmtId="0" fontId="17" fillId="0" borderId="52" xfId="2" applyFont="1" applyBorder="1" applyAlignment="1">
      <alignment horizontal="center" vertical="center" wrapText="1"/>
    </xf>
    <xf numFmtId="0" fontId="17" fillId="0" borderId="2" xfId="2" applyFont="1" applyBorder="1" applyAlignment="1">
      <alignment horizontal="left" vertical="center" wrapText="1"/>
    </xf>
    <xf numFmtId="0" fontId="37" fillId="0" borderId="2" xfId="2" applyFont="1" applyBorder="1" applyAlignment="1">
      <alignment horizontal="left" vertical="center" wrapText="1"/>
    </xf>
    <xf numFmtId="17" fontId="17" fillId="0" borderId="52" xfId="2" applyNumberFormat="1" applyFont="1" applyBorder="1" applyAlignment="1">
      <alignment horizontal="center" vertical="center"/>
    </xf>
    <xf numFmtId="17" fontId="2" fillId="0" borderId="52" xfId="2" applyNumberFormat="1" applyBorder="1" applyAlignment="1">
      <alignment horizontal="left" vertical="center" wrapText="1"/>
    </xf>
    <xf numFmtId="17" fontId="37" fillId="0" borderId="2" xfId="2" applyNumberFormat="1" applyFont="1" applyBorder="1" applyAlignment="1">
      <alignment horizontal="center" vertical="center" wrapText="1"/>
    </xf>
    <xf numFmtId="17" fontId="37" fillId="0" borderId="52" xfId="2" applyNumberFormat="1" applyFont="1" applyBorder="1" applyAlignment="1">
      <alignment horizontal="center" vertical="center"/>
    </xf>
    <xf numFmtId="0" fontId="2" fillId="0" borderId="2" xfId="2" applyBorder="1" applyAlignment="1">
      <alignment vertical="center" wrapText="1"/>
    </xf>
    <xf numFmtId="171" fontId="2" fillId="0" borderId="52" xfId="2" applyNumberFormat="1" applyBorder="1" applyAlignment="1">
      <alignment horizontal="left" vertical="center" wrapText="1"/>
    </xf>
    <xf numFmtId="171" fontId="2" fillId="0" borderId="52" xfId="2" applyNumberFormat="1" applyBorder="1" applyAlignment="1">
      <alignment horizontal="center" vertical="center" wrapText="1"/>
    </xf>
    <xf numFmtId="171" fontId="2" fillId="0" borderId="2" xfId="2" applyNumberFormat="1" applyBorder="1" applyAlignment="1">
      <alignment horizontal="left" vertical="center" wrapText="1"/>
    </xf>
    <xf numFmtId="17" fontId="38" fillId="0" borderId="2" xfId="2" applyNumberFormat="1" applyFont="1" applyBorder="1" applyAlignment="1">
      <alignment horizontal="center" vertical="center" wrapText="1"/>
    </xf>
    <xf numFmtId="17" fontId="2" fillId="0" borderId="2" xfId="2" applyNumberFormat="1" applyBorder="1" applyAlignment="1">
      <alignment horizontal="center" vertical="center" wrapText="1"/>
    </xf>
    <xf numFmtId="169" fontId="2" fillId="0" borderId="2" xfId="2" applyNumberFormat="1" applyBorder="1" applyAlignment="1">
      <alignment horizontal="center" vertical="center" wrapText="1"/>
    </xf>
    <xf numFmtId="17" fontId="0" fillId="0" borderId="52" xfId="0" applyNumberFormat="1" applyBorder="1" applyAlignment="1">
      <alignment horizontal="center" vertical="center" wrapText="1"/>
    </xf>
    <xf numFmtId="169" fontId="0" fillId="0" borderId="52" xfId="0" applyNumberFormat="1" applyBorder="1" applyAlignment="1">
      <alignment horizontal="left" vertical="center" wrapText="1"/>
    </xf>
    <xf numFmtId="17" fontId="0" fillId="0" borderId="52" xfId="0" applyNumberFormat="1" applyBorder="1" applyAlignment="1">
      <alignment horizontal="left" vertical="center" wrapText="1"/>
    </xf>
    <xf numFmtId="0" fontId="0" fillId="25" borderId="52" xfId="0" applyFill="1" applyBorder="1" applyAlignment="1">
      <alignment horizontal="left" vertical="center" wrapText="1"/>
    </xf>
    <xf numFmtId="0" fontId="0" fillId="0" borderId="53" xfId="0" applyBorder="1" applyAlignment="1">
      <alignment horizontal="left" vertical="center"/>
    </xf>
    <xf numFmtId="0" fontId="37" fillId="0" borderId="53" xfId="0" applyFont="1" applyBorder="1" applyAlignment="1">
      <alignment horizontal="left" vertical="center" wrapText="1"/>
    </xf>
    <xf numFmtId="0" fontId="0" fillId="0" borderId="53" xfId="0" applyBorder="1" applyAlignment="1">
      <alignment horizontal="left" vertical="center" wrapText="1"/>
    </xf>
    <xf numFmtId="17" fontId="0" fillId="25" borderId="52" xfId="0" applyNumberFormat="1" applyFill="1" applyBorder="1" applyAlignment="1">
      <alignment horizontal="left" vertical="center" wrapText="1"/>
    </xf>
    <xf numFmtId="169" fontId="0" fillId="25" borderId="52" xfId="0" applyNumberFormat="1" applyFill="1" applyBorder="1" applyAlignment="1">
      <alignment horizontal="left" vertical="center" wrapText="1"/>
    </xf>
    <xf numFmtId="165" fontId="37" fillId="0" borderId="52" xfId="0" applyNumberFormat="1" applyFont="1" applyBorder="1" applyAlignment="1">
      <alignment horizontal="left" vertical="center" wrapText="1"/>
    </xf>
    <xf numFmtId="165" fontId="17" fillId="25" borderId="52" xfId="0" applyNumberFormat="1" applyFont="1" applyFill="1" applyBorder="1" applyAlignment="1">
      <alignment horizontal="left" vertical="center" wrapText="1"/>
    </xf>
    <xf numFmtId="168" fontId="0" fillId="0" borderId="52" xfId="0" applyNumberFormat="1" applyBorder="1" applyAlignment="1">
      <alignment horizontal="left" vertical="center" wrapText="1"/>
    </xf>
    <xf numFmtId="0" fontId="13" fillId="0" borderId="52" xfId="0" applyFont="1" applyBorder="1" applyAlignment="1">
      <alignment horizontal="left" vertical="center" wrapText="1"/>
    </xf>
    <xf numFmtId="164" fontId="0" fillId="0" borderId="53" xfId="5" applyNumberFormat="1" applyFont="1" applyFill="1" applyBorder="1" applyAlignment="1">
      <alignment horizontal="left" vertical="center" wrapText="1"/>
    </xf>
    <xf numFmtId="0" fontId="39" fillId="0" borderId="52" xfId="0" applyFont="1" applyBorder="1" applyAlignment="1">
      <alignment horizontal="left" vertical="center" wrapText="1"/>
    </xf>
    <xf numFmtId="165" fontId="37" fillId="0" borderId="2" xfId="0" applyNumberFormat="1" applyFont="1" applyBorder="1" applyAlignment="1">
      <alignment horizontal="left" vertical="center" wrapText="1"/>
    </xf>
    <xf numFmtId="0" fontId="0" fillId="0" borderId="53" xfId="0" applyBorder="1" applyAlignment="1">
      <alignment horizontal="left" vertical="top" wrapText="1"/>
    </xf>
    <xf numFmtId="0" fontId="17" fillId="25" borderId="2" xfId="0" applyFont="1" applyFill="1" applyBorder="1" applyAlignment="1">
      <alignment horizontal="left" vertical="center" wrapText="1"/>
    </xf>
    <xf numFmtId="165" fontId="17" fillId="25" borderId="2" xfId="0" applyNumberFormat="1" applyFont="1" applyFill="1" applyBorder="1" applyAlignment="1">
      <alignment horizontal="left" vertical="center" wrapText="1"/>
    </xf>
    <xf numFmtId="0" fontId="37" fillId="0" borderId="0" xfId="0" applyFont="1" applyAlignment="1">
      <alignment horizontal="left" vertical="center" wrapText="1"/>
    </xf>
    <xf numFmtId="165" fontId="17" fillId="0" borderId="2" xfId="0" applyNumberFormat="1" applyFont="1" applyBorder="1" applyAlignment="1">
      <alignment horizontal="left" vertical="center" wrapText="1"/>
    </xf>
    <xf numFmtId="172" fontId="0" fillId="0" borderId="52" xfId="0" applyNumberFormat="1" applyBorder="1" applyAlignment="1">
      <alignment horizontal="left" vertical="center" wrapText="1"/>
    </xf>
    <xf numFmtId="0" fontId="37" fillId="0" borderId="53" xfId="0" applyFont="1" applyBorder="1" applyAlignment="1">
      <alignment horizontal="left" vertical="center"/>
    </xf>
    <xf numFmtId="17" fontId="37" fillId="0" borderId="53" xfId="0" applyNumberFormat="1" applyFont="1" applyBorder="1" applyAlignment="1">
      <alignment horizontal="left" vertical="center"/>
    </xf>
    <xf numFmtId="17" fontId="0" fillId="0" borderId="53" xfId="0" applyNumberFormat="1" applyBorder="1" applyAlignment="1">
      <alignment horizontal="left" vertical="center" wrapText="1"/>
    </xf>
    <xf numFmtId="0" fontId="13" fillId="0" borderId="53" xfId="0" applyFont="1" applyBorder="1" applyAlignment="1">
      <alignment horizontal="left" vertical="center" wrapText="1"/>
    </xf>
    <xf numFmtId="0" fontId="37" fillId="0" borderId="52" xfId="0" applyFont="1" applyBorder="1" applyAlignment="1">
      <alignment horizontal="left" vertical="center"/>
    </xf>
    <xf numFmtId="17" fontId="17" fillId="25" borderId="52" xfId="0" applyNumberFormat="1" applyFont="1" applyFill="1" applyBorder="1" applyAlignment="1">
      <alignment horizontal="left" vertical="center" wrapText="1"/>
    </xf>
    <xf numFmtId="165" fontId="17" fillId="0" borderId="52" xfId="0" applyNumberFormat="1" applyFont="1" applyBorder="1" applyAlignment="1">
      <alignment horizontal="left" vertical="center" wrapText="1"/>
    </xf>
    <xf numFmtId="165" fontId="17" fillId="25" borderId="54" xfId="0" applyNumberFormat="1" applyFont="1" applyFill="1" applyBorder="1" applyAlignment="1">
      <alignment horizontal="left" vertical="center" wrapText="1"/>
    </xf>
    <xf numFmtId="0" fontId="0" fillId="0" borderId="57" xfId="0" applyBorder="1" applyAlignment="1">
      <alignment horizontal="left"/>
    </xf>
    <xf numFmtId="0" fontId="0" fillId="0" borderId="2" xfId="0" applyBorder="1" applyAlignment="1">
      <alignment horizontal="left" vertical="center" wrapText="1"/>
    </xf>
    <xf numFmtId="17" fontId="37" fillId="0" borderId="52" xfId="0" applyNumberFormat="1" applyFont="1" applyBorder="1" applyAlignment="1">
      <alignment horizontal="left" vertical="center"/>
    </xf>
    <xf numFmtId="171" fontId="0" fillId="0" borderId="52" xfId="0" applyNumberFormat="1" applyBorder="1" applyAlignment="1">
      <alignment horizontal="left" vertical="center" wrapText="1"/>
    </xf>
    <xf numFmtId="171" fontId="17" fillId="0" borderId="2" xfId="0" applyNumberFormat="1" applyFont="1" applyBorder="1" applyAlignment="1">
      <alignment horizontal="left" vertical="center" wrapText="1"/>
    </xf>
    <xf numFmtId="171" fontId="0" fillId="0" borderId="2" xfId="0" applyNumberFormat="1" applyBorder="1" applyAlignment="1">
      <alignment horizontal="left" vertical="center" wrapText="1"/>
    </xf>
    <xf numFmtId="17" fontId="0" fillId="0" borderId="2" xfId="0" applyNumberFormat="1" applyBorder="1" applyAlignment="1">
      <alignment horizontal="left" vertical="center" wrapText="1"/>
    </xf>
    <xf numFmtId="169" fontId="0" fillId="0" borderId="2" xfId="0" applyNumberFormat="1" applyBorder="1" applyAlignment="1">
      <alignment horizontal="left" vertical="center" wrapText="1"/>
    </xf>
    <xf numFmtId="0" fontId="0" fillId="0" borderId="52" xfId="0" applyBorder="1" applyAlignment="1">
      <alignment horizontal="left" vertical="top" wrapText="1"/>
    </xf>
    <xf numFmtId="0" fontId="0" fillId="0" borderId="4" xfId="0" applyBorder="1" applyAlignment="1">
      <alignment vertical="center" wrapText="1"/>
    </xf>
    <xf numFmtId="17" fontId="0" fillId="0" borderId="4" xfId="0" applyNumberFormat="1" applyBorder="1" applyAlignment="1">
      <alignment horizontal="center" vertical="center" wrapText="1"/>
    </xf>
    <xf numFmtId="0" fontId="0" fillId="0" borderId="2" xfId="0" applyBorder="1" applyAlignment="1">
      <alignment vertical="center" wrapText="1"/>
    </xf>
    <xf numFmtId="17" fontId="0" fillId="0" borderId="2" xfId="0" applyNumberFormat="1" applyBorder="1" applyAlignment="1">
      <alignment horizontal="center" vertical="center" wrapText="1"/>
    </xf>
    <xf numFmtId="0" fontId="13" fillId="0" borderId="2" xfId="0" applyFont="1" applyBorder="1" applyAlignment="1">
      <alignment vertical="center" wrapText="1"/>
    </xf>
    <xf numFmtId="17" fontId="0" fillId="0" borderId="2" xfId="0" applyNumberFormat="1" applyBorder="1" applyAlignment="1">
      <alignment vertical="center" wrapText="1"/>
    </xf>
    <xf numFmtId="0" fontId="37" fillId="0" borderId="2" xfId="0" applyFont="1" applyBorder="1" applyAlignment="1">
      <alignment vertical="center" wrapText="1"/>
    </xf>
    <xf numFmtId="0" fontId="17" fillId="0" borderId="2" xfId="0" applyFont="1" applyBorder="1" applyAlignment="1">
      <alignment vertical="center" wrapText="1"/>
    </xf>
    <xf numFmtId="17" fontId="17" fillId="0" borderId="2" xfId="0" applyNumberFormat="1" applyFont="1" applyBorder="1" applyAlignment="1">
      <alignment vertical="center" wrapText="1"/>
    </xf>
    <xf numFmtId="165" fontId="0" fillId="0" borderId="2" xfId="0" applyNumberFormat="1" applyBorder="1" applyAlignment="1">
      <alignment vertical="center" wrapText="1"/>
    </xf>
    <xf numFmtId="0" fontId="17" fillId="0" borderId="4" xfId="0" applyFont="1" applyBorder="1" applyAlignment="1">
      <alignment vertical="center" wrapText="1"/>
    </xf>
    <xf numFmtId="17" fontId="0" fillId="0" borderId="4" xfId="0" applyNumberFormat="1" applyBorder="1" applyAlignment="1">
      <alignment vertical="center" wrapText="1"/>
    </xf>
    <xf numFmtId="0" fontId="13" fillId="0" borderId="4" xfId="0" applyFont="1" applyBorder="1" applyAlignment="1">
      <alignment vertical="center" wrapText="1"/>
    </xf>
    <xf numFmtId="17" fontId="17" fillId="0" borderId="4" xfId="0" applyNumberFormat="1" applyFont="1" applyBorder="1" applyAlignment="1">
      <alignment vertical="center" wrapText="1"/>
    </xf>
    <xf numFmtId="17" fontId="17" fillId="0" borderId="52" xfId="0" applyNumberFormat="1" applyFont="1" applyBorder="1" applyAlignment="1">
      <alignment horizontal="center" vertical="center" wrapText="1"/>
    </xf>
    <xf numFmtId="165" fontId="17" fillId="25" borderId="54" xfId="0" applyNumberFormat="1" applyFont="1" applyFill="1" applyBorder="1" applyAlignment="1">
      <alignment horizontal="center" vertical="center" wrapText="1"/>
    </xf>
    <xf numFmtId="0" fontId="37" fillId="0" borderId="4" xfId="0" applyFont="1" applyBorder="1" applyAlignment="1">
      <alignment vertical="center" wrapText="1"/>
    </xf>
    <xf numFmtId="17" fontId="2" fillId="0" borderId="55" xfId="0" applyNumberFormat="1" applyFont="1" applyBorder="1" applyAlignment="1">
      <alignment horizontal="center" vertical="center" wrapText="1"/>
    </xf>
    <xf numFmtId="164" fontId="2" fillId="0" borderId="2" xfId="5" applyNumberFormat="1" applyFont="1" applyFill="1" applyBorder="1" applyAlignment="1">
      <alignment horizontal="center" vertical="center" wrapText="1"/>
    </xf>
    <xf numFmtId="0" fontId="37" fillId="0" borderId="56" xfId="0" applyFont="1" applyBorder="1" applyAlignment="1">
      <alignment horizontal="left" vertical="center" wrapText="1"/>
    </xf>
    <xf numFmtId="173" fontId="13" fillId="0" borderId="4" xfId="0" applyNumberFormat="1" applyFont="1" applyBorder="1" applyAlignment="1">
      <alignment vertical="center" wrapText="1"/>
    </xf>
    <xf numFmtId="168" fontId="17" fillId="0" borderId="52" xfId="0" applyNumberFormat="1" applyFont="1" applyBorder="1" applyAlignment="1">
      <alignment horizontal="left" vertical="center" wrapText="1"/>
    </xf>
    <xf numFmtId="17" fontId="17" fillId="0" borderId="53" xfId="0" applyNumberFormat="1" applyFont="1" applyBorder="1" applyAlignment="1">
      <alignment horizontal="center" vertical="center" wrapText="1"/>
    </xf>
    <xf numFmtId="0" fontId="17" fillId="0" borderId="53" xfId="0" applyFont="1" applyBorder="1" applyAlignment="1">
      <alignment horizontal="center" vertical="center" wrapText="1"/>
    </xf>
    <xf numFmtId="168" fontId="17" fillId="0" borderId="52" xfId="0" applyNumberFormat="1" applyFont="1" applyBorder="1" applyAlignment="1">
      <alignment vertical="center" wrapText="1"/>
    </xf>
    <xf numFmtId="0" fontId="45" fillId="0" borderId="2" xfId="0" applyFont="1" applyBorder="1" applyAlignment="1">
      <alignment vertical="center" wrapText="1"/>
    </xf>
    <xf numFmtId="17" fontId="37" fillId="0" borderId="2" xfId="0" applyNumberFormat="1" applyFont="1" applyBorder="1" applyAlignment="1">
      <alignment vertical="center" wrapText="1"/>
    </xf>
    <xf numFmtId="17" fontId="17" fillId="0" borderId="52" xfId="0" applyNumberFormat="1" applyFont="1" applyBorder="1" applyAlignment="1">
      <alignment horizontal="left" vertical="center" wrapText="1"/>
    </xf>
    <xf numFmtId="17" fontId="17" fillId="0" borderId="52" xfId="0" applyNumberFormat="1" applyFont="1" applyBorder="1" applyAlignment="1">
      <alignment horizontal="left" vertical="center"/>
    </xf>
    <xf numFmtId="169" fontId="0" fillId="0" borderId="52" xfId="0" applyNumberFormat="1" applyBorder="1" applyAlignment="1">
      <alignment horizontal="center" vertical="center" wrapText="1"/>
    </xf>
    <xf numFmtId="17" fontId="37" fillId="0" borderId="2" xfId="0" applyNumberFormat="1" applyFont="1" applyBorder="1" applyAlignment="1">
      <alignment horizontal="left" vertical="center" wrapText="1"/>
    </xf>
    <xf numFmtId="17" fontId="13" fillId="0" borderId="2" xfId="0" applyNumberFormat="1" applyFont="1" applyBorder="1" applyAlignment="1">
      <alignment vertical="center" wrapText="1"/>
    </xf>
    <xf numFmtId="0" fontId="0" fillId="0" borderId="52" xfId="0" applyBorder="1" applyAlignment="1">
      <alignment horizontal="center" vertical="center" wrapText="1"/>
    </xf>
    <xf numFmtId="171" fontId="2" fillId="0" borderId="52" xfId="0" applyNumberFormat="1" applyFont="1" applyBorder="1" applyAlignment="1">
      <alignment horizontal="left" vertical="center" wrapText="1"/>
    </xf>
    <xf numFmtId="17" fontId="2" fillId="0" borderId="52" xfId="0" applyNumberFormat="1" applyFont="1" applyBorder="1" applyAlignment="1">
      <alignment horizontal="left" vertical="center" wrapText="1"/>
    </xf>
    <xf numFmtId="171" fontId="2" fillId="0" borderId="52" xfId="0" applyNumberFormat="1" applyFont="1" applyBorder="1" applyAlignment="1">
      <alignment horizontal="center" vertical="center" wrapText="1"/>
    </xf>
    <xf numFmtId="171" fontId="2" fillId="0" borderId="2" xfId="0" applyNumberFormat="1" applyFont="1" applyBorder="1" applyAlignment="1">
      <alignment horizontal="left" vertical="center" wrapText="1"/>
    </xf>
    <xf numFmtId="17" fontId="38" fillId="0" borderId="2" xfId="0" applyNumberFormat="1" applyFont="1" applyBorder="1" applyAlignment="1">
      <alignment horizontal="left" vertical="center" wrapText="1"/>
    </xf>
    <xf numFmtId="17" fontId="2" fillId="0" borderId="2" xfId="0" applyNumberFormat="1" applyFont="1" applyBorder="1" applyAlignment="1">
      <alignment horizontal="center" vertical="center" wrapText="1"/>
    </xf>
    <xf numFmtId="169" fontId="2" fillId="0" borderId="2" xfId="0" applyNumberFormat="1" applyFont="1" applyBorder="1" applyAlignment="1">
      <alignment horizontal="center" vertical="center" wrapText="1"/>
    </xf>
    <xf numFmtId="0" fontId="17" fillId="0" borderId="2" xfId="0" applyFont="1" applyBorder="1" applyAlignment="1">
      <alignment horizontal="center" vertical="center"/>
    </xf>
    <xf numFmtId="17" fontId="17" fillId="0" borderId="2" xfId="0" applyNumberFormat="1" applyFont="1" applyBorder="1" applyAlignment="1">
      <alignment vertical="center"/>
    </xf>
    <xf numFmtId="165" fontId="17" fillId="0" borderId="2" xfId="0" applyNumberFormat="1" applyFont="1" applyBorder="1" applyAlignment="1">
      <alignment vertical="center"/>
    </xf>
    <xf numFmtId="165" fontId="17" fillId="25" borderId="58" xfId="2" applyNumberFormat="1" applyFont="1" applyFill="1" applyBorder="1" applyAlignment="1">
      <alignment horizontal="center" vertical="center" wrapText="1"/>
    </xf>
    <xf numFmtId="17" fontId="16" fillId="0" borderId="52" xfId="0" applyNumberFormat="1" applyFont="1" applyBorder="1" applyAlignment="1">
      <alignment horizontal="left" vertical="center" wrapText="1"/>
    </xf>
    <xf numFmtId="0" fontId="17" fillId="0" borderId="4" xfId="2" applyFont="1" applyBorder="1" applyAlignment="1">
      <alignment vertical="center" wrapText="1"/>
    </xf>
    <xf numFmtId="0" fontId="17" fillId="0" borderId="24" xfId="2" applyFont="1" applyBorder="1" applyAlignment="1">
      <alignment vertical="center" wrapText="1"/>
    </xf>
    <xf numFmtId="0" fontId="17" fillId="0" borderId="2" xfId="2" applyFont="1" applyBorder="1" applyAlignment="1">
      <alignment vertical="center" wrapText="1"/>
    </xf>
    <xf numFmtId="17" fontId="17" fillId="0" borderId="2" xfId="2" applyNumberFormat="1" applyFont="1" applyBorder="1" applyAlignment="1">
      <alignment horizontal="center" vertical="center"/>
    </xf>
    <xf numFmtId="0" fontId="37" fillId="0" borderId="2" xfId="2" applyFont="1" applyBorder="1" applyAlignment="1">
      <alignment horizontal="center" vertical="center" wrapText="1"/>
    </xf>
    <xf numFmtId="0" fontId="47" fillId="0" borderId="52" xfId="0" applyFont="1" applyBorder="1" applyAlignment="1">
      <alignment horizontal="center" vertical="center" wrapText="1"/>
    </xf>
    <xf numFmtId="0" fontId="47" fillId="0" borderId="52" xfId="0" applyFont="1" applyBorder="1" applyAlignment="1">
      <alignment vertical="center" wrapText="1"/>
    </xf>
    <xf numFmtId="17" fontId="47" fillId="0" borderId="52" xfId="0" applyNumberFormat="1" applyFont="1" applyBorder="1" applyAlignment="1">
      <alignment horizontal="left" vertical="center" wrapText="1"/>
    </xf>
    <xf numFmtId="169" fontId="47" fillId="0" borderId="52" xfId="0" applyNumberFormat="1" applyFont="1" applyBorder="1" applyAlignment="1">
      <alignment horizontal="center" vertical="center" wrapText="1"/>
    </xf>
    <xf numFmtId="0" fontId="48" fillId="0" borderId="52" xfId="0" applyFont="1" applyBorder="1" applyAlignment="1">
      <alignment vertical="center" wrapText="1"/>
    </xf>
    <xf numFmtId="0" fontId="47" fillId="0" borderId="52" xfId="0" applyFont="1" applyBorder="1" applyAlignment="1">
      <alignment horizontal="left" vertical="center" wrapText="1"/>
    </xf>
    <xf numFmtId="0" fontId="48" fillId="0" borderId="52" xfId="0" applyFont="1" applyBorder="1" applyAlignment="1">
      <alignment horizontal="left" vertical="center" wrapText="1"/>
    </xf>
    <xf numFmtId="166" fontId="2" fillId="0" borderId="52" xfId="5" applyFont="1" applyBorder="1" applyAlignment="1">
      <alignment horizontal="left" vertical="center" wrapText="1"/>
    </xf>
    <xf numFmtId="0" fontId="50" fillId="0" borderId="4" xfId="0" applyFont="1" applyBorder="1" applyAlignment="1">
      <alignment vertical="center" wrapText="1"/>
    </xf>
    <xf numFmtId="0" fontId="22" fillId="0" borderId="52" xfId="0" applyFont="1" applyBorder="1" applyAlignment="1">
      <alignment horizontal="left" vertical="center" wrapText="1"/>
    </xf>
    <xf numFmtId="0" fontId="33" fillId="0" borderId="2" xfId="0" applyFont="1" applyBorder="1" applyAlignment="1">
      <alignment vertical="center" wrapText="1"/>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53" fillId="0" borderId="52" xfId="0" applyFont="1" applyBorder="1" applyAlignment="1">
      <alignment horizontal="center" vertical="center" wrapText="1"/>
    </xf>
    <xf numFmtId="0" fontId="53" fillId="0" borderId="4" xfId="0" applyFont="1" applyBorder="1" applyAlignment="1">
      <alignment vertical="center"/>
    </xf>
    <xf numFmtId="0" fontId="53" fillId="0" borderId="2" xfId="0" applyFont="1" applyBorder="1" applyAlignment="1">
      <alignment vertical="center"/>
    </xf>
    <xf numFmtId="0" fontId="53" fillId="0" borderId="0" xfId="0" applyFont="1" applyAlignment="1">
      <alignment vertical="center"/>
    </xf>
    <xf numFmtId="0" fontId="53" fillId="19" borderId="0" xfId="0" applyFont="1" applyFill="1" applyAlignment="1">
      <alignment vertical="center"/>
    </xf>
    <xf numFmtId="0" fontId="33" fillId="25" borderId="59" xfId="0" applyFont="1" applyFill="1" applyBorder="1" applyAlignment="1">
      <alignment horizontal="center" vertical="center" wrapText="1"/>
    </xf>
    <xf numFmtId="0" fontId="33" fillId="0" borderId="59" xfId="0" applyFont="1" applyBorder="1" applyAlignment="1">
      <alignment horizontal="center" vertical="center" wrapText="1"/>
    </xf>
    <xf numFmtId="8" fontId="33" fillId="25" borderId="59" xfId="0" applyNumberFormat="1" applyFont="1" applyFill="1" applyBorder="1" applyAlignment="1">
      <alignment horizontal="center" vertical="center" wrapText="1"/>
    </xf>
    <xf numFmtId="0" fontId="33" fillId="0" borderId="6" xfId="0" applyFont="1" applyBorder="1" applyAlignment="1">
      <alignment horizontal="center" vertical="center" wrapText="1"/>
    </xf>
    <xf numFmtId="0" fontId="28" fillId="0" borderId="6" xfId="0" applyFont="1" applyBorder="1" applyAlignment="1">
      <alignment horizontal="center" vertical="center"/>
    </xf>
    <xf numFmtId="0" fontId="54" fillId="0" borderId="59"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4" xfId="0" applyFont="1" applyBorder="1" applyAlignment="1">
      <alignment horizontal="center" vertical="center" wrapText="1"/>
    </xf>
    <xf numFmtId="0" fontId="28" fillId="0" borderId="59" xfId="0" applyFont="1" applyBorder="1" applyAlignment="1">
      <alignment horizontal="center" vertical="center" wrapText="1"/>
    </xf>
    <xf numFmtId="17" fontId="33" fillId="0" borderId="6" xfId="0" applyNumberFormat="1" applyFont="1" applyBorder="1" applyAlignment="1">
      <alignment horizontal="center" vertical="center"/>
    </xf>
    <xf numFmtId="8" fontId="33" fillId="0" borderId="6" xfId="0" applyNumberFormat="1" applyFont="1" applyBorder="1" applyAlignment="1">
      <alignment horizontal="center" vertical="center"/>
    </xf>
    <xf numFmtId="0" fontId="33" fillId="0" borderId="52" xfId="0" applyFont="1" applyBorder="1" applyAlignment="1">
      <alignment horizontal="center" vertical="center" wrapText="1"/>
    </xf>
    <xf numFmtId="0" fontId="33" fillId="25" borderId="56" xfId="0" applyFont="1" applyFill="1" applyBorder="1" applyAlignment="1">
      <alignment horizontal="center" vertical="center" wrapText="1"/>
    </xf>
    <xf numFmtId="0" fontId="33" fillId="0" borderId="53" xfId="0" applyFont="1" applyBorder="1" applyAlignment="1">
      <alignment horizontal="center" vertical="center" wrapText="1"/>
    </xf>
    <xf numFmtId="17" fontId="33" fillId="0" borderId="59" xfId="0" applyNumberFormat="1" applyFont="1" applyBorder="1" applyAlignment="1">
      <alignment horizontal="center" vertical="center" wrapText="1"/>
    </xf>
    <xf numFmtId="0" fontId="33" fillId="25" borderId="53" xfId="0" applyFont="1" applyFill="1" applyBorder="1" applyAlignment="1">
      <alignment horizontal="center" vertical="center" wrapText="1"/>
    </xf>
    <xf numFmtId="8" fontId="33" fillId="25" borderId="60" xfId="0" applyNumberFormat="1" applyFont="1" applyFill="1" applyBorder="1" applyAlignment="1">
      <alignment horizontal="center" vertical="center" wrapText="1"/>
    </xf>
    <xf numFmtId="0" fontId="33" fillId="0" borderId="56" xfId="0" applyFont="1" applyBorder="1" applyAlignment="1">
      <alignment horizontal="center" vertical="center" wrapText="1"/>
    </xf>
    <xf numFmtId="17" fontId="33" fillId="0" borderId="56" xfId="0" applyNumberFormat="1" applyFont="1" applyBorder="1" applyAlignment="1">
      <alignment horizontal="center" vertical="center" wrapText="1"/>
    </xf>
    <xf numFmtId="17" fontId="33" fillId="0" borderId="24" xfId="0" applyNumberFormat="1" applyFont="1" applyBorder="1" applyAlignment="1">
      <alignment horizontal="center" vertical="center" wrapText="1"/>
    </xf>
    <xf numFmtId="17" fontId="33" fillId="0" borderId="59" xfId="0" applyNumberFormat="1" applyFont="1" applyBorder="1" applyAlignment="1">
      <alignment horizontal="center" vertical="center"/>
    </xf>
    <xf numFmtId="0" fontId="0" fillId="26" borderId="4" xfId="0" applyFill="1" applyBorder="1" applyAlignment="1">
      <alignment vertical="center"/>
    </xf>
    <xf numFmtId="0" fontId="53" fillId="0" borderId="2" xfId="0" applyFont="1" applyBorder="1" applyAlignment="1">
      <alignment horizontal="center" vertical="center" wrapText="1"/>
    </xf>
    <xf numFmtId="0" fontId="53" fillId="0" borderId="2" xfId="0" applyFont="1" applyBorder="1" applyAlignment="1">
      <alignment horizontal="center" vertical="center"/>
    </xf>
    <xf numFmtId="0" fontId="50" fillId="0" borderId="0" xfId="0" applyFont="1" applyAlignment="1">
      <alignment horizontal="center" vertical="center" wrapText="1"/>
    </xf>
    <xf numFmtId="0" fontId="50" fillId="0" borderId="2" xfId="0" applyFont="1" applyBorder="1" applyAlignment="1">
      <alignment horizontal="center" vertical="center" wrapText="1"/>
    </xf>
    <xf numFmtId="0" fontId="0" fillId="0" borderId="61" xfId="0" applyBorder="1" applyAlignment="1">
      <alignment horizontal="center" vertical="center" wrapText="1"/>
    </xf>
    <xf numFmtId="0" fontId="0" fillId="0" borderId="6" xfId="0" applyBorder="1" applyAlignment="1">
      <alignment vertical="center"/>
    </xf>
    <xf numFmtId="0" fontId="0" fillId="0" borderId="3" xfId="0" applyBorder="1" applyAlignment="1">
      <alignment vertical="center"/>
    </xf>
    <xf numFmtId="0" fontId="50" fillId="0" borderId="52" xfId="0" applyFont="1" applyBorder="1" applyAlignment="1">
      <alignment horizontal="center" vertical="center" wrapText="1"/>
    </xf>
    <xf numFmtId="0" fontId="50" fillId="0" borderId="56" xfId="0" applyFont="1" applyBorder="1" applyAlignment="1">
      <alignment horizontal="center" vertical="center" wrapText="1"/>
    </xf>
    <xf numFmtId="0" fontId="50" fillId="0" borderId="59" xfId="0" applyFont="1" applyBorder="1" applyAlignment="1">
      <alignment horizontal="center" vertical="center" wrapText="1"/>
    </xf>
    <xf numFmtId="0" fontId="50" fillId="0" borderId="53" xfId="0" applyFont="1" applyBorder="1" applyAlignment="1">
      <alignment horizontal="center" vertical="center" wrapText="1"/>
    </xf>
    <xf numFmtId="0" fontId="0" fillId="0" borderId="3" xfId="0" applyBorder="1" applyAlignment="1">
      <alignment horizontal="center" vertical="center" wrapText="1"/>
    </xf>
    <xf numFmtId="0" fontId="0" fillId="0" borderId="24" xfId="0" applyBorder="1" applyAlignment="1">
      <alignment horizontal="center" vertical="center" wrapText="1"/>
    </xf>
    <xf numFmtId="0" fontId="0" fillId="0" borderId="62" xfId="0" applyBorder="1" applyAlignment="1">
      <alignment horizontal="center" vertical="center" wrapText="1"/>
    </xf>
    <xf numFmtId="0" fontId="0" fillId="0" borderId="5" xfId="0" applyBorder="1" applyAlignment="1">
      <alignment vertical="center" wrapText="1"/>
    </xf>
    <xf numFmtId="0" fontId="0" fillId="0" borderId="2" xfId="0" applyBorder="1" applyAlignment="1">
      <alignment horizontal="center" vertical="center" indent="1"/>
    </xf>
    <xf numFmtId="0" fontId="0" fillId="0" borderId="61" xfId="0" applyBorder="1" applyAlignment="1">
      <alignment vertical="center"/>
    </xf>
    <xf numFmtId="0" fontId="0" fillId="0" borderId="6" xfId="0" applyBorder="1" applyAlignment="1">
      <alignment horizontal="center" vertical="center" wrapText="1"/>
    </xf>
    <xf numFmtId="0" fontId="0" fillId="0" borderId="5" xfId="0" applyBorder="1" applyAlignment="1">
      <alignment horizontal="center" vertical="center" wrapText="1"/>
    </xf>
    <xf numFmtId="0" fontId="50" fillId="0" borderId="62" xfId="0" applyFont="1" applyBorder="1" applyAlignment="1">
      <alignment horizontal="center" vertical="center" wrapText="1"/>
    </xf>
    <xf numFmtId="0" fontId="50" fillId="0" borderId="4" xfId="0" applyFont="1" applyBorder="1" applyAlignment="1">
      <alignment horizontal="center" vertical="center" wrapText="1"/>
    </xf>
    <xf numFmtId="0" fontId="37" fillId="0" borderId="4" xfId="0" applyFont="1" applyBorder="1" applyAlignment="1">
      <alignment horizontal="center" vertical="center" wrapText="1"/>
    </xf>
    <xf numFmtId="0" fontId="59" fillId="0" borderId="52" xfId="0" applyFont="1" applyBorder="1" applyAlignment="1">
      <alignment horizontal="center" vertical="center" wrapText="1"/>
    </xf>
    <xf numFmtId="0" fontId="34" fillId="0" borderId="59" xfId="0" applyFont="1" applyBorder="1" applyAlignment="1">
      <alignment horizontal="center" vertical="center" wrapText="1"/>
    </xf>
    <xf numFmtId="0" fontId="0" fillId="0" borderId="5" xfId="0" applyBorder="1" applyAlignment="1">
      <alignment vertical="center"/>
    </xf>
    <xf numFmtId="0" fontId="57" fillId="0" borderId="3" xfId="0" applyFont="1" applyBorder="1" applyAlignment="1">
      <alignment horizontal="center" vertical="center" wrapText="1"/>
    </xf>
    <xf numFmtId="0" fontId="14" fillId="4" borderId="2" xfId="0" applyFont="1" applyFill="1" applyBorder="1" applyAlignment="1">
      <alignment horizontal="center" vertical="center" wrapText="1"/>
    </xf>
    <xf numFmtId="0" fontId="50" fillId="4" borderId="52" xfId="0" applyFont="1" applyFill="1" applyBorder="1" applyAlignment="1">
      <alignment horizontal="center" vertical="center" wrapText="1"/>
    </xf>
    <xf numFmtId="0" fontId="50" fillId="4" borderId="2" xfId="0" applyFont="1" applyFill="1" applyBorder="1" applyAlignment="1">
      <alignment horizontal="center" vertical="center" wrapText="1"/>
    </xf>
    <xf numFmtId="0" fontId="57" fillId="4" borderId="4" xfId="0" applyFont="1" applyFill="1" applyBorder="1" applyAlignment="1">
      <alignment horizontal="center" vertical="center" wrapText="1"/>
    </xf>
    <xf numFmtId="0" fontId="50" fillId="4" borderId="59" xfId="0" applyFont="1" applyFill="1" applyBorder="1" applyAlignment="1">
      <alignment horizontal="center" vertical="center" wrapText="1"/>
    </xf>
    <xf numFmtId="0" fontId="61" fillId="4" borderId="0" xfId="0" applyFont="1" applyFill="1" applyAlignment="1">
      <alignment horizontal="center" vertical="center" wrapText="1"/>
    </xf>
    <xf numFmtId="0" fontId="60" fillId="4" borderId="52" xfId="0" applyFont="1" applyFill="1" applyBorder="1" applyAlignment="1">
      <alignment horizontal="center" wrapText="1"/>
    </xf>
    <xf numFmtId="0" fontId="13" fillId="4" borderId="2" xfId="0" applyFont="1" applyFill="1" applyBorder="1" applyAlignment="1">
      <alignment horizontal="center" vertical="center" wrapText="1"/>
    </xf>
    <xf numFmtId="0" fontId="1" fillId="6" borderId="2" xfId="0" applyFont="1" applyFill="1" applyBorder="1" applyAlignment="1">
      <alignment vertical="center"/>
    </xf>
    <xf numFmtId="0" fontId="1" fillId="6" borderId="2" xfId="0" applyFont="1" applyFill="1" applyBorder="1" applyAlignment="1">
      <alignment vertical="center" wrapText="1"/>
    </xf>
    <xf numFmtId="0" fontId="1" fillId="14" borderId="2" xfId="0" applyFont="1" applyFill="1" applyBorder="1" applyAlignment="1">
      <alignment vertical="center" wrapText="1"/>
    </xf>
    <xf numFmtId="0" fontId="1" fillId="12" borderId="2" xfId="0" applyFont="1" applyFill="1" applyBorder="1" applyAlignment="1">
      <alignment vertical="center" wrapText="1"/>
    </xf>
    <xf numFmtId="168" fontId="1" fillId="0" borderId="52" xfId="0" applyNumberFormat="1" applyFont="1" applyBorder="1" applyAlignment="1">
      <alignment horizontal="left" vertical="center" wrapText="1"/>
    </xf>
    <xf numFmtId="0" fontId="1" fillId="0" borderId="52" xfId="0" applyFont="1" applyBorder="1" applyAlignment="1">
      <alignment horizontal="left" vertical="center" wrapText="1"/>
    </xf>
    <xf numFmtId="17" fontId="1" fillId="0" borderId="52" xfId="0" applyNumberFormat="1" applyFont="1" applyBorder="1" applyAlignment="1">
      <alignment horizontal="left" vertical="center" wrapText="1"/>
    </xf>
    <xf numFmtId="169" fontId="1" fillId="0" borderId="52" xfId="0" applyNumberFormat="1" applyFont="1" applyBorder="1" applyAlignment="1">
      <alignment horizontal="left" vertical="center" wrapText="1"/>
    </xf>
    <xf numFmtId="0" fontId="1" fillId="25" borderId="52" xfId="0" applyFont="1" applyFill="1" applyBorder="1" applyAlignment="1">
      <alignment horizontal="left" vertical="center" wrapText="1"/>
    </xf>
    <xf numFmtId="0" fontId="1" fillId="0" borderId="52" xfId="0" applyFont="1" applyBorder="1" applyAlignment="1">
      <alignment vertical="center" wrapText="1"/>
    </xf>
    <xf numFmtId="0" fontId="1" fillId="0" borderId="52" xfId="0" applyFont="1" applyBorder="1" applyAlignment="1">
      <alignment horizontal="center" vertical="center" wrapText="1"/>
    </xf>
    <xf numFmtId="17" fontId="1" fillId="25" borderId="52" xfId="0" applyNumberFormat="1" applyFont="1" applyFill="1" applyBorder="1" applyAlignment="1">
      <alignment horizontal="left" vertical="center" wrapText="1"/>
    </xf>
    <xf numFmtId="169" fontId="1" fillId="25" borderId="52" xfId="0" applyNumberFormat="1" applyFont="1" applyFill="1" applyBorder="1" applyAlignment="1">
      <alignment horizontal="left" vertical="center" wrapText="1"/>
    </xf>
    <xf numFmtId="168" fontId="1" fillId="0" borderId="52" xfId="0" applyNumberFormat="1" applyFont="1" applyBorder="1" applyAlignment="1">
      <alignment vertical="center" wrapText="1"/>
    </xf>
    <xf numFmtId="0" fontId="1" fillId="0" borderId="0" xfId="0" applyFont="1" applyAlignment="1">
      <alignment vertical="center"/>
    </xf>
    <xf numFmtId="169" fontId="1" fillId="0" borderId="52" xfId="0" applyNumberFormat="1" applyFont="1" applyBorder="1" applyAlignment="1">
      <alignment horizontal="center" vertical="center" wrapText="1"/>
    </xf>
    <xf numFmtId="170" fontId="1" fillId="0" borderId="52" xfId="0" applyNumberFormat="1" applyFont="1" applyBorder="1" applyAlignment="1">
      <alignment horizontal="left" vertical="center" wrapText="1"/>
    </xf>
    <xf numFmtId="171" fontId="1" fillId="0" borderId="52" xfId="0" applyNumberFormat="1" applyFont="1" applyBorder="1" applyAlignment="1">
      <alignment horizontal="left" vertical="center" wrapText="1"/>
    </xf>
    <xf numFmtId="9" fontId="1" fillId="0" borderId="0" xfId="1" applyFont="1" applyBorder="1" applyAlignment="1" applyProtection="1">
      <alignment horizontal="center"/>
    </xf>
    <xf numFmtId="9" fontId="1" fillId="0" borderId="0" xfId="1" applyFont="1" applyBorder="1" applyAlignment="1">
      <alignment horizontal="center"/>
    </xf>
    <xf numFmtId="0" fontId="1" fillId="0" borderId="4" xfId="0" applyFont="1" applyBorder="1" applyAlignment="1">
      <alignment horizontal="center" vertical="center"/>
    </xf>
    <xf numFmtId="165" fontId="1" fillId="0" borderId="52" xfId="0" applyNumberFormat="1" applyFont="1" applyBorder="1" applyAlignment="1">
      <alignment horizontal="left" vertical="center" wrapText="1"/>
    </xf>
    <xf numFmtId="166" fontId="1" fillId="0" borderId="52" xfId="5" applyFont="1" applyBorder="1" applyAlignment="1">
      <alignment horizontal="left" vertical="center" wrapText="1"/>
    </xf>
    <xf numFmtId="17" fontId="50" fillId="0" borderId="56" xfId="0" applyNumberFormat="1" applyFont="1" applyBorder="1" applyAlignment="1">
      <alignment horizontal="center" vertical="center" wrapText="1"/>
    </xf>
    <xf numFmtId="8" fontId="50" fillId="0" borderId="56" xfId="0" applyNumberFormat="1" applyFont="1" applyBorder="1" applyAlignment="1">
      <alignment horizontal="center" vertical="center" wrapText="1"/>
    </xf>
    <xf numFmtId="0" fontId="50" fillId="25" borderId="56" xfId="0" applyFont="1" applyFill="1" applyBorder="1" applyAlignment="1">
      <alignment horizontal="center" vertical="center" wrapText="1"/>
    </xf>
    <xf numFmtId="0" fontId="34" fillId="0" borderId="4" xfId="0" applyFont="1" applyBorder="1" applyAlignment="1">
      <alignment horizontal="center" vertical="center" wrapText="1"/>
    </xf>
    <xf numFmtId="0" fontId="34" fillId="0" borderId="3" xfId="0" applyFont="1" applyBorder="1" applyAlignment="1">
      <alignment horizontal="center" vertical="center" wrapText="1"/>
    </xf>
    <xf numFmtId="0" fontId="50" fillId="25" borderId="59" xfId="0" applyFont="1" applyFill="1" applyBorder="1" applyAlignment="1">
      <alignment horizontal="center" vertical="center" wrapText="1"/>
    </xf>
    <xf numFmtId="17" fontId="50" fillId="0" borderId="59" xfId="0" applyNumberFormat="1" applyFont="1" applyBorder="1" applyAlignment="1">
      <alignment horizontal="center" vertical="center" wrapText="1"/>
    </xf>
    <xf numFmtId="8" fontId="50" fillId="25" borderId="59" xfId="0" applyNumberFormat="1" applyFont="1" applyFill="1" applyBorder="1" applyAlignment="1">
      <alignment horizontal="center" vertical="center" wrapText="1"/>
    </xf>
    <xf numFmtId="0" fontId="50" fillId="0" borderId="52" xfId="0" applyFont="1" applyBorder="1" applyAlignment="1">
      <alignment horizontal="center" vertical="center"/>
    </xf>
    <xf numFmtId="17" fontId="50" fillId="0" borderId="6" xfId="0" applyNumberFormat="1" applyFont="1" applyBorder="1" applyAlignment="1">
      <alignment horizontal="center" vertical="center" wrapText="1"/>
    </xf>
    <xf numFmtId="8" fontId="50" fillId="0" borderId="59" xfId="0" applyNumberFormat="1" applyFont="1" applyBorder="1" applyAlignment="1">
      <alignment horizontal="center" vertical="center" wrapText="1"/>
    </xf>
    <xf numFmtId="0" fontId="50" fillId="0" borderId="6" xfId="0" applyFont="1" applyBorder="1" applyAlignment="1">
      <alignment horizontal="center" vertical="center" wrapText="1"/>
    </xf>
    <xf numFmtId="8" fontId="50" fillId="0" borderId="6" xfId="0" applyNumberFormat="1" applyFont="1" applyBorder="1" applyAlignment="1">
      <alignment horizontal="center" vertical="center" wrapText="1"/>
    </xf>
    <xf numFmtId="0" fontId="50" fillId="26" borderId="2" xfId="0" applyFont="1" applyFill="1" applyBorder="1" applyAlignment="1">
      <alignment horizontal="center" vertical="center" wrapText="1"/>
    </xf>
    <xf numFmtId="0" fontId="34" fillId="0" borderId="2" xfId="0" applyFont="1" applyBorder="1" applyAlignment="1">
      <alignment horizontal="center" vertical="center" wrapText="1"/>
    </xf>
    <xf numFmtId="0" fontId="50" fillId="4" borderId="56" xfId="0" applyFont="1" applyFill="1" applyBorder="1" applyAlignment="1">
      <alignment horizontal="center" vertical="center" wrapText="1"/>
    </xf>
    <xf numFmtId="0" fontId="50" fillId="0" borderId="63" xfId="0" applyFont="1" applyBorder="1" applyAlignment="1">
      <alignment horizontal="center" vertical="center"/>
    </xf>
    <xf numFmtId="0" fontId="50" fillId="0" borderId="56" xfId="0" applyFont="1" applyBorder="1" applyAlignment="1">
      <alignment horizontal="center" vertical="center"/>
    </xf>
    <xf numFmtId="17" fontId="50" fillId="0" borderId="59" xfId="0" applyNumberFormat="1" applyFont="1" applyBorder="1" applyAlignment="1">
      <alignment horizontal="center" vertical="center"/>
    </xf>
    <xf numFmtId="0" fontId="50" fillId="0" borderId="6" xfId="0" applyFont="1" applyBorder="1" applyAlignment="1">
      <alignment horizontal="center" vertical="center"/>
    </xf>
    <xf numFmtId="0" fontId="34" fillId="0" borderId="0" xfId="0" applyFont="1" applyAlignment="1">
      <alignment horizontal="center" vertical="center" wrapText="1"/>
    </xf>
    <xf numFmtId="0" fontId="1" fillId="0" borderId="55" xfId="0" applyFont="1" applyBorder="1" applyAlignment="1">
      <alignment vertical="center" wrapText="1"/>
    </xf>
    <xf numFmtId="0" fontId="48" fillId="0" borderId="52" xfId="0" applyFont="1" applyBorder="1" applyAlignment="1">
      <alignment horizontal="center" vertical="center" wrapText="1" indent="1"/>
    </xf>
    <xf numFmtId="0" fontId="34" fillId="4" borderId="2" xfId="0" applyFont="1" applyFill="1" applyBorder="1" applyAlignment="1">
      <alignment horizontal="center" vertical="center" wrapText="1"/>
    </xf>
    <xf numFmtId="0" fontId="50" fillId="0" borderId="24" xfId="0" applyFont="1" applyBorder="1" applyAlignment="1">
      <alignment horizontal="center" vertical="center" wrapText="1"/>
    </xf>
    <xf numFmtId="0" fontId="59" fillId="4" borderId="0" xfId="0" applyFont="1" applyFill="1" applyAlignment="1">
      <alignment horizontal="center" vertical="center" wrapText="1"/>
    </xf>
    <xf numFmtId="0" fontId="59" fillId="4" borderId="52" xfId="0" applyFont="1" applyFill="1" applyBorder="1" applyAlignment="1">
      <alignment horizontal="center" vertical="center" wrapText="1"/>
    </xf>
    <xf numFmtId="0" fontId="1" fillId="0" borderId="23" xfId="0" applyFont="1" applyBorder="1" applyAlignment="1">
      <alignment vertical="center"/>
    </xf>
    <xf numFmtId="0" fontId="1" fillId="0" borderId="6" xfId="0" applyFont="1" applyBorder="1" applyAlignment="1">
      <alignment vertical="center"/>
    </xf>
    <xf numFmtId="0" fontId="66" fillId="4" borderId="5" xfId="0" applyFont="1" applyFill="1" applyBorder="1" applyAlignment="1">
      <alignment horizontal="center" vertical="center" wrapText="1"/>
    </xf>
    <xf numFmtId="0" fontId="61" fillId="0" borderId="0" xfId="0" applyFont="1" applyAlignment="1">
      <alignment horizontal="center" vertical="center" wrapText="1"/>
    </xf>
    <xf numFmtId="0" fontId="64" fillId="0" borderId="2" xfId="0" applyFont="1" applyBorder="1" applyAlignment="1">
      <alignment horizontal="center" vertical="center" wrapText="1"/>
    </xf>
    <xf numFmtId="0" fontId="66" fillId="0" borderId="24" xfId="0" applyFont="1" applyBorder="1" applyAlignment="1">
      <alignment horizontal="center" vertical="center" wrapText="1"/>
    </xf>
    <xf numFmtId="0" fontId="23" fillId="23" borderId="2" xfId="0" applyFont="1" applyFill="1" applyBorder="1" applyAlignment="1">
      <alignment horizontal="center" vertical="center" wrapText="1"/>
    </xf>
    <xf numFmtId="0" fontId="23" fillId="21" borderId="2" xfId="0" applyFont="1" applyFill="1" applyBorder="1" applyAlignment="1">
      <alignment horizontal="center" vertical="center" wrapText="1"/>
    </xf>
    <xf numFmtId="0" fontId="25" fillId="22" borderId="2"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6" borderId="2" xfId="0" applyFont="1" applyFill="1" applyBorder="1" applyAlignment="1">
      <alignment horizontal="center" vertical="center"/>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1" fillId="12" borderId="32" xfId="0" applyFont="1" applyFill="1" applyBorder="1" applyAlignment="1">
      <alignment horizontal="center" vertical="center" wrapText="1"/>
    </xf>
    <xf numFmtId="0" fontId="1" fillId="12" borderId="14" xfId="0" applyFont="1" applyFill="1" applyBorder="1" applyAlignment="1">
      <alignment horizontal="center" vertical="center" wrapText="1"/>
    </xf>
    <xf numFmtId="0" fontId="1" fillId="14" borderId="35" xfId="0" applyFont="1" applyFill="1" applyBorder="1" applyAlignment="1">
      <alignment horizontal="center" vertical="center" wrapText="1"/>
    </xf>
    <xf numFmtId="0" fontId="1" fillId="14" borderId="41" xfId="0" applyFont="1" applyFill="1" applyBorder="1" applyAlignment="1">
      <alignment horizontal="center" vertical="center" wrapText="1"/>
    </xf>
    <xf numFmtId="0" fontId="1" fillId="12" borderId="38" xfId="0" applyFont="1" applyFill="1" applyBorder="1" applyAlignment="1">
      <alignment horizontal="center" vertical="center" wrapText="1"/>
    </xf>
    <xf numFmtId="0" fontId="1"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16" fillId="6" borderId="2"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8" fillId="6" borderId="2" xfId="0" applyFont="1" applyFill="1" applyBorder="1" applyAlignment="1">
      <alignment horizontal="center" vertical="center"/>
    </xf>
    <xf numFmtId="0" fontId="1" fillId="12" borderId="37" xfId="0" applyFont="1" applyFill="1" applyBorder="1" applyAlignment="1">
      <alignment horizontal="center" vertical="center" wrapText="1"/>
    </xf>
    <xf numFmtId="0" fontId="1" fillId="12" borderId="49" xfId="0"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1" fillId="14" borderId="32" xfId="0" applyFont="1" applyFill="1" applyBorder="1" applyAlignment="1">
      <alignment horizontal="center" vertical="center" wrapText="1"/>
    </xf>
    <xf numFmtId="0" fontId="1" fillId="14" borderId="14" xfId="0" applyFont="1" applyFill="1" applyBorder="1" applyAlignment="1">
      <alignment horizontal="center" vertical="center" wrapText="1"/>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1" fillId="6" borderId="4" xfId="0" applyFont="1" applyFill="1" applyBorder="1" applyAlignment="1">
      <alignment horizontal="center" vertical="center"/>
    </xf>
    <xf numFmtId="0" fontId="1" fillId="6" borderId="14" xfId="0" applyFont="1" applyFill="1" applyBorder="1" applyAlignment="1">
      <alignment horizontal="center" vertical="center"/>
    </xf>
    <xf numFmtId="0" fontId="1" fillId="6" borderId="16" xfId="0" applyFont="1" applyFill="1" applyBorder="1" applyAlignment="1">
      <alignment horizontal="center" vertical="center"/>
    </xf>
    <xf numFmtId="0" fontId="1" fillId="6" borderId="13" xfId="0" applyFont="1" applyFill="1" applyBorder="1" applyAlignment="1">
      <alignment horizontal="center" vertical="center"/>
    </xf>
    <xf numFmtId="0" fontId="1" fillId="6" borderId="4"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 fillId="12" borderId="33" xfId="0" applyFont="1" applyFill="1" applyBorder="1" applyAlignment="1">
      <alignment horizontal="center" vertical="center" wrapText="1"/>
    </xf>
    <xf numFmtId="0" fontId="1" fillId="12" borderId="15" xfId="0" applyFont="1" applyFill="1" applyBorder="1" applyAlignment="1">
      <alignment horizontal="center" vertical="center" wrapText="1"/>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1" fillId="12" borderId="35" xfId="0" applyFont="1" applyFill="1" applyBorder="1" applyAlignment="1">
      <alignment horizontal="center" vertical="center" wrapText="1"/>
    </xf>
    <xf numFmtId="0" fontId="1" fillId="12" borderId="41" xfId="0" applyFont="1" applyFill="1" applyBorder="1" applyAlignment="1">
      <alignment horizontal="center" vertical="center" wrapText="1"/>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0" fillId="0" borderId="37" xfId="0" applyBorder="1" applyAlignment="1">
      <alignment horizontal="center" vertical="center" wrapText="1"/>
    </xf>
    <xf numFmtId="0" fontId="18" fillId="19" borderId="0" xfId="0" applyFont="1" applyFill="1" applyAlignment="1">
      <alignment horizontal="center" vertical="center"/>
    </xf>
    <xf numFmtId="0" fontId="1" fillId="0" borderId="23" xfId="0" applyFont="1" applyBorder="1" applyAlignment="1">
      <alignment horizontal="center" vertical="center"/>
    </xf>
    <xf numFmtId="0" fontId="1"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3"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1" fillId="6" borderId="37" xfId="0" applyFont="1" applyFill="1" applyBorder="1" applyAlignment="1">
      <alignment horizontal="center" vertical="center"/>
    </xf>
    <xf numFmtId="0" fontId="1" fillId="6" borderId="49" xfId="0" applyFont="1" applyFill="1" applyBorder="1" applyAlignment="1">
      <alignment horizontal="center" vertical="center"/>
    </xf>
    <xf numFmtId="0" fontId="0" fillId="0" borderId="2" xfId="0" applyBorder="1" applyAlignment="1">
      <alignment horizontal="center" vertical="center" wrapText="1"/>
    </xf>
    <xf numFmtId="0" fontId="20" fillId="0" borderId="52" xfId="0" applyFont="1" applyBorder="1" applyAlignment="1">
      <alignment horizontal="left" vertical="center"/>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9" fillId="10" borderId="37" xfId="0" applyFont="1" applyFill="1" applyBorder="1" applyAlignment="1">
      <alignment horizontal="center" vertical="center" wrapText="1"/>
    </xf>
    <xf numFmtId="0" fontId="9" fillId="10" borderId="49" xfId="0" applyFont="1" applyFill="1" applyBorder="1" applyAlignment="1">
      <alignment horizontal="center" vertical="center" wrapText="1"/>
    </xf>
    <xf numFmtId="0" fontId="1" fillId="0" borderId="23" xfId="0" applyFont="1" applyBorder="1" applyAlignment="1">
      <alignment horizontal="left" vertical="center"/>
    </xf>
    <xf numFmtId="0" fontId="1" fillId="0" borderId="6" xfId="0" applyFont="1" applyBorder="1" applyAlignment="1">
      <alignment horizontal="left" vertical="center"/>
    </xf>
    <xf numFmtId="0" fontId="16" fillId="0" borderId="64" xfId="0" applyFont="1" applyBorder="1" applyAlignment="1">
      <alignment horizontal="center" vertical="center" wrapText="1"/>
    </xf>
    <xf numFmtId="0" fontId="16" fillId="0" borderId="59" xfId="0" applyFont="1" applyBorder="1" applyAlignment="1">
      <alignment horizontal="center" vertical="center" wrapText="1"/>
    </xf>
  </cellXfs>
  <cellStyles count="7">
    <cellStyle name="Estilo 1" xfId="4" xr:uid="{00000000-0005-0000-0000-000000000000}"/>
    <cellStyle name="Moeda" xfId="5" builtinId="4"/>
    <cellStyle name="Moeda 2" xfId="6" xr:uid="{F7B40193-1DD1-4FB3-9CFF-323BA2C24D96}"/>
    <cellStyle name="Normal" xfId="0" builtinId="0"/>
    <cellStyle name="Normal 2" xfId="2" xr:uid="{00000000-0005-0000-0000-000002000000}"/>
    <cellStyle name="Normal 3" xfId="3" xr:uid="{00000000-0005-0000-0000-000003000000}"/>
    <cellStyle name="Porcentagem" xfId="1" builtinId="5"/>
  </cellStyles>
  <dxfs count="113">
    <dxf>
      <font>
        <color theme="0"/>
      </font>
    </dxf>
    <dxf>
      <font>
        <color theme="0"/>
      </font>
      <fill>
        <patternFill patternType="solid">
          <fgColor rgb="FFB15407"/>
          <bgColor rgb="FFB15407"/>
        </patternFill>
      </fill>
    </dxf>
    <dxf>
      <font>
        <color rgb="FF0070C0"/>
      </font>
      <fill>
        <patternFill patternType="solid">
          <bgColor rgb="FF0070C0"/>
        </patternFill>
      </fill>
    </dxf>
    <dxf>
      <font>
        <color rgb="FF0070C0"/>
      </font>
      <fill>
        <patternFill>
          <bgColor rgb="FF0070C0"/>
        </patternFill>
      </fill>
    </dxf>
    <dxf>
      <font>
        <color rgb="FF7030A0"/>
      </font>
      <fill>
        <patternFill patternType="solid">
          <bgColor rgb="FF7030A0"/>
        </patternFill>
      </fill>
    </dxf>
    <dxf>
      <font>
        <color rgb="FF7030A0"/>
      </font>
      <fill>
        <patternFill>
          <bgColor rgb="FF7030A0"/>
        </patternFill>
      </fill>
    </dxf>
    <dxf>
      <font>
        <color rgb="FFA5A5A5"/>
      </font>
      <fill>
        <patternFill patternType="solid">
          <bgColor rgb="FFFF000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FFC000"/>
      </font>
      <fill>
        <patternFill patternType="solid">
          <fgColor rgb="FFFFC000"/>
          <bgColor rgb="FFFFC000"/>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dxf>
    <dxf>
      <font>
        <color theme="0"/>
      </font>
      <fill>
        <patternFill patternType="solid">
          <fgColor rgb="FFB15407"/>
          <bgColor rgb="FFB15407"/>
        </patternFill>
      </fill>
    </dxf>
    <dxf>
      <font>
        <color rgb="FFFFC000"/>
      </font>
      <fill>
        <patternFill patternType="solid">
          <fgColor rgb="FFFFC000"/>
          <bgColor rgb="FFFFC000"/>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FFFFFF"/>
      </font>
      <fill>
        <patternFill patternType="solid">
          <fgColor rgb="FF984807"/>
          <bgColor rgb="FF984807"/>
        </patternFill>
      </fill>
    </dxf>
    <dxf>
      <font>
        <color rgb="FFFFFFFF"/>
      </font>
      <fill>
        <patternFill patternType="solid">
          <fgColor rgb="FF984807"/>
          <bgColor rgb="FF9848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112"/>
      <tableStyleElement type="headerRow" dxfId="111"/>
      <tableStyleElement type="totalRow" dxfId="110"/>
      <tableStyleElement type="firstColumn" dxfId="109"/>
      <tableStyleElement type="lastColumn" dxfId="108"/>
      <tableStyleElement type="firstRowStripe" dxfId="107"/>
      <tableStyleElement type="firstColumnStripe" dxfId="106"/>
    </tableStyle>
  </tableStyles>
  <colors>
    <mruColors>
      <color rgb="FFFF99CC"/>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2</c:v>
                </c:pt>
                <c:pt idx="1">
                  <c:v>1</c:v>
                </c:pt>
                <c:pt idx="2">
                  <c:v>4</c:v>
                </c:pt>
                <c:pt idx="3">
                  <c:v>0</c:v>
                </c:pt>
                <c:pt idx="4">
                  <c:v>3</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6</c:v>
                </c:pt>
                <c:pt idx="1">
                  <c:v>3</c:v>
                </c:pt>
                <c:pt idx="2">
                  <c:v>5</c:v>
                </c:pt>
                <c:pt idx="3">
                  <c:v>4</c:v>
                </c:pt>
                <c:pt idx="4">
                  <c:v>7</c:v>
                </c:pt>
                <c:pt idx="5">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0</c:v>
                </c:pt>
                <c:pt idx="1">
                  <c:v>0</c:v>
                </c:pt>
                <c:pt idx="2">
                  <c:v>1</c:v>
                </c:pt>
                <c:pt idx="3">
                  <c:v>1</c:v>
                </c:pt>
                <c:pt idx="4">
                  <c:v>0</c:v>
                </c:pt>
                <c:pt idx="5">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3</c:v>
                </c:pt>
                <c:pt idx="1">
                  <c:v>1</c:v>
                </c:pt>
                <c:pt idx="2">
                  <c:v>5</c:v>
                </c:pt>
                <c:pt idx="3">
                  <c:v>9</c:v>
                </c:pt>
                <c:pt idx="4">
                  <c:v>2</c:v>
                </c:pt>
                <c:pt idx="5">
                  <c:v>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pt-BR"/>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- 4'!$C$31:$C$36</c:f>
              <c:strCache>
                <c:ptCount val="6"/>
                <c:pt idx="0">
                  <c:v>OBJETIVO 1</c:v>
                </c:pt>
                <c:pt idx="1">
                  <c:v>OBJETIVO 2</c:v>
                </c:pt>
                <c:pt idx="2">
                  <c:v>OBJETIVO 3</c:v>
                </c:pt>
                <c:pt idx="3">
                  <c:v>OBJETIVO 4</c:v>
                </c:pt>
                <c:pt idx="4">
                  <c:v>OBJETIVO 5</c:v>
                </c:pt>
                <c:pt idx="5">
                  <c:v>OBJETIVO 6</c:v>
                </c:pt>
              </c:strCache>
            </c:strRef>
          </c:cat>
          <c:val>
            <c:numRef>
              <c:f>'Painel de Gestão - 4'!$F$31:$F$36</c:f>
              <c:numCache>
                <c:formatCode>General</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1"/>
          <c:spPr>
            <a:solidFill>
              <a:srgbClr val="FF0000"/>
            </a:solidFill>
          </c:spPr>
          <c:invertIfNegative val="0"/>
          <c:cat>
            <c:strRef>
              <c:f>'Painel de Gestão - 4'!$C$31:$C$36</c:f>
              <c:strCache>
                <c:ptCount val="6"/>
                <c:pt idx="0">
                  <c:v>OBJETIVO 1</c:v>
                </c:pt>
                <c:pt idx="1">
                  <c:v>OBJETIVO 2</c:v>
                </c:pt>
                <c:pt idx="2">
                  <c:v>OBJETIVO 3</c:v>
                </c:pt>
                <c:pt idx="3">
                  <c:v>OBJETIVO 4</c:v>
                </c:pt>
                <c:pt idx="4">
                  <c:v>OBJETIVO 5</c:v>
                </c:pt>
                <c:pt idx="5">
                  <c:v>OBJETIVO 6</c:v>
                </c:pt>
              </c:strCache>
            </c:strRef>
          </c:cat>
          <c:val>
            <c:numRef>
              <c:f>'Painel de Gestão - 4'!$G$31:$G$36</c:f>
              <c:numCache>
                <c:formatCode>General</c:formatCode>
                <c:ptCount val="6"/>
                <c:pt idx="0">
                  <c:v>2</c:v>
                </c:pt>
                <c:pt idx="1">
                  <c:v>0</c:v>
                </c:pt>
                <c:pt idx="2">
                  <c:v>4</c:v>
                </c:pt>
                <c:pt idx="3">
                  <c:v>1</c:v>
                </c:pt>
                <c:pt idx="4">
                  <c:v>1</c:v>
                </c:pt>
                <c:pt idx="5">
                  <c:v>1</c:v>
                </c:pt>
              </c:numCache>
            </c:numRef>
          </c:val>
          <c:extLst>
            <c:ext xmlns:c16="http://schemas.microsoft.com/office/drawing/2014/chart" uri="{C3380CC4-5D6E-409C-BE32-E72D297353CC}">
              <c16:uniqueId val="{00000002-9FFB-45F9-AB43-E482C8921681}"/>
            </c:ext>
          </c:extLst>
        </c:ser>
        <c:ser>
          <c:idx val="3"/>
          <c:order val="2"/>
          <c:spPr>
            <a:solidFill>
              <a:srgbClr val="FFC000"/>
            </a:solidFill>
          </c:spPr>
          <c:invertIfNegative val="0"/>
          <c:cat>
            <c:strRef>
              <c:f>'Painel de Gestão - 4'!$C$31:$C$36</c:f>
              <c:strCache>
                <c:ptCount val="6"/>
                <c:pt idx="0">
                  <c:v>OBJETIVO 1</c:v>
                </c:pt>
                <c:pt idx="1">
                  <c:v>OBJETIVO 2</c:v>
                </c:pt>
                <c:pt idx="2">
                  <c:v>OBJETIVO 3</c:v>
                </c:pt>
                <c:pt idx="3">
                  <c:v>OBJETIVO 4</c:v>
                </c:pt>
                <c:pt idx="4">
                  <c:v>OBJETIVO 5</c:v>
                </c:pt>
                <c:pt idx="5">
                  <c:v>OBJETIVO 6</c:v>
                </c:pt>
              </c:strCache>
            </c:strRef>
          </c:cat>
          <c:val>
            <c:numRef>
              <c:f>'Painel de Gestão - 4'!$H$31:$H$36</c:f>
              <c:numCache>
                <c:formatCode>General</c:formatCode>
                <c:ptCount val="6"/>
                <c:pt idx="0">
                  <c:v>1</c:v>
                </c:pt>
                <c:pt idx="1">
                  <c:v>0</c:v>
                </c:pt>
                <c:pt idx="2">
                  <c:v>0</c:v>
                </c:pt>
                <c:pt idx="3">
                  <c:v>2</c:v>
                </c:pt>
                <c:pt idx="4">
                  <c:v>1</c:v>
                </c:pt>
                <c:pt idx="5">
                  <c:v>0</c:v>
                </c:pt>
              </c:numCache>
            </c:numRef>
          </c:val>
          <c:extLst>
            <c:ext xmlns:c16="http://schemas.microsoft.com/office/drawing/2014/chart" uri="{C3380CC4-5D6E-409C-BE32-E72D297353CC}">
              <c16:uniqueId val="{00000003-9FFB-45F9-AB43-E482C8921681}"/>
            </c:ext>
          </c:extLst>
        </c:ser>
        <c:ser>
          <c:idx val="4"/>
          <c:order val="3"/>
          <c:spPr>
            <a:solidFill>
              <a:srgbClr val="92D050"/>
            </a:solidFill>
          </c:spPr>
          <c:invertIfNegative val="0"/>
          <c:cat>
            <c:strRef>
              <c:f>'Painel de Gestão - 4'!$C$31:$C$36</c:f>
              <c:strCache>
                <c:ptCount val="6"/>
                <c:pt idx="0">
                  <c:v>OBJETIVO 1</c:v>
                </c:pt>
                <c:pt idx="1">
                  <c:v>OBJETIVO 2</c:v>
                </c:pt>
                <c:pt idx="2">
                  <c:v>OBJETIVO 3</c:v>
                </c:pt>
                <c:pt idx="3">
                  <c:v>OBJETIVO 4</c:v>
                </c:pt>
                <c:pt idx="4">
                  <c:v>OBJETIVO 5</c:v>
                </c:pt>
                <c:pt idx="5">
                  <c:v>OBJETIVO 6</c:v>
                </c:pt>
              </c:strCache>
            </c:strRef>
          </c:cat>
          <c:val>
            <c:numRef>
              <c:f>'Painel de Gestão - 4'!$I$31:$I$36</c:f>
              <c:numCache>
                <c:formatCode>General</c:formatCode>
                <c:ptCount val="6"/>
                <c:pt idx="0">
                  <c:v>4</c:v>
                </c:pt>
                <c:pt idx="1">
                  <c:v>0</c:v>
                </c:pt>
                <c:pt idx="2">
                  <c:v>4</c:v>
                </c:pt>
                <c:pt idx="3">
                  <c:v>9</c:v>
                </c:pt>
                <c:pt idx="4">
                  <c:v>4</c:v>
                </c:pt>
                <c:pt idx="5">
                  <c:v>4</c:v>
                </c:pt>
              </c:numCache>
            </c:numRef>
          </c:val>
          <c:extLst>
            <c:ext xmlns:c16="http://schemas.microsoft.com/office/drawing/2014/chart" uri="{C3380CC4-5D6E-409C-BE32-E72D297353CC}">
              <c16:uniqueId val="{00000004-9FFB-45F9-AB43-E482C8921681}"/>
            </c:ext>
          </c:extLst>
        </c:ser>
        <c:ser>
          <c:idx val="5"/>
          <c:order val="4"/>
          <c:spPr>
            <a:solidFill>
              <a:srgbClr val="0070C0"/>
            </a:solidFill>
          </c:spPr>
          <c:invertIfNegative val="0"/>
          <c:cat>
            <c:strRef>
              <c:f>'Painel de Gestão - 4'!$C$31:$C$36</c:f>
              <c:strCache>
                <c:ptCount val="6"/>
                <c:pt idx="0">
                  <c:v>OBJETIVO 1</c:v>
                </c:pt>
                <c:pt idx="1">
                  <c:v>OBJETIVO 2</c:v>
                </c:pt>
                <c:pt idx="2">
                  <c:v>OBJETIVO 3</c:v>
                </c:pt>
                <c:pt idx="3">
                  <c:v>OBJETIVO 4</c:v>
                </c:pt>
                <c:pt idx="4">
                  <c:v>OBJETIVO 5</c:v>
                </c:pt>
                <c:pt idx="5">
                  <c:v>OBJETIVO 6</c:v>
                </c:pt>
              </c:strCache>
            </c:strRef>
          </c:cat>
          <c:val>
            <c:numRef>
              <c:f>'Painel de Gestão - 4'!$J$31:$J$36</c:f>
              <c:numCache>
                <c:formatCode>General</c:formatCode>
                <c:ptCount val="6"/>
                <c:pt idx="0">
                  <c:v>0</c:v>
                </c:pt>
                <c:pt idx="1">
                  <c:v>0</c:v>
                </c:pt>
                <c:pt idx="2">
                  <c:v>0</c:v>
                </c:pt>
                <c:pt idx="3">
                  <c:v>0</c:v>
                </c:pt>
                <c:pt idx="4">
                  <c:v>0</c:v>
                </c:pt>
                <c:pt idx="5">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pt-BR"/>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- 4'!$C$15:$C$19</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- 4'!$E$15:$E$19</c:f>
              <c:numCache>
                <c:formatCode>0%</c:formatCode>
                <c:ptCount val="5"/>
                <c:pt idx="0">
                  <c:v>2.4390243902439025E-2</c:v>
                </c:pt>
                <c:pt idx="1">
                  <c:v>0.21951219512195122</c:v>
                </c:pt>
                <c:pt idx="2">
                  <c:v>9.7560975609756101E-2</c:v>
                </c:pt>
                <c:pt idx="3">
                  <c:v>0.6097560975609756</c:v>
                </c:pt>
                <c:pt idx="4">
                  <c:v>4.878048780487805E-2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- 4'!$C$15:$C$20</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- 4'!$G$15:$G$20</c:f>
              <c:numCache>
                <c:formatCode>0%</c:formatCode>
                <c:ptCount val="6"/>
                <c:pt idx="0">
                  <c:v>2.5000000000000001E-2</c:v>
                </c:pt>
                <c:pt idx="1">
                  <c:v>0.17499999999999999</c:v>
                </c:pt>
                <c:pt idx="2">
                  <c:v>0.1</c:v>
                </c:pt>
                <c:pt idx="3">
                  <c:v>0.625</c:v>
                </c:pt>
                <c:pt idx="4">
                  <c:v>0.05</c:v>
                </c:pt>
                <c:pt idx="5">
                  <c:v>2.5000000000000001E-2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Final'!$E$25:$E$30</c:f>
              <c:numCache>
                <c:formatCode>General</c:formatCode>
                <c:ptCount val="6"/>
                <c:pt idx="0">
                  <c:v>4</c:v>
                </c:pt>
                <c:pt idx="1">
                  <c:v>0</c:v>
                </c:pt>
                <c:pt idx="2">
                  <c:v>0</c:v>
                </c:pt>
                <c:pt idx="3">
                  <c:v>0</c:v>
                </c:pt>
                <c:pt idx="4">
                  <c:v>1</c:v>
                </c:pt>
                <c:pt idx="5">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Final'!$F$25:$F$30</c:f>
              <c:numCache>
                <c:formatCode>General</c:formatCode>
                <c:ptCount val="6"/>
                <c:pt idx="0">
                  <c:v>3</c:v>
                </c:pt>
                <c:pt idx="1">
                  <c:v>0</c:v>
                </c:pt>
                <c:pt idx="2">
                  <c:v>3</c:v>
                </c:pt>
                <c:pt idx="3">
                  <c:v>3</c:v>
                </c:pt>
                <c:pt idx="4">
                  <c:v>5</c:v>
                </c:pt>
                <c:pt idx="5">
                  <c:v>3</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Final'!$G$25:$G$30</c:f>
              <c:numCache>
                <c:formatCode>General</c:formatCode>
                <c:ptCount val="6"/>
                <c:pt idx="0">
                  <c:v>2</c:v>
                </c:pt>
                <c:pt idx="1">
                  <c:v>0</c:v>
                </c:pt>
                <c:pt idx="2">
                  <c:v>4</c:v>
                </c:pt>
                <c:pt idx="3">
                  <c:v>8</c:v>
                </c:pt>
                <c:pt idx="4">
                  <c:v>0</c:v>
                </c:pt>
                <c:pt idx="5">
                  <c:v>4</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0.125</c:v>
                </c:pt>
                <c:pt idx="1">
                  <c:v>0.42499999999999999</c:v>
                </c:pt>
                <c:pt idx="2">
                  <c:v>0.45</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0.50943396226415094</c:v>
                </c:pt>
                <c:pt idx="2">
                  <c:v>7.5471698113207544E-2</c:v>
                </c:pt>
                <c:pt idx="3">
                  <c:v>0.41509433962264153</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0.45454545454545453</c:v>
                </c:pt>
                <c:pt idx="2">
                  <c:v>6.8181818181818177E-2</c:v>
                </c:pt>
                <c:pt idx="3">
                  <c:v>0.45454545454545453</c:v>
                </c:pt>
                <c:pt idx="4">
                  <c:v>0</c:v>
                </c:pt>
                <c:pt idx="5">
                  <c:v>2.2727272727272728E-2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0</c:v>
                </c:pt>
                <c:pt idx="1">
                  <c:v>2</c:v>
                </c:pt>
                <c:pt idx="2">
                  <c:v>0</c:v>
                </c:pt>
                <c:pt idx="3">
                  <c:v>1</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4</c:v>
                </c:pt>
                <c:pt idx="1">
                  <c:v>1</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1</c:v>
                </c:pt>
                <c:pt idx="2">
                  <c:v>2</c:v>
                </c:pt>
                <c:pt idx="3">
                  <c:v>5</c:v>
                </c:pt>
                <c:pt idx="4">
                  <c:v>2</c:v>
                </c:pt>
                <c:pt idx="5">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1</c:v>
                </c:pt>
                <c:pt idx="1">
                  <c:v>0</c:v>
                </c:pt>
                <c:pt idx="2">
                  <c:v>1</c:v>
                </c:pt>
                <c:pt idx="3">
                  <c:v>1</c:v>
                </c:pt>
                <c:pt idx="4">
                  <c:v>0</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2</c:v>
                </c:pt>
                <c:pt idx="1">
                  <c:v>0</c:v>
                </c:pt>
                <c:pt idx="2">
                  <c:v>4</c:v>
                </c:pt>
                <c:pt idx="3">
                  <c:v>8</c:v>
                </c:pt>
                <c:pt idx="4">
                  <c:v>4</c:v>
                </c:pt>
                <c:pt idx="5">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pt-BR"/>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0.11363636363636363</c:v>
                </c:pt>
                <c:pt idx="1">
                  <c:v>0.29545454545454547</c:v>
                </c:pt>
                <c:pt idx="2">
                  <c:v>6.8181818181818177E-2</c:v>
                </c:pt>
                <c:pt idx="3">
                  <c:v>0.5</c:v>
                </c:pt>
                <c:pt idx="4">
                  <c:v>2.2727272727272728E-2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9.7560975609756101E-2</c:v>
                </c:pt>
                <c:pt idx="1">
                  <c:v>0.26829268292682928</c:v>
                </c:pt>
                <c:pt idx="2">
                  <c:v>7.3170731707317069E-2</c:v>
                </c:pt>
                <c:pt idx="3">
                  <c:v>0.53658536585365857</c:v>
                </c:pt>
                <c:pt idx="4">
                  <c:v>2.4390243902439025E-2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- 3'!$E$32:$E$37</c:f>
              <c:numCache>
                <c:formatCode>General</c:formatCode>
                <c:ptCount val="6"/>
                <c:pt idx="0">
                  <c:v>0</c:v>
                </c:pt>
                <c:pt idx="1">
                  <c:v>0</c:v>
                </c:pt>
                <c:pt idx="2">
                  <c:v>0</c:v>
                </c:pt>
                <c:pt idx="3">
                  <c:v>1</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- 3'!$F$32:$F$37</c:f>
              <c:numCache>
                <c:formatCode>General</c:formatCode>
                <c:ptCount val="6"/>
                <c:pt idx="0">
                  <c:v>3</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- 3'!$G$32:$G$37</c:f>
              <c:numCache>
                <c:formatCode>General</c:formatCode>
                <c:ptCount val="6"/>
                <c:pt idx="0">
                  <c:v>2</c:v>
                </c:pt>
                <c:pt idx="1">
                  <c:v>0</c:v>
                </c:pt>
                <c:pt idx="2">
                  <c:v>3</c:v>
                </c:pt>
                <c:pt idx="3">
                  <c:v>2</c:v>
                </c:pt>
                <c:pt idx="4">
                  <c:v>3</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- 3'!$H$32:$H$37</c:f>
              <c:numCache>
                <c:formatCode>General</c:formatCode>
                <c:ptCount val="6"/>
                <c:pt idx="0">
                  <c:v>0</c:v>
                </c:pt>
                <c:pt idx="1">
                  <c:v>0</c:v>
                </c:pt>
                <c:pt idx="2">
                  <c:v>0</c:v>
                </c:pt>
                <c:pt idx="3">
                  <c:v>1</c:v>
                </c:pt>
                <c:pt idx="4">
                  <c:v>0</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- 3'!$I$32:$I$37</c:f>
              <c:numCache>
                <c:formatCode>General</c:formatCode>
                <c:ptCount val="6"/>
                <c:pt idx="0">
                  <c:v>3</c:v>
                </c:pt>
                <c:pt idx="1">
                  <c:v>0</c:v>
                </c:pt>
                <c:pt idx="2">
                  <c:v>4</c:v>
                </c:pt>
                <c:pt idx="3">
                  <c:v>10</c:v>
                </c:pt>
                <c:pt idx="4">
                  <c:v>3</c:v>
                </c:pt>
                <c:pt idx="5">
                  <c:v>6</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- 3'!$J$32:$J$37</c:f>
              <c:numCache>
                <c:formatCode>General</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pt-BR"/>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7.3170731707317069E-2</c:v>
                </c:pt>
                <c:pt idx="1">
                  <c:v>0.24390243902439024</c:v>
                </c:pt>
                <c:pt idx="2">
                  <c:v>2.4390243902439025E-2</c:v>
                </c:pt>
                <c:pt idx="3">
                  <c:v>0.63414634146341464</c:v>
                </c:pt>
                <c:pt idx="4">
                  <c:v>2.4390243902439025E-2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7.3170731707317069E-2</c:v>
                </c:pt>
                <c:pt idx="1">
                  <c:v>0.24390243902439024</c:v>
                </c:pt>
                <c:pt idx="2">
                  <c:v>2.4390243902439025E-2</c:v>
                </c:pt>
                <c:pt idx="3">
                  <c:v>0.6097560975609756</c:v>
                </c:pt>
                <c:pt idx="4">
                  <c:v>2.4390243902439025E-2</c:v>
                </c:pt>
                <c:pt idx="5">
                  <c:v>2.4390243902439025E-2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27</xdr:row>
      <xdr:rowOff>0</xdr:rowOff>
    </xdr:from>
    <xdr:to>
      <xdr:col>21</xdr:col>
      <xdr:colOff>142874</xdr:colOff>
      <xdr:row>39</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10</xdr:row>
      <xdr:rowOff>182938</xdr:rowOff>
    </xdr:from>
    <xdr:to>
      <xdr:col>14</xdr:col>
      <xdr:colOff>420963</xdr:colOff>
      <xdr:row>23</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10</xdr:row>
      <xdr:rowOff>182938</xdr:rowOff>
    </xdr:from>
    <xdr:to>
      <xdr:col>22</xdr:col>
      <xdr:colOff>336864</xdr:colOff>
      <xdr:row>23</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30</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182936</xdr:rowOff>
    </xdr:from>
    <xdr:to>
      <xdr:col>16</xdr:col>
      <xdr:colOff>285750</xdr:colOff>
      <xdr:row>21</xdr:row>
      <xdr:rowOff>107155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7"/>
  <sheetViews>
    <sheetView topLeftCell="A3" zoomScaleNormal="100" workbookViewId="0">
      <selection activeCell="A16" sqref="A16"/>
    </sheetView>
  </sheetViews>
  <sheetFormatPr defaultColWidth="8.85546875" defaultRowHeight="15"/>
  <cols>
    <col min="1" max="1" width="38.42578125" bestFit="1" customWidth="1"/>
    <col min="2" max="2" width="156.7109375" customWidth="1"/>
  </cols>
  <sheetData>
    <row r="1" spans="1:2" ht="76.5" customHeight="1">
      <c r="A1" s="445" t="s">
        <v>0</v>
      </c>
      <c r="B1" s="445"/>
    </row>
    <row r="2" spans="1:2" ht="45">
      <c r="A2" s="387" t="s">
        <v>1</v>
      </c>
      <c r="B2" s="117" t="s">
        <v>2</v>
      </c>
    </row>
    <row r="3" spans="1:2" ht="30">
      <c r="A3" s="387" t="s">
        <v>3</v>
      </c>
      <c r="B3" s="117" t="s">
        <v>4</v>
      </c>
    </row>
    <row r="4" spans="1:2" ht="30">
      <c r="A4" s="388" t="s">
        <v>5</v>
      </c>
      <c r="B4" s="117" t="s">
        <v>6</v>
      </c>
    </row>
    <row r="5" spans="1:2" ht="30">
      <c r="A5" s="387" t="s">
        <v>7</v>
      </c>
      <c r="B5" s="117" t="s">
        <v>8</v>
      </c>
    </row>
    <row r="6" spans="1:2" ht="30">
      <c r="A6" s="387" t="s">
        <v>9</v>
      </c>
      <c r="B6" s="117" t="s">
        <v>10</v>
      </c>
    </row>
    <row r="7" spans="1:2" ht="15.75">
      <c r="A7" s="387" t="s">
        <v>11</v>
      </c>
      <c r="B7" s="117" t="s">
        <v>12</v>
      </c>
    </row>
    <row r="8" spans="1:2" ht="15.75">
      <c r="A8" s="387" t="s">
        <v>13</v>
      </c>
      <c r="B8" s="117" t="s">
        <v>14</v>
      </c>
    </row>
    <row r="9" spans="1:2" ht="45">
      <c r="A9" s="114" t="s">
        <v>15</v>
      </c>
      <c r="B9" s="117" t="s">
        <v>16</v>
      </c>
    </row>
    <row r="10" spans="1:2" ht="45">
      <c r="A10" s="114" t="s">
        <v>17</v>
      </c>
      <c r="B10" s="117" t="s">
        <v>18</v>
      </c>
    </row>
    <row r="11" spans="1:2" ht="23.25" customHeight="1">
      <c r="A11" s="387" t="s">
        <v>19</v>
      </c>
      <c r="B11" s="117" t="s">
        <v>20</v>
      </c>
    </row>
    <row r="12" spans="1:2" ht="79.5" customHeight="1">
      <c r="A12" s="444" t="s">
        <v>21</v>
      </c>
      <c r="B12" s="444"/>
    </row>
    <row r="13" spans="1:2" ht="31.5">
      <c r="A13" s="108" t="s">
        <v>22</v>
      </c>
      <c r="B13" s="115" t="s">
        <v>23</v>
      </c>
    </row>
    <row r="14" spans="1:2" ht="47.25">
      <c r="A14" s="109" t="s">
        <v>24</v>
      </c>
      <c r="B14" s="115" t="s">
        <v>25</v>
      </c>
    </row>
    <row r="15" spans="1:2" ht="47.25">
      <c r="A15" s="110" t="s">
        <v>26</v>
      </c>
      <c r="B15" s="115" t="s">
        <v>27</v>
      </c>
    </row>
    <row r="16" spans="1:2" ht="31.5">
      <c r="A16" s="111" t="s">
        <v>28</v>
      </c>
      <c r="B16" s="116" t="s">
        <v>29</v>
      </c>
    </row>
    <row r="17" spans="1:2" ht="31.5">
      <c r="A17" s="112" t="s">
        <v>30</v>
      </c>
      <c r="B17" s="115" t="s">
        <v>31</v>
      </c>
    </row>
    <row r="18" spans="1:2" ht="63">
      <c r="A18" s="113" t="s">
        <v>32</v>
      </c>
      <c r="B18" s="115" t="s">
        <v>33</v>
      </c>
    </row>
    <row r="19" spans="1:2" ht="47.25">
      <c r="A19" s="119" t="s">
        <v>34</v>
      </c>
      <c r="B19" s="115" t="s">
        <v>35</v>
      </c>
    </row>
    <row r="20" spans="1:2" ht="47.25">
      <c r="A20" s="118" t="s">
        <v>36</v>
      </c>
      <c r="B20" s="115" t="s">
        <v>37</v>
      </c>
    </row>
    <row r="21" spans="1:2" ht="31.5">
      <c r="A21" s="389" t="s">
        <v>38</v>
      </c>
      <c r="B21" s="389" t="s">
        <v>39</v>
      </c>
    </row>
    <row r="22" spans="1:2" ht="47.25">
      <c r="A22" s="389" t="s">
        <v>40</v>
      </c>
      <c r="B22" s="389" t="s">
        <v>41</v>
      </c>
    </row>
    <row r="23" spans="1:2" ht="71.25" customHeight="1">
      <c r="A23" s="389" t="s">
        <v>42</v>
      </c>
      <c r="B23" s="389" t="s">
        <v>43</v>
      </c>
    </row>
    <row r="24" spans="1:2" ht="31.5">
      <c r="A24" s="389" t="s">
        <v>44</v>
      </c>
      <c r="B24" s="389" t="s">
        <v>45</v>
      </c>
    </row>
    <row r="25" spans="1:2" ht="15.75">
      <c r="A25" s="389" t="s">
        <v>46</v>
      </c>
      <c r="B25" s="389" t="s">
        <v>47</v>
      </c>
    </row>
    <row r="26" spans="1:2" ht="73.5" customHeight="1">
      <c r="A26" s="443" t="s">
        <v>48</v>
      </c>
      <c r="B26" s="443"/>
    </row>
    <row r="27" spans="1:2" ht="15.75">
      <c r="A27" s="390" t="s">
        <v>49</v>
      </c>
      <c r="B27" s="390" t="s">
        <v>50</v>
      </c>
    </row>
    <row r="28" spans="1:2" ht="15.75">
      <c r="A28" s="390" t="s">
        <v>51</v>
      </c>
      <c r="B28" s="390" t="s">
        <v>52</v>
      </c>
    </row>
    <row r="29" spans="1:2" ht="15.75">
      <c r="A29" s="390" t="s">
        <v>53</v>
      </c>
      <c r="B29" s="390" t="s">
        <v>54</v>
      </c>
    </row>
    <row r="30" spans="1:2" ht="15.75">
      <c r="A30" s="390" t="s">
        <v>55</v>
      </c>
      <c r="B30" s="390" t="s">
        <v>56</v>
      </c>
    </row>
    <row r="31" spans="1:2" ht="15.75">
      <c r="A31" s="390" t="s">
        <v>57</v>
      </c>
      <c r="B31" s="390" t="s">
        <v>58</v>
      </c>
    </row>
    <row r="32" spans="1:2" ht="15.75">
      <c r="A32" s="390" t="s">
        <v>59</v>
      </c>
      <c r="B32" s="390" t="s">
        <v>60</v>
      </c>
    </row>
    <row r="33" spans="1:2" ht="15.75">
      <c r="A33" s="390" t="s">
        <v>61</v>
      </c>
      <c r="B33" s="390" t="s">
        <v>62</v>
      </c>
    </row>
    <row r="34" spans="1:2" ht="15.75">
      <c r="A34" s="390" t="s">
        <v>63</v>
      </c>
      <c r="B34" s="390" t="s">
        <v>64</v>
      </c>
    </row>
    <row r="35" spans="1:2" ht="15.75">
      <c r="A35" s="390" t="s">
        <v>65</v>
      </c>
      <c r="B35" s="390" t="s">
        <v>66</v>
      </c>
    </row>
    <row r="36" spans="1:2" ht="15.75">
      <c r="A36" s="390" t="s">
        <v>67</v>
      </c>
      <c r="B36" s="390" t="s">
        <v>68</v>
      </c>
    </row>
    <row r="37" spans="1:2" ht="15.75">
      <c r="A37" s="390" t="s">
        <v>69</v>
      </c>
      <c r="B37" s="390" t="s">
        <v>70</v>
      </c>
    </row>
  </sheetData>
  <mergeCells count="3">
    <mergeCell ref="A26:B26"/>
    <mergeCell ref="A12:B12"/>
    <mergeCell ref="A1:B1"/>
  </mergeCells>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231"/>
  <sheetViews>
    <sheetView showGridLines="0" tabSelected="1" zoomScale="80" zoomScaleNormal="80" workbookViewId="0">
      <selection activeCell="A8" sqref="A8:XFD8"/>
    </sheetView>
  </sheetViews>
  <sheetFormatPr defaultColWidth="9.140625" defaultRowHeight="30" customHeight="1"/>
  <cols>
    <col min="1" max="1" width="39.42578125" style="2" customWidth="1"/>
    <col min="2" max="2" width="7.28515625" style="2" customWidth="1"/>
    <col min="3" max="3" width="39.7109375" style="2" customWidth="1"/>
    <col min="4" max="4" width="17.42578125" style="2" customWidth="1"/>
    <col min="5" max="5" width="19.42578125" style="2" customWidth="1"/>
    <col min="6" max="6" width="8.28515625" style="2" customWidth="1"/>
    <col min="7" max="7" width="8.42578125" style="2" customWidth="1"/>
    <col min="8" max="8" width="25.140625" style="2" customWidth="1"/>
    <col min="9" max="9" width="16.85546875" style="2" customWidth="1"/>
    <col min="10" max="10" width="33.28515625" style="2" customWidth="1"/>
    <col min="11" max="11" width="19.28515625" style="2" customWidth="1"/>
    <col min="12" max="12" width="18" style="2" customWidth="1"/>
    <col min="13" max="13" width="29.42578125" style="2" customWidth="1"/>
    <col min="14" max="14" width="12.85546875" style="58" customWidth="1"/>
    <col min="15" max="15" width="14.42578125" style="58" customWidth="1"/>
    <col min="16" max="16" width="19" style="58" customWidth="1"/>
    <col min="17" max="17" width="56.42578125" style="2" customWidth="1"/>
    <col min="18" max="21" width="32.5703125" style="2" customWidth="1"/>
    <col min="22" max="22" width="2.7109375" style="2" customWidth="1"/>
    <col min="23" max="25" width="8.85546875" style="2"/>
    <col min="26" max="26" width="8.85546875" style="2" customWidth="1"/>
    <col min="27" max="16384" width="9.140625" style="2"/>
  </cols>
  <sheetData>
    <row r="1" spans="1:26" ht="30" customHeight="1">
      <c r="A1" s="483" t="s">
        <v>71</v>
      </c>
      <c r="B1" s="483"/>
      <c r="C1" s="483"/>
      <c r="D1" s="483"/>
      <c r="E1" s="483"/>
      <c r="F1" s="483"/>
      <c r="G1" s="483"/>
      <c r="H1" s="483"/>
      <c r="I1" s="483"/>
      <c r="J1" s="483"/>
      <c r="K1" s="483"/>
      <c r="L1" s="483"/>
      <c r="M1" s="483"/>
      <c r="N1" s="55"/>
      <c r="O1" s="55"/>
      <c r="P1" s="55"/>
      <c r="Q1" s="17"/>
      <c r="R1" s="17"/>
      <c r="S1" s="17"/>
      <c r="T1" s="17"/>
      <c r="U1" s="17"/>
      <c r="V1" s="17"/>
      <c r="W1" s="17"/>
    </row>
    <row r="2" spans="1:26" ht="30" customHeight="1">
      <c r="A2" s="484" t="s">
        <v>1359</v>
      </c>
      <c r="B2" s="484"/>
      <c r="C2" s="484"/>
      <c r="D2" s="484"/>
      <c r="E2" s="484"/>
      <c r="F2" s="484"/>
      <c r="G2" s="484"/>
      <c r="H2" s="484"/>
      <c r="I2" s="484"/>
      <c r="J2" s="484"/>
      <c r="K2" s="484"/>
      <c r="L2" s="484"/>
      <c r="M2" s="484"/>
      <c r="N2" s="56"/>
      <c r="O2" s="56"/>
      <c r="P2" s="56"/>
      <c r="Q2" s="56"/>
      <c r="R2" s="56"/>
      <c r="S2" s="56"/>
      <c r="T2" s="57"/>
      <c r="U2" s="57"/>
      <c r="W2" s="17"/>
    </row>
    <row r="3" spans="1:26" ht="12" customHeight="1">
      <c r="W3" s="17"/>
    </row>
    <row r="4" spans="1:26" ht="43.5" customHeight="1">
      <c r="A4" s="51" t="s">
        <v>73</v>
      </c>
      <c r="B4" s="517" t="s">
        <v>74</v>
      </c>
      <c r="C4" s="517"/>
      <c r="D4" s="517"/>
      <c r="E4" s="517"/>
      <c r="F4" s="517"/>
      <c r="G4" s="518"/>
      <c r="H4" s="12"/>
      <c r="I4" s="12"/>
      <c r="J4" s="12"/>
      <c r="K4" s="12"/>
      <c r="L4" s="12"/>
      <c r="M4" s="12"/>
      <c r="N4" s="12"/>
      <c r="O4" s="12"/>
      <c r="P4" s="12"/>
      <c r="W4" s="17"/>
    </row>
    <row r="5" spans="1:26" ht="5.25" customHeight="1">
      <c r="W5" s="17"/>
    </row>
    <row r="6" spans="1:26" ht="36.75" customHeight="1">
      <c r="A6" s="51" t="s">
        <v>75</v>
      </c>
      <c r="B6" s="522" t="s">
        <v>1360</v>
      </c>
      <c r="C6" s="522"/>
      <c r="M6" s="58"/>
      <c r="W6" s="17"/>
      <c r="Z6" s="2" t="s">
        <v>77</v>
      </c>
    </row>
    <row r="7" spans="1:26" ht="11.25" customHeight="1">
      <c r="W7" s="17"/>
      <c r="Z7" s="59" t="s">
        <v>78</v>
      </c>
    </row>
    <row r="8" spans="1:26" ht="30" customHeight="1">
      <c r="A8" s="465" t="s">
        <v>79</v>
      </c>
      <c r="B8" s="466"/>
      <c r="C8" s="466"/>
      <c r="D8" s="466"/>
      <c r="E8" s="466"/>
      <c r="F8" s="466"/>
      <c r="G8" s="466"/>
      <c r="H8" s="466"/>
      <c r="I8" s="466"/>
      <c r="J8" s="466"/>
      <c r="K8" s="466"/>
      <c r="L8" s="466"/>
      <c r="M8" s="467"/>
      <c r="N8" s="448" t="s">
        <v>80</v>
      </c>
      <c r="O8" s="449"/>
      <c r="P8" s="449"/>
      <c r="Q8" s="449"/>
      <c r="R8" s="449"/>
      <c r="S8" s="449"/>
      <c r="T8" s="449"/>
      <c r="U8" s="450"/>
      <c r="W8" s="17"/>
    </row>
    <row r="9" spans="1:26" ht="30" customHeight="1">
      <c r="A9" s="490" t="s">
        <v>82</v>
      </c>
      <c r="B9" s="488" t="s">
        <v>83</v>
      </c>
      <c r="C9" s="488" t="s">
        <v>1</v>
      </c>
      <c r="D9" s="488" t="s">
        <v>3</v>
      </c>
      <c r="E9" s="492" t="s">
        <v>5</v>
      </c>
      <c r="F9" s="488" t="s">
        <v>7</v>
      </c>
      <c r="G9" s="488"/>
      <c r="H9" s="488" t="s">
        <v>9</v>
      </c>
      <c r="I9" s="488" t="s">
        <v>13</v>
      </c>
      <c r="J9" s="488" t="s">
        <v>11</v>
      </c>
      <c r="K9" s="502" t="s">
        <v>84</v>
      </c>
      <c r="L9" s="503"/>
      <c r="M9" s="488" t="s">
        <v>19</v>
      </c>
      <c r="N9" s="459" t="s">
        <v>24</v>
      </c>
      <c r="O9" s="523" t="s">
        <v>34</v>
      </c>
      <c r="P9" s="525" t="s">
        <v>30</v>
      </c>
      <c r="Q9" s="481" t="s">
        <v>38</v>
      </c>
      <c r="R9" s="481" t="s">
        <v>40</v>
      </c>
      <c r="S9" s="481" t="s">
        <v>42</v>
      </c>
      <c r="T9" s="481" t="s">
        <v>44</v>
      </c>
      <c r="U9" s="481" t="s">
        <v>46</v>
      </c>
      <c r="W9" s="17"/>
    </row>
    <row r="10" spans="1:26" ht="30" customHeight="1">
      <c r="A10" s="491"/>
      <c r="B10" s="489"/>
      <c r="C10" s="489"/>
      <c r="D10" s="489"/>
      <c r="E10" s="493"/>
      <c r="F10" s="50" t="s">
        <v>86</v>
      </c>
      <c r="G10" s="50" t="s">
        <v>87</v>
      </c>
      <c r="H10" s="489"/>
      <c r="I10" s="489"/>
      <c r="J10" s="489"/>
      <c r="K10" s="97" t="s">
        <v>88</v>
      </c>
      <c r="L10" s="97" t="s">
        <v>89</v>
      </c>
      <c r="M10" s="489"/>
      <c r="N10" s="460"/>
      <c r="O10" s="524"/>
      <c r="P10" s="526"/>
      <c r="Q10" s="482"/>
      <c r="R10" s="482"/>
      <c r="S10" s="482"/>
      <c r="T10" s="482"/>
      <c r="U10" s="482"/>
      <c r="W10" s="17"/>
    </row>
    <row r="11" spans="1:26" ht="63" customHeight="1">
      <c r="A11" s="504" t="s">
        <v>90</v>
      </c>
      <c r="B11" s="323" t="s">
        <v>91</v>
      </c>
      <c r="C11" s="360" t="s">
        <v>102</v>
      </c>
      <c r="D11" s="361" t="s">
        <v>1187</v>
      </c>
      <c r="E11" s="362" t="s">
        <v>674</v>
      </c>
      <c r="F11" s="410">
        <v>43252</v>
      </c>
      <c r="G11" s="410">
        <v>45078</v>
      </c>
      <c r="H11" s="362" t="s">
        <v>351</v>
      </c>
      <c r="I11" s="411">
        <v>0</v>
      </c>
      <c r="J11" s="361" t="s">
        <v>1182</v>
      </c>
      <c r="K11" s="361" t="s">
        <v>97</v>
      </c>
      <c r="L11" s="361" t="s">
        <v>1361</v>
      </c>
      <c r="M11" s="412" t="s">
        <v>1362</v>
      </c>
      <c r="N11" s="61"/>
      <c r="O11" s="60"/>
      <c r="P11" s="60" t="s">
        <v>99</v>
      </c>
      <c r="Q11" s="413" t="s">
        <v>1363</v>
      </c>
      <c r="R11" s="413" t="s">
        <v>1364</v>
      </c>
      <c r="S11" s="323" t="s">
        <v>1365</v>
      </c>
      <c r="T11" s="414" t="s">
        <v>1366</v>
      </c>
      <c r="U11" s="60" t="s">
        <v>277</v>
      </c>
      <c r="W11" s="17"/>
    </row>
    <row r="12" spans="1:26" ht="63" customHeight="1">
      <c r="A12" s="472"/>
      <c r="B12" s="44" t="s">
        <v>105</v>
      </c>
      <c r="C12" s="363" t="s">
        <v>106</v>
      </c>
      <c r="D12" s="415" t="s">
        <v>107</v>
      </c>
      <c r="E12" s="415" t="s">
        <v>108</v>
      </c>
      <c r="F12" s="416">
        <v>43252</v>
      </c>
      <c r="G12" s="416">
        <v>44896</v>
      </c>
      <c r="H12" s="415" t="s">
        <v>109</v>
      </c>
      <c r="I12" s="417">
        <v>0</v>
      </c>
      <c r="J12" s="330" t="s">
        <v>1188</v>
      </c>
      <c r="K12" s="415" t="s">
        <v>97</v>
      </c>
      <c r="L12" s="362" t="s">
        <v>1361</v>
      </c>
      <c r="M12" s="415" t="s">
        <v>1367</v>
      </c>
      <c r="N12" s="60"/>
      <c r="O12" s="60" t="s">
        <v>99</v>
      </c>
      <c r="P12" s="60"/>
      <c r="Q12" s="356" t="s">
        <v>1368</v>
      </c>
      <c r="R12" s="356" t="s">
        <v>1369</v>
      </c>
      <c r="S12" s="355" t="s">
        <v>1370</v>
      </c>
      <c r="T12" s="418" t="s">
        <v>137</v>
      </c>
      <c r="U12" s="365" t="s">
        <v>1371</v>
      </c>
      <c r="W12" s="17"/>
    </row>
    <row r="13" spans="1:26" ht="63" customHeight="1">
      <c r="A13" s="472"/>
      <c r="B13" s="44" t="s">
        <v>118</v>
      </c>
      <c r="C13" s="363" t="s">
        <v>126</v>
      </c>
      <c r="D13" s="362" t="s">
        <v>127</v>
      </c>
      <c r="E13" s="362" t="s">
        <v>686</v>
      </c>
      <c r="F13" s="419">
        <v>44682</v>
      </c>
      <c r="G13" s="419">
        <v>45047</v>
      </c>
      <c r="H13" s="362" t="s">
        <v>122</v>
      </c>
      <c r="I13" s="420">
        <v>18500</v>
      </c>
      <c r="J13" s="331" t="s">
        <v>1191</v>
      </c>
      <c r="K13" s="362" t="s">
        <v>97</v>
      </c>
      <c r="L13" s="362" t="s">
        <v>1361</v>
      </c>
      <c r="M13" s="362" t="s">
        <v>129</v>
      </c>
      <c r="N13" s="60" t="s">
        <v>99</v>
      </c>
      <c r="O13" s="60"/>
      <c r="P13" s="60"/>
      <c r="Q13" s="324" t="s">
        <v>1372</v>
      </c>
      <c r="R13" s="62"/>
      <c r="S13" s="324" t="s">
        <v>1373</v>
      </c>
      <c r="T13" s="364" t="s">
        <v>122</v>
      </c>
      <c r="U13" s="264" t="s">
        <v>1374</v>
      </c>
      <c r="W13" s="17"/>
    </row>
    <row r="14" spans="1:26" s="58" customFormat="1" ht="63" customHeight="1">
      <c r="A14" s="472"/>
      <c r="B14" s="324" t="s">
        <v>130</v>
      </c>
      <c r="C14" s="363" t="s">
        <v>1197</v>
      </c>
      <c r="D14" s="362" t="s">
        <v>140</v>
      </c>
      <c r="E14" s="362" t="s">
        <v>133</v>
      </c>
      <c r="F14" s="419">
        <v>44562</v>
      </c>
      <c r="G14" s="419">
        <v>45078</v>
      </c>
      <c r="H14" s="362" t="s">
        <v>141</v>
      </c>
      <c r="I14" s="332">
        <v>0</v>
      </c>
      <c r="J14" s="330" t="s">
        <v>946</v>
      </c>
      <c r="K14" s="330" t="s">
        <v>97</v>
      </c>
      <c r="L14" s="333" t="s">
        <v>1361</v>
      </c>
      <c r="M14" s="415" t="s">
        <v>1375</v>
      </c>
      <c r="N14" s="262"/>
      <c r="O14" s="262" t="s">
        <v>99</v>
      </c>
      <c r="P14" s="262"/>
      <c r="Q14" s="324" t="s">
        <v>1376</v>
      </c>
      <c r="R14" s="379"/>
      <c r="S14" s="366" t="s">
        <v>1377</v>
      </c>
      <c r="T14" s="418" t="s">
        <v>141</v>
      </c>
      <c r="U14" s="442" t="s">
        <v>1378</v>
      </c>
      <c r="W14" s="55"/>
    </row>
    <row r="15" spans="1:26" s="58" customFormat="1" ht="63" customHeight="1">
      <c r="A15" s="472"/>
      <c r="B15" s="324" t="s">
        <v>143</v>
      </c>
      <c r="C15" s="363" t="s">
        <v>951</v>
      </c>
      <c r="D15" s="362" t="s">
        <v>697</v>
      </c>
      <c r="E15" s="362" t="s">
        <v>952</v>
      </c>
      <c r="F15" s="419">
        <v>44835</v>
      </c>
      <c r="G15" s="419">
        <v>45078</v>
      </c>
      <c r="H15" s="362" t="s">
        <v>696</v>
      </c>
      <c r="I15" s="420">
        <v>10000</v>
      </c>
      <c r="J15" s="415" t="s">
        <v>1199</v>
      </c>
      <c r="K15" s="415" t="s">
        <v>97</v>
      </c>
      <c r="L15" s="362" t="s">
        <v>1361</v>
      </c>
      <c r="M15" s="330" t="s">
        <v>1379</v>
      </c>
      <c r="N15" s="262" t="s">
        <v>99</v>
      </c>
      <c r="O15" s="262"/>
      <c r="P15" s="262"/>
      <c r="Q15" s="355" t="s">
        <v>1380</v>
      </c>
      <c r="R15" s="367"/>
      <c r="S15" s="324" t="s">
        <v>1381</v>
      </c>
      <c r="T15" s="355" t="s">
        <v>696</v>
      </c>
      <c r="U15" s="324" t="s">
        <v>1382</v>
      </c>
      <c r="W15" s="55"/>
    </row>
    <row r="16" spans="1:26" s="58" customFormat="1" ht="63" customHeight="1">
      <c r="A16" s="472"/>
      <c r="B16" s="324" t="s">
        <v>155</v>
      </c>
      <c r="C16" s="331" t="s">
        <v>1383</v>
      </c>
      <c r="D16" s="331" t="s">
        <v>1384</v>
      </c>
      <c r="E16" s="331" t="s">
        <v>961</v>
      </c>
      <c r="F16" s="416">
        <v>45047</v>
      </c>
      <c r="G16" s="416">
        <v>45078</v>
      </c>
      <c r="H16" s="362" t="s">
        <v>122</v>
      </c>
      <c r="I16" s="420">
        <v>25000</v>
      </c>
      <c r="J16" s="415" t="s">
        <v>1203</v>
      </c>
      <c r="K16" s="331" t="s">
        <v>707</v>
      </c>
      <c r="L16" s="415" t="s">
        <v>97</v>
      </c>
      <c r="M16" s="362" t="s">
        <v>1385</v>
      </c>
      <c r="N16" s="262" t="s">
        <v>99</v>
      </c>
      <c r="O16" s="262"/>
      <c r="P16" s="262"/>
      <c r="Q16" s="366" t="s">
        <v>1380</v>
      </c>
      <c r="R16" s="186"/>
      <c r="S16" s="355" t="s">
        <v>1381</v>
      </c>
      <c r="T16" s="324" t="s">
        <v>122</v>
      </c>
      <c r="U16" s="264"/>
      <c r="W16" s="55"/>
    </row>
    <row r="17" spans="1:23" s="58" customFormat="1" ht="63" customHeight="1">
      <c r="A17" s="472"/>
      <c r="B17" s="324" t="s">
        <v>164</v>
      </c>
      <c r="C17" s="333" t="s">
        <v>710</v>
      </c>
      <c r="D17" s="334" t="s">
        <v>1361</v>
      </c>
      <c r="E17" s="334" t="s">
        <v>1361</v>
      </c>
      <c r="F17" s="334" t="s">
        <v>1361</v>
      </c>
      <c r="G17" s="334" t="s">
        <v>1361</v>
      </c>
      <c r="H17" s="334" t="s">
        <v>1361</v>
      </c>
      <c r="I17" s="334" t="s">
        <v>1361</v>
      </c>
      <c r="J17" s="334" t="s">
        <v>1361</v>
      </c>
      <c r="K17" s="334" t="s">
        <v>1361</v>
      </c>
      <c r="L17" s="334" t="s">
        <v>1361</v>
      </c>
      <c r="M17" s="415" t="s">
        <v>1361</v>
      </c>
      <c r="N17" s="262"/>
      <c r="O17" s="262"/>
      <c r="P17" s="262"/>
      <c r="Q17" s="333"/>
      <c r="R17" s="262"/>
      <c r="S17" s="264"/>
      <c r="T17" s="264"/>
      <c r="U17" s="264"/>
      <c r="W17" s="55"/>
    </row>
    <row r="18" spans="1:23" ht="63" customHeight="1">
      <c r="A18" s="472"/>
      <c r="B18" s="44" t="s">
        <v>172</v>
      </c>
      <c r="C18" s="333" t="s">
        <v>711</v>
      </c>
      <c r="D18" s="334" t="s">
        <v>1361</v>
      </c>
      <c r="E18" s="334" t="s">
        <v>1361</v>
      </c>
      <c r="F18" s="334" t="s">
        <v>1361</v>
      </c>
      <c r="G18" s="334" t="s">
        <v>1361</v>
      </c>
      <c r="H18" s="334" t="s">
        <v>1361</v>
      </c>
      <c r="I18" s="334" t="s">
        <v>1361</v>
      </c>
      <c r="J18" s="334" t="s">
        <v>1361</v>
      </c>
      <c r="K18" s="334" t="s">
        <v>1361</v>
      </c>
      <c r="L18" s="334" t="s">
        <v>1361</v>
      </c>
      <c r="M18" s="362" t="s">
        <v>1361</v>
      </c>
      <c r="N18" s="60"/>
      <c r="O18" s="60"/>
      <c r="P18" s="60"/>
      <c r="Q18" s="333"/>
      <c r="R18" s="62"/>
      <c r="S18" s="62"/>
      <c r="T18" s="62"/>
      <c r="U18" s="62"/>
      <c r="W18" s="17"/>
    </row>
    <row r="19" spans="1:23" ht="63" customHeight="1">
      <c r="A19" s="472"/>
      <c r="B19" s="44" t="s">
        <v>180</v>
      </c>
      <c r="C19" s="362" t="s">
        <v>181</v>
      </c>
      <c r="D19" s="362" t="s">
        <v>182</v>
      </c>
      <c r="E19" s="362" t="s">
        <v>183</v>
      </c>
      <c r="F19" s="416">
        <v>44105</v>
      </c>
      <c r="G19" s="416">
        <v>45078</v>
      </c>
      <c r="H19" s="362" t="s">
        <v>141</v>
      </c>
      <c r="I19" s="417">
        <v>0</v>
      </c>
      <c r="J19" s="362" t="s">
        <v>1205</v>
      </c>
      <c r="K19" s="415" t="s">
        <v>97</v>
      </c>
      <c r="L19" s="335" t="s">
        <v>1361</v>
      </c>
      <c r="M19" s="331" t="s">
        <v>1206</v>
      </c>
      <c r="N19" s="60"/>
      <c r="O19" s="60"/>
      <c r="P19" s="60" t="s">
        <v>99</v>
      </c>
      <c r="Q19" s="324" t="s">
        <v>1386</v>
      </c>
      <c r="R19" s="368" t="s">
        <v>1387</v>
      </c>
      <c r="S19" s="324" t="s">
        <v>1388</v>
      </c>
      <c r="T19" s="355" t="s">
        <v>141</v>
      </c>
      <c r="U19" s="324" t="s">
        <v>1389</v>
      </c>
      <c r="W19" s="17"/>
    </row>
    <row r="20" spans="1:23" ht="63" customHeight="1">
      <c r="A20" s="472"/>
      <c r="B20" s="44" t="s">
        <v>717</v>
      </c>
      <c r="C20" s="333" t="s">
        <v>221</v>
      </c>
      <c r="D20" s="421" t="s">
        <v>1215</v>
      </c>
      <c r="E20" s="421" t="s">
        <v>215</v>
      </c>
      <c r="F20" s="419">
        <v>43252</v>
      </c>
      <c r="G20" s="419">
        <v>44896</v>
      </c>
      <c r="H20" s="421" t="s">
        <v>216</v>
      </c>
      <c r="I20" s="422">
        <v>10000</v>
      </c>
      <c r="J20" s="421" t="s">
        <v>1211</v>
      </c>
      <c r="K20" s="421" t="s">
        <v>217</v>
      </c>
      <c r="L20" s="362" t="s">
        <v>1361</v>
      </c>
      <c r="M20" s="362" t="s">
        <v>1390</v>
      </c>
      <c r="N20" s="60"/>
      <c r="O20" s="60" t="s">
        <v>99</v>
      </c>
      <c r="P20" s="60"/>
      <c r="Q20" s="423" t="s">
        <v>1391</v>
      </c>
      <c r="R20" s="424" t="s">
        <v>1392</v>
      </c>
      <c r="S20" s="44" t="s">
        <v>1393</v>
      </c>
      <c r="T20" s="324" t="s">
        <v>1394</v>
      </c>
      <c r="U20" s="324" t="s">
        <v>1395</v>
      </c>
      <c r="W20" s="17"/>
    </row>
    <row r="21" spans="1:23" s="328" customFormat="1" ht="63" customHeight="1">
      <c r="A21" s="473"/>
      <c r="B21" s="325" t="s">
        <v>1353</v>
      </c>
      <c r="C21" s="362" t="s">
        <v>1354</v>
      </c>
      <c r="D21" s="362" t="s">
        <v>1355</v>
      </c>
      <c r="E21" s="362" t="s">
        <v>1361</v>
      </c>
      <c r="F21" s="416">
        <v>44805</v>
      </c>
      <c r="G21" s="416">
        <v>44896</v>
      </c>
      <c r="H21" s="362" t="s">
        <v>109</v>
      </c>
      <c r="I21" s="420">
        <v>0</v>
      </c>
      <c r="J21" s="362" t="s">
        <v>1356</v>
      </c>
      <c r="K21" s="362" t="s">
        <v>97</v>
      </c>
      <c r="L21" s="362" t="s">
        <v>97</v>
      </c>
      <c r="M21" s="362" t="s">
        <v>1357</v>
      </c>
      <c r="N21" s="326" t="s">
        <v>99</v>
      </c>
      <c r="O21" s="326"/>
      <c r="P21" s="326"/>
      <c r="Q21" s="353" t="s">
        <v>1396</v>
      </c>
      <c r="R21" s="327"/>
      <c r="S21" s="353" t="s">
        <v>1397</v>
      </c>
      <c r="T21" s="354" t="s">
        <v>137</v>
      </c>
      <c r="U21" s="353" t="s">
        <v>1398</v>
      </c>
      <c r="W21" s="329"/>
    </row>
    <row r="22" spans="1:23" ht="63" customHeight="1">
      <c r="A22" s="471" t="s">
        <v>187</v>
      </c>
      <c r="B22" s="44" t="s">
        <v>188</v>
      </c>
      <c r="C22" s="147" t="s">
        <v>976</v>
      </c>
      <c r="D22" s="62"/>
      <c r="E22" s="62"/>
      <c r="F22" s="62"/>
      <c r="G22" s="62"/>
      <c r="H22" s="62"/>
      <c r="I22" s="62"/>
      <c r="J22" s="62"/>
      <c r="K22" s="62"/>
      <c r="L22" s="62"/>
      <c r="M22" s="62"/>
      <c r="N22" s="60"/>
      <c r="O22" s="60"/>
      <c r="P22" s="60"/>
      <c r="Q22" s="62"/>
      <c r="R22" s="62"/>
      <c r="S22" s="62"/>
      <c r="T22" s="62"/>
      <c r="U22" s="62"/>
      <c r="W22" s="17"/>
    </row>
    <row r="23" spans="1:23" ht="63" customHeight="1">
      <c r="A23" s="472"/>
      <c r="B23" s="44" t="s">
        <v>198</v>
      </c>
      <c r="C23" s="147" t="s">
        <v>977</v>
      </c>
      <c r="D23" s="62"/>
      <c r="E23" s="62"/>
      <c r="F23" s="62"/>
      <c r="G23" s="62"/>
      <c r="H23" s="62"/>
      <c r="I23" s="62"/>
      <c r="J23" s="62"/>
      <c r="K23" s="62"/>
      <c r="L23" s="62"/>
      <c r="M23" s="62"/>
      <c r="N23" s="60"/>
      <c r="O23" s="60"/>
      <c r="P23" s="60"/>
      <c r="Q23" s="62"/>
      <c r="R23" s="62"/>
      <c r="S23" s="62"/>
      <c r="T23" s="62"/>
      <c r="U23" s="62"/>
      <c r="W23" s="17"/>
    </row>
    <row r="24" spans="1:23" ht="63" customHeight="1">
      <c r="A24" s="472"/>
      <c r="B24" s="44" t="s">
        <v>205</v>
      </c>
      <c r="C24" s="147" t="s">
        <v>732</v>
      </c>
      <c r="D24" s="60"/>
      <c r="E24" s="60"/>
      <c r="F24" s="60"/>
      <c r="G24" s="60"/>
      <c r="H24" s="60"/>
      <c r="I24" s="60"/>
      <c r="J24" s="60"/>
      <c r="K24" s="60"/>
      <c r="L24" s="60"/>
      <c r="M24" s="60"/>
      <c r="N24" s="60"/>
      <c r="O24" s="60"/>
      <c r="P24" s="60"/>
      <c r="Q24" s="60"/>
      <c r="R24" s="60"/>
      <c r="S24" s="60"/>
      <c r="T24" s="60"/>
      <c r="U24" s="60"/>
      <c r="W24" s="17"/>
    </row>
    <row r="25" spans="1:23" ht="63" customHeight="1">
      <c r="A25" s="473"/>
      <c r="B25" s="44" t="s">
        <v>212</v>
      </c>
      <c r="C25" s="172" t="s">
        <v>978</v>
      </c>
      <c r="D25" s="60"/>
      <c r="E25" s="60"/>
      <c r="F25" s="60"/>
      <c r="G25" s="60"/>
      <c r="H25" s="60"/>
      <c r="I25" s="60"/>
      <c r="J25" s="60"/>
      <c r="K25" s="60"/>
      <c r="L25" s="60"/>
      <c r="M25" s="60"/>
      <c r="N25" s="60"/>
      <c r="O25" s="60"/>
      <c r="P25" s="60"/>
      <c r="Q25" s="60"/>
      <c r="R25" s="60"/>
      <c r="S25" s="60"/>
      <c r="T25" s="60"/>
      <c r="U25" s="60"/>
      <c r="W25" s="17"/>
    </row>
    <row r="26" spans="1:23" ht="63" customHeight="1">
      <c r="A26" s="471" t="s">
        <v>222</v>
      </c>
      <c r="B26" s="44" t="s">
        <v>223</v>
      </c>
      <c r="C26" s="336" t="s">
        <v>231</v>
      </c>
      <c r="D26" s="337" t="s">
        <v>1399</v>
      </c>
      <c r="E26" s="361" t="s">
        <v>226</v>
      </c>
      <c r="F26" s="410">
        <v>43709</v>
      </c>
      <c r="G26" s="410">
        <v>45078</v>
      </c>
      <c r="H26" s="361" t="s">
        <v>1400</v>
      </c>
      <c r="I26" s="411">
        <v>5000</v>
      </c>
      <c r="J26" s="337" t="s">
        <v>1401</v>
      </c>
      <c r="K26" s="361" t="s">
        <v>97</v>
      </c>
      <c r="L26" s="361" t="s">
        <v>1361</v>
      </c>
      <c r="M26" s="361"/>
      <c r="N26" s="60"/>
      <c r="O26" s="60"/>
      <c r="P26" s="60" t="s">
        <v>99</v>
      </c>
      <c r="Q26" s="380" t="s">
        <v>1402</v>
      </c>
      <c r="R26" s="425" t="s">
        <v>1403</v>
      </c>
      <c r="S26" s="361" t="s">
        <v>1404</v>
      </c>
      <c r="T26" s="361" t="s">
        <v>1400</v>
      </c>
      <c r="U26" s="426" t="s">
        <v>1361</v>
      </c>
      <c r="W26" s="17"/>
    </row>
    <row r="27" spans="1:23" ht="63" customHeight="1">
      <c r="A27" s="472"/>
      <c r="B27" s="44" t="s">
        <v>235</v>
      </c>
      <c r="C27" s="338" t="s">
        <v>1225</v>
      </c>
      <c r="D27" s="333" t="s">
        <v>247</v>
      </c>
      <c r="E27" s="333" t="s">
        <v>748</v>
      </c>
      <c r="F27" s="416">
        <v>43252</v>
      </c>
      <c r="G27" s="416">
        <v>45078</v>
      </c>
      <c r="H27" s="333" t="s">
        <v>239</v>
      </c>
      <c r="I27" s="420">
        <v>240000</v>
      </c>
      <c r="J27" s="333" t="s">
        <v>1226</v>
      </c>
      <c r="K27" s="331" t="s">
        <v>1227</v>
      </c>
      <c r="L27" s="362" t="s">
        <v>1361</v>
      </c>
      <c r="M27" s="331" t="s">
        <v>1405</v>
      </c>
      <c r="N27" s="60"/>
      <c r="O27" s="60"/>
      <c r="P27" s="60" t="s">
        <v>99</v>
      </c>
      <c r="Q27" s="355" t="s">
        <v>1406</v>
      </c>
      <c r="R27" s="375" t="s">
        <v>1407</v>
      </c>
      <c r="S27" s="427" t="s">
        <v>1361</v>
      </c>
      <c r="T27" s="355" t="s">
        <v>239</v>
      </c>
      <c r="U27" s="360" t="s">
        <v>1408</v>
      </c>
      <c r="W27" s="17"/>
    </row>
    <row r="28" spans="1:23" ht="63" customHeight="1">
      <c r="A28" s="472"/>
      <c r="B28" s="44" t="s">
        <v>249</v>
      </c>
      <c r="C28" s="338" t="s">
        <v>255</v>
      </c>
      <c r="D28" s="333" t="s">
        <v>256</v>
      </c>
      <c r="E28" s="362" t="s">
        <v>252</v>
      </c>
      <c r="F28" s="416">
        <v>43252</v>
      </c>
      <c r="G28" s="416">
        <v>45078</v>
      </c>
      <c r="H28" s="362" t="s">
        <v>1409</v>
      </c>
      <c r="I28" s="420">
        <v>120000</v>
      </c>
      <c r="J28" s="362" t="s">
        <v>1410</v>
      </c>
      <c r="K28" s="362" t="s">
        <v>97</v>
      </c>
      <c r="L28" s="362" t="s">
        <v>1361</v>
      </c>
      <c r="M28" s="362" t="s">
        <v>1411</v>
      </c>
      <c r="N28" s="60"/>
      <c r="O28" s="60" t="s">
        <v>99</v>
      </c>
      <c r="P28" s="60"/>
      <c r="Q28" s="360" t="s">
        <v>1412</v>
      </c>
      <c r="R28" s="361" t="s">
        <v>1413</v>
      </c>
      <c r="S28" s="361" t="s">
        <v>1414</v>
      </c>
      <c r="T28" s="361" t="s">
        <v>1415</v>
      </c>
      <c r="U28" s="362" t="s">
        <v>1416</v>
      </c>
      <c r="W28" s="17"/>
    </row>
    <row r="29" spans="1:23" ht="63" customHeight="1">
      <c r="A29" s="472"/>
      <c r="B29" s="44" t="s">
        <v>258</v>
      </c>
      <c r="C29" s="363" t="s">
        <v>756</v>
      </c>
      <c r="D29" s="362" t="s">
        <v>1361</v>
      </c>
      <c r="E29" s="362" t="s">
        <v>1361</v>
      </c>
      <c r="F29" s="362" t="s">
        <v>1361</v>
      </c>
      <c r="G29" s="362" t="s">
        <v>1361</v>
      </c>
      <c r="H29" s="362" t="s">
        <v>1361</v>
      </c>
      <c r="I29" s="362" t="s">
        <v>1361</v>
      </c>
      <c r="J29" s="362" t="s">
        <v>1361</v>
      </c>
      <c r="K29" s="362" t="s">
        <v>1361</v>
      </c>
      <c r="L29" s="362" t="s">
        <v>1361</v>
      </c>
      <c r="M29" s="362" t="s">
        <v>1361</v>
      </c>
      <c r="N29" s="60"/>
      <c r="O29" s="60"/>
      <c r="P29" s="60"/>
      <c r="Q29" s="60"/>
      <c r="R29" s="60"/>
      <c r="S29" s="60"/>
      <c r="T29" s="60"/>
      <c r="U29" s="60"/>
      <c r="W29" s="17"/>
    </row>
    <row r="30" spans="1:23" ht="63" customHeight="1">
      <c r="A30" s="472"/>
      <c r="B30" s="44" t="s">
        <v>267</v>
      </c>
      <c r="C30" s="363" t="s">
        <v>1417</v>
      </c>
      <c r="D30" s="362" t="s">
        <v>1361</v>
      </c>
      <c r="E30" s="362" t="s">
        <v>1361</v>
      </c>
      <c r="F30" s="362" t="s">
        <v>1361</v>
      </c>
      <c r="G30" s="362" t="s">
        <v>1361</v>
      </c>
      <c r="H30" s="362" t="s">
        <v>1361</v>
      </c>
      <c r="I30" s="362" t="s">
        <v>1361</v>
      </c>
      <c r="J30" s="333" t="s">
        <v>1361</v>
      </c>
      <c r="K30" s="362" t="s">
        <v>1361</v>
      </c>
      <c r="L30" s="362" t="s">
        <v>1361</v>
      </c>
      <c r="M30" s="331" t="s">
        <v>1361</v>
      </c>
      <c r="N30" s="60"/>
      <c r="O30" s="60"/>
      <c r="P30" s="60"/>
      <c r="Q30" s="60"/>
      <c r="R30" s="60"/>
      <c r="S30" s="60"/>
      <c r="T30" s="60"/>
      <c r="U30" s="60"/>
      <c r="W30" s="17"/>
    </row>
    <row r="31" spans="1:23" ht="63" customHeight="1">
      <c r="A31" s="472"/>
      <c r="B31" s="44" t="s">
        <v>278</v>
      </c>
      <c r="C31" s="363" t="s">
        <v>763</v>
      </c>
      <c r="D31" s="362" t="s">
        <v>1361</v>
      </c>
      <c r="E31" s="362" t="s">
        <v>1361</v>
      </c>
      <c r="F31" s="362" t="s">
        <v>1361</v>
      </c>
      <c r="G31" s="362" t="s">
        <v>1361</v>
      </c>
      <c r="H31" s="362" t="s">
        <v>1361</v>
      </c>
      <c r="I31" s="362" t="s">
        <v>1361</v>
      </c>
      <c r="J31" s="362" t="s">
        <v>1361</v>
      </c>
      <c r="K31" s="362" t="s">
        <v>1361</v>
      </c>
      <c r="L31" s="362" t="s">
        <v>1361</v>
      </c>
      <c r="M31" s="362" t="s">
        <v>1361</v>
      </c>
      <c r="N31" s="60"/>
      <c r="O31" s="60"/>
      <c r="P31" s="60"/>
      <c r="Q31" s="60"/>
      <c r="R31" s="60"/>
      <c r="S31" s="60"/>
      <c r="T31" s="60"/>
      <c r="U31" s="60"/>
      <c r="W31" s="17"/>
    </row>
    <row r="32" spans="1:23" ht="63" customHeight="1">
      <c r="A32" s="472"/>
      <c r="B32" s="44" t="s">
        <v>289</v>
      </c>
      <c r="C32" s="338" t="s">
        <v>1418</v>
      </c>
      <c r="D32" s="333" t="s">
        <v>1013</v>
      </c>
      <c r="E32" s="421" t="s">
        <v>1014</v>
      </c>
      <c r="F32" s="416">
        <v>43252</v>
      </c>
      <c r="G32" s="428">
        <v>45078</v>
      </c>
      <c r="H32" s="333" t="s">
        <v>1240</v>
      </c>
      <c r="I32" s="420">
        <v>100000</v>
      </c>
      <c r="J32" s="333" t="s">
        <v>1241</v>
      </c>
      <c r="K32" s="362" t="s">
        <v>97</v>
      </c>
      <c r="L32" s="362" t="s">
        <v>1361</v>
      </c>
      <c r="M32" s="331" t="s">
        <v>1419</v>
      </c>
      <c r="N32" s="60"/>
      <c r="O32" s="60"/>
      <c r="P32" s="60" t="s">
        <v>99</v>
      </c>
      <c r="Q32" s="373" t="s">
        <v>1420</v>
      </c>
      <c r="R32" s="373" t="s">
        <v>1421</v>
      </c>
      <c r="S32" s="262"/>
      <c r="T32" s="373" t="s">
        <v>1422</v>
      </c>
      <c r="U32" s="413" t="s">
        <v>1423</v>
      </c>
      <c r="W32" s="17"/>
    </row>
    <row r="33" spans="1:23" ht="63" customHeight="1">
      <c r="A33" s="472"/>
      <c r="B33" s="44" t="s">
        <v>304</v>
      </c>
      <c r="C33" s="363" t="s">
        <v>305</v>
      </c>
      <c r="D33" s="333" t="s">
        <v>1424</v>
      </c>
      <c r="E33" s="333" t="s">
        <v>1425</v>
      </c>
      <c r="F33" s="416">
        <v>43252</v>
      </c>
      <c r="G33" s="416">
        <v>45078</v>
      </c>
      <c r="H33" s="362" t="s">
        <v>141</v>
      </c>
      <c r="I33" s="420">
        <v>20000</v>
      </c>
      <c r="J33" s="333" t="s">
        <v>1244</v>
      </c>
      <c r="K33" s="362" t="s">
        <v>97</v>
      </c>
      <c r="L33" s="362" t="s">
        <v>1361</v>
      </c>
      <c r="M33" s="333" t="s">
        <v>1426</v>
      </c>
      <c r="N33" s="60"/>
      <c r="O33" s="60" t="s">
        <v>99</v>
      </c>
      <c r="P33" s="60"/>
      <c r="Q33" s="323" t="s">
        <v>1427</v>
      </c>
      <c r="R33" s="323" t="s">
        <v>1428</v>
      </c>
      <c r="S33" s="323" t="s">
        <v>1429</v>
      </c>
      <c r="T33" s="323" t="s">
        <v>141</v>
      </c>
      <c r="U33" s="323" t="s">
        <v>1430</v>
      </c>
      <c r="W33" s="17"/>
    </row>
    <row r="34" spans="1:23" ht="63" customHeight="1">
      <c r="A34" s="472"/>
      <c r="B34" s="44" t="s">
        <v>316</v>
      </c>
      <c r="C34" s="363" t="s">
        <v>781</v>
      </c>
      <c r="D34" s="362" t="s">
        <v>1361</v>
      </c>
      <c r="E34" s="362" t="s">
        <v>1361</v>
      </c>
      <c r="F34" s="362" t="s">
        <v>1361</v>
      </c>
      <c r="G34" s="362" t="s">
        <v>1361</v>
      </c>
      <c r="H34" s="362" t="s">
        <v>1361</v>
      </c>
      <c r="I34" s="362" t="s">
        <v>1361</v>
      </c>
      <c r="J34" s="362" t="s">
        <v>1361</v>
      </c>
      <c r="K34" s="362" t="s">
        <v>1361</v>
      </c>
      <c r="L34" s="362" t="s">
        <v>1361</v>
      </c>
      <c r="M34" s="362" t="s">
        <v>1361</v>
      </c>
      <c r="N34" s="60"/>
      <c r="O34" s="60"/>
      <c r="P34" s="60"/>
      <c r="Q34" s="60"/>
      <c r="R34" s="60"/>
      <c r="S34" s="60"/>
      <c r="T34" s="60"/>
      <c r="U34" s="60"/>
      <c r="W34" s="17"/>
    </row>
    <row r="35" spans="1:23" ht="63" customHeight="1">
      <c r="A35" s="472"/>
      <c r="B35" s="44" t="s">
        <v>324</v>
      </c>
      <c r="C35" s="363" t="s">
        <v>781</v>
      </c>
      <c r="D35" s="362" t="s">
        <v>1361</v>
      </c>
      <c r="E35" s="362" t="s">
        <v>1361</v>
      </c>
      <c r="F35" s="362" t="s">
        <v>1361</v>
      </c>
      <c r="G35" s="362" t="s">
        <v>1361</v>
      </c>
      <c r="H35" s="362" t="s">
        <v>1361</v>
      </c>
      <c r="I35" s="362" t="s">
        <v>1361</v>
      </c>
      <c r="J35" s="362" t="s">
        <v>1361</v>
      </c>
      <c r="K35" s="362" t="s">
        <v>1361</v>
      </c>
      <c r="L35" s="362" t="s">
        <v>1361</v>
      </c>
      <c r="M35" s="362" t="s">
        <v>1361</v>
      </c>
      <c r="N35" s="60"/>
      <c r="O35" s="60"/>
      <c r="P35" s="60"/>
      <c r="Q35" s="60"/>
      <c r="R35" s="60"/>
      <c r="S35" s="60"/>
      <c r="T35" s="359"/>
      <c r="U35" s="60"/>
      <c r="W35" s="17"/>
    </row>
    <row r="36" spans="1:23" ht="63" customHeight="1">
      <c r="A36" s="472"/>
      <c r="B36" s="44" t="s">
        <v>333</v>
      </c>
      <c r="C36" s="363" t="s">
        <v>334</v>
      </c>
      <c r="D36" s="362" t="s">
        <v>335</v>
      </c>
      <c r="E36" s="362" t="s">
        <v>336</v>
      </c>
      <c r="F36" s="416">
        <v>44805</v>
      </c>
      <c r="G36" s="416">
        <v>45078</v>
      </c>
      <c r="H36" s="362" t="s">
        <v>141</v>
      </c>
      <c r="I36" s="420">
        <v>0</v>
      </c>
      <c r="J36" s="362" t="s">
        <v>1431</v>
      </c>
      <c r="K36" s="362" t="s">
        <v>97</v>
      </c>
      <c r="L36" s="362" t="s">
        <v>1361</v>
      </c>
      <c r="M36" s="362" t="s">
        <v>1432</v>
      </c>
      <c r="N36" s="60"/>
      <c r="O36" s="60" t="s">
        <v>99</v>
      </c>
      <c r="P36" s="60"/>
      <c r="Q36" s="323" t="s">
        <v>1433</v>
      </c>
      <c r="R36" s="323" t="s">
        <v>1434</v>
      </c>
      <c r="S36" s="369"/>
      <c r="T36" s="360" t="s">
        <v>141</v>
      </c>
      <c r="U36" s="370" t="s">
        <v>1435</v>
      </c>
      <c r="W36" s="17"/>
    </row>
    <row r="37" spans="1:23" ht="63" customHeight="1">
      <c r="A37" s="473"/>
      <c r="B37" s="44" t="s">
        <v>1174</v>
      </c>
      <c r="C37" s="333" t="s">
        <v>1436</v>
      </c>
      <c r="D37" s="333" t="s">
        <v>1255</v>
      </c>
      <c r="E37" s="333" t="s">
        <v>1177</v>
      </c>
      <c r="F37" s="340">
        <v>44440</v>
      </c>
      <c r="G37" s="340">
        <v>45078</v>
      </c>
      <c r="H37" s="421" t="s">
        <v>1256</v>
      </c>
      <c r="I37" s="341">
        <v>250000</v>
      </c>
      <c r="J37" s="333" t="s">
        <v>1179</v>
      </c>
      <c r="K37" s="429" t="s">
        <v>97</v>
      </c>
      <c r="L37" s="429" t="s">
        <v>97</v>
      </c>
      <c r="M37" s="339" t="s">
        <v>1361</v>
      </c>
      <c r="N37" s="60"/>
      <c r="O37" s="60"/>
      <c r="P37" s="60" t="s">
        <v>99</v>
      </c>
      <c r="Q37" s="262" t="s">
        <v>1437</v>
      </c>
      <c r="R37" s="374" t="s">
        <v>1438</v>
      </c>
      <c r="S37" s="60"/>
      <c r="T37" s="323" t="s">
        <v>1439</v>
      </c>
      <c r="U37" s="60"/>
      <c r="W37" s="17"/>
    </row>
    <row r="38" spans="1:23" ht="63" customHeight="1">
      <c r="A38" s="471" t="s">
        <v>341</v>
      </c>
      <c r="B38" s="44" t="s">
        <v>342</v>
      </c>
      <c r="C38" s="342" t="s">
        <v>349</v>
      </c>
      <c r="D38" s="361" t="s">
        <v>733</v>
      </c>
      <c r="E38" s="361" t="s">
        <v>345</v>
      </c>
      <c r="F38" s="410">
        <v>43678</v>
      </c>
      <c r="G38" s="410">
        <v>45078</v>
      </c>
      <c r="H38" s="361" t="s">
        <v>1440</v>
      </c>
      <c r="I38" s="411">
        <v>0</v>
      </c>
      <c r="J38" s="343" t="s">
        <v>1441</v>
      </c>
      <c r="K38" s="361" t="s">
        <v>97</v>
      </c>
      <c r="L38" s="361" t="s">
        <v>1361</v>
      </c>
      <c r="M38" s="361" t="s">
        <v>1442</v>
      </c>
      <c r="N38" s="396"/>
      <c r="O38" s="60" t="s">
        <v>99</v>
      </c>
      <c r="P38" s="60"/>
      <c r="Q38" s="324" t="s">
        <v>1443</v>
      </c>
      <c r="R38" s="441" t="s">
        <v>1444</v>
      </c>
      <c r="S38" s="324" t="s">
        <v>1445</v>
      </c>
      <c r="T38" s="170" t="s">
        <v>598</v>
      </c>
      <c r="U38" s="424" t="s">
        <v>1446</v>
      </c>
      <c r="W38" s="17"/>
    </row>
    <row r="39" spans="1:23" ht="63" customHeight="1">
      <c r="A39" s="472"/>
      <c r="B39" s="44" t="s">
        <v>353</v>
      </c>
      <c r="C39" s="344" t="s">
        <v>797</v>
      </c>
      <c r="D39" s="331" t="s">
        <v>798</v>
      </c>
      <c r="E39" s="362" t="s">
        <v>356</v>
      </c>
      <c r="F39" s="416">
        <v>43252</v>
      </c>
      <c r="G39" s="416">
        <v>45078</v>
      </c>
      <c r="H39" s="362" t="s">
        <v>1036</v>
      </c>
      <c r="I39" s="420">
        <v>0</v>
      </c>
      <c r="J39" s="331" t="s">
        <v>1447</v>
      </c>
      <c r="K39" s="362" t="s">
        <v>97</v>
      </c>
      <c r="L39" s="362" t="s">
        <v>1361</v>
      </c>
      <c r="M39" s="362" t="s">
        <v>1038</v>
      </c>
      <c r="N39" s="396"/>
      <c r="O39" s="60"/>
      <c r="P39" s="60" t="s">
        <v>112</v>
      </c>
      <c r="Q39" s="424" t="s">
        <v>1448</v>
      </c>
      <c r="R39" s="356" t="s">
        <v>1449</v>
      </c>
      <c r="S39" s="324" t="s">
        <v>1450</v>
      </c>
      <c r="T39" s="424" t="s">
        <v>1415</v>
      </c>
      <c r="U39" s="356" t="s">
        <v>1451</v>
      </c>
      <c r="W39" s="17"/>
    </row>
    <row r="40" spans="1:23" ht="63" customHeight="1">
      <c r="A40" s="472"/>
      <c r="B40" s="44" t="s">
        <v>364</v>
      </c>
      <c r="C40" s="363" t="s">
        <v>365</v>
      </c>
      <c r="D40" s="362" t="s">
        <v>806</v>
      </c>
      <c r="E40" s="362" t="s">
        <v>367</v>
      </c>
      <c r="F40" s="416">
        <v>43252</v>
      </c>
      <c r="G40" s="345">
        <v>44896</v>
      </c>
      <c r="H40" s="333" t="s">
        <v>1240</v>
      </c>
      <c r="I40" s="420">
        <v>12000</v>
      </c>
      <c r="J40" s="362" t="s">
        <v>1267</v>
      </c>
      <c r="K40" s="362" t="s">
        <v>1271</v>
      </c>
      <c r="L40" s="362" t="s">
        <v>97</v>
      </c>
      <c r="M40" s="362" t="s">
        <v>1452</v>
      </c>
      <c r="N40" s="396"/>
      <c r="O40" s="60"/>
      <c r="P40" s="60" t="s">
        <v>99</v>
      </c>
      <c r="Q40" s="381" t="s">
        <v>1453</v>
      </c>
      <c r="R40" s="439" t="s">
        <v>1454</v>
      </c>
      <c r="S40" s="170" t="s">
        <v>1455</v>
      </c>
      <c r="T40" s="356" t="s">
        <v>1456</v>
      </c>
      <c r="U40" s="324" t="s">
        <v>1457</v>
      </c>
      <c r="W40" s="17"/>
    </row>
    <row r="41" spans="1:23" ht="63" customHeight="1">
      <c r="A41" s="472"/>
      <c r="B41" s="44" t="s">
        <v>376</v>
      </c>
      <c r="C41" s="346" t="s">
        <v>1272</v>
      </c>
      <c r="D41" s="330" t="s">
        <v>808</v>
      </c>
      <c r="E41" s="330" t="s">
        <v>809</v>
      </c>
      <c r="F41" s="416">
        <v>43252</v>
      </c>
      <c r="G41" s="416">
        <v>45078</v>
      </c>
      <c r="H41" s="333" t="s">
        <v>1240</v>
      </c>
      <c r="I41" s="420">
        <v>15000</v>
      </c>
      <c r="J41" s="362" t="s">
        <v>1458</v>
      </c>
      <c r="K41" s="362" t="s">
        <v>97</v>
      </c>
      <c r="L41" s="362" t="s">
        <v>1361</v>
      </c>
      <c r="M41" s="362" t="s">
        <v>1459</v>
      </c>
      <c r="N41" s="396"/>
      <c r="O41" s="60"/>
      <c r="P41" s="60" t="s">
        <v>99</v>
      </c>
      <c r="Q41" s="430" t="s">
        <v>1460</v>
      </c>
      <c r="R41" s="360" t="s">
        <v>1461</v>
      </c>
      <c r="S41" s="365" t="s">
        <v>1462</v>
      </c>
      <c r="T41" s="355" t="s">
        <v>1463</v>
      </c>
      <c r="U41" s="371" t="s">
        <v>1464</v>
      </c>
      <c r="W41" s="17"/>
    </row>
    <row r="42" spans="1:23" ht="63" customHeight="1">
      <c r="A42" s="472"/>
      <c r="B42" s="44" t="s">
        <v>388</v>
      </c>
      <c r="C42" s="346" t="s">
        <v>1051</v>
      </c>
      <c r="D42" s="330" t="s">
        <v>1052</v>
      </c>
      <c r="E42" s="362" t="s">
        <v>391</v>
      </c>
      <c r="F42" s="416">
        <v>43252</v>
      </c>
      <c r="G42" s="416">
        <v>44896</v>
      </c>
      <c r="H42" s="333" t="s">
        <v>1240</v>
      </c>
      <c r="I42" s="420">
        <v>60000</v>
      </c>
      <c r="J42" s="362" t="s">
        <v>1465</v>
      </c>
      <c r="K42" s="362" t="s">
        <v>97</v>
      </c>
      <c r="L42" s="362" t="s">
        <v>1361</v>
      </c>
      <c r="M42" s="362" t="s">
        <v>1054</v>
      </c>
      <c r="N42" s="396"/>
      <c r="O42" s="60"/>
      <c r="P42" s="60" t="s">
        <v>99</v>
      </c>
      <c r="Q42" s="356" t="s">
        <v>1466</v>
      </c>
      <c r="R42" s="373" t="s">
        <v>1467</v>
      </c>
      <c r="S42" s="324" t="s">
        <v>1468</v>
      </c>
      <c r="T42" s="372" t="s">
        <v>1469</v>
      </c>
      <c r="U42" s="360" t="s">
        <v>1470</v>
      </c>
      <c r="W42" s="17"/>
    </row>
    <row r="43" spans="1:23" ht="63" customHeight="1">
      <c r="A43" s="472"/>
      <c r="B43" s="44" t="s">
        <v>400</v>
      </c>
      <c r="C43" s="363" t="s">
        <v>401</v>
      </c>
      <c r="D43" s="362" t="s">
        <v>1060</v>
      </c>
      <c r="E43" s="362" t="s">
        <v>403</v>
      </c>
      <c r="F43" s="416">
        <v>43252</v>
      </c>
      <c r="G43" s="416">
        <v>45078</v>
      </c>
      <c r="H43" s="362" t="s">
        <v>465</v>
      </c>
      <c r="I43" s="420">
        <v>0</v>
      </c>
      <c r="J43" s="362" t="s">
        <v>1471</v>
      </c>
      <c r="K43" s="362" t="s">
        <v>97</v>
      </c>
      <c r="L43" s="362" t="s">
        <v>1361</v>
      </c>
      <c r="M43" s="362" t="s">
        <v>408</v>
      </c>
      <c r="N43" s="396"/>
      <c r="O43" s="60"/>
      <c r="P43" s="60" t="s">
        <v>99</v>
      </c>
      <c r="Q43" s="356" t="s">
        <v>1472</v>
      </c>
      <c r="R43" s="424" t="s">
        <v>1473</v>
      </c>
      <c r="S43" s="324" t="s">
        <v>1474</v>
      </c>
      <c r="T43" s="362" t="s">
        <v>1475</v>
      </c>
      <c r="U43" s="324" t="s">
        <v>1476</v>
      </c>
      <c r="W43" s="17"/>
    </row>
    <row r="44" spans="1:23" ht="63" customHeight="1">
      <c r="A44" s="472"/>
      <c r="B44" s="44" t="s">
        <v>409</v>
      </c>
      <c r="C44" s="363" t="s">
        <v>1477</v>
      </c>
      <c r="D44" s="362" t="s">
        <v>1361</v>
      </c>
      <c r="E44" s="362" t="s">
        <v>1361</v>
      </c>
      <c r="F44" s="362" t="s">
        <v>1361</v>
      </c>
      <c r="G44" s="362" t="s">
        <v>1361</v>
      </c>
      <c r="H44" s="362" t="s">
        <v>1361</v>
      </c>
      <c r="I44" s="362" t="s">
        <v>1361</v>
      </c>
      <c r="J44" s="362" t="s">
        <v>1361</v>
      </c>
      <c r="K44" s="362" t="s">
        <v>1361</v>
      </c>
      <c r="L44" s="362" t="s">
        <v>1361</v>
      </c>
      <c r="M44" s="362" t="s">
        <v>1361</v>
      </c>
      <c r="N44" s="396"/>
      <c r="O44" s="60"/>
      <c r="P44" s="60"/>
      <c r="Q44" s="62"/>
      <c r="R44" s="62"/>
      <c r="S44" s="62"/>
      <c r="T44" s="62"/>
      <c r="U44" s="62"/>
      <c r="W44" s="17"/>
    </row>
    <row r="45" spans="1:23" ht="63" customHeight="1">
      <c r="A45" s="472"/>
      <c r="B45" s="44" t="s">
        <v>420</v>
      </c>
      <c r="C45" s="363" t="s">
        <v>1288</v>
      </c>
      <c r="D45" s="362" t="s">
        <v>1361</v>
      </c>
      <c r="E45" s="362" t="s">
        <v>1361</v>
      </c>
      <c r="F45" s="362" t="s">
        <v>1361</v>
      </c>
      <c r="G45" s="362" t="s">
        <v>1361</v>
      </c>
      <c r="H45" s="362" t="s">
        <v>1361</v>
      </c>
      <c r="I45" s="362" t="s">
        <v>1361</v>
      </c>
      <c r="J45" s="362" t="s">
        <v>1361</v>
      </c>
      <c r="K45" s="362" t="s">
        <v>1361</v>
      </c>
      <c r="L45" s="362" t="s">
        <v>1361</v>
      </c>
      <c r="M45" s="331" t="s">
        <v>1361</v>
      </c>
      <c r="N45" s="396"/>
      <c r="O45" s="60"/>
      <c r="P45" s="60"/>
      <c r="Q45" s="62"/>
      <c r="R45" s="62"/>
      <c r="S45" s="62"/>
      <c r="T45" s="62"/>
      <c r="U45" s="62"/>
      <c r="W45" s="17"/>
    </row>
    <row r="46" spans="1:23" ht="63" customHeight="1">
      <c r="A46" s="472"/>
      <c r="B46" s="44" t="s">
        <v>432</v>
      </c>
      <c r="C46" s="373" t="s">
        <v>1080</v>
      </c>
      <c r="D46" s="421" t="s">
        <v>1293</v>
      </c>
      <c r="E46" s="362" t="s">
        <v>435</v>
      </c>
      <c r="F46" s="416">
        <v>43252</v>
      </c>
      <c r="G46" s="416">
        <v>45078</v>
      </c>
      <c r="H46" s="362" t="s">
        <v>1440</v>
      </c>
      <c r="I46" s="420">
        <v>300000</v>
      </c>
      <c r="J46" s="362" t="s">
        <v>1478</v>
      </c>
      <c r="K46" s="362" t="s">
        <v>97</v>
      </c>
      <c r="L46" s="362" t="s">
        <v>97</v>
      </c>
      <c r="M46" s="362" t="s">
        <v>1479</v>
      </c>
      <c r="N46" s="396"/>
      <c r="O46" s="60" t="s">
        <v>99</v>
      </c>
      <c r="P46" s="60"/>
      <c r="Q46" s="323" t="s">
        <v>1480</v>
      </c>
      <c r="R46" s="382" t="s">
        <v>1481</v>
      </c>
      <c r="S46" s="323" t="s">
        <v>1482</v>
      </c>
      <c r="T46" s="323" t="s">
        <v>1483</v>
      </c>
      <c r="U46" s="413" t="s">
        <v>1484</v>
      </c>
      <c r="W46" s="17"/>
    </row>
    <row r="47" spans="1:23" ht="63" customHeight="1">
      <c r="A47" s="472"/>
      <c r="B47" s="44" t="s">
        <v>444</v>
      </c>
      <c r="C47" s="363" t="s">
        <v>976</v>
      </c>
      <c r="D47" s="362" t="s">
        <v>1361</v>
      </c>
      <c r="E47" s="362" t="s">
        <v>1361</v>
      </c>
      <c r="F47" s="362" t="s">
        <v>1361</v>
      </c>
      <c r="G47" s="362" t="s">
        <v>1361</v>
      </c>
      <c r="H47" s="362" t="s">
        <v>1361</v>
      </c>
      <c r="I47" s="362" t="s">
        <v>1361</v>
      </c>
      <c r="J47" s="331" t="s">
        <v>1361</v>
      </c>
      <c r="K47" s="362" t="s">
        <v>1361</v>
      </c>
      <c r="L47" s="362" t="s">
        <v>1361</v>
      </c>
      <c r="M47" s="362" t="s">
        <v>1361</v>
      </c>
      <c r="N47" s="396"/>
      <c r="O47" s="60"/>
      <c r="P47" s="60"/>
      <c r="Q47" s="60"/>
      <c r="R47" s="60"/>
      <c r="S47" s="60"/>
      <c r="T47" s="60"/>
      <c r="U47" s="60"/>
      <c r="W47" s="17"/>
    </row>
    <row r="48" spans="1:23" ht="63" customHeight="1">
      <c r="A48" s="472"/>
      <c r="B48" s="44" t="s">
        <v>453</v>
      </c>
      <c r="C48" s="344" t="s">
        <v>844</v>
      </c>
      <c r="D48" s="330" t="s">
        <v>455</v>
      </c>
      <c r="E48" s="330" t="s">
        <v>1084</v>
      </c>
      <c r="F48" s="416">
        <v>43252</v>
      </c>
      <c r="G48" s="416">
        <v>44896</v>
      </c>
      <c r="H48" s="333" t="s">
        <v>1240</v>
      </c>
      <c r="I48" s="347">
        <v>0</v>
      </c>
      <c r="J48" s="362" t="s">
        <v>1485</v>
      </c>
      <c r="K48" s="362" t="s">
        <v>97</v>
      </c>
      <c r="L48" s="362" t="s">
        <v>1361</v>
      </c>
      <c r="M48" s="362" t="s">
        <v>1486</v>
      </c>
      <c r="N48" s="396"/>
      <c r="O48" s="60"/>
      <c r="P48" s="60" t="s">
        <v>99</v>
      </c>
      <c r="Q48" s="413" t="s">
        <v>1487</v>
      </c>
      <c r="R48" s="373" t="s">
        <v>1488</v>
      </c>
      <c r="S48" s="374" t="s">
        <v>1489</v>
      </c>
      <c r="T48" s="413" t="s">
        <v>1490</v>
      </c>
      <c r="U48" s="323" t="s">
        <v>1451</v>
      </c>
      <c r="W48" s="17"/>
    </row>
    <row r="49" spans="1:23" ht="63" customHeight="1">
      <c r="A49" s="472"/>
      <c r="B49" s="44" t="s">
        <v>461</v>
      </c>
      <c r="C49" s="363" t="s">
        <v>1299</v>
      </c>
      <c r="D49" s="362" t="s">
        <v>1300</v>
      </c>
      <c r="E49" s="362" t="s">
        <v>464</v>
      </c>
      <c r="F49" s="416">
        <v>43831</v>
      </c>
      <c r="G49" s="416">
        <v>45078</v>
      </c>
      <c r="H49" s="362" t="s">
        <v>465</v>
      </c>
      <c r="I49" s="422">
        <v>40000</v>
      </c>
      <c r="J49" s="362" t="s">
        <v>1301</v>
      </c>
      <c r="K49" s="362" t="s">
        <v>466</v>
      </c>
      <c r="L49" s="362" t="s">
        <v>1361</v>
      </c>
      <c r="M49" s="331"/>
      <c r="N49" s="396"/>
      <c r="O49" s="60" t="s">
        <v>99</v>
      </c>
      <c r="P49" s="60"/>
      <c r="Q49" s="323" t="s">
        <v>1491</v>
      </c>
      <c r="R49" s="378"/>
      <c r="S49" s="323" t="s">
        <v>1492</v>
      </c>
      <c r="T49" s="362" t="s">
        <v>465</v>
      </c>
      <c r="U49" s="323" t="s">
        <v>1493</v>
      </c>
      <c r="W49" s="17"/>
    </row>
    <row r="50" spans="1:23" ht="63" customHeight="1">
      <c r="A50" s="472"/>
      <c r="B50" s="44" t="s">
        <v>471</v>
      </c>
      <c r="C50" s="363" t="s">
        <v>472</v>
      </c>
      <c r="D50" s="362" t="s">
        <v>473</v>
      </c>
      <c r="E50" s="362" t="s">
        <v>474</v>
      </c>
      <c r="F50" s="416">
        <v>43252</v>
      </c>
      <c r="G50" s="416">
        <v>45078</v>
      </c>
      <c r="H50" s="362" t="s">
        <v>465</v>
      </c>
      <c r="I50" s="420">
        <v>18000</v>
      </c>
      <c r="J50" s="362" t="s">
        <v>1304</v>
      </c>
      <c r="K50" s="362" t="s">
        <v>476</v>
      </c>
      <c r="L50" s="362" t="s">
        <v>1361</v>
      </c>
      <c r="M50" s="362" t="s">
        <v>1102</v>
      </c>
      <c r="N50" s="396"/>
      <c r="O50" s="60"/>
      <c r="P50" s="60" t="s">
        <v>99</v>
      </c>
      <c r="Q50" s="357" t="s">
        <v>1494</v>
      </c>
      <c r="R50" s="360" t="s">
        <v>1495</v>
      </c>
      <c r="S50" s="358"/>
      <c r="T50" s="362" t="s">
        <v>465</v>
      </c>
      <c r="U50" s="323" t="s">
        <v>1496</v>
      </c>
      <c r="W50" s="17"/>
    </row>
    <row r="51" spans="1:23" ht="63" customHeight="1">
      <c r="A51" s="473"/>
      <c r="B51" s="44" t="s">
        <v>481</v>
      </c>
      <c r="C51" s="344" t="s">
        <v>482</v>
      </c>
      <c r="D51" s="331" t="s">
        <v>483</v>
      </c>
      <c r="E51" s="331" t="s">
        <v>484</v>
      </c>
      <c r="F51" s="345">
        <v>43466</v>
      </c>
      <c r="G51" s="345">
        <v>45078</v>
      </c>
      <c r="H51" s="331" t="s">
        <v>465</v>
      </c>
      <c r="I51" s="420">
        <v>170000</v>
      </c>
      <c r="J51" s="362" t="s">
        <v>1306</v>
      </c>
      <c r="K51" s="362" t="s">
        <v>476</v>
      </c>
      <c r="L51" s="362" t="s">
        <v>1361</v>
      </c>
      <c r="M51" s="362" t="s">
        <v>1361</v>
      </c>
      <c r="N51" s="396"/>
      <c r="O51" s="60"/>
      <c r="P51" s="60" t="s">
        <v>99</v>
      </c>
      <c r="Q51" s="364" t="s">
        <v>1497</v>
      </c>
      <c r="R51" s="355" t="s">
        <v>1498</v>
      </c>
      <c r="S51" s="60"/>
      <c r="T51" s="362" t="s">
        <v>465</v>
      </c>
      <c r="U51" s="413" t="s">
        <v>1496</v>
      </c>
      <c r="W51" s="17"/>
    </row>
    <row r="52" spans="1:23" ht="63" customHeight="1">
      <c r="A52" s="471" t="s">
        <v>490</v>
      </c>
      <c r="B52" s="44" t="s">
        <v>491</v>
      </c>
      <c r="C52" s="342" t="s">
        <v>1313</v>
      </c>
      <c r="D52" s="348" t="s">
        <v>1499</v>
      </c>
      <c r="E52" s="348" t="s">
        <v>1315</v>
      </c>
      <c r="F52" s="349">
        <v>43466</v>
      </c>
      <c r="G52" s="349">
        <v>45078</v>
      </c>
      <c r="H52" s="348" t="s">
        <v>495</v>
      </c>
      <c r="I52" s="411">
        <v>0</v>
      </c>
      <c r="J52" s="361" t="s">
        <v>1500</v>
      </c>
      <c r="K52" s="361" t="s">
        <v>97</v>
      </c>
      <c r="L52" s="337" t="s">
        <v>1361</v>
      </c>
      <c r="M52" s="337" t="s">
        <v>1361</v>
      </c>
      <c r="N52" s="396"/>
      <c r="O52" s="396" t="s">
        <v>99</v>
      </c>
      <c r="P52" s="431"/>
      <c r="Q52" s="432" t="s">
        <v>1501</v>
      </c>
      <c r="R52" s="361" t="s">
        <v>1502</v>
      </c>
      <c r="S52" s="361" t="s">
        <v>1503</v>
      </c>
      <c r="T52" s="361" t="s">
        <v>1504</v>
      </c>
      <c r="U52" s="361" t="s">
        <v>1505</v>
      </c>
      <c r="W52" s="17"/>
    </row>
    <row r="53" spans="1:23" ht="63" customHeight="1">
      <c r="A53" s="472"/>
      <c r="B53" s="44" t="s">
        <v>506</v>
      </c>
      <c r="C53" s="344" t="s">
        <v>507</v>
      </c>
      <c r="D53" s="331" t="s">
        <v>508</v>
      </c>
      <c r="E53" s="331" t="s">
        <v>509</v>
      </c>
      <c r="F53" s="345">
        <v>43466</v>
      </c>
      <c r="G53" s="345">
        <v>45078</v>
      </c>
      <c r="H53" s="331" t="s">
        <v>510</v>
      </c>
      <c r="I53" s="420">
        <v>0</v>
      </c>
      <c r="J53" s="330" t="s">
        <v>1318</v>
      </c>
      <c r="K53" s="362" t="s">
        <v>97</v>
      </c>
      <c r="L53" s="333" t="s">
        <v>1361</v>
      </c>
      <c r="M53" s="333"/>
      <c r="N53" s="396"/>
      <c r="O53" s="396" t="s">
        <v>99</v>
      </c>
      <c r="P53" s="396"/>
      <c r="Q53" s="363" t="s">
        <v>1506</v>
      </c>
      <c r="R53" s="383" t="s">
        <v>1507</v>
      </c>
      <c r="S53" s="362" t="s">
        <v>1508</v>
      </c>
      <c r="T53" s="362" t="s">
        <v>1509</v>
      </c>
      <c r="U53" s="376"/>
      <c r="W53" s="17"/>
    </row>
    <row r="54" spans="1:23" ht="63" customHeight="1">
      <c r="A54" s="472"/>
      <c r="B54" s="44" t="s">
        <v>516</v>
      </c>
      <c r="C54" s="344" t="s">
        <v>874</v>
      </c>
      <c r="D54" s="331" t="s">
        <v>1361</v>
      </c>
      <c r="E54" s="331" t="s">
        <v>1361</v>
      </c>
      <c r="F54" s="331" t="s">
        <v>1361</v>
      </c>
      <c r="G54" s="331" t="s">
        <v>1361</v>
      </c>
      <c r="H54" s="331" t="s">
        <v>1361</v>
      </c>
      <c r="I54" s="362" t="s">
        <v>1361</v>
      </c>
      <c r="J54" s="362" t="s">
        <v>1361</v>
      </c>
      <c r="K54" s="362" t="s">
        <v>1361</v>
      </c>
      <c r="L54" s="333" t="s">
        <v>1361</v>
      </c>
      <c r="M54" s="333" t="s">
        <v>1361</v>
      </c>
      <c r="N54" s="396"/>
      <c r="O54" s="396"/>
      <c r="P54" s="396"/>
      <c r="Q54" s="62"/>
      <c r="R54" s="62"/>
      <c r="S54" s="62"/>
      <c r="T54" s="62"/>
      <c r="U54" s="62"/>
      <c r="W54" s="17"/>
    </row>
    <row r="55" spans="1:23" ht="63" customHeight="1">
      <c r="A55" s="472"/>
      <c r="B55" s="44" t="s">
        <v>525</v>
      </c>
      <c r="C55" s="344" t="s">
        <v>1131</v>
      </c>
      <c r="D55" s="330" t="s">
        <v>1132</v>
      </c>
      <c r="E55" s="331" t="s">
        <v>875</v>
      </c>
      <c r="F55" s="345">
        <v>43252</v>
      </c>
      <c r="G55" s="345">
        <v>44986</v>
      </c>
      <c r="H55" s="331" t="s">
        <v>495</v>
      </c>
      <c r="I55" s="420">
        <v>30000</v>
      </c>
      <c r="J55" s="362" t="s">
        <v>1510</v>
      </c>
      <c r="K55" s="362" t="s">
        <v>530</v>
      </c>
      <c r="L55" s="333" t="s">
        <v>1361</v>
      </c>
      <c r="M55" s="333" t="s">
        <v>1361</v>
      </c>
      <c r="N55" s="396"/>
      <c r="O55" s="396" t="s">
        <v>99</v>
      </c>
      <c r="P55" s="396"/>
      <c r="Q55" s="324" t="s">
        <v>1511</v>
      </c>
      <c r="R55" s="324" t="s">
        <v>1512</v>
      </c>
      <c r="S55" s="324" t="s">
        <v>1513</v>
      </c>
      <c r="T55" s="44" t="s">
        <v>1514</v>
      </c>
      <c r="U55" s="324" t="s">
        <v>1515</v>
      </c>
      <c r="W55" s="17"/>
    </row>
    <row r="56" spans="1:23" ht="63" customHeight="1">
      <c r="A56" s="472"/>
      <c r="B56" s="44" t="s">
        <v>533</v>
      </c>
      <c r="C56" s="344" t="s">
        <v>541</v>
      </c>
      <c r="D56" s="331" t="s">
        <v>247</v>
      </c>
      <c r="E56" s="331" t="s">
        <v>536</v>
      </c>
      <c r="F56" s="345">
        <v>43252</v>
      </c>
      <c r="G56" s="345">
        <v>45078</v>
      </c>
      <c r="H56" s="331" t="s">
        <v>1036</v>
      </c>
      <c r="I56" s="420">
        <v>600000</v>
      </c>
      <c r="J56" s="362" t="s">
        <v>1134</v>
      </c>
      <c r="K56" s="362" t="s">
        <v>1516</v>
      </c>
      <c r="L56" s="333" t="s">
        <v>1361</v>
      </c>
      <c r="M56" s="333" t="s">
        <v>1361</v>
      </c>
      <c r="N56" s="396"/>
      <c r="O56" s="396" t="s">
        <v>99</v>
      </c>
      <c r="P56" s="396"/>
      <c r="Q56" s="170" t="s">
        <v>1517</v>
      </c>
      <c r="R56" s="433"/>
      <c r="S56" s="324" t="s">
        <v>1518</v>
      </c>
      <c r="T56" s="360" t="s">
        <v>1519</v>
      </c>
      <c r="U56" s="361" t="s">
        <v>1520</v>
      </c>
      <c r="W56" s="17"/>
    </row>
    <row r="57" spans="1:23" ht="63" customHeight="1">
      <c r="A57" s="472"/>
      <c r="B57" s="44" t="s">
        <v>543</v>
      </c>
      <c r="C57" s="344" t="s">
        <v>781</v>
      </c>
      <c r="D57" s="331" t="s">
        <v>1361</v>
      </c>
      <c r="E57" s="331" t="s">
        <v>1361</v>
      </c>
      <c r="F57" s="331" t="s">
        <v>1361</v>
      </c>
      <c r="G57" s="331" t="s">
        <v>1361</v>
      </c>
      <c r="H57" s="331" t="s">
        <v>1361</v>
      </c>
      <c r="I57" s="362" t="s">
        <v>1361</v>
      </c>
      <c r="J57" s="362" t="s">
        <v>1361</v>
      </c>
      <c r="K57" s="362" t="s">
        <v>1361</v>
      </c>
      <c r="L57" s="333" t="s">
        <v>1361</v>
      </c>
      <c r="M57" s="333" t="s">
        <v>1361</v>
      </c>
      <c r="N57" s="396"/>
      <c r="O57" s="396"/>
      <c r="P57" s="396"/>
      <c r="Q57" s="62"/>
      <c r="R57" s="377"/>
      <c r="S57" s="62"/>
      <c r="T57" s="62"/>
      <c r="U57" s="62"/>
      <c r="W57" s="17"/>
    </row>
    <row r="58" spans="1:23" ht="63" customHeight="1">
      <c r="A58" s="472"/>
      <c r="B58" s="44" t="s">
        <v>553</v>
      </c>
      <c r="C58" s="344" t="s">
        <v>554</v>
      </c>
      <c r="D58" s="331" t="s">
        <v>555</v>
      </c>
      <c r="E58" s="331" t="s">
        <v>556</v>
      </c>
      <c r="F58" s="345">
        <v>44562</v>
      </c>
      <c r="G58" s="345">
        <v>45078</v>
      </c>
      <c r="H58" s="331" t="s">
        <v>510</v>
      </c>
      <c r="I58" s="420">
        <v>1000000</v>
      </c>
      <c r="J58" s="362" t="s">
        <v>495</v>
      </c>
      <c r="K58" s="362" t="s">
        <v>538</v>
      </c>
      <c r="L58" s="333" t="s">
        <v>1361</v>
      </c>
      <c r="M58" s="333" t="s">
        <v>1361</v>
      </c>
      <c r="N58" s="396"/>
      <c r="O58" s="396" t="s">
        <v>99</v>
      </c>
      <c r="P58" s="396"/>
      <c r="Q58" s="440" t="s">
        <v>1521</v>
      </c>
      <c r="R58" s="385"/>
      <c r="S58" s="384" t="s">
        <v>1522</v>
      </c>
      <c r="T58" s="360" t="s">
        <v>1523</v>
      </c>
      <c r="U58" s="361" t="s">
        <v>1524</v>
      </c>
      <c r="W58" s="17"/>
    </row>
    <row r="59" spans="1:23" ht="63" customHeight="1">
      <c r="A59" s="472"/>
      <c r="B59" s="44" t="s">
        <v>560</v>
      </c>
      <c r="C59" s="344" t="s">
        <v>781</v>
      </c>
      <c r="D59" s="331" t="s">
        <v>1361</v>
      </c>
      <c r="E59" s="331" t="s">
        <v>1361</v>
      </c>
      <c r="F59" s="331" t="s">
        <v>1361</v>
      </c>
      <c r="G59" s="331" t="s">
        <v>1361</v>
      </c>
      <c r="H59" s="331" t="s">
        <v>1361</v>
      </c>
      <c r="I59" s="362" t="s">
        <v>1361</v>
      </c>
      <c r="J59" s="362" t="s">
        <v>1361</v>
      </c>
      <c r="K59" s="362" t="s">
        <v>1361</v>
      </c>
      <c r="L59" s="333" t="s">
        <v>1361</v>
      </c>
      <c r="M59" s="333" t="s">
        <v>1361</v>
      </c>
      <c r="N59" s="396"/>
      <c r="O59" s="396"/>
      <c r="P59" s="396"/>
      <c r="Q59" s="62"/>
      <c r="R59" s="60"/>
      <c r="S59" s="62"/>
      <c r="T59" s="62"/>
      <c r="U59" s="62"/>
      <c r="W59" s="17"/>
    </row>
    <row r="60" spans="1:23" ht="63" customHeight="1">
      <c r="A60" s="473"/>
      <c r="B60" s="44" t="s">
        <v>568</v>
      </c>
      <c r="C60" s="344" t="s">
        <v>569</v>
      </c>
      <c r="D60" s="331" t="s">
        <v>570</v>
      </c>
      <c r="E60" s="331" t="s">
        <v>571</v>
      </c>
      <c r="F60" s="345">
        <v>43617</v>
      </c>
      <c r="G60" s="345">
        <v>45078</v>
      </c>
      <c r="H60" s="331" t="s">
        <v>122</v>
      </c>
      <c r="I60" s="420">
        <v>9600</v>
      </c>
      <c r="J60" s="362" t="s">
        <v>1141</v>
      </c>
      <c r="K60" s="362" t="s">
        <v>573</v>
      </c>
      <c r="L60" s="333" t="s">
        <v>1361</v>
      </c>
      <c r="M60" s="333" t="s">
        <v>1361</v>
      </c>
      <c r="N60" s="396" t="s">
        <v>99</v>
      </c>
      <c r="O60" s="396"/>
      <c r="P60" s="396"/>
      <c r="Q60" s="44" t="s">
        <v>1372</v>
      </c>
      <c r="R60" s="62"/>
      <c r="S60" s="324" t="s">
        <v>1525</v>
      </c>
      <c r="T60" s="324" t="s">
        <v>122</v>
      </c>
      <c r="U60" s="324" t="s">
        <v>1526</v>
      </c>
      <c r="W60" s="17"/>
    </row>
    <row r="61" spans="1:23" ht="63" customHeight="1">
      <c r="A61" s="471" t="s">
        <v>577</v>
      </c>
      <c r="B61" s="44" t="s">
        <v>578</v>
      </c>
      <c r="C61" s="336" t="s">
        <v>895</v>
      </c>
      <c r="D61" s="337" t="s">
        <v>1527</v>
      </c>
      <c r="E61" s="337" t="s">
        <v>897</v>
      </c>
      <c r="F61" s="349">
        <v>43252</v>
      </c>
      <c r="G61" s="350">
        <v>45078</v>
      </c>
      <c r="H61" s="361" t="s">
        <v>95</v>
      </c>
      <c r="I61" s="411">
        <v>0</v>
      </c>
      <c r="J61" s="434" t="s">
        <v>1528</v>
      </c>
      <c r="K61" s="361" t="s">
        <v>97</v>
      </c>
      <c r="L61" s="361" t="s">
        <v>1361</v>
      </c>
      <c r="M61" s="361" t="s">
        <v>1529</v>
      </c>
      <c r="N61" s="60"/>
      <c r="O61" s="60"/>
      <c r="P61" s="60" t="s">
        <v>99</v>
      </c>
      <c r="Q61" s="324" t="s">
        <v>1334</v>
      </c>
      <c r="R61" s="424" t="s">
        <v>1530</v>
      </c>
      <c r="S61" s="324" t="s">
        <v>1531</v>
      </c>
      <c r="T61" s="324" t="s">
        <v>95</v>
      </c>
      <c r="U61" s="324" t="s">
        <v>1532</v>
      </c>
      <c r="W61" s="17"/>
    </row>
    <row r="62" spans="1:23" ht="63" customHeight="1">
      <c r="A62" s="472"/>
      <c r="B62" s="44" t="s">
        <v>587</v>
      </c>
      <c r="C62" s="344" t="s">
        <v>1533</v>
      </c>
      <c r="D62" s="331" t="s">
        <v>1338</v>
      </c>
      <c r="E62" s="331" t="s">
        <v>590</v>
      </c>
      <c r="F62" s="351">
        <v>44136</v>
      </c>
      <c r="G62" s="351">
        <v>45078</v>
      </c>
      <c r="H62" s="362" t="s">
        <v>95</v>
      </c>
      <c r="I62" s="420">
        <v>20000</v>
      </c>
      <c r="J62" s="421" t="s">
        <v>1534</v>
      </c>
      <c r="K62" s="362" t="s">
        <v>97</v>
      </c>
      <c r="L62" s="333" t="s">
        <v>1361</v>
      </c>
      <c r="M62" s="333" t="s">
        <v>1340</v>
      </c>
      <c r="N62" s="60"/>
      <c r="O62" s="60" t="s">
        <v>99</v>
      </c>
      <c r="P62" s="60"/>
      <c r="Q62" s="356" t="s">
        <v>1535</v>
      </c>
      <c r="R62" s="435"/>
      <c r="S62" s="324" t="s">
        <v>1536</v>
      </c>
      <c r="T62" s="324" t="s">
        <v>95</v>
      </c>
      <c r="U62" s="324" t="s">
        <v>1537</v>
      </c>
      <c r="W62" s="17"/>
    </row>
    <row r="63" spans="1:23" ht="63" customHeight="1">
      <c r="A63" s="472"/>
      <c r="B63" s="44" t="s">
        <v>601</v>
      </c>
      <c r="C63" s="363" t="s">
        <v>1538</v>
      </c>
      <c r="D63" s="362" t="s">
        <v>603</v>
      </c>
      <c r="E63" s="362" t="s">
        <v>604</v>
      </c>
      <c r="F63" s="416">
        <v>43252</v>
      </c>
      <c r="G63" s="416">
        <v>45078</v>
      </c>
      <c r="H63" s="362" t="s">
        <v>605</v>
      </c>
      <c r="I63" s="420">
        <v>0</v>
      </c>
      <c r="J63" s="421" t="s">
        <v>908</v>
      </c>
      <c r="K63" s="362" t="s">
        <v>97</v>
      </c>
      <c r="L63" s="362" t="s">
        <v>1361</v>
      </c>
      <c r="M63" s="362" t="s">
        <v>1539</v>
      </c>
      <c r="N63" s="60"/>
      <c r="O63" s="60" t="s">
        <v>99</v>
      </c>
      <c r="P63" s="60"/>
      <c r="Q63" s="366" t="s">
        <v>1540</v>
      </c>
      <c r="R63" s="436"/>
      <c r="S63" s="365" t="s">
        <v>1541</v>
      </c>
      <c r="T63" s="324" t="s">
        <v>95</v>
      </c>
      <c r="U63" s="324" t="s">
        <v>1542</v>
      </c>
      <c r="W63" s="17"/>
    </row>
    <row r="64" spans="1:23" ht="63" customHeight="1">
      <c r="A64" s="472"/>
      <c r="B64" s="44" t="s">
        <v>611</v>
      </c>
      <c r="C64" s="363" t="s">
        <v>612</v>
      </c>
      <c r="D64" s="362" t="s">
        <v>613</v>
      </c>
      <c r="E64" s="362" t="s">
        <v>614</v>
      </c>
      <c r="F64" s="419">
        <v>43252</v>
      </c>
      <c r="G64" s="419">
        <v>43800</v>
      </c>
      <c r="H64" s="362" t="s">
        <v>95</v>
      </c>
      <c r="I64" s="420">
        <v>0</v>
      </c>
      <c r="J64" s="362" t="s">
        <v>616</v>
      </c>
      <c r="K64" s="362" t="s">
        <v>97</v>
      </c>
      <c r="L64" s="362" t="s">
        <v>1361</v>
      </c>
      <c r="M64" s="362" t="s">
        <v>1543</v>
      </c>
      <c r="N64" s="60"/>
      <c r="O64" s="60"/>
      <c r="P64" s="352" t="s">
        <v>99</v>
      </c>
      <c r="Q64" s="44" t="s">
        <v>1544</v>
      </c>
      <c r="R64" s="60"/>
      <c r="S64" s="62"/>
      <c r="T64" s="62"/>
      <c r="U64" s="62"/>
      <c r="W64" s="17"/>
    </row>
    <row r="65" spans="1:23" ht="63" customHeight="1">
      <c r="A65" s="472"/>
      <c r="B65" s="44" t="s">
        <v>619</v>
      </c>
      <c r="C65" s="363" t="s">
        <v>620</v>
      </c>
      <c r="D65" s="362" t="s">
        <v>621</v>
      </c>
      <c r="E65" s="362" t="s">
        <v>614</v>
      </c>
      <c r="F65" s="428">
        <v>44136</v>
      </c>
      <c r="G65" s="428">
        <v>45078</v>
      </c>
      <c r="H65" s="362" t="s">
        <v>95</v>
      </c>
      <c r="I65" s="420">
        <v>0</v>
      </c>
      <c r="J65" s="362" t="s">
        <v>1162</v>
      </c>
      <c r="K65" s="362" t="s">
        <v>97</v>
      </c>
      <c r="L65" s="362" t="s">
        <v>1361</v>
      </c>
      <c r="M65" s="362" t="s">
        <v>1163</v>
      </c>
      <c r="N65" s="60"/>
      <c r="O65" s="60" t="s">
        <v>99</v>
      </c>
      <c r="P65" s="60"/>
      <c r="Q65" s="170" t="s">
        <v>1545</v>
      </c>
      <c r="R65" s="386"/>
      <c r="S65" s="324"/>
      <c r="T65" s="324" t="s">
        <v>95</v>
      </c>
      <c r="U65" s="324" t="s">
        <v>1546</v>
      </c>
      <c r="W65" s="17"/>
    </row>
    <row r="66" spans="1:23" ht="63" customHeight="1">
      <c r="A66" s="472"/>
      <c r="B66" s="44" t="s">
        <v>625</v>
      </c>
      <c r="C66" s="373" t="s">
        <v>1169</v>
      </c>
      <c r="D66" s="362" t="s">
        <v>627</v>
      </c>
      <c r="E66" s="362" t="s">
        <v>628</v>
      </c>
      <c r="F66" s="416">
        <v>43252</v>
      </c>
      <c r="G66" s="416">
        <v>45078</v>
      </c>
      <c r="H66" s="362" t="s">
        <v>629</v>
      </c>
      <c r="I66" s="420">
        <v>2000000</v>
      </c>
      <c r="J66" s="362" t="s">
        <v>1165</v>
      </c>
      <c r="K66" s="362" t="s">
        <v>631</v>
      </c>
      <c r="L66" s="333" t="s">
        <v>1361</v>
      </c>
      <c r="M66" s="333" t="s">
        <v>1166</v>
      </c>
      <c r="N66" s="60"/>
      <c r="O66" s="60"/>
      <c r="P66" s="352" t="s">
        <v>99</v>
      </c>
      <c r="Q66" s="44" t="s">
        <v>1547</v>
      </c>
      <c r="R66" s="441" t="s">
        <v>1548</v>
      </c>
      <c r="S66" s="62"/>
      <c r="T66" s="62"/>
      <c r="U66" s="62"/>
      <c r="W66" s="17"/>
    </row>
    <row r="67" spans="1:23" ht="63" customHeight="1">
      <c r="A67" s="472"/>
      <c r="B67" s="44" t="s">
        <v>639</v>
      </c>
      <c r="C67" s="373" t="s">
        <v>1171</v>
      </c>
      <c r="D67" s="421" t="s">
        <v>924</v>
      </c>
      <c r="E67" s="421" t="s">
        <v>1172</v>
      </c>
      <c r="F67" s="419">
        <v>43709</v>
      </c>
      <c r="G67" s="419">
        <v>45078</v>
      </c>
      <c r="H67" s="421" t="s">
        <v>122</v>
      </c>
      <c r="I67" s="422">
        <v>0</v>
      </c>
      <c r="J67" s="421" t="s">
        <v>1351</v>
      </c>
      <c r="K67" s="421" t="s">
        <v>1361</v>
      </c>
      <c r="L67" s="333" t="s">
        <v>1361</v>
      </c>
      <c r="M67" s="333" t="s">
        <v>1361</v>
      </c>
      <c r="N67" s="60"/>
      <c r="O67" s="60"/>
      <c r="P67" s="60" t="s">
        <v>99</v>
      </c>
      <c r="Q67" s="324" t="s">
        <v>1549</v>
      </c>
      <c r="R67" s="424" t="s">
        <v>1550</v>
      </c>
      <c r="S67" s="324" t="s">
        <v>1551</v>
      </c>
      <c r="T67" s="324" t="s">
        <v>1552</v>
      </c>
      <c r="U67" s="324" t="s">
        <v>1553</v>
      </c>
      <c r="W67" s="17"/>
    </row>
    <row r="68" spans="1:23" ht="30" customHeight="1">
      <c r="W68" s="17"/>
    </row>
    <row r="69" spans="1:23" ht="30" customHeight="1">
      <c r="A69" s="17"/>
      <c r="B69" s="17"/>
      <c r="C69" s="17"/>
      <c r="D69" s="17"/>
      <c r="E69" s="17"/>
      <c r="F69" s="17"/>
      <c r="G69" s="17"/>
      <c r="H69" s="17"/>
      <c r="I69" s="17"/>
      <c r="J69" s="17"/>
      <c r="K69" s="17"/>
      <c r="L69" s="17"/>
      <c r="M69" s="17"/>
      <c r="N69" s="55"/>
      <c r="O69" s="55"/>
      <c r="P69" s="55"/>
      <c r="Q69" s="17"/>
      <c r="R69" s="17"/>
      <c r="S69" s="17"/>
      <c r="T69" s="17"/>
      <c r="U69" s="17"/>
      <c r="V69" s="17"/>
      <c r="W69" s="17"/>
    </row>
    <row r="70" spans="1:23" ht="30" customHeight="1">
      <c r="A70" s="55"/>
      <c r="B70" s="55"/>
      <c r="C70" s="55"/>
      <c r="D70" s="17"/>
      <c r="E70" s="17"/>
      <c r="F70" s="17"/>
      <c r="G70" s="17"/>
      <c r="H70" s="17"/>
      <c r="I70" s="17"/>
      <c r="J70" s="17"/>
      <c r="K70" s="17"/>
      <c r="L70" s="17"/>
      <c r="M70" s="17"/>
      <c r="N70" s="17"/>
      <c r="O70" s="17"/>
      <c r="P70" s="17"/>
      <c r="Q70" s="17"/>
      <c r="R70" s="17"/>
      <c r="S70" s="17"/>
      <c r="T70" s="17"/>
      <c r="U70" s="17"/>
      <c r="V70" s="17"/>
      <c r="W70" s="17"/>
    </row>
    <row r="71" spans="1:23" ht="30" customHeight="1">
      <c r="A71" s="58"/>
      <c r="B71" s="58"/>
      <c r="C71" s="58"/>
      <c r="N71" s="2"/>
      <c r="O71" s="2"/>
      <c r="P71" s="2"/>
    </row>
    <row r="72" spans="1:23" ht="30" customHeight="1">
      <c r="A72" s="58"/>
      <c r="B72" s="58"/>
      <c r="C72" s="58"/>
      <c r="N72" s="2"/>
      <c r="O72" s="2"/>
      <c r="P72" s="2"/>
    </row>
    <row r="73" spans="1:23" ht="30" customHeight="1">
      <c r="A73" s="58"/>
      <c r="B73" s="58"/>
      <c r="C73" s="58"/>
      <c r="N73" s="2"/>
      <c r="O73" s="2"/>
      <c r="P73" s="2"/>
    </row>
    <row r="74" spans="1:23" ht="30" customHeight="1">
      <c r="A74" s="58"/>
      <c r="B74" s="58"/>
      <c r="C74" s="58"/>
      <c r="N74" s="2"/>
      <c r="O74" s="2"/>
      <c r="P74" s="2"/>
    </row>
    <row r="75" spans="1:23" ht="30" customHeight="1">
      <c r="A75" s="58"/>
      <c r="B75" s="58"/>
      <c r="C75" s="58"/>
      <c r="N75" s="2"/>
      <c r="O75" s="2"/>
      <c r="P75" s="2"/>
    </row>
    <row r="76" spans="1:23" ht="30" customHeight="1">
      <c r="A76" s="58"/>
      <c r="B76" s="58"/>
      <c r="C76" s="58"/>
      <c r="N76" s="2"/>
      <c r="O76" s="2"/>
      <c r="P76" s="2"/>
    </row>
    <row r="77" spans="1:23" ht="30" customHeight="1">
      <c r="A77" s="58"/>
      <c r="B77" s="58"/>
      <c r="C77" s="58"/>
      <c r="N77" s="2"/>
      <c r="O77" s="2"/>
      <c r="P77" s="2"/>
    </row>
    <row r="78" spans="1:23" ht="30" customHeight="1">
      <c r="A78" s="58"/>
      <c r="B78" s="58"/>
      <c r="C78" s="58"/>
      <c r="N78" s="2"/>
      <c r="O78" s="2"/>
      <c r="P78" s="2"/>
    </row>
    <row r="79" spans="1:23" ht="30" customHeight="1">
      <c r="A79" s="58"/>
      <c r="B79" s="58"/>
      <c r="C79" s="58"/>
      <c r="N79" s="2"/>
      <c r="O79" s="2"/>
      <c r="P79" s="2"/>
    </row>
    <row r="80" spans="1:23" ht="30" customHeight="1">
      <c r="A80" s="58"/>
      <c r="B80" s="58"/>
      <c r="C80" s="58"/>
      <c r="N80" s="2"/>
      <c r="O80" s="2"/>
      <c r="P80" s="2"/>
    </row>
    <row r="81" spans="1:16" ht="30" customHeight="1">
      <c r="A81" s="58"/>
      <c r="B81" s="58"/>
      <c r="C81" s="58"/>
      <c r="N81" s="2"/>
      <c r="O81" s="2"/>
      <c r="P81" s="2"/>
    </row>
    <row r="82" spans="1:16" ht="30" customHeight="1">
      <c r="A82" s="58"/>
      <c r="B82" s="58"/>
      <c r="C82" s="58"/>
      <c r="N82" s="2"/>
      <c r="O82" s="2"/>
      <c r="P82" s="2"/>
    </row>
    <row r="83" spans="1:16" ht="30" customHeight="1">
      <c r="A83" s="58"/>
      <c r="B83" s="58"/>
      <c r="C83" s="58"/>
      <c r="N83" s="2"/>
      <c r="O83" s="2"/>
      <c r="P83" s="2"/>
    </row>
    <row r="84" spans="1:16" ht="30" customHeight="1">
      <c r="A84" s="58"/>
      <c r="B84" s="58"/>
      <c r="C84" s="58"/>
      <c r="N84" s="2"/>
      <c r="O84" s="2"/>
      <c r="P84" s="2"/>
    </row>
    <row r="85" spans="1:16" ht="30" customHeight="1">
      <c r="A85" s="58"/>
      <c r="B85" s="58"/>
      <c r="C85" s="58"/>
      <c r="N85" s="2"/>
      <c r="O85" s="2"/>
      <c r="P85" s="2"/>
    </row>
    <row r="86" spans="1:16" ht="30" customHeight="1">
      <c r="A86" s="58"/>
      <c r="B86" s="58"/>
      <c r="C86" s="58"/>
      <c r="N86" s="2"/>
      <c r="O86" s="2"/>
      <c r="P86" s="2"/>
    </row>
    <row r="87" spans="1:16" ht="30" customHeight="1">
      <c r="A87" s="58"/>
      <c r="B87" s="58"/>
      <c r="C87" s="58"/>
      <c r="N87" s="2"/>
      <c r="O87" s="2"/>
      <c r="P87" s="2"/>
    </row>
    <row r="88" spans="1:16" ht="30" customHeight="1">
      <c r="A88" s="58"/>
      <c r="B88" s="58"/>
      <c r="C88" s="58"/>
      <c r="N88" s="2"/>
      <c r="O88" s="2"/>
      <c r="P88" s="2"/>
    </row>
    <row r="89" spans="1:16" ht="30" customHeight="1">
      <c r="A89" s="58"/>
      <c r="B89" s="58"/>
      <c r="C89" s="58"/>
      <c r="N89" s="2"/>
      <c r="O89" s="2"/>
      <c r="P89" s="2"/>
    </row>
    <row r="90" spans="1:16" ht="30" customHeight="1">
      <c r="A90" s="58"/>
      <c r="B90" s="58"/>
      <c r="C90" s="58"/>
      <c r="N90" s="2"/>
      <c r="O90" s="2"/>
      <c r="P90" s="2"/>
    </row>
    <row r="91" spans="1:16" ht="30" customHeight="1">
      <c r="A91" s="58"/>
      <c r="B91" s="58"/>
      <c r="C91" s="58"/>
      <c r="N91" s="2"/>
      <c r="O91" s="2"/>
      <c r="P91" s="2"/>
    </row>
    <row r="92" spans="1:16" ht="30" customHeight="1">
      <c r="A92" s="58"/>
      <c r="B92" s="58"/>
      <c r="C92" s="58"/>
      <c r="N92" s="2"/>
      <c r="O92" s="2"/>
      <c r="P92" s="2"/>
    </row>
    <row r="93" spans="1:16" ht="30" customHeight="1">
      <c r="A93" s="58"/>
      <c r="B93" s="58"/>
      <c r="C93" s="58"/>
      <c r="N93" s="2"/>
      <c r="O93" s="2"/>
      <c r="P93" s="2"/>
    </row>
    <row r="94" spans="1:16" ht="30" customHeight="1">
      <c r="A94" s="58"/>
      <c r="B94" s="58"/>
      <c r="C94" s="58"/>
      <c r="N94" s="2"/>
      <c r="O94" s="2"/>
      <c r="P94" s="2"/>
    </row>
    <row r="95" spans="1:16" ht="30" customHeight="1">
      <c r="A95" s="58"/>
      <c r="B95" s="58"/>
      <c r="C95" s="58"/>
      <c r="N95" s="2"/>
      <c r="O95" s="2"/>
      <c r="P95" s="2"/>
    </row>
    <row r="96" spans="1:16" ht="30" customHeight="1">
      <c r="A96" s="58"/>
      <c r="B96" s="58"/>
      <c r="C96" s="58"/>
      <c r="N96" s="2"/>
      <c r="O96" s="2"/>
      <c r="P96" s="2"/>
    </row>
    <row r="97" spans="1:16" ht="30" customHeight="1">
      <c r="A97" s="58"/>
      <c r="B97" s="58"/>
      <c r="C97" s="58"/>
      <c r="N97" s="2"/>
      <c r="O97" s="2"/>
      <c r="P97" s="2"/>
    </row>
    <row r="98" spans="1:16" ht="30" customHeight="1">
      <c r="A98" s="58"/>
      <c r="B98" s="58"/>
      <c r="C98" s="58"/>
      <c r="N98" s="2"/>
      <c r="O98" s="2"/>
      <c r="P98" s="2"/>
    </row>
    <row r="99" spans="1:16" ht="30" customHeight="1">
      <c r="A99" s="58"/>
      <c r="B99" s="58"/>
      <c r="C99" s="58"/>
      <c r="N99" s="2"/>
      <c r="O99" s="2"/>
      <c r="P99" s="2"/>
    </row>
    <row r="100" spans="1:16" ht="30" customHeight="1">
      <c r="A100" s="58"/>
      <c r="B100" s="58"/>
      <c r="C100" s="58"/>
      <c r="N100" s="2"/>
      <c r="O100" s="2"/>
      <c r="P100" s="2"/>
    </row>
    <row r="101" spans="1:16" ht="30" customHeight="1">
      <c r="A101" s="58"/>
      <c r="B101" s="58"/>
      <c r="C101" s="58"/>
      <c r="N101" s="2"/>
      <c r="O101" s="2"/>
      <c r="P101" s="2"/>
    </row>
    <row r="102" spans="1:16" ht="30" customHeight="1">
      <c r="A102" s="58"/>
      <c r="B102" s="58"/>
      <c r="C102" s="58"/>
      <c r="N102" s="2"/>
      <c r="O102" s="2"/>
      <c r="P102" s="2"/>
    </row>
    <row r="103" spans="1:16" ht="30" customHeight="1">
      <c r="A103" s="58"/>
      <c r="B103" s="58"/>
      <c r="C103" s="58"/>
      <c r="N103" s="2"/>
      <c r="O103" s="2"/>
      <c r="P103" s="2"/>
    </row>
    <row r="104" spans="1:16" ht="30" customHeight="1">
      <c r="A104" s="58"/>
      <c r="B104" s="58"/>
      <c r="C104" s="58"/>
      <c r="N104" s="2"/>
      <c r="O104" s="2"/>
      <c r="P104" s="2"/>
    </row>
    <row r="105" spans="1:16" ht="30" customHeight="1">
      <c r="A105" s="58"/>
      <c r="B105" s="58"/>
      <c r="C105" s="58"/>
      <c r="N105" s="2"/>
      <c r="O105" s="2"/>
      <c r="P105" s="2"/>
    </row>
    <row r="106" spans="1:16" ht="30" customHeight="1">
      <c r="A106" s="58"/>
      <c r="B106" s="58"/>
      <c r="C106" s="58"/>
      <c r="N106" s="2"/>
      <c r="O106" s="2"/>
      <c r="P106" s="2"/>
    </row>
    <row r="107" spans="1:16" ht="30" customHeight="1">
      <c r="A107" s="58"/>
      <c r="B107" s="58"/>
      <c r="C107" s="58"/>
      <c r="N107" s="2"/>
      <c r="O107" s="2"/>
      <c r="P107" s="2"/>
    </row>
    <row r="108" spans="1:16" ht="30" customHeight="1">
      <c r="A108" s="58"/>
      <c r="B108" s="58"/>
      <c r="C108" s="58"/>
      <c r="N108" s="2"/>
      <c r="O108" s="2"/>
      <c r="P108" s="2"/>
    </row>
    <row r="109" spans="1:16" ht="30" customHeight="1">
      <c r="A109" s="58"/>
      <c r="B109" s="58"/>
      <c r="C109" s="58"/>
      <c r="N109" s="2"/>
      <c r="O109" s="2"/>
      <c r="P109" s="2"/>
    </row>
    <row r="110" spans="1:16" ht="30" customHeight="1">
      <c r="A110" s="58"/>
      <c r="B110" s="58"/>
      <c r="C110" s="58"/>
      <c r="N110" s="2"/>
      <c r="O110" s="2"/>
      <c r="P110" s="2"/>
    </row>
    <row r="111" spans="1:16" ht="30" customHeight="1">
      <c r="A111" s="58"/>
      <c r="B111" s="58"/>
      <c r="C111" s="58"/>
      <c r="N111" s="2"/>
      <c r="O111" s="2"/>
      <c r="P111" s="2"/>
    </row>
    <row r="112" spans="1:16" ht="30" customHeight="1">
      <c r="A112" s="58"/>
      <c r="B112" s="58"/>
      <c r="C112" s="58"/>
      <c r="N112" s="2"/>
      <c r="O112" s="2"/>
      <c r="P112" s="2"/>
    </row>
    <row r="113" spans="1:16" ht="30" customHeight="1">
      <c r="A113" s="58"/>
      <c r="B113" s="58"/>
      <c r="C113" s="58"/>
      <c r="N113" s="2"/>
      <c r="O113" s="2"/>
      <c r="P113" s="2"/>
    </row>
    <row r="114" spans="1:16" ht="30" customHeight="1">
      <c r="A114" s="58"/>
      <c r="B114" s="58"/>
      <c r="C114" s="58"/>
      <c r="N114" s="2"/>
      <c r="O114" s="2"/>
      <c r="P114" s="2"/>
    </row>
    <row r="115" spans="1:16" ht="30" customHeight="1">
      <c r="A115" s="58"/>
      <c r="B115" s="58"/>
      <c r="C115" s="58"/>
      <c r="N115" s="2"/>
      <c r="O115" s="2"/>
      <c r="P115" s="2"/>
    </row>
    <row r="116" spans="1:16" ht="30" customHeight="1">
      <c r="A116" s="58"/>
      <c r="B116" s="58"/>
      <c r="C116" s="58"/>
      <c r="N116" s="2"/>
      <c r="O116" s="2"/>
      <c r="P116" s="2"/>
    </row>
    <row r="117" spans="1:16" ht="30" customHeight="1">
      <c r="A117" s="58"/>
      <c r="B117" s="58"/>
      <c r="C117" s="58"/>
      <c r="N117" s="2"/>
      <c r="O117" s="2"/>
      <c r="P117" s="2"/>
    </row>
    <row r="118" spans="1:16" ht="30" customHeight="1">
      <c r="A118" s="58"/>
      <c r="B118" s="58"/>
      <c r="C118" s="58"/>
      <c r="N118" s="2"/>
      <c r="O118" s="2"/>
      <c r="P118" s="2"/>
    </row>
    <row r="119" spans="1:16" ht="30" customHeight="1">
      <c r="A119" s="58"/>
      <c r="B119" s="58"/>
      <c r="C119" s="58"/>
      <c r="N119" s="2"/>
      <c r="O119" s="2"/>
      <c r="P119" s="2"/>
    </row>
    <row r="120" spans="1:16" ht="30" customHeight="1">
      <c r="A120" s="58"/>
      <c r="B120" s="58"/>
      <c r="C120" s="58"/>
      <c r="N120" s="2"/>
      <c r="O120" s="2"/>
      <c r="P120" s="2"/>
    </row>
    <row r="121" spans="1:16" ht="30" customHeight="1">
      <c r="A121" s="58"/>
      <c r="B121" s="58"/>
      <c r="C121" s="58"/>
      <c r="N121" s="2"/>
      <c r="O121" s="2"/>
      <c r="P121" s="2"/>
    </row>
    <row r="122" spans="1:16" ht="30" customHeight="1">
      <c r="A122" s="58"/>
      <c r="B122" s="58"/>
      <c r="C122" s="58"/>
      <c r="N122" s="2"/>
      <c r="O122" s="2"/>
      <c r="P122" s="2"/>
    </row>
    <row r="123" spans="1:16" ht="30" customHeight="1">
      <c r="A123" s="58"/>
      <c r="B123" s="58"/>
      <c r="C123" s="58"/>
      <c r="N123" s="2"/>
      <c r="O123" s="2"/>
      <c r="P123" s="2"/>
    </row>
    <row r="124" spans="1:16" ht="30" customHeight="1">
      <c r="A124" s="58"/>
      <c r="B124" s="58"/>
      <c r="C124" s="58"/>
      <c r="N124" s="2"/>
      <c r="O124" s="2"/>
      <c r="P124" s="2"/>
    </row>
    <row r="125" spans="1:16" ht="30" customHeight="1">
      <c r="A125" s="58"/>
      <c r="B125" s="58"/>
      <c r="C125" s="58"/>
      <c r="N125" s="2"/>
      <c r="O125" s="2"/>
      <c r="P125" s="2"/>
    </row>
    <row r="126" spans="1:16" ht="30" customHeight="1">
      <c r="A126" s="58"/>
      <c r="B126" s="58"/>
      <c r="C126" s="58"/>
      <c r="N126" s="2"/>
      <c r="O126" s="2"/>
      <c r="P126" s="2"/>
    </row>
    <row r="127" spans="1:16" ht="30" customHeight="1">
      <c r="A127" s="58"/>
      <c r="B127" s="58"/>
      <c r="C127" s="58"/>
      <c r="N127" s="2"/>
      <c r="O127" s="2"/>
      <c r="P127" s="2"/>
    </row>
    <row r="128" spans="1:16" ht="30" customHeight="1">
      <c r="A128" s="58"/>
      <c r="B128" s="58"/>
      <c r="C128" s="58"/>
      <c r="N128" s="2"/>
      <c r="O128" s="2"/>
      <c r="P128" s="2"/>
    </row>
    <row r="129" spans="1:16" ht="30" customHeight="1">
      <c r="A129" s="58"/>
      <c r="B129" s="58"/>
      <c r="C129" s="58"/>
      <c r="N129" s="2"/>
      <c r="O129" s="2"/>
      <c r="P129" s="2"/>
    </row>
    <row r="130" spans="1:16" ht="30" customHeight="1">
      <c r="A130" s="58"/>
      <c r="B130" s="58"/>
      <c r="C130" s="58"/>
      <c r="N130" s="2"/>
      <c r="O130" s="2"/>
      <c r="P130" s="2"/>
    </row>
    <row r="131" spans="1:16" ht="30" customHeight="1">
      <c r="A131" s="58"/>
      <c r="B131" s="58"/>
      <c r="C131" s="58"/>
      <c r="N131" s="2"/>
      <c r="O131" s="2"/>
      <c r="P131" s="2"/>
    </row>
    <row r="132" spans="1:16" ht="30" customHeight="1">
      <c r="A132" s="58"/>
      <c r="B132" s="58"/>
      <c r="C132" s="58"/>
      <c r="N132" s="2"/>
      <c r="O132" s="2"/>
      <c r="P132" s="2"/>
    </row>
    <row r="133" spans="1:16" ht="30" customHeight="1">
      <c r="A133" s="58"/>
      <c r="B133" s="58"/>
      <c r="C133" s="58"/>
      <c r="N133" s="2"/>
      <c r="O133" s="2"/>
      <c r="P133" s="2"/>
    </row>
    <row r="134" spans="1:16" ht="30" customHeight="1">
      <c r="A134" s="58"/>
      <c r="B134" s="58"/>
      <c r="C134" s="58"/>
      <c r="N134" s="2"/>
      <c r="O134" s="2"/>
      <c r="P134" s="2"/>
    </row>
    <row r="135" spans="1:16" ht="30" customHeight="1">
      <c r="A135" s="58"/>
      <c r="B135" s="58"/>
      <c r="C135" s="58"/>
      <c r="N135" s="2"/>
      <c r="O135" s="2"/>
      <c r="P135" s="2"/>
    </row>
    <row r="136" spans="1:16" ht="30" customHeight="1">
      <c r="A136" s="58"/>
      <c r="B136" s="58"/>
      <c r="C136" s="58"/>
      <c r="N136" s="2"/>
      <c r="O136" s="2"/>
      <c r="P136" s="2"/>
    </row>
    <row r="137" spans="1:16" ht="30" customHeight="1">
      <c r="A137" s="58"/>
      <c r="B137" s="58"/>
      <c r="C137" s="58"/>
      <c r="N137" s="2"/>
      <c r="O137" s="2"/>
      <c r="P137" s="2"/>
    </row>
    <row r="138" spans="1:16" ht="30" customHeight="1">
      <c r="A138" s="58"/>
      <c r="B138" s="58"/>
      <c r="C138" s="58"/>
      <c r="N138" s="2"/>
      <c r="O138" s="2"/>
      <c r="P138" s="2"/>
    </row>
    <row r="139" spans="1:16" ht="30" customHeight="1">
      <c r="A139" s="58"/>
      <c r="B139" s="58"/>
      <c r="C139" s="58"/>
      <c r="N139" s="2"/>
      <c r="O139" s="2"/>
      <c r="P139" s="2"/>
    </row>
    <row r="140" spans="1:16" ht="30" customHeight="1">
      <c r="A140" s="58"/>
      <c r="B140" s="58"/>
      <c r="C140" s="58"/>
      <c r="N140" s="2"/>
      <c r="O140" s="2"/>
      <c r="P140" s="2"/>
    </row>
    <row r="141" spans="1:16" ht="30" customHeight="1">
      <c r="A141" s="58"/>
      <c r="B141" s="58"/>
      <c r="C141" s="58"/>
      <c r="N141" s="2"/>
      <c r="O141" s="2"/>
      <c r="P141" s="2"/>
    </row>
    <row r="142" spans="1:16" ht="30" customHeight="1">
      <c r="A142" s="58"/>
      <c r="B142" s="58"/>
      <c r="C142" s="58"/>
      <c r="N142" s="2"/>
      <c r="O142" s="2"/>
      <c r="P142" s="2"/>
    </row>
    <row r="143" spans="1:16" ht="30" customHeight="1">
      <c r="A143" s="58"/>
      <c r="B143" s="58"/>
      <c r="C143" s="58"/>
      <c r="N143" s="2"/>
      <c r="O143" s="2"/>
      <c r="P143" s="2"/>
    </row>
    <row r="144" spans="1:16" ht="30" customHeight="1">
      <c r="A144" s="58"/>
      <c r="B144" s="58"/>
      <c r="C144" s="58"/>
      <c r="N144" s="2"/>
      <c r="O144" s="2"/>
      <c r="P144" s="2"/>
    </row>
    <row r="145" spans="1:16" ht="30" customHeight="1">
      <c r="A145" s="58"/>
      <c r="B145" s="58"/>
      <c r="C145" s="58"/>
      <c r="N145" s="2"/>
      <c r="O145" s="2"/>
      <c r="P145" s="2"/>
    </row>
    <row r="146" spans="1:16" ht="30" customHeight="1">
      <c r="A146" s="58"/>
      <c r="B146" s="58"/>
      <c r="C146" s="58"/>
      <c r="N146" s="2"/>
      <c r="O146" s="2"/>
      <c r="P146" s="2"/>
    </row>
    <row r="147" spans="1:16" ht="30" customHeight="1">
      <c r="A147" s="58"/>
      <c r="B147" s="58"/>
      <c r="C147" s="58"/>
      <c r="N147" s="2"/>
      <c r="O147" s="2"/>
      <c r="P147" s="2"/>
    </row>
    <row r="148" spans="1:16" ht="30" customHeight="1">
      <c r="A148" s="58"/>
      <c r="B148" s="58"/>
      <c r="C148" s="58"/>
      <c r="N148" s="2"/>
      <c r="O148" s="2"/>
      <c r="P148" s="2"/>
    </row>
    <row r="149" spans="1:16" ht="30" customHeight="1">
      <c r="A149" s="58"/>
      <c r="B149" s="58"/>
      <c r="C149" s="58"/>
      <c r="N149" s="2"/>
      <c r="O149" s="2"/>
      <c r="P149" s="2"/>
    </row>
    <row r="150" spans="1:16" ht="30" customHeight="1">
      <c r="A150" s="58"/>
      <c r="B150" s="58"/>
      <c r="C150" s="58"/>
      <c r="N150" s="2"/>
      <c r="O150" s="2"/>
      <c r="P150" s="2"/>
    </row>
    <row r="151" spans="1:16" ht="30" customHeight="1">
      <c r="A151" s="58"/>
      <c r="B151" s="58"/>
      <c r="C151" s="58"/>
      <c r="N151" s="2"/>
      <c r="O151" s="2"/>
      <c r="P151" s="2"/>
    </row>
    <row r="152" spans="1:16" ht="30" customHeight="1">
      <c r="A152" s="58"/>
      <c r="B152" s="58"/>
      <c r="C152" s="58"/>
      <c r="N152" s="2"/>
      <c r="O152" s="2"/>
      <c r="P152" s="2"/>
    </row>
    <row r="153" spans="1:16" ht="30" customHeight="1">
      <c r="A153" s="58"/>
      <c r="B153" s="58"/>
      <c r="C153" s="58"/>
      <c r="N153" s="2"/>
      <c r="O153" s="2"/>
      <c r="P153" s="2"/>
    </row>
    <row r="154" spans="1:16" ht="30" customHeight="1">
      <c r="A154" s="58"/>
      <c r="B154" s="58"/>
      <c r="C154" s="58"/>
      <c r="N154" s="2"/>
      <c r="O154" s="2"/>
      <c r="P154" s="2"/>
    </row>
    <row r="155" spans="1:16" ht="30" customHeight="1">
      <c r="A155" s="58"/>
      <c r="B155" s="58"/>
      <c r="C155" s="58"/>
      <c r="N155" s="2"/>
      <c r="O155" s="2"/>
      <c r="P155" s="2"/>
    </row>
    <row r="156" spans="1:16" ht="30" customHeight="1">
      <c r="A156" s="58"/>
      <c r="B156" s="58"/>
      <c r="C156" s="58"/>
      <c r="N156" s="2"/>
      <c r="O156" s="2"/>
      <c r="P156" s="2"/>
    </row>
    <row r="157" spans="1:16" ht="30" customHeight="1">
      <c r="A157" s="58"/>
      <c r="B157" s="58"/>
      <c r="C157" s="58"/>
      <c r="N157" s="2"/>
      <c r="O157" s="2"/>
      <c r="P157" s="2"/>
    </row>
    <row r="158" spans="1:16" ht="30" customHeight="1">
      <c r="A158" s="58"/>
      <c r="B158" s="58"/>
      <c r="C158" s="58"/>
      <c r="N158" s="2"/>
      <c r="O158" s="2"/>
      <c r="P158" s="2"/>
    </row>
    <row r="159" spans="1:16" ht="30" customHeight="1">
      <c r="A159" s="58"/>
      <c r="B159" s="58"/>
      <c r="C159" s="58"/>
      <c r="N159" s="2"/>
      <c r="O159" s="2"/>
      <c r="P159" s="2"/>
    </row>
    <row r="160" spans="1:16" ht="30" customHeight="1">
      <c r="A160" s="58"/>
      <c r="B160" s="58"/>
      <c r="C160" s="58"/>
      <c r="N160" s="2"/>
      <c r="O160" s="2"/>
      <c r="P160" s="2"/>
    </row>
    <row r="161" spans="1:16" ht="30" customHeight="1">
      <c r="A161" s="58"/>
      <c r="B161" s="58"/>
      <c r="C161" s="58"/>
      <c r="N161" s="2"/>
      <c r="O161" s="2"/>
      <c r="P161" s="2"/>
    </row>
    <row r="162" spans="1:16" ht="30" customHeight="1">
      <c r="A162" s="58"/>
      <c r="B162" s="58"/>
      <c r="C162" s="58"/>
      <c r="N162" s="2"/>
      <c r="O162" s="2"/>
      <c r="P162" s="2"/>
    </row>
    <row r="163" spans="1:16" ht="30" customHeight="1">
      <c r="A163" s="58"/>
      <c r="B163" s="58"/>
      <c r="C163" s="58"/>
      <c r="N163" s="2"/>
      <c r="O163" s="2"/>
      <c r="P163" s="2"/>
    </row>
    <row r="164" spans="1:16" ht="30" customHeight="1">
      <c r="A164" s="58"/>
      <c r="B164" s="58"/>
      <c r="C164" s="58"/>
      <c r="N164" s="2"/>
      <c r="O164" s="2"/>
      <c r="P164" s="2"/>
    </row>
    <row r="165" spans="1:16" ht="30" customHeight="1">
      <c r="A165" s="58"/>
      <c r="B165" s="58"/>
      <c r="C165" s="58"/>
      <c r="N165" s="2"/>
      <c r="O165" s="2"/>
      <c r="P165" s="2"/>
    </row>
    <row r="166" spans="1:16" ht="30" customHeight="1">
      <c r="A166" s="58"/>
      <c r="B166" s="58"/>
      <c r="C166" s="58"/>
      <c r="N166" s="2"/>
      <c r="O166" s="2"/>
      <c r="P166" s="2"/>
    </row>
    <row r="167" spans="1:16" ht="30" customHeight="1">
      <c r="A167" s="58"/>
      <c r="B167" s="58"/>
      <c r="C167" s="58"/>
      <c r="N167" s="2"/>
      <c r="O167" s="2"/>
      <c r="P167" s="2"/>
    </row>
    <row r="168" spans="1:16" ht="30" customHeight="1">
      <c r="A168" s="58"/>
      <c r="B168" s="58"/>
      <c r="C168" s="58"/>
      <c r="N168" s="2"/>
      <c r="O168" s="2"/>
      <c r="P168" s="2"/>
    </row>
    <row r="169" spans="1:16" ht="30" customHeight="1">
      <c r="A169" s="58"/>
      <c r="B169" s="58"/>
      <c r="C169" s="58"/>
      <c r="N169" s="2"/>
      <c r="O169" s="2"/>
      <c r="P169" s="2"/>
    </row>
    <row r="170" spans="1:16" ht="30" customHeight="1">
      <c r="A170" s="58"/>
      <c r="B170" s="58"/>
      <c r="C170" s="58"/>
      <c r="N170" s="2"/>
      <c r="O170" s="2"/>
      <c r="P170" s="2"/>
    </row>
    <row r="171" spans="1:16" ht="30" customHeight="1">
      <c r="A171" s="58"/>
      <c r="B171" s="58"/>
      <c r="C171" s="58"/>
      <c r="N171" s="2"/>
      <c r="O171" s="2"/>
      <c r="P171" s="2"/>
    </row>
    <row r="172" spans="1:16" ht="30" customHeight="1">
      <c r="A172" s="58"/>
      <c r="B172" s="58"/>
      <c r="C172" s="58"/>
      <c r="N172" s="2"/>
      <c r="O172" s="2"/>
      <c r="P172" s="2"/>
    </row>
    <row r="173" spans="1:16" ht="30" customHeight="1">
      <c r="A173" s="58"/>
      <c r="B173" s="58"/>
      <c r="C173" s="58"/>
      <c r="N173" s="2"/>
      <c r="O173" s="2"/>
      <c r="P173" s="2"/>
    </row>
    <row r="174" spans="1:16" ht="30" customHeight="1">
      <c r="A174" s="58"/>
      <c r="B174" s="58"/>
      <c r="C174" s="58"/>
      <c r="N174" s="2"/>
      <c r="O174" s="2"/>
      <c r="P174" s="2"/>
    </row>
    <row r="175" spans="1:16" ht="30" customHeight="1">
      <c r="A175" s="58"/>
      <c r="B175" s="58"/>
      <c r="C175" s="58"/>
      <c r="N175" s="2"/>
      <c r="O175" s="2"/>
      <c r="P175" s="2"/>
    </row>
    <row r="176" spans="1:16" ht="30" customHeight="1">
      <c r="A176" s="58"/>
      <c r="B176" s="58"/>
      <c r="C176" s="58"/>
      <c r="N176" s="2"/>
      <c r="O176" s="2"/>
      <c r="P176" s="2"/>
    </row>
    <row r="177" spans="1:16" ht="30" customHeight="1">
      <c r="A177" s="58"/>
      <c r="B177" s="58"/>
      <c r="C177" s="58"/>
      <c r="N177" s="2"/>
      <c r="O177" s="2"/>
      <c r="P177" s="2"/>
    </row>
    <row r="178" spans="1:16" ht="30" customHeight="1">
      <c r="A178" s="58"/>
      <c r="B178" s="58"/>
      <c r="C178" s="58"/>
      <c r="N178" s="2"/>
      <c r="O178" s="2"/>
      <c r="P178" s="2"/>
    </row>
    <row r="179" spans="1:16" ht="30" customHeight="1">
      <c r="A179" s="58"/>
      <c r="B179" s="58"/>
      <c r="C179" s="58"/>
      <c r="N179" s="2"/>
      <c r="O179" s="2"/>
      <c r="P179" s="2"/>
    </row>
    <row r="180" spans="1:16" ht="30" customHeight="1">
      <c r="A180" s="58"/>
      <c r="B180" s="58"/>
      <c r="C180" s="58"/>
      <c r="N180" s="2"/>
      <c r="O180" s="2"/>
      <c r="P180" s="2"/>
    </row>
    <row r="181" spans="1:16" ht="30" customHeight="1">
      <c r="A181" s="58"/>
      <c r="B181" s="58"/>
      <c r="C181" s="58"/>
      <c r="N181" s="2"/>
      <c r="O181" s="2"/>
      <c r="P181" s="2"/>
    </row>
    <row r="182" spans="1:16" ht="30" customHeight="1">
      <c r="A182" s="58"/>
      <c r="B182" s="58"/>
      <c r="C182" s="58"/>
      <c r="N182" s="2"/>
      <c r="O182" s="2"/>
      <c r="P182" s="2"/>
    </row>
    <row r="183" spans="1:16" ht="30" customHeight="1">
      <c r="A183" s="58"/>
      <c r="B183" s="58"/>
      <c r="C183" s="58"/>
      <c r="N183" s="2"/>
      <c r="O183" s="2"/>
      <c r="P183" s="2"/>
    </row>
    <row r="184" spans="1:16" ht="30" customHeight="1">
      <c r="A184" s="58"/>
      <c r="B184" s="58"/>
      <c r="C184" s="58"/>
      <c r="N184" s="2"/>
      <c r="O184" s="2"/>
      <c r="P184" s="2"/>
    </row>
    <row r="185" spans="1:16" ht="30" customHeight="1">
      <c r="A185" s="58"/>
      <c r="B185" s="58"/>
      <c r="C185" s="58"/>
      <c r="N185" s="2"/>
      <c r="O185" s="2"/>
      <c r="P185" s="2"/>
    </row>
    <row r="186" spans="1:16" ht="30" customHeight="1">
      <c r="A186" s="58"/>
      <c r="B186" s="58"/>
      <c r="C186" s="58"/>
      <c r="N186" s="2"/>
      <c r="O186" s="2"/>
      <c r="P186" s="2"/>
    </row>
    <row r="187" spans="1:16" ht="30" customHeight="1">
      <c r="A187" s="58"/>
      <c r="B187" s="58"/>
      <c r="C187" s="58"/>
      <c r="N187" s="2"/>
      <c r="O187" s="2"/>
      <c r="P187" s="2"/>
    </row>
    <row r="188" spans="1:16" ht="30" customHeight="1">
      <c r="A188" s="58"/>
      <c r="B188" s="58"/>
      <c r="C188" s="58"/>
      <c r="N188" s="2"/>
      <c r="O188" s="2"/>
      <c r="P188" s="2"/>
    </row>
    <row r="189" spans="1:16" ht="30" customHeight="1">
      <c r="A189" s="58"/>
      <c r="B189" s="58"/>
      <c r="C189" s="58"/>
      <c r="N189" s="2"/>
      <c r="O189" s="2"/>
      <c r="P189" s="2"/>
    </row>
    <row r="190" spans="1:16" ht="30" customHeight="1">
      <c r="A190" s="58"/>
      <c r="B190" s="58"/>
      <c r="C190" s="58"/>
      <c r="N190" s="2"/>
      <c r="O190" s="2"/>
      <c r="P190" s="2"/>
    </row>
    <row r="191" spans="1:16" ht="30" customHeight="1">
      <c r="A191" s="58"/>
      <c r="B191" s="58"/>
      <c r="C191" s="58"/>
      <c r="N191" s="2"/>
      <c r="O191" s="2"/>
      <c r="P191" s="2"/>
    </row>
    <row r="192" spans="1:16" ht="30" customHeight="1">
      <c r="A192" s="58"/>
      <c r="B192" s="58"/>
      <c r="C192" s="58"/>
      <c r="N192" s="2"/>
      <c r="O192" s="2"/>
      <c r="P192" s="2"/>
    </row>
    <row r="193" spans="1:16" ht="30" customHeight="1">
      <c r="A193" s="58"/>
      <c r="B193" s="58"/>
      <c r="C193" s="58"/>
      <c r="N193" s="2"/>
      <c r="O193" s="2"/>
      <c r="P193" s="2"/>
    </row>
    <row r="194" spans="1:16" ht="30" customHeight="1">
      <c r="A194" s="58"/>
      <c r="B194" s="58"/>
      <c r="C194" s="58"/>
      <c r="N194" s="2"/>
      <c r="O194" s="2"/>
      <c r="P194" s="2"/>
    </row>
    <row r="195" spans="1:16" ht="30" customHeight="1">
      <c r="A195" s="58"/>
      <c r="B195" s="58"/>
      <c r="C195" s="58"/>
      <c r="N195" s="2"/>
      <c r="O195" s="2"/>
      <c r="P195" s="2"/>
    </row>
    <row r="196" spans="1:16" ht="30" customHeight="1">
      <c r="A196" s="58"/>
      <c r="B196" s="58"/>
      <c r="C196" s="58"/>
      <c r="N196" s="2"/>
      <c r="O196" s="2"/>
      <c r="P196" s="2"/>
    </row>
    <row r="197" spans="1:16" ht="30" customHeight="1">
      <c r="A197" s="58"/>
      <c r="B197" s="58"/>
      <c r="C197" s="58"/>
      <c r="N197" s="2"/>
      <c r="O197" s="2"/>
      <c r="P197" s="2"/>
    </row>
    <row r="198" spans="1:16" ht="30" customHeight="1">
      <c r="A198" s="58"/>
      <c r="B198" s="58"/>
      <c r="C198" s="58"/>
      <c r="N198" s="2"/>
      <c r="O198" s="2"/>
      <c r="P198" s="2"/>
    </row>
    <row r="199" spans="1:16" ht="30" customHeight="1">
      <c r="A199" s="58"/>
      <c r="B199" s="58"/>
      <c r="C199" s="58"/>
      <c r="N199" s="2"/>
      <c r="O199" s="2"/>
      <c r="P199" s="2"/>
    </row>
    <row r="200" spans="1:16" ht="30" customHeight="1">
      <c r="A200" s="58"/>
      <c r="B200" s="58"/>
      <c r="C200" s="58"/>
      <c r="N200" s="2"/>
      <c r="O200" s="2"/>
      <c r="P200" s="2"/>
    </row>
    <row r="201" spans="1:16" ht="30" customHeight="1">
      <c r="A201" s="58"/>
      <c r="B201" s="58"/>
      <c r="C201" s="58"/>
      <c r="N201" s="2"/>
      <c r="O201" s="2"/>
      <c r="P201" s="2"/>
    </row>
    <row r="202" spans="1:16" ht="30" customHeight="1">
      <c r="A202" s="58"/>
      <c r="B202" s="58"/>
      <c r="C202" s="58"/>
      <c r="N202" s="2"/>
      <c r="O202" s="2"/>
      <c r="P202" s="2"/>
    </row>
    <row r="203" spans="1:16" ht="30" customHeight="1">
      <c r="A203" s="58"/>
      <c r="B203" s="58"/>
      <c r="C203" s="58"/>
      <c r="N203" s="2"/>
      <c r="O203" s="2"/>
      <c r="P203" s="2"/>
    </row>
    <row r="204" spans="1:16" ht="30" customHeight="1">
      <c r="A204" s="58"/>
      <c r="B204" s="58"/>
      <c r="C204" s="58"/>
      <c r="N204" s="2"/>
      <c r="O204" s="2"/>
      <c r="P204" s="2"/>
    </row>
    <row r="205" spans="1:16" ht="30" customHeight="1">
      <c r="A205" s="58"/>
      <c r="B205" s="58"/>
      <c r="C205" s="58"/>
      <c r="N205" s="2"/>
      <c r="O205" s="2"/>
      <c r="P205" s="2"/>
    </row>
    <row r="206" spans="1:16" ht="30" customHeight="1">
      <c r="A206" s="58"/>
      <c r="B206" s="58"/>
      <c r="C206" s="58"/>
      <c r="N206" s="2"/>
      <c r="O206" s="2"/>
      <c r="P206" s="2"/>
    </row>
    <row r="207" spans="1:16" ht="30" customHeight="1">
      <c r="A207" s="58"/>
      <c r="B207" s="58"/>
      <c r="C207" s="58"/>
      <c r="N207" s="2"/>
      <c r="O207" s="2"/>
      <c r="P207" s="2"/>
    </row>
    <row r="208" spans="1:16" ht="30" customHeight="1">
      <c r="A208" s="58"/>
      <c r="B208" s="58"/>
      <c r="C208" s="58"/>
      <c r="N208" s="2"/>
      <c r="O208" s="2"/>
      <c r="P208" s="2"/>
    </row>
    <row r="209" spans="1:16" ht="30" customHeight="1">
      <c r="A209" s="58"/>
      <c r="B209" s="58"/>
      <c r="C209" s="58"/>
      <c r="N209" s="2"/>
      <c r="O209" s="2"/>
      <c r="P209" s="2"/>
    </row>
    <row r="210" spans="1:16" ht="30" customHeight="1">
      <c r="A210" s="58"/>
      <c r="B210" s="58"/>
      <c r="C210" s="58"/>
      <c r="N210" s="2"/>
      <c r="O210" s="2"/>
      <c r="P210" s="2"/>
    </row>
    <row r="211" spans="1:16" ht="30" customHeight="1">
      <c r="A211" s="58"/>
      <c r="B211" s="58"/>
      <c r="C211" s="58"/>
      <c r="N211" s="2"/>
      <c r="O211" s="2"/>
      <c r="P211" s="2"/>
    </row>
    <row r="212" spans="1:16" ht="30" customHeight="1">
      <c r="A212" s="58"/>
      <c r="B212" s="58"/>
      <c r="C212" s="58"/>
      <c r="N212" s="2"/>
      <c r="O212" s="2"/>
      <c r="P212" s="2"/>
    </row>
    <row r="213" spans="1:16" ht="30" customHeight="1">
      <c r="A213" s="58"/>
      <c r="B213" s="58"/>
      <c r="C213" s="58"/>
      <c r="N213" s="2"/>
      <c r="O213" s="2"/>
      <c r="P213" s="2"/>
    </row>
    <row r="214" spans="1:16" ht="30" customHeight="1">
      <c r="A214" s="58"/>
      <c r="B214" s="58"/>
      <c r="C214" s="58"/>
      <c r="N214" s="2"/>
      <c r="O214" s="2"/>
      <c r="P214" s="2"/>
    </row>
    <row r="215" spans="1:16" ht="30" customHeight="1">
      <c r="A215" s="58"/>
      <c r="B215" s="58"/>
      <c r="C215" s="58"/>
      <c r="N215" s="2"/>
      <c r="O215" s="2"/>
      <c r="P215" s="2"/>
    </row>
    <row r="216" spans="1:16" ht="30" customHeight="1">
      <c r="A216" s="58"/>
      <c r="B216" s="58"/>
      <c r="C216" s="58"/>
      <c r="N216" s="2"/>
      <c r="O216" s="2"/>
      <c r="P216" s="2"/>
    </row>
    <row r="217" spans="1:16" ht="30" customHeight="1">
      <c r="A217" s="58"/>
      <c r="B217" s="58"/>
      <c r="C217" s="58"/>
      <c r="N217" s="2"/>
      <c r="O217" s="2"/>
      <c r="P217" s="2"/>
    </row>
    <row r="218" spans="1:16" ht="30" customHeight="1">
      <c r="A218" s="58"/>
      <c r="B218" s="58"/>
      <c r="C218" s="58"/>
      <c r="N218" s="2"/>
      <c r="O218" s="2"/>
      <c r="P218" s="2"/>
    </row>
    <row r="219" spans="1:16" ht="30" customHeight="1">
      <c r="A219" s="58"/>
      <c r="B219" s="58"/>
      <c r="C219" s="58"/>
      <c r="N219" s="2"/>
      <c r="O219" s="2"/>
      <c r="P219" s="2"/>
    </row>
    <row r="220" spans="1:16" ht="30" customHeight="1">
      <c r="A220" s="58"/>
      <c r="B220" s="58"/>
      <c r="C220" s="58"/>
      <c r="N220" s="2"/>
      <c r="O220" s="2"/>
      <c r="P220" s="2"/>
    </row>
    <row r="221" spans="1:16" ht="30" customHeight="1">
      <c r="A221" s="58"/>
      <c r="B221" s="58"/>
      <c r="C221" s="58"/>
      <c r="N221" s="2"/>
      <c r="O221" s="2"/>
      <c r="P221" s="2"/>
    </row>
    <row r="222" spans="1:16" ht="30" customHeight="1">
      <c r="A222" s="58"/>
      <c r="B222" s="58"/>
      <c r="C222" s="58"/>
      <c r="N222" s="2"/>
      <c r="O222" s="2"/>
      <c r="P222" s="2"/>
    </row>
    <row r="223" spans="1:16" ht="30" customHeight="1">
      <c r="A223" s="58"/>
      <c r="B223" s="58"/>
      <c r="C223" s="58"/>
      <c r="N223" s="2"/>
      <c r="O223" s="2"/>
      <c r="P223" s="2"/>
    </row>
    <row r="224" spans="1:16" ht="30" customHeight="1">
      <c r="A224" s="58"/>
      <c r="B224" s="58"/>
      <c r="C224" s="58"/>
      <c r="N224" s="2"/>
      <c r="O224" s="2"/>
      <c r="P224" s="2"/>
    </row>
    <row r="225" spans="1:16" ht="30" customHeight="1">
      <c r="A225" s="58"/>
      <c r="B225" s="58"/>
      <c r="C225" s="58"/>
      <c r="N225" s="2"/>
      <c r="O225" s="2"/>
      <c r="P225" s="2"/>
    </row>
    <row r="226" spans="1:16" ht="30" customHeight="1">
      <c r="A226" s="58"/>
      <c r="B226" s="58"/>
      <c r="C226" s="58"/>
      <c r="N226" s="2"/>
      <c r="O226" s="2"/>
      <c r="P226" s="2"/>
    </row>
    <row r="227" spans="1:16" ht="30" customHeight="1">
      <c r="A227" s="58"/>
      <c r="B227" s="58"/>
      <c r="C227" s="58"/>
      <c r="N227" s="2"/>
      <c r="O227" s="2"/>
      <c r="P227" s="2"/>
    </row>
    <row r="228" spans="1:16" ht="30" customHeight="1">
      <c r="A228" s="58"/>
      <c r="B228" s="58"/>
      <c r="C228" s="58"/>
      <c r="N228" s="2"/>
      <c r="O228" s="2"/>
      <c r="P228" s="2"/>
    </row>
    <row r="229" spans="1:16" ht="30" customHeight="1">
      <c r="A229" s="58"/>
      <c r="B229" s="58"/>
      <c r="C229" s="58"/>
      <c r="N229" s="2"/>
      <c r="O229" s="2"/>
      <c r="P229" s="2"/>
    </row>
    <row r="230" spans="1:16" ht="30" customHeight="1">
      <c r="A230" s="58"/>
      <c r="B230" s="58"/>
      <c r="C230" s="58"/>
      <c r="N230" s="2"/>
      <c r="O230" s="2"/>
      <c r="P230" s="2"/>
    </row>
    <row r="231" spans="1:16" ht="30" customHeight="1">
      <c r="A231" s="58"/>
      <c r="B231" s="58"/>
      <c r="C231" s="58"/>
      <c r="N231" s="2"/>
      <c r="O231" s="2"/>
      <c r="P231" s="2"/>
    </row>
  </sheetData>
  <sheetProtection algorithmName="SHA-512" hashValue="X+gRBMoxhsS0iNzmOicZCDBWtLRarcQioMmUW1hJpNBssGxi13VVCCpCPIWdaMnm13a7BvEPPCDQrcnbafGHkQ==" saltValue="QtEPMEFSJo/Zuq+3MIxgWA==" spinCount="100000" sheet="1" objects="1" scenarios="1"/>
  <autoFilter ref="A8:U67" xr:uid="{00000000-0001-0000-09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3" showButton="0"/>
    <filterColumn colId="14" showButton="0"/>
    <filterColumn colId="15" showButton="0"/>
    <filterColumn colId="16" showButton="0"/>
    <filterColumn colId="17" showButton="0"/>
    <filterColumn colId="18" showButton="0"/>
    <filterColumn colId="19" showButton="0"/>
  </autoFilter>
  <mergeCells count="31">
    <mergeCell ref="A52:A60"/>
    <mergeCell ref="A61:A67"/>
    <mergeCell ref="A11:A21"/>
    <mergeCell ref="A22:A25"/>
    <mergeCell ref="A26:A37"/>
    <mergeCell ref="A38:A51"/>
    <mergeCell ref="S9:S10"/>
    <mergeCell ref="O9:O10"/>
    <mergeCell ref="N8:U8"/>
    <mergeCell ref="J9:J10"/>
    <mergeCell ref="T9:T10"/>
    <mergeCell ref="U9:U10"/>
    <mergeCell ref="P9:P10"/>
    <mergeCell ref="K9:L9"/>
    <mergeCell ref="M9:M10"/>
    <mergeCell ref="N9:N10"/>
    <mergeCell ref="Q9:Q10"/>
    <mergeCell ref="R9:R10"/>
    <mergeCell ref="A1:M1"/>
    <mergeCell ref="A2:M2"/>
    <mergeCell ref="B4:G4"/>
    <mergeCell ref="B6:C6"/>
    <mergeCell ref="A8:M8"/>
    <mergeCell ref="F9:G9"/>
    <mergeCell ref="H9:H10"/>
    <mergeCell ref="I9:I10"/>
    <mergeCell ref="A9:A10"/>
    <mergeCell ref="B9:B10"/>
    <mergeCell ref="C9:C10"/>
    <mergeCell ref="D9:D10"/>
    <mergeCell ref="E9:E10"/>
  </mergeCells>
  <conditionalFormatting sqref="N11:N37 N61:N67">
    <cfRule type="cellIs" dxfId="7" priority="14" operator="equal">
      <formula>"x"</formula>
    </cfRule>
  </conditionalFormatting>
  <conditionalFormatting sqref="N38:N60">
    <cfRule type="cellIs" dxfId="6" priority="1" stopIfTrue="1" operator="equal">
      <formula>"x"</formula>
    </cfRule>
  </conditionalFormatting>
  <conditionalFormatting sqref="O11:O51 O61:O67">
    <cfRule type="cellIs" dxfId="5" priority="7" operator="equal">
      <formula>"x"</formula>
    </cfRule>
  </conditionalFormatting>
  <conditionalFormatting sqref="O52:O60">
    <cfRule type="cellIs" dxfId="4" priority="2" operator="equal">
      <formula>"x"</formula>
    </cfRule>
  </conditionalFormatting>
  <conditionalFormatting sqref="P11:P51 P61:P67">
    <cfRule type="cellIs" dxfId="3" priority="11" operator="equal">
      <formula>"x"</formula>
    </cfRule>
  </conditionalFormatting>
  <conditionalFormatting sqref="P52:P60">
    <cfRule type="cellIs" dxfId="2" priority="3" operator="equal">
      <formula>"x"</formula>
    </cfRule>
  </conditionalFormatting>
  <conditionalFormatting sqref="Z6:Z7">
    <cfRule type="cellIs" dxfId="1" priority="16" stopIfTrue="1" operator="equal">
      <formula>$Z$6</formula>
    </cfRule>
  </conditionalFormatting>
  <pageMargins left="0.511811024" right="0.511811024" top="0.78740157499999996" bottom="0.78740157499999996" header="0.31496062000000002" footer="0.31496062000000002"/>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2"/>
  <sheetViews>
    <sheetView showGridLines="0" topLeftCell="A5" zoomScaleNormal="100" zoomScalePageLayoutView="70" workbookViewId="0">
      <selection activeCell="X15" sqref="X15"/>
    </sheetView>
  </sheetViews>
  <sheetFormatPr defaultColWidth="8.85546875" defaultRowHeight="15"/>
  <cols>
    <col min="1" max="1" width="2.85546875" customWidth="1"/>
    <col min="2" max="2" width="3.85546875" customWidth="1"/>
    <col min="3" max="3" width="49.42578125" bestFit="1" customWidth="1"/>
    <col min="4" max="4" width="14.28515625" customWidth="1"/>
    <col min="5" max="7" width="9.42578125" customWidth="1"/>
    <col min="18" max="18" width="2.85546875" customWidth="1"/>
  </cols>
  <sheetData>
    <row r="1" spans="1:18">
      <c r="A1" s="10"/>
      <c r="B1" s="10"/>
      <c r="C1" s="10"/>
      <c r="D1" s="10"/>
      <c r="E1" s="10"/>
      <c r="F1" s="10"/>
      <c r="G1" s="10"/>
      <c r="H1" s="10"/>
      <c r="I1" s="10"/>
      <c r="J1" s="10"/>
      <c r="K1" s="10"/>
      <c r="L1" s="10"/>
      <c r="M1" s="10"/>
      <c r="N1" s="10"/>
      <c r="O1" s="10"/>
      <c r="P1" s="10"/>
      <c r="Q1" s="10"/>
      <c r="R1" s="10"/>
    </row>
    <row r="2" spans="1:18" s="14" customFormat="1" ht="33.75" customHeight="1">
      <c r="A2" s="15"/>
      <c r="B2" s="505" t="s">
        <v>71</v>
      </c>
      <c r="C2" s="505"/>
      <c r="D2" s="505"/>
      <c r="E2" s="505"/>
      <c r="F2" s="505"/>
      <c r="G2" s="505"/>
      <c r="H2" s="505"/>
      <c r="I2" s="505"/>
      <c r="J2" s="505"/>
      <c r="K2" s="505"/>
      <c r="L2" s="505"/>
      <c r="M2" s="505"/>
      <c r="N2" s="505"/>
      <c r="O2" s="505"/>
      <c r="P2" s="505"/>
      <c r="Q2" s="505"/>
      <c r="R2" s="15"/>
    </row>
    <row r="3" spans="1:18" ht="33.75" customHeight="1">
      <c r="A3" s="10"/>
      <c r="B3" s="511" t="str">
        <f>'Monitoria Anual - 1'!A2</f>
        <v>PLANO DE AÇÃO NACIONAL PARA A CONSERVAÇÃO DOS GRANDES FELINOS</v>
      </c>
      <c r="C3" s="511"/>
      <c r="D3" s="511"/>
      <c r="E3" s="511"/>
      <c r="F3" s="511"/>
      <c r="G3" s="511"/>
      <c r="H3" s="511"/>
      <c r="I3" s="511"/>
      <c r="J3" s="511"/>
      <c r="K3" s="511"/>
      <c r="L3" s="511"/>
      <c r="M3" s="511"/>
      <c r="N3" s="511"/>
      <c r="O3" s="511"/>
      <c r="P3" s="511"/>
      <c r="Q3" s="511"/>
      <c r="R3" s="10"/>
    </row>
    <row r="4" spans="1:18">
      <c r="A4" s="10"/>
      <c r="H4" s="11"/>
      <c r="I4" s="11"/>
      <c r="J4" s="11"/>
      <c r="K4" s="11"/>
      <c r="R4" s="10"/>
    </row>
    <row r="5" spans="1:18" s="2" customFormat="1" ht="45" customHeight="1">
      <c r="A5" s="17"/>
      <c r="B5" s="516" t="s">
        <v>643</v>
      </c>
      <c r="C5" s="516"/>
      <c r="D5" s="529" t="str">
        <f>'Monitoria Anual - 1'!B4</f>
        <v>Reduzir a vulnerabilidade da onça-pintada e da onça-parda, em 5 anos, com vistas a melhorar o estado de conservação de suas populações.</v>
      </c>
      <c r="E5" s="529"/>
      <c r="F5" s="529"/>
      <c r="G5" s="529"/>
      <c r="H5" s="529"/>
      <c r="I5" s="529"/>
      <c r="J5" s="529"/>
      <c r="K5" s="530"/>
      <c r="L5" s="12"/>
      <c r="M5" s="12"/>
      <c r="N5" s="12"/>
      <c r="R5" s="17"/>
    </row>
    <row r="6" spans="1:18" ht="5.25" customHeight="1">
      <c r="A6" s="10"/>
      <c r="H6" s="11"/>
      <c r="I6" s="11"/>
      <c r="J6" s="11"/>
      <c r="K6" s="11"/>
      <c r="R6" s="10"/>
    </row>
    <row r="7" spans="1:18" ht="26.25" customHeight="1">
      <c r="A7" s="10"/>
      <c r="B7" s="516" t="s">
        <v>75</v>
      </c>
      <c r="C7" s="516"/>
      <c r="D7" s="527" t="s">
        <v>1554</v>
      </c>
      <c r="E7" s="527"/>
      <c r="F7" s="527"/>
      <c r="G7" s="527"/>
      <c r="H7" s="527"/>
      <c r="I7" s="528"/>
      <c r="J7" s="401"/>
      <c r="K7" s="401"/>
      <c r="L7" s="401"/>
      <c r="M7" s="401"/>
      <c r="N7" s="401"/>
      <c r="O7" s="401"/>
      <c r="P7" s="401"/>
      <c r="Q7" s="401"/>
      <c r="R7" s="10"/>
    </row>
    <row r="8" spans="1:18">
      <c r="A8" s="10"/>
      <c r="R8" s="10"/>
    </row>
    <row r="9" spans="1:18" ht="31.5" customHeight="1">
      <c r="A9" s="10"/>
      <c r="B9" s="505" t="s">
        <v>644</v>
      </c>
      <c r="C9" s="505"/>
      <c r="D9" s="505"/>
      <c r="E9" s="505"/>
      <c r="F9" s="505"/>
      <c r="G9" s="505"/>
      <c r="H9" s="505"/>
      <c r="I9" s="505"/>
      <c r="J9" s="505"/>
      <c r="K9" s="505"/>
      <c r="L9" s="505"/>
      <c r="M9" s="505"/>
      <c r="N9" s="505"/>
      <c r="O9" s="505"/>
      <c r="P9" s="505"/>
      <c r="Q9" s="505"/>
      <c r="R9" s="10"/>
    </row>
    <row r="10" spans="1:18">
      <c r="A10" s="10"/>
      <c r="F10" s="9"/>
      <c r="G10" s="9"/>
      <c r="R10" s="10"/>
    </row>
    <row r="11" spans="1:18" ht="18" customHeight="1">
      <c r="A11" s="10"/>
      <c r="B11" s="506" t="s">
        <v>645</v>
      </c>
      <c r="C11" s="507"/>
      <c r="D11" s="401"/>
      <c r="E11" s="401"/>
      <c r="F11" s="401"/>
      <c r="G11" s="401"/>
      <c r="H11" s="401"/>
      <c r="I11" s="401"/>
      <c r="J11" s="401"/>
      <c r="K11" s="401"/>
      <c r="L11" s="401"/>
      <c r="M11" s="401"/>
      <c r="N11" s="401"/>
      <c r="O11" s="401"/>
      <c r="P11" s="401"/>
      <c r="Q11" s="401"/>
      <c r="R11" s="10"/>
    </row>
    <row r="12" spans="1:18" ht="15.75" thickBot="1">
      <c r="A12" s="10"/>
      <c r="F12" s="107"/>
      <c r="R12" s="10"/>
    </row>
    <row r="13" spans="1:18" ht="60.75" customHeight="1" thickBot="1">
      <c r="A13" s="10"/>
      <c r="C13" s="513" t="s">
        <v>1555</v>
      </c>
      <c r="D13" s="514"/>
      <c r="E13" s="515"/>
      <c r="F13" s="3"/>
      <c r="R13" s="10"/>
    </row>
    <row r="14" spans="1:18" s="2" customFormat="1" ht="32.1" customHeight="1" thickBot="1">
      <c r="A14" s="17"/>
      <c r="C14" s="25" t="s">
        <v>647</v>
      </c>
      <c r="D14" s="6" t="s">
        <v>648</v>
      </c>
      <c r="E14" s="8" t="s">
        <v>649</v>
      </c>
      <c r="F14" s="5"/>
      <c r="R14" s="17"/>
    </row>
    <row r="15" spans="1:18" ht="15.75">
      <c r="A15" s="10"/>
      <c r="C15" s="40" t="s">
        <v>1556</v>
      </c>
      <c r="D15" s="27">
        <f>COUNTA('Monitoria Final'!N11:N67)</f>
        <v>5</v>
      </c>
      <c r="E15" s="28">
        <f>D15/$D$18</f>
        <v>0.125</v>
      </c>
      <c r="F15" s="406"/>
      <c r="R15" s="10"/>
    </row>
    <row r="16" spans="1:18" ht="15.75">
      <c r="A16" s="10"/>
      <c r="C16" s="41" t="s">
        <v>1557</v>
      </c>
      <c r="D16" s="27">
        <f>COUNTA('Monitoria Final'!O11:O67)</f>
        <v>17</v>
      </c>
      <c r="E16" s="28">
        <f>D16/$D$18</f>
        <v>0.42499999999999999</v>
      </c>
      <c r="F16" s="406"/>
      <c r="R16" s="10"/>
    </row>
    <row r="17" spans="1:18" ht="16.5" thickBot="1">
      <c r="A17" s="10"/>
      <c r="C17" s="42" t="s">
        <v>1558</v>
      </c>
      <c r="D17" s="27">
        <f>COUNTA('Monitoria Final'!P11:P67)</f>
        <v>18</v>
      </c>
      <c r="E17" s="28">
        <f>D17/$D$18</f>
        <v>0.45</v>
      </c>
      <c r="F17" s="406"/>
      <c r="R17" s="10"/>
    </row>
    <row r="18" spans="1:18" ht="15.75" thickBot="1">
      <c r="A18" s="10"/>
      <c r="C18" s="43" t="s">
        <v>1559</v>
      </c>
      <c r="D18" s="30">
        <f>SUM(D15:D17)</f>
        <v>40</v>
      </c>
      <c r="E18" s="31">
        <f>SUM(E15:E17)</f>
        <v>1</v>
      </c>
      <c r="F18" s="4"/>
      <c r="R18" s="10"/>
    </row>
    <row r="19" spans="1:18">
      <c r="A19" s="10"/>
      <c r="R19" s="10"/>
    </row>
    <row r="20" spans="1:18" ht="15.75">
      <c r="A20" s="10"/>
      <c r="B20" s="437" t="s">
        <v>661</v>
      </c>
      <c r="C20" s="438"/>
      <c r="D20" s="401"/>
      <c r="E20" s="401"/>
      <c r="F20" s="401"/>
      <c r="G20" s="401"/>
      <c r="H20" s="401"/>
      <c r="I20" s="401"/>
      <c r="J20" s="401"/>
      <c r="K20" s="401"/>
      <c r="L20" s="401"/>
      <c r="M20" s="401"/>
      <c r="N20" s="401"/>
      <c r="O20" s="401"/>
      <c r="P20" s="401"/>
      <c r="Q20" s="401"/>
      <c r="R20" s="10"/>
    </row>
    <row r="21" spans="1:18" ht="16.5" thickBot="1">
      <c r="A21" s="10"/>
      <c r="B21" s="16"/>
      <c r="C21" s="16"/>
      <c r="D21" s="16"/>
      <c r="E21" s="16"/>
      <c r="F21" s="16"/>
      <c r="G21" s="16"/>
      <c r="H21" s="16"/>
      <c r="I21" s="16"/>
      <c r="J21" s="16"/>
      <c r="K21" s="16"/>
      <c r="L21" s="16"/>
      <c r="M21" s="16"/>
      <c r="N21" s="16"/>
      <c r="O21" s="16"/>
      <c r="P21" s="16"/>
      <c r="Q21" s="16"/>
      <c r="R21" s="10"/>
    </row>
    <row r="22" spans="1:18" ht="36" customHeight="1" thickBot="1">
      <c r="A22" s="10"/>
      <c r="C22" s="32" t="s">
        <v>662</v>
      </c>
      <c r="D22" s="66">
        <f>COUNTA('Monitoria Final'!A11:A67)</f>
        <v>6</v>
      </c>
      <c r="R22" s="10"/>
    </row>
    <row r="23" spans="1:18" ht="15.75" thickBot="1">
      <c r="A23" s="10"/>
      <c r="R23" s="10"/>
    </row>
    <row r="24" spans="1:18" ht="15.75" thickBot="1">
      <c r="A24" s="10"/>
      <c r="C24" s="77" t="s">
        <v>663</v>
      </c>
      <c r="D24" s="77" t="s">
        <v>664</v>
      </c>
      <c r="E24" s="20"/>
      <c r="F24" s="21"/>
      <c r="G24" s="24"/>
      <c r="R24" s="10"/>
    </row>
    <row r="25" spans="1:18">
      <c r="A25" s="10"/>
      <c r="C25" s="74" t="s">
        <v>665</v>
      </c>
      <c r="D25" s="98">
        <f>SUM(E25:G25)</f>
        <v>9</v>
      </c>
      <c r="E25" s="33">
        <f>COUNTA('Monitoria Final'!N11:N21)</f>
        <v>4</v>
      </c>
      <c r="F25" s="64">
        <f>COUNTA('Monitoria Final'!O11:O21)</f>
        <v>3</v>
      </c>
      <c r="G25" s="65">
        <f>COUNTA('Monitoria Final'!P11:P21)</f>
        <v>2</v>
      </c>
      <c r="R25" s="10"/>
    </row>
    <row r="26" spans="1:18">
      <c r="A26" s="10"/>
      <c r="C26" s="75" t="s">
        <v>666</v>
      </c>
      <c r="D26" s="74">
        <f t="shared" ref="D26:D30" si="0">SUM(E26:G26)</f>
        <v>0</v>
      </c>
      <c r="E26" s="34">
        <f>COUNTA('Monitoria Final'!N22:N25)</f>
        <v>0</v>
      </c>
      <c r="F26" s="35">
        <f>COUNTA('Monitoria Final'!O22:O25)</f>
        <v>0</v>
      </c>
      <c r="G26" s="36">
        <f>COUNTA('Monitoria Final'!P22:P25)</f>
        <v>0</v>
      </c>
      <c r="R26" s="10"/>
    </row>
    <row r="27" spans="1:18">
      <c r="A27" s="10"/>
      <c r="C27" s="75" t="s">
        <v>667</v>
      </c>
      <c r="D27" s="74">
        <f t="shared" si="0"/>
        <v>7</v>
      </c>
      <c r="E27" s="34">
        <f>COUNTA('Monitoria Final'!N26:N37)</f>
        <v>0</v>
      </c>
      <c r="F27" s="35">
        <f>COUNTA('Monitoria Final'!O26:O37)</f>
        <v>3</v>
      </c>
      <c r="G27" s="36">
        <f>COUNTA('Monitoria Final'!P26:P37)</f>
        <v>4</v>
      </c>
      <c r="R27" s="10"/>
    </row>
    <row r="28" spans="1:18">
      <c r="A28" s="10"/>
      <c r="C28" s="75" t="s">
        <v>668</v>
      </c>
      <c r="D28" s="74">
        <f t="shared" si="0"/>
        <v>11</v>
      </c>
      <c r="E28" s="34">
        <f>COUNTA('Monitoria Final'!N38:N51)</f>
        <v>0</v>
      </c>
      <c r="F28" s="35">
        <f>COUNTA('Monitoria Final'!O38:O51)</f>
        <v>3</v>
      </c>
      <c r="G28" s="36">
        <f>COUNTA('Monitoria Final'!P38:P51)</f>
        <v>8</v>
      </c>
      <c r="R28" s="10"/>
    </row>
    <row r="29" spans="1:18">
      <c r="A29" s="10"/>
      <c r="C29" s="75" t="s">
        <v>669</v>
      </c>
      <c r="D29" s="74">
        <f t="shared" si="0"/>
        <v>6</v>
      </c>
      <c r="E29" s="34">
        <f>COUNTA('Monitoria Final'!N52:N60)</f>
        <v>1</v>
      </c>
      <c r="F29" s="35">
        <f>COUNTA('Monitoria Final'!O52:O60)</f>
        <v>5</v>
      </c>
      <c r="G29" s="36">
        <f>COUNTA('Monitoria Final'!P52:P60)</f>
        <v>0</v>
      </c>
      <c r="R29" s="10"/>
    </row>
    <row r="30" spans="1:18">
      <c r="A30" s="10"/>
      <c r="C30" s="75" t="s">
        <v>670</v>
      </c>
      <c r="D30" s="74">
        <f t="shared" si="0"/>
        <v>7</v>
      </c>
      <c r="E30" s="34">
        <f>COUNTA('Monitoria Final'!N61:N67)</f>
        <v>0</v>
      </c>
      <c r="F30" s="35">
        <f>COUNTA('Monitoria Final'!O61:O67)</f>
        <v>3</v>
      </c>
      <c r="G30" s="36">
        <f>COUNTA('Monitoria Final'!P61:P67)</f>
        <v>4</v>
      </c>
      <c r="R30" s="10"/>
    </row>
    <row r="31" spans="1:18">
      <c r="A31" s="10"/>
      <c r="R31" s="10"/>
    </row>
    <row r="32" spans="1:18">
      <c r="A32" s="10"/>
      <c r="B32" s="10"/>
      <c r="C32" s="10"/>
      <c r="D32" s="10"/>
      <c r="E32" s="10"/>
      <c r="F32" s="10"/>
      <c r="G32" s="10"/>
      <c r="H32" s="10"/>
      <c r="I32" s="10"/>
      <c r="J32" s="10"/>
      <c r="K32" s="10"/>
      <c r="L32" s="10"/>
      <c r="M32" s="10"/>
      <c r="N32" s="10"/>
      <c r="O32" s="10"/>
      <c r="P32" s="10"/>
      <c r="Q32" s="10"/>
      <c r="R32" s="10"/>
    </row>
  </sheetData>
  <sheetProtection algorithmName="SHA-512" hashValue="xfcSaUwgW1kAiPYDyPuacnSYDj0M3/5QYSdVl/gg/+6TWlfrCd80qeAZgusQHFJd81nCf8oisVM74qVM3kOc1w==" saltValue="lOLkxfcry4nv3zqjjO33Fw==" spinCount="100000" sheet="1" objects="1" scenarios="1"/>
  <mergeCells count="9">
    <mergeCell ref="B9:Q9"/>
    <mergeCell ref="B11:C11"/>
    <mergeCell ref="C13:E13"/>
    <mergeCell ref="B2:Q2"/>
    <mergeCell ref="B3:Q3"/>
    <mergeCell ref="B5:C5"/>
    <mergeCell ref="B7:C7"/>
    <mergeCell ref="D7:I7"/>
    <mergeCell ref="D5:K5"/>
  </mergeCells>
  <conditionalFormatting sqref="E25:G25 F25:G30">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19"/>
  <sheetViews>
    <sheetView showGridLines="0" zoomScale="80" zoomScaleNormal="80" workbookViewId="0">
      <pane xSplit="2" topLeftCell="C1" activePane="topRight" state="frozen"/>
      <selection pane="topRight" activeCell="U48" sqref="U48"/>
    </sheetView>
  </sheetViews>
  <sheetFormatPr defaultColWidth="8.85546875" defaultRowHeight="15"/>
  <cols>
    <col min="1" max="1" width="57.8554687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58"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c r="A1" s="483" t="s">
        <v>71</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17"/>
    </row>
    <row r="2" spans="1:40" ht="33.75" customHeight="1" thickBot="1">
      <c r="A2" s="484" t="s">
        <v>72</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17"/>
    </row>
    <row r="3" spans="1:40" ht="15.75" thickTop="1">
      <c r="AJ3" s="17"/>
    </row>
    <row r="4" spans="1:40" ht="45" customHeight="1">
      <c r="A4" s="51" t="s">
        <v>73</v>
      </c>
      <c r="B4" s="496" t="s">
        <v>74</v>
      </c>
      <c r="C4" s="496"/>
      <c r="D4" s="496"/>
      <c r="E4" s="496"/>
      <c r="F4" s="496"/>
      <c r="G4" s="497"/>
      <c r="H4" s="12"/>
      <c r="I4" s="12"/>
      <c r="J4" s="12"/>
      <c r="K4" s="12"/>
      <c r="L4" s="12"/>
      <c r="M4" s="12"/>
      <c r="N4" s="12"/>
      <c r="O4" s="12"/>
      <c r="P4" s="12"/>
      <c r="Q4" s="12"/>
      <c r="R4" s="12"/>
      <c r="S4" s="2"/>
      <c r="AJ4" s="17"/>
    </row>
    <row r="5" spans="1:40">
      <c r="AJ5" s="17"/>
    </row>
    <row r="6" spans="1:40" ht="27" customHeight="1">
      <c r="A6" s="51" t="s">
        <v>75</v>
      </c>
      <c r="B6" s="498" t="s">
        <v>76</v>
      </c>
      <c r="C6" s="499"/>
      <c r="M6" s="58"/>
      <c r="AJ6" s="17"/>
      <c r="AN6" s="2" t="s">
        <v>77</v>
      </c>
    </row>
    <row r="7" spans="1:40" ht="15.75" thickBot="1">
      <c r="AJ7" s="17"/>
      <c r="AN7" s="59" t="s">
        <v>78</v>
      </c>
    </row>
    <row r="8" spans="1:40" ht="27" customHeight="1" thickBot="1">
      <c r="A8" s="465" t="s">
        <v>79</v>
      </c>
      <c r="B8" s="466"/>
      <c r="C8" s="466"/>
      <c r="D8" s="466"/>
      <c r="E8" s="466"/>
      <c r="F8" s="466"/>
      <c r="G8" s="466"/>
      <c r="H8" s="466"/>
      <c r="I8" s="466"/>
      <c r="J8" s="466"/>
      <c r="K8" s="466"/>
      <c r="L8" s="466"/>
      <c r="M8" s="467"/>
      <c r="N8" s="448" t="s">
        <v>80</v>
      </c>
      <c r="O8" s="449"/>
      <c r="P8" s="449"/>
      <c r="Q8" s="449"/>
      <c r="R8" s="449"/>
      <c r="S8" s="449"/>
      <c r="T8" s="449"/>
      <c r="U8" s="449"/>
      <c r="V8" s="449"/>
      <c r="W8" s="449"/>
      <c r="X8" s="450"/>
      <c r="Y8" s="485" t="s">
        <v>81</v>
      </c>
      <c r="Z8" s="486"/>
      <c r="AA8" s="486"/>
      <c r="AB8" s="486"/>
      <c r="AC8" s="486"/>
      <c r="AD8" s="486"/>
      <c r="AE8" s="486"/>
      <c r="AF8" s="486"/>
      <c r="AG8" s="486"/>
      <c r="AH8" s="486"/>
      <c r="AI8" s="487"/>
      <c r="AJ8" s="17"/>
    </row>
    <row r="9" spans="1:40" ht="64.5" customHeight="1">
      <c r="A9" s="490" t="s">
        <v>82</v>
      </c>
      <c r="B9" s="488" t="s">
        <v>83</v>
      </c>
      <c r="C9" s="488" t="s">
        <v>1</v>
      </c>
      <c r="D9" s="488" t="s">
        <v>3</v>
      </c>
      <c r="E9" s="492" t="s">
        <v>5</v>
      </c>
      <c r="F9" s="488" t="s">
        <v>7</v>
      </c>
      <c r="G9" s="488"/>
      <c r="H9" s="488" t="s">
        <v>9</v>
      </c>
      <c r="I9" s="488" t="s">
        <v>13</v>
      </c>
      <c r="J9" s="488" t="s">
        <v>11</v>
      </c>
      <c r="K9" s="502" t="s">
        <v>84</v>
      </c>
      <c r="L9" s="503"/>
      <c r="M9" s="488" t="s">
        <v>19</v>
      </c>
      <c r="N9" s="457" t="s">
        <v>22</v>
      </c>
      <c r="O9" s="459" t="s">
        <v>24</v>
      </c>
      <c r="P9" s="461" t="s">
        <v>26</v>
      </c>
      <c r="Q9" s="463" t="s">
        <v>28</v>
      </c>
      <c r="R9" s="477" t="s">
        <v>30</v>
      </c>
      <c r="S9" s="479" t="s">
        <v>32</v>
      </c>
      <c r="T9" s="481" t="s">
        <v>38</v>
      </c>
      <c r="U9" s="481" t="s">
        <v>40</v>
      </c>
      <c r="V9" s="481" t="s">
        <v>42</v>
      </c>
      <c r="W9" s="481" t="s">
        <v>44</v>
      </c>
      <c r="X9" s="453" t="s">
        <v>46</v>
      </c>
      <c r="Y9" s="455" t="s">
        <v>49</v>
      </c>
      <c r="Z9" s="451" t="s">
        <v>51</v>
      </c>
      <c r="AA9" s="475" t="s">
        <v>53</v>
      </c>
      <c r="AB9" s="451" t="s">
        <v>55</v>
      </c>
      <c r="AC9" s="451" t="s">
        <v>57</v>
      </c>
      <c r="AD9" s="451" t="s">
        <v>59</v>
      </c>
      <c r="AE9" s="451" t="s">
        <v>85</v>
      </c>
      <c r="AF9" s="500" t="s">
        <v>63</v>
      </c>
      <c r="AG9" s="451" t="s">
        <v>65</v>
      </c>
      <c r="AH9" s="451" t="s">
        <v>67</v>
      </c>
      <c r="AI9" s="494" t="s">
        <v>19</v>
      </c>
      <c r="AJ9" s="17"/>
    </row>
    <row r="10" spans="1:40" ht="45.75" customHeight="1" thickBot="1">
      <c r="A10" s="491"/>
      <c r="B10" s="489"/>
      <c r="C10" s="489"/>
      <c r="D10" s="489"/>
      <c r="E10" s="493"/>
      <c r="F10" s="50" t="s">
        <v>86</v>
      </c>
      <c r="G10" s="50" t="s">
        <v>87</v>
      </c>
      <c r="H10" s="489"/>
      <c r="I10" s="489"/>
      <c r="J10" s="489"/>
      <c r="K10" s="97" t="s">
        <v>88</v>
      </c>
      <c r="L10" s="97" t="s">
        <v>89</v>
      </c>
      <c r="M10" s="489"/>
      <c r="N10" s="458"/>
      <c r="O10" s="460"/>
      <c r="P10" s="462"/>
      <c r="Q10" s="464"/>
      <c r="R10" s="478"/>
      <c r="S10" s="480"/>
      <c r="T10" s="482"/>
      <c r="U10" s="482"/>
      <c r="V10" s="482"/>
      <c r="W10" s="482"/>
      <c r="X10" s="454"/>
      <c r="Y10" s="456"/>
      <c r="Z10" s="452"/>
      <c r="AA10" s="476"/>
      <c r="AB10" s="452"/>
      <c r="AC10" s="452"/>
      <c r="AD10" s="452"/>
      <c r="AE10" s="452"/>
      <c r="AF10" s="501"/>
      <c r="AG10" s="452"/>
      <c r="AH10" s="452"/>
      <c r="AI10" s="495"/>
      <c r="AJ10" s="17"/>
    </row>
    <row r="11" spans="1:40" ht="30" customHeight="1">
      <c r="A11" s="504" t="s">
        <v>90</v>
      </c>
      <c r="B11" s="106" t="s">
        <v>91</v>
      </c>
      <c r="C11" s="391" t="s">
        <v>92</v>
      </c>
      <c r="D11" s="392" t="s">
        <v>93</v>
      </c>
      <c r="E11" s="392" t="s">
        <v>94</v>
      </c>
      <c r="F11" s="393">
        <v>43252</v>
      </c>
      <c r="G11" s="393">
        <v>44896</v>
      </c>
      <c r="H11" s="120" t="s">
        <v>95</v>
      </c>
      <c r="I11" s="394">
        <v>0</v>
      </c>
      <c r="J11" s="392" t="s">
        <v>96</v>
      </c>
      <c r="K11" s="392" t="s">
        <v>97</v>
      </c>
      <c r="L11" s="393"/>
      <c r="M11" s="395" t="s">
        <v>98</v>
      </c>
      <c r="N11" s="396"/>
      <c r="O11" s="396"/>
      <c r="P11" s="396"/>
      <c r="Q11" s="396" t="s">
        <v>99</v>
      </c>
      <c r="R11" s="396"/>
      <c r="S11" s="397"/>
      <c r="T11" s="396" t="s">
        <v>100</v>
      </c>
      <c r="U11" s="121"/>
      <c r="V11" s="396" t="s">
        <v>101</v>
      </c>
      <c r="W11" s="122" t="s">
        <v>95</v>
      </c>
      <c r="X11" s="121"/>
      <c r="Y11" s="392" t="s">
        <v>102</v>
      </c>
      <c r="Z11" s="396" t="s">
        <v>103</v>
      </c>
      <c r="AA11" s="392"/>
      <c r="AB11" s="392"/>
      <c r="AC11" s="392"/>
      <c r="AD11" s="392"/>
      <c r="AE11" s="392"/>
      <c r="AF11" s="392"/>
      <c r="AG11" s="392"/>
      <c r="AH11" s="392"/>
      <c r="AI11" s="392" t="s">
        <v>104</v>
      </c>
      <c r="AJ11" s="17"/>
    </row>
    <row r="12" spans="1:40" ht="30" customHeight="1">
      <c r="A12" s="472"/>
      <c r="B12" s="44" t="s">
        <v>105</v>
      </c>
      <c r="C12" s="391" t="s">
        <v>106</v>
      </c>
      <c r="D12" s="395" t="s">
        <v>107</v>
      </c>
      <c r="E12" s="395" t="s">
        <v>108</v>
      </c>
      <c r="F12" s="393">
        <v>43252</v>
      </c>
      <c r="G12" s="393">
        <v>44896</v>
      </c>
      <c r="H12" s="398" t="s">
        <v>109</v>
      </c>
      <c r="I12" s="399">
        <v>0</v>
      </c>
      <c r="J12" s="395" t="s">
        <v>110</v>
      </c>
      <c r="K12" s="398" t="s">
        <v>97</v>
      </c>
      <c r="L12" s="392"/>
      <c r="M12" s="395" t="s">
        <v>111</v>
      </c>
      <c r="N12" s="396"/>
      <c r="O12" s="396"/>
      <c r="P12" s="396"/>
      <c r="Q12" s="396" t="s">
        <v>112</v>
      </c>
      <c r="R12" s="396"/>
      <c r="S12" s="397"/>
      <c r="T12" s="392" t="s">
        <v>113</v>
      </c>
      <c r="U12" s="123" t="s">
        <v>114</v>
      </c>
      <c r="V12" s="392" t="s">
        <v>115</v>
      </c>
      <c r="W12" s="398" t="s">
        <v>109</v>
      </c>
      <c r="X12" s="123" t="s">
        <v>116</v>
      </c>
      <c r="Y12" s="392"/>
      <c r="Z12" s="392"/>
      <c r="AA12" s="392"/>
      <c r="AB12" s="392"/>
      <c r="AC12" s="392"/>
      <c r="AD12" s="392"/>
      <c r="AE12" s="392"/>
      <c r="AF12" s="392" t="s">
        <v>117</v>
      </c>
      <c r="AG12" s="392"/>
      <c r="AH12" s="392"/>
      <c r="AI12" s="392"/>
      <c r="AJ12" s="17"/>
    </row>
    <row r="13" spans="1:40" ht="30" customHeight="1">
      <c r="A13" s="472"/>
      <c r="B13" s="44" t="s">
        <v>118</v>
      </c>
      <c r="C13" s="391" t="s">
        <v>119</v>
      </c>
      <c r="D13" s="392" t="s">
        <v>120</v>
      </c>
      <c r="E13" s="392" t="s">
        <v>121</v>
      </c>
      <c r="F13" s="393">
        <v>43313</v>
      </c>
      <c r="G13" s="393">
        <v>43435</v>
      </c>
      <c r="H13" s="393" t="s">
        <v>122</v>
      </c>
      <c r="I13" s="394">
        <v>18500</v>
      </c>
      <c r="J13" s="392" t="s">
        <v>123</v>
      </c>
      <c r="K13" s="392" t="s">
        <v>97</v>
      </c>
      <c r="L13" s="393"/>
      <c r="M13" s="392" t="s">
        <v>124</v>
      </c>
      <c r="N13" s="396"/>
      <c r="O13" s="396" t="s">
        <v>99</v>
      </c>
      <c r="P13" s="396"/>
      <c r="Q13" s="396"/>
      <c r="R13" s="396"/>
      <c r="S13" s="397"/>
      <c r="T13" s="392" t="s">
        <v>125</v>
      </c>
      <c r="U13" s="392"/>
      <c r="V13" s="124"/>
      <c r="W13" s="124"/>
      <c r="X13" s="124"/>
      <c r="Y13" s="392" t="s">
        <v>126</v>
      </c>
      <c r="Z13" s="396" t="s">
        <v>127</v>
      </c>
      <c r="AA13" s="392"/>
      <c r="AB13" s="393">
        <v>44197</v>
      </c>
      <c r="AC13" s="393">
        <v>44531</v>
      </c>
      <c r="AD13" s="392"/>
      <c r="AE13" s="392"/>
      <c r="AF13" s="392" t="s">
        <v>128</v>
      </c>
      <c r="AG13" s="392"/>
      <c r="AH13" s="392"/>
      <c r="AI13" s="392" t="s">
        <v>129</v>
      </c>
      <c r="AJ13" s="17"/>
    </row>
    <row r="14" spans="1:40" ht="30" customHeight="1">
      <c r="A14" s="472"/>
      <c r="B14" s="44" t="s">
        <v>130</v>
      </c>
      <c r="C14" s="391" t="s">
        <v>131</v>
      </c>
      <c r="D14" s="395" t="s">
        <v>132</v>
      </c>
      <c r="E14" s="395" t="s">
        <v>133</v>
      </c>
      <c r="F14" s="393">
        <v>43252</v>
      </c>
      <c r="G14" s="393">
        <v>43617</v>
      </c>
      <c r="H14" s="398" t="s">
        <v>109</v>
      </c>
      <c r="I14" s="399">
        <v>0</v>
      </c>
      <c r="J14" s="395" t="s">
        <v>134</v>
      </c>
      <c r="K14" s="398" t="s">
        <v>97</v>
      </c>
      <c r="L14" s="393"/>
      <c r="M14" s="395" t="s">
        <v>135</v>
      </c>
      <c r="N14" s="396"/>
      <c r="O14" s="396" t="s">
        <v>99</v>
      </c>
      <c r="P14" s="396"/>
      <c r="Q14" s="396"/>
      <c r="R14" s="396"/>
      <c r="S14" s="397"/>
      <c r="T14" s="392"/>
      <c r="U14" s="392"/>
      <c r="V14" s="392" t="s">
        <v>136</v>
      </c>
      <c r="W14" s="392" t="s">
        <v>137</v>
      </c>
      <c r="X14" s="392" t="s">
        <v>138</v>
      </c>
      <c r="Y14" s="392" t="s">
        <v>139</v>
      </c>
      <c r="Z14" s="392" t="s">
        <v>140</v>
      </c>
      <c r="AA14" s="392"/>
      <c r="AB14" s="393">
        <v>44562</v>
      </c>
      <c r="AC14" s="393">
        <v>44896</v>
      </c>
      <c r="AD14" s="392" t="s">
        <v>141</v>
      </c>
      <c r="AE14" s="392"/>
      <c r="AF14" s="392" t="s">
        <v>142</v>
      </c>
      <c r="AG14" s="392"/>
      <c r="AH14" s="392"/>
      <c r="AI14" s="392"/>
      <c r="AJ14" s="17"/>
    </row>
    <row r="15" spans="1:40" ht="30" customHeight="1">
      <c r="A15" s="472"/>
      <c r="B15" s="44" t="s">
        <v>143</v>
      </c>
      <c r="C15" s="391" t="s">
        <v>144</v>
      </c>
      <c r="D15" s="392" t="s">
        <v>145</v>
      </c>
      <c r="E15" s="392" t="s">
        <v>146</v>
      </c>
      <c r="F15" s="393">
        <v>43466</v>
      </c>
      <c r="G15" s="393">
        <v>43800</v>
      </c>
      <c r="H15" s="398" t="s">
        <v>147</v>
      </c>
      <c r="I15" s="399">
        <v>10000</v>
      </c>
      <c r="J15" s="395" t="s">
        <v>148</v>
      </c>
      <c r="K15" s="398" t="s">
        <v>97</v>
      </c>
      <c r="L15" s="393"/>
      <c r="M15" s="395" t="s">
        <v>149</v>
      </c>
      <c r="N15" s="396"/>
      <c r="O15" s="396" t="s">
        <v>112</v>
      </c>
      <c r="P15" s="396"/>
      <c r="Q15" s="396"/>
      <c r="R15" s="396"/>
      <c r="S15" s="397"/>
      <c r="T15" s="392" t="s">
        <v>150</v>
      </c>
      <c r="U15" s="392"/>
      <c r="V15" s="392" t="s">
        <v>151</v>
      </c>
      <c r="W15" s="392" t="s">
        <v>152</v>
      </c>
      <c r="X15" s="392"/>
      <c r="Y15" s="400" t="s">
        <v>153</v>
      </c>
      <c r="Z15" s="392" t="s">
        <v>154</v>
      </c>
      <c r="AA15" s="392"/>
      <c r="AB15" s="393">
        <v>44562</v>
      </c>
      <c r="AC15" s="393">
        <v>44896</v>
      </c>
      <c r="AD15" s="392"/>
      <c r="AE15" s="392"/>
      <c r="AF15" s="392"/>
      <c r="AG15" s="392"/>
      <c r="AH15" s="392"/>
      <c r="AI15" s="392"/>
      <c r="AJ15" s="17"/>
    </row>
    <row r="16" spans="1:40" ht="30" customHeight="1">
      <c r="A16" s="472"/>
      <c r="B16" s="44" t="s">
        <v>155</v>
      </c>
      <c r="C16" s="391" t="s">
        <v>156</v>
      </c>
      <c r="D16" s="395" t="s">
        <v>157</v>
      </c>
      <c r="E16" s="395" t="s">
        <v>158</v>
      </c>
      <c r="F16" s="393">
        <v>43617</v>
      </c>
      <c r="G16" s="393">
        <v>43983</v>
      </c>
      <c r="H16" s="393" t="s">
        <v>122</v>
      </c>
      <c r="I16" s="399">
        <v>12000</v>
      </c>
      <c r="J16" s="395" t="s">
        <v>159</v>
      </c>
      <c r="K16" s="398" t="s">
        <v>97</v>
      </c>
      <c r="L16" s="393"/>
      <c r="M16" s="395" t="s">
        <v>160</v>
      </c>
      <c r="N16" s="396"/>
      <c r="O16" s="396" t="s">
        <v>99</v>
      </c>
      <c r="P16" s="396"/>
      <c r="Q16" s="396"/>
      <c r="R16" s="396"/>
      <c r="S16" s="397"/>
      <c r="T16" s="392" t="s">
        <v>150</v>
      </c>
      <c r="U16" s="392"/>
      <c r="V16" s="392" t="s">
        <v>161</v>
      </c>
      <c r="W16" s="392" t="s">
        <v>122</v>
      </c>
      <c r="X16" s="392"/>
      <c r="Y16" s="392" t="s">
        <v>162</v>
      </c>
      <c r="Z16" s="124" t="s">
        <v>163</v>
      </c>
      <c r="AA16" s="392"/>
      <c r="AB16" s="393">
        <v>44562</v>
      </c>
      <c r="AC16" s="393">
        <v>44896</v>
      </c>
      <c r="AD16" s="392"/>
      <c r="AE16" s="392"/>
      <c r="AF16" s="392"/>
      <c r="AG16" s="392"/>
      <c r="AH16" s="392"/>
      <c r="AI16" s="392"/>
      <c r="AJ16" s="17"/>
    </row>
    <row r="17" spans="1:36" ht="30" customHeight="1">
      <c r="A17" s="472"/>
      <c r="B17" s="44" t="s">
        <v>164</v>
      </c>
      <c r="C17" s="391" t="s">
        <v>165</v>
      </c>
      <c r="D17" s="395" t="s">
        <v>166</v>
      </c>
      <c r="E17" s="395" t="s">
        <v>167</v>
      </c>
      <c r="F17" s="393">
        <v>43466</v>
      </c>
      <c r="G17" s="393">
        <v>44896</v>
      </c>
      <c r="H17" s="398" t="s">
        <v>141</v>
      </c>
      <c r="I17" s="399">
        <v>4000</v>
      </c>
      <c r="J17" s="395" t="s">
        <v>168</v>
      </c>
      <c r="K17" s="398" t="s">
        <v>97</v>
      </c>
      <c r="L17" s="393"/>
      <c r="M17" s="125" t="s">
        <v>169</v>
      </c>
      <c r="N17" s="396"/>
      <c r="O17" s="396"/>
      <c r="P17" s="396"/>
      <c r="Q17" s="396" t="s">
        <v>99</v>
      </c>
      <c r="R17" s="396"/>
      <c r="S17" s="397" t="s">
        <v>77</v>
      </c>
      <c r="T17" s="392" t="s">
        <v>170</v>
      </c>
      <c r="U17" s="392"/>
      <c r="V17" s="396"/>
      <c r="W17" s="392"/>
      <c r="X17" s="392"/>
      <c r="Y17" s="392"/>
      <c r="Z17" s="392"/>
      <c r="AA17" s="392"/>
      <c r="AB17" s="392"/>
      <c r="AC17" s="392"/>
      <c r="AD17" s="392"/>
      <c r="AE17" s="392"/>
      <c r="AF17" s="392"/>
      <c r="AG17" s="392"/>
      <c r="AH17" s="392"/>
      <c r="AI17" s="392" t="s">
        <v>171</v>
      </c>
      <c r="AJ17" s="17"/>
    </row>
    <row r="18" spans="1:36" ht="30" customHeight="1">
      <c r="A18" s="472"/>
      <c r="B18" s="44" t="s">
        <v>172</v>
      </c>
      <c r="C18" s="391" t="s">
        <v>173</v>
      </c>
      <c r="D18" s="392" t="s">
        <v>174</v>
      </c>
      <c r="E18" s="392" t="s">
        <v>175</v>
      </c>
      <c r="F18" s="393">
        <v>43466</v>
      </c>
      <c r="G18" s="393">
        <v>44896</v>
      </c>
      <c r="H18" s="398" t="s">
        <v>141</v>
      </c>
      <c r="I18" s="394">
        <v>0</v>
      </c>
      <c r="J18" s="392" t="s">
        <v>176</v>
      </c>
      <c r="K18" s="392" t="s">
        <v>97</v>
      </c>
      <c r="L18" s="393"/>
      <c r="M18" s="392" t="s">
        <v>177</v>
      </c>
      <c r="N18" s="396"/>
      <c r="O18" s="396" t="s">
        <v>99</v>
      </c>
      <c r="P18" s="396"/>
      <c r="Q18" s="396"/>
      <c r="R18" s="396"/>
      <c r="S18" s="126" t="s">
        <v>77</v>
      </c>
      <c r="T18" s="392" t="s">
        <v>178</v>
      </c>
      <c r="U18" s="127"/>
      <c r="V18" s="121"/>
      <c r="W18" s="393" t="s">
        <v>141</v>
      </c>
      <c r="X18" s="127"/>
      <c r="Y18" s="392"/>
      <c r="Z18" s="392"/>
      <c r="AA18" s="392"/>
      <c r="AB18" s="127"/>
      <c r="AC18" s="392"/>
      <c r="AD18" s="392"/>
      <c r="AE18" s="392"/>
      <c r="AF18" s="392"/>
      <c r="AG18" s="392"/>
      <c r="AH18" s="392"/>
      <c r="AI18" s="392" t="s">
        <v>179</v>
      </c>
      <c r="AJ18" s="17"/>
    </row>
    <row r="19" spans="1:36" ht="30" customHeight="1">
      <c r="A19" s="472"/>
      <c r="B19" s="44" t="s">
        <v>180</v>
      </c>
      <c r="C19" s="391" t="s">
        <v>181</v>
      </c>
      <c r="D19" s="395" t="s">
        <v>182</v>
      </c>
      <c r="E19" s="395" t="s">
        <v>183</v>
      </c>
      <c r="F19" s="393">
        <v>43252</v>
      </c>
      <c r="G19" s="393">
        <v>44896</v>
      </c>
      <c r="H19" s="393" t="s">
        <v>141</v>
      </c>
      <c r="I19" s="399">
        <v>0</v>
      </c>
      <c r="J19" s="395" t="s">
        <v>184</v>
      </c>
      <c r="K19" s="395" t="s">
        <v>97</v>
      </c>
      <c r="L19" s="128"/>
      <c r="M19" s="392" t="s">
        <v>149</v>
      </c>
      <c r="N19" s="396"/>
      <c r="O19" s="396" t="s">
        <v>99</v>
      </c>
      <c r="P19" s="396"/>
      <c r="Q19" s="396"/>
      <c r="R19" s="396"/>
      <c r="S19" s="126"/>
      <c r="T19" s="392" t="s">
        <v>185</v>
      </c>
      <c r="U19" s="392"/>
      <c r="V19" s="392"/>
      <c r="W19" s="393" t="s">
        <v>141</v>
      </c>
      <c r="X19" s="392"/>
      <c r="Y19" s="392"/>
      <c r="Z19" s="392"/>
      <c r="AA19" s="392"/>
      <c r="AB19" s="392"/>
      <c r="AC19" s="392"/>
      <c r="AD19" s="392"/>
      <c r="AE19" s="392"/>
      <c r="AF19" s="123" t="s">
        <v>186</v>
      </c>
      <c r="AG19" s="392"/>
      <c r="AH19" s="392"/>
      <c r="AI19" s="392"/>
      <c r="AJ19" s="17"/>
    </row>
    <row r="20" spans="1:36" ht="30" customHeight="1">
      <c r="A20" s="471" t="s">
        <v>187</v>
      </c>
      <c r="B20" s="44" t="s">
        <v>188</v>
      </c>
      <c r="C20" s="391" t="s">
        <v>189</v>
      </c>
      <c r="D20" s="392" t="s">
        <v>190</v>
      </c>
      <c r="E20" s="392" t="s">
        <v>191</v>
      </c>
      <c r="F20" s="393">
        <v>43466</v>
      </c>
      <c r="G20" s="393">
        <v>43647</v>
      </c>
      <c r="H20" s="393" t="s">
        <v>137</v>
      </c>
      <c r="I20" s="394">
        <v>0</v>
      </c>
      <c r="J20" s="392" t="s">
        <v>192</v>
      </c>
      <c r="K20" s="393" t="s">
        <v>97</v>
      </c>
      <c r="L20" s="393"/>
      <c r="M20" s="392" t="s">
        <v>149</v>
      </c>
      <c r="N20" s="396"/>
      <c r="O20" s="396" t="s">
        <v>99</v>
      </c>
      <c r="P20" s="396"/>
      <c r="Q20" s="396"/>
      <c r="R20" s="396"/>
      <c r="S20" s="126"/>
      <c r="T20" s="392" t="s">
        <v>193</v>
      </c>
      <c r="U20" s="392"/>
      <c r="V20" s="392" t="s">
        <v>194</v>
      </c>
      <c r="W20" s="392" t="s">
        <v>137</v>
      </c>
      <c r="X20" s="392" t="s">
        <v>195</v>
      </c>
      <c r="Y20" s="392"/>
      <c r="Z20" s="392"/>
      <c r="AA20" s="392"/>
      <c r="AB20" s="393">
        <v>44197</v>
      </c>
      <c r="AC20" s="393">
        <v>44531</v>
      </c>
      <c r="AD20" s="392"/>
      <c r="AE20" s="392"/>
      <c r="AF20" s="392" t="s">
        <v>196</v>
      </c>
      <c r="AG20" s="392"/>
      <c r="AH20" s="392"/>
      <c r="AI20" s="392" t="s">
        <v>197</v>
      </c>
      <c r="AJ20" s="17"/>
    </row>
    <row r="21" spans="1:36" ht="30" customHeight="1">
      <c r="A21" s="472"/>
      <c r="B21" s="44" t="s">
        <v>198</v>
      </c>
      <c r="C21" s="391" t="s">
        <v>199</v>
      </c>
      <c r="D21" s="392" t="s">
        <v>157</v>
      </c>
      <c r="E21" s="392" t="s">
        <v>191</v>
      </c>
      <c r="F21" s="393">
        <v>43647</v>
      </c>
      <c r="G21" s="393">
        <v>44713</v>
      </c>
      <c r="H21" s="393" t="s">
        <v>122</v>
      </c>
      <c r="I21" s="394">
        <v>0</v>
      </c>
      <c r="J21" s="392" t="s">
        <v>200</v>
      </c>
      <c r="K21" s="393" t="s">
        <v>201</v>
      </c>
      <c r="L21" s="392" t="s">
        <v>97</v>
      </c>
      <c r="M21" s="392" t="s">
        <v>202</v>
      </c>
      <c r="N21" s="396"/>
      <c r="O21" s="396" t="s">
        <v>99</v>
      </c>
      <c r="P21" s="396"/>
      <c r="Q21" s="396"/>
      <c r="R21" s="396"/>
      <c r="S21" s="126"/>
      <c r="T21" s="392" t="s">
        <v>150</v>
      </c>
      <c r="U21" s="392"/>
      <c r="V21" s="392" t="s">
        <v>203</v>
      </c>
      <c r="W21" s="124"/>
      <c r="X21" s="392"/>
      <c r="Y21" s="400" t="s">
        <v>204</v>
      </c>
      <c r="Z21" s="392"/>
      <c r="AA21" s="392"/>
      <c r="AB21" s="392"/>
      <c r="AC21" s="392"/>
      <c r="AD21" s="392"/>
      <c r="AE21" s="392"/>
      <c r="AF21" s="392"/>
      <c r="AG21" s="392"/>
      <c r="AH21" s="392"/>
      <c r="AI21" s="392"/>
      <c r="AJ21" s="17"/>
    </row>
    <row r="22" spans="1:36" ht="30" customHeight="1">
      <c r="A22" s="472"/>
      <c r="B22" s="44" t="s">
        <v>205</v>
      </c>
      <c r="C22" s="391" t="s">
        <v>206</v>
      </c>
      <c r="D22" s="392" t="s">
        <v>207</v>
      </c>
      <c r="E22" s="392" t="s">
        <v>208</v>
      </c>
      <c r="F22" s="393">
        <v>43647</v>
      </c>
      <c r="G22" s="393">
        <v>43983</v>
      </c>
      <c r="H22" s="393" t="s">
        <v>122</v>
      </c>
      <c r="I22" s="394">
        <v>0</v>
      </c>
      <c r="J22" s="392" t="s">
        <v>209</v>
      </c>
      <c r="K22" s="393" t="s">
        <v>201</v>
      </c>
      <c r="L22" s="393"/>
      <c r="M22" s="392" t="s">
        <v>210</v>
      </c>
      <c r="N22" s="396"/>
      <c r="O22" s="396" t="s">
        <v>99</v>
      </c>
      <c r="P22" s="396"/>
      <c r="Q22" s="396"/>
      <c r="R22" s="396"/>
      <c r="S22" s="126" t="s">
        <v>77</v>
      </c>
      <c r="T22" s="392" t="s">
        <v>211</v>
      </c>
      <c r="U22" s="392"/>
      <c r="V22" s="396"/>
      <c r="W22" s="392"/>
      <c r="X22" s="392"/>
      <c r="Y22" s="392"/>
      <c r="Z22" s="392"/>
      <c r="AA22" s="392"/>
      <c r="AB22" s="392"/>
      <c r="AC22" s="392"/>
      <c r="AD22" s="392"/>
      <c r="AE22" s="392"/>
      <c r="AF22" s="392"/>
      <c r="AG22" s="392"/>
      <c r="AH22" s="392"/>
      <c r="AI22" s="401"/>
      <c r="AJ22" s="17"/>
    </row>
    <row r="23" spans="1:36" ht="30" customHeight="1">
      <c r="A23" s="472"/>
      <c r="B23" s="44" t="s">
        <v>212</v>
      </c>
      <c r="C23" s="391" t="s">
        <v>213</v>
      </c>
      <c r="D23" s="392" t="s">
        <v>214</v>
      </c>
      <c r="E23" s="392" t="s">
        <v>215</v>
      </c>
      <c r="F23" s="393">
        <v>43252</v>
      </c>
      <c r="G23" s="393">
        <v>44896</v>
      </c>
      <c r="H23" s="393" t="s">
        <v>216</v>
      </c>
      <c r="I23" s="394">
        <v>10000</v>
      </c>
      <c r="J23" s="392" t="s">
        <v>209</v>
      </c>
      <c r="K23" s="392" t="s">
        <v>217</v>
      </c>
      <c r="L23" s="393"/>
      <c r="M23" s="392" t="s">
        <v>218</v>
      </c>
      <c r="N23" s="396"/>
      <c r="O23" s="396"/>
      <c r="P23" s="396"/>
      <c r="Q23" s="396" t="s">
        <v>99</v>
      </c>
      <c r="R23" s="396"/>
      <c r="S23" s="126"/>
      <c r="T23" s="396" t="s">
        <v>219</v>
      </c>
      <c r="U23" s="396" t="s">
        <v>220</v>
      </c>
      <c r="V23" s="392"/>
      <c r="W23" s="392" t="s">
        <v>216</v>
      </c>
      <c r="X23" s="124"/>
      <c r="Y23" s="400" t="s">
        <v>221</v>
      </c>
      <c r="Z23" s="392"/>
      <c r="AA23" s="392"/>
      <c r="AB23" s="392"/>
      <c r="AC23" s="392"/>
      <c r="AD23" s="392"/>
      <c r="AE23" s="392"/>
      <c r="AF23" s="392"/>
      <c r="AG23" s="392"/>
      <c r="AH23" s="392"/>
      <c r="AI23" s="392"/>
      <c r="AJ23" s="17"/>
    </row>
    <row r="24" spans="1:36" ht="30" customHeight="1">
      <c r="A24" s="471" t="s">
        <v>222</v>
      </c>
      <c r="B24" s="44" t="s">
        <v>223</v>
      </c>
      <c r="C24" s="391" t="s">
        <v>224</v>
      </c>
      <c r="D24" s="392" t="s">
        <v>225</v>
      </c>
      <c r="E24" s="392" t="s">
        <v>226</v>
      </c>
      <c r="F24" s="393">
        <v>43252</v>
      </c>
      <c r="G24" s="393">
        <v>43983</v>
      </c>
      <c r="H24" s="393" t="s">
        <v>227</v>
      </c>
      <c r="I24" s="394">
        <v>5000</v>
      </c>
      <c r="J24" s="392" t="s">
        <v>228</v>
      </c>
      <c r="K24" s="393" t="s">
        <v>97</v>
      </c>
      <c r="L24" s="393"/>
      <c r="M24" s="392" t="s">
        <v>229</v>
      </c>
      <c r="N24" s="396"/>
      <c r="O24" s="396" t="s">
        <v>112</v>
      </c>
      <c r="P24" s="396"/>
      <c r="Q24" s="396"/>
      <c r="R24" s="396"/>
      <c r="S24" s="126"/>
      <c r="T24" s="392" t="s">
        <v>150</v>
      </c>
      <c r="U24" s="392"/>
      <c r="V24" s="392" t="s">
        <v>230</v>
      </c>
      <c r="W24" s="392" t="s">
        <v>227</v>
      </c>
      <c r="X24" s="392"/>
      <c r="Y24" s="392" t="s">
        <v>231</v>
      </c>
      <c r="Z24" s="392"/>
      <c r="AA24" s="392"/>
      <c r="AB24" s="393">
        <v>43709</v>
      </c>
      <c r="AC24" s="393">
        <v>44348</v>
      </c>
      <c r="AD24" s="392" t="s">
        <v>232</v>
      </c>
      <c r="AE24" s="392"/>
      <c r="AF24" s="392" t="s">
        <v>233</v>
      </c>
      <c r="AG24" s="392"/>
      <c r="AH24" s="392"/>
      <c r="AI24" s="392" t="s">
        <v>234</v>
      </c>
      <c r="AJ24" s="17"/>
    </row>
    <row r="25" spans="1:36" ht="30" customHeight="1">
      <c r="A25" s="472"/>
      <c r="B25" s="44" t="s">
        <v>235</v>
      </c>
      <c r="C25" s="391" t="s">
        <v>236</v>
      </c>
      <c r="D25" s="392" t="s">
        <v>237</v>
      </c>
      <c r="E25" s="392" t="s">
        <v>238</v>
      </c>
      <c r="F25" s="393">
        <v>43268</v>
      </c>
      <c r="G25" s="393">
        <v>44896</v>
      </c>
      <c r="H25" s="393" t="s">
        <v>239</v>
      </c>
      <c r="I25" s="394">
        <v>150000</v>
      </c>
      <c r="J25" s="392" t="s">
        <v>240</v>
      </c>
      <c r="K25" s="393" t="s">
        <v>241</v>
      </c>
      <c r="L25" s="392"/>
      <c r="M25" s="392" t="s">
        <v>242</v>
      </c>
      <c r="N25" s="396"/>
      <c r="O25" s="396"/>
      <c r="P25" s="396"/>
      <c r="Q25" s="129" t="s">
        <v>99</v>
      </c>
      <c r="R25" s="129"/>
      <c r="S25" s="126"/>
      <c r="T25" s="123" t="s">
        <v>243</v>
      </c>
      <c r="U25" s="123" t="s">
        <v>244</v>
      </c>
      <c r="V25" s="123"/>
      <c r="W25" s="123" t="s">
        <v>239</v>
      </c>
      <c r="X25" s="123" t="s">
        <v>245</v>
      </c>
      <c r="Y25" s="400" t="s">
        <v>246</v>
      </c>
      <c r="Z25" s="392" t="s">
        <v>247</v>
      </c>
      <c r="AA25" s="123"/>
      <c r="AB25" s="123"/>
      <c r="AC25" s="130">
        <v>45078</v>
      </c>
      <c r="AD25" s="123"/>
      <c r="AE25" s="402">
        <v>120000</v>
      </c>
      <c r="AF25" s="392"/>
      <c r="AG25" s="124"/>
      <c r="AH25" s="392"/>
      <c r="AI25" s="392" t="s">
        <v>248</v>
      </c>
      <c r="AJ25" s="17"/>
    </row>
    <row r="26" spans="1:36" ht="30" customHeight="1">
      <c r="A26" s="472"/>
      <c r="B26" s="44" t="s">
        <v>249</v>
      </c>
      <c r="C26" s="123" t="s">
        <v>250</v>
      </c>
      <c r="D26" s="392" t="s">
        <v>251</v>
      </c>
      <c r="E26" s="392" t="s">
        <v>252</v>
      </c>
      <c r="F26" s="393">
        <v>43268</v>
      </c>
      <c r="G26" s="393">
        <v>44733</v>
      </c>
      <c r="H26" s="392" t="s">
        <v>232</v>
      </c>
      <c r="I26" s="394">
        <v>120000</v>
      </c>
      <c r="J26" s="392" t="s">
        <v>209</v>
      </c>
      <c r="K26" s="393" t="s">
        <v>97</v>
      </c>
      <c r="L26" s="393"/>
      <c r="M26" s="392" t="s">
        <v>253</v>
      </c>
      <c r="N26" s="396"/>
      <c r="O26" s="396"/>
      <c r="P26" s="396"/>
      <c r="Q26" s="396" t="s">
        <v>99</v>
      </c>
      <c r="R26" s="396"/>
      <c r="S26" s="397"/>
      <c r="T26" s="123" t="s">
        <v>254</v>
      </c>
      <c r="U26" s="392"/>
      <c r="V26" s="392"/>
      <c r="W26" s="392"/>
      <c r="X26" s="392"/>
      <c r="Y26" s="392" t="s">
        <v>255</v>
      </c>
      <c r="Z26" s="392" t="s">
        <v>256</v>
      </c>
      <c r="AA26" s="392" t="s">
        <v>257</v>
      </c>
      <c r="AB26" s="392"/>
      <c r="AC26" s="392"/>
      <c r="AD26" s="392"/>
      <c r="AE26" s="392"/>
      <c r="AF26" s="392"/>
      <c r="AG26" s="392"/>
      <c r="AH26" s="392"/>
      <c r="AI26" s="392" t="s">
        <v>252</v>
      </c>
      <c r="AJ26" s="17"/>
    </row>
    <row r="27" spans="1:36" ht="30" customHeight="1">
      <c r="A27" s="472"/>
      <c r="B27" s="44" t="s">
        <v>258</v>
      </c>
      <c r="C27" s="391" t="s">
        <v>259</v>
      </c>
      <c r="D27" s="392" t="s">
        <v>260</v>
      </c>
      <c r="E27" s="392" t="s">
        <v>261</v>
      </c>
      <c r="F27" s="393">
        <v>43268</v>
      </c>
      <c r="G27" s="393">
        <v>44896</v>
      </c>
      <c r="H27" s="393" t="s">
        <v>239</v>
      </c>
      <c r="I27" s="394">
        <v>100000</v>
      </c>
      <c r="J27" s="392" t="s">
        <v>262</v>
      </c>
      <c r="K27" s="393" t="s">
        <v>263</v>
      </c>
      <c r="L27" s="393"/>
      <c r="M27" s="392" t="s">
        <v>264</v>
      </c>
      <c r="N27" s="396"/>
      <c r="O27" s="396"/>
      <c r="P27" s="396"/>
      <c r="Q27" s="129" t="s">
        <v>99</v>
      </c>
      <c r="R27" s="129"/>
      <c r="S27" s="126" t="s">
        <v>77</v>
      </c>
      <c r="T27" s="392" t="s">
        <v>265</v>
      </c>
      <c r="U27" s="123" t="s">
        <v>266</v>
      </c>
      <c r="V27" s="396"/>
      <c r="W27" s="123" t="s">
        <v>239</v>
      </c>
      <c r="X27" s="124"/>
      <c r="Y27" s="123"/>
      <c r="Z27" s="392"/>
      <c r="AA27" s="392"/>
      <c r="AB27" s="392"/>
      <c r="AC27" s="392"/>
      <c r="AD27" s="392"/>
      <c r="AE27" s="392"/>
      <c r="AF27" s="392"/>
      <c r="AG27" s="392"/>
      <c r="AH27" s="392"/>
      <c r="AI27" s="123"/>
      <c r="AJ27" s="17"/>
    </row>
    <row r="28" spans="1:36" ht="30" customHeight="1">
      <c r="A28" s="472"/>
      <c r="B28" s="44" t="s">
        <v>267</v>
      </c>
      <c r="C28" s="391" t="s">
        <v>268</v>
      </c>
      <c r="D28" s="392" t="s">
        <v>269</v>
      </c>
      <c r="E28" s="392" t="s">
        <v>270</v>
      </c>
      <c r="F28" s="393">
        <v>43268</v>
      </c>
      <c r="G28" s="393">
        <v>44562</v>
      </c>
      <c r="H28" s="392" t="s">
        <v>232</v>
      </c>
      <c r="I28" s="394">
        <v>450000</v>
      </c>
      <c r="J28" s="393" t="s">
        <v>271</v>
      </c>
      <c r="K28" s="393" t="s">
        <v>272</v>
      </c>
      <c r="L28" s="393"/>
      <c r="M28" s="392" t="s">
        <v>273</v>
      </c>
      <c r="N28" s="396"/>
      <c r="O28" s="396"/>
      <c r="P28" s="396"/>
      <c r="Q28" s="396" t="s">
        <v>99</v>
      </c>
      <c r="R28" s="396"/>
      <c r="S28" s="397"/>
      <c r="T28" s="120" t="s">
        <v>274</v>
      </c>
      <c r="U28" s="124"/>
      <c r="V28" s="124"/>
      <c r="W28" s="392" t="s">
        <v>232</v>
      </c>
      <c r="X28" s="124"/>
      <c r="Y28" s="400" t="s">
        <v>275</v>
      </c>
      <c r="Z28" s="392" t="s">
        <v>256</v>
      </c>
      <c r="AA28" s="392"/>
      <c r="AB28" s="392"/>
      <c r="AC28" s="393">
        <v>45078</v>
      </c>
      <c r="AD28" s="392"/>
      <c r="AE28" s="392"/>
      <c r="AF28" s="392" t="s">
        <v>276</v>
      </c>
      <c r="AG28" s="392"/>
      <c r="AH28" s="392"/>
      <c r="AI28" s="392" t="s">
        <v>277</v>
      </c>
      <c r="AJ28" s="17"/>
    </row>
    <row r="29" spans="1:36" ht="30" customHeight="1">
      <c r="A29" s="472"/>
      <c r="B29" s="44" t="s">
        <v>278</v>
      </c>
      <c r="C29" s="391" t="s">
        <v>279</v>
      </c>
      <c r="D29" s="392" t="s">
        <v>280</v>
      </c>
      <c r="E29" s="392" t="s">
        <v>281</v>
      </c>
      <c r="F29" s="393">
        <v>43268</v>
      </c>
      <c r="G29" s="393">
        <v>44562</v>
      </c>
      <c r="H29" s="393" t="s">
        <v>282</v>
      </c>
      <c r="I29" s="394">
        <v>25000</v>
      </c>
      <c r="J29" s="393" t="s">
        <v>283</v>
      </c>
      <c r="K29" s="393" t="s">
        <v>217</v>
      </c>
      <c r="L29" s="393"/>
      <c r="M29" s="392" t="s">
        <v>284</v>
      </c>
      <c r="N29" s="396"/>
      <c r="O29" s="396" t="s">
        <v>99</v>
      </c>
      <c r="P29" s="396"/>
      <c r="Q29" s="396"/>
      <c r="R29" s="396"/>
      <c r="S29" s="397" t="s">
        <v>77</v>
      </c>
      <c r="T29" s="392" t="s">
        <v>285</v>
      </c>
      <c r="U29" s="392" t="s">
        <v>286</v>
      </c>
      <c r="V29" s="396" t="s">
        <v>287</v>
      </c>
      <c r="W29" s="392" t="s">
        <v>288</v>
      </c>
      <c r="X29" s="392"/>
      <c r="Y29" s="392"/>
      <c r="Z29" s="392"/>
      <c r="AA29" s="392"/>
      <c r="AB29" s="392"/>
      <c r="AC29" s="392"/>
      <c r="AD29" s="392"/>
      <c r="AE29" s="392"/>
      <c r="AF29" s="392"/>
      <c r="AG29" s="392"/>
      <c r="AH29" s="392"/>
      <c r="AI29" s="392" t="s">
        <v>287</v>
      </c>
      <c r="AJ29" s="17"/>
    </row>
    <row r="30" spans="1:36" ht="30" customHeight="1">
      <c r="A30" s="472"/>
      <c r="B30" s="44" t="s">
        <v>289</v>
      </c>
      <c r="C30" s="391" t="s">
        <v>290</v>
      </c>
      <c r="D30" s="392" t="s">
        <v>291</v>
      </c>
      <c r="E30" s="392" t="s">
        <v>292</v>
      </c>
      <c r="F30" s="393">
        <v>43268</v>
      </c>
      <c r="G30" s="393">
        <v>44562</v>
      </c>
      <c r="H30" s="393" t="s">
        <v>293</v>
      </c>
      <c r="I30" s="394">
        <v>100000</v>
      </c>
      <c r="J30" s="392" t="s">
        <v>294</v>
      </c>
      <c r="K30" s="393" t="s">
        <v>97</v>
      </c>
      <c r="L30" s="393"/>
      <c r="M30" s="392" t="s">
        <v>295</v>
      </c>
      <c r="N30" s="396"/>
      <c r="O30" s="396"/>
      <c r="P30" s="396"/>
      <c r="Q30" s="396" t="s">
        <v>99</v>
      </c>
      <c r="R30" s="396"/>
      <c r="S30" s="397"/>
      <c r="T30" s="392" t="s">
        <v>296</v>
      </c>
      <c r="U30" s="392"/>
      <c r="V30" s="392" t="s">
        <v>297</v>
      </c>
      <c r="W30" s="392" t="s">
        <v>298</v>
      </c>
      <c r="X30" s="392" t="s">
        <v>299</v>
      </c>
      <c r="Y30" s="392"/>
      <c r="Z30" s="392" t="s">
        <v>300</v>
      </c>
      <c r="AA30" s="392"/>
      <c r="AB30" s="392"/>
      <c r="AC30" s="392"/>
      <c r="AD30" s="392" t="s">
        <v>301</v>
      </c>
      <c r="AE30" s="392"/>
      <c r="AF30" s="392" t="s">
        <v>302</v>
      </c>
      <c r="AG30" s="392"/>
      <c r="AH30" s="392"/>
      <c r="AI30" s="392" t="s">
        <v>303</v>
      </c>
      <c r="AJ30" s="17"/>
    </row>
    <row r="31" spans="1:36" ht="30" customHeight="1">
      <c r="A31" s="472"/>
      <c r="B31" s="44" t="s">
        <v>304</v>
      </c>
      <c r="C31" s="391" t="s">
        <v>305</v>
      </c>
      <c r="D31" s="392" t="s">
        <v>306</v>
      </c>
      <c r="E31" s="392" t="s">
        <v>307</v>
      </c>
      <c r="F31" s="393">
        <v>43268</v>
      </c>
      <c r="G31" s="393">
        <v>44562</v>
      </c>
      <c r="H31" s="393" t="s">
        <v>293</v>
      </c>
      <c r="I31" s="394">
        <v>20000</v>
      </c>
      <c r="J31" s="393" t="s">
        <v>308</v>
      </c>
      <c r="K31" s="393" t="s">
        <v>97</v>
      </c>
      <c r="L31" s="393"/>
      <c r="M31" s="392" t="s">
        <v>309</v>
      </c>
      <c r="N31" s="396"/>
      <c r="O31" s="396" t="s">
        <v>99</v>
      </c>
      <c r="P31" s="396"/>
      <c r="Q31" s="396"/>
      <c r="R31" s="396"/>
      <c r="S31" s="126"/>
      <c r="T31" s="392" t="s">
        <v>310</v>
      </c>
      <c r="U31" s="392" t="s">
        <v>311</v>
      </c>
      <c r="V31" s="392" t="s">
        <v>312</v>
      </c>
      <c r="W31" s="392" t="s">
        <v>293</v>
      </c>
      <c r="X31" s="392" t="s">
        <v>299</v>
      </c>
      <c r="Y31" s="400" t="s">
        <v>313</v>
      </c>
      <c r="Z31" s="392"/>
      <c r="AA31" s="392"/>
      <c r="AB31" s="392"/>
      <c r="AC31" s="392"/>
      <c r="AD31" s="392"/>
      <c r="AE31" s="392"/>
      <c r="AF31" s="123" t="s">
        <v>314</v>
      </c>
      <c r="AG31" s="392"/>
      <c r="AH31" s="392"/>
      <c r="AI31" s="392" t="s">
        <v>315</v>
      </c>
      <c r="AJ31" s="17"/>
    </row>
    <row r="32" spans="1:36" ht="30" customHeight="1">
      <c r="A32" s="472"/>
      <c r="B32" s="44" t="s">
        <v>316</v>
      </c>
      <c r="C32" s="391" t="s">
        <v>317</v>
      </c>
      <c r="D32" s="392" t="s">
        <v>318</v>
      </c>
      <c r="E32" s="392" t="s">
        <v>319</v>
      </c>
      <c r="F32" s="393">
        <v>43252</v>
      </c>
      <c r="G32" s="393">
        <v>44713</v>
      </c>
      <c r="H32" s="392" t="s">
        <v>122</v>
      </c>
      <c r="I32" s="394">
        <v>0</v>
      </c>
      <c r="J32" s="393" t="s">
        <v>320</v>
      </c>
      <c r="K32" s="393" t="s">
        <v>97</v>
      </c>
      <c r="L32" s="393"/>
      <c r="M32" s="392" t="s">
        <v>149</v>
      </c>
      <c r="N32" s="396"/>
      <c r="O32" s="396" t="s">
        <v>99</v>
      </c>
      <c r="P32" s="396"/>
      <c r="Q32" s="396"/>
      <c r="R32" s="396"/>
      <c r="S32" s="397" t="s">
        <v>78</v>
      </c>
      <c r="T32" s="392" t="s">
        <v>321</v>
      </c>
      <c r="U32" s="392"/>
      <c r="V32" s="396" t="s">
        <v>322</v>
      </c>
      <c r="W32" s="392"/>
      <c r="X32" s="392"/>
      <c r="Y32" s="400"/>
      <c r="Z32" s="392"/>
      <c r="AA32" s="392"/>
      <c r="AB32" s="392"/>
      <c r="AC32" s="392"/>
      <c r="AD32" s="392"/>
      <c r="AE32" s="392"/>
      <c r="AF32" s="392"/>
      <c r="AG32" s="392"/>
      <c r="AH32" s="392"/>
      <c r="AI32" s="392" t="s">
        <v>323</v>
      </c>
      <c r="AJ32" s="17"/>
    </row>
    <row r="33" spans="1:36" ht="30" customHeight="1">
      <c r="A33" s="472"/>
      <c r="B33" s="44" t="s">
        <v>324</v>
      </c>
      <c r="C33" s="391" t="s">
        <v>325</v>
      </c>
      <c r="D33" s="392" t="s">
        <v>326</v>
      </c>
      <c r="E33" s="392" t="s">
        <v>327</v>
      </c>
      <c r="F33" s="393">
        <v>43252</v>
      </c>
      <c r="G33" s="393">
        <v>44713</v>
      </c>
      <c r="H33" s="393" t="s">
        <v>328</v>
      </c>
      <c r="I33" s="394">
        <v>120000</v>
      </c>
      <c r="J33" s="392" t="s">
        <v>329</v>
      </c>
      <c r="K33" s="393" t="s">
        <v>97</v>
      </c>
      <c r="L33" s="393"/>
      <c r="M33" s="392" t="s">
        <v>149</v>
      </c>
      <c r="N33" s="396"/>
      <c r="O33" s="131"/>
      <c r="P33" s="396" t="s">
        <v>99</v>
      </c>
      <c r="Q33" s="396"/>
      <c r="R33" s="396"/>
      <c r="S33" s="397" t="s">
        <v>78</v>
      </c>
      <c r="T33" s="392" t="s">
        <v>330</v>
      </c>
      <c r="U33" s="392"/>
      <c r="V33" s="396" t="s">
        <v>331</v>
      </c>
      <c r="W33" s="392" t="s">
        <v>328</v>
      </c>
      <c r="X33" s="392"/>
      <c r="Y33" s="392"/>
      <c r="Z33" s="392"/>
      <c r="AA33" s="392"/>
      <c r="AB33" s="392"/>
      <c r="AC33" s="392"/>
      <c r="AD33" s="392"/>
      <c r="AE33" s="392"/>
      <c r="AF33" s="392"/>
      <c r="AG33" s="392"/>
      <c r="AH33" s="392"/>
      <c r="AI33" s="392" t="s">
        <v>332</v>
      </c>
      <c r="AJ33" s="17"/>
    </row>
    <row r="34" spans="1:36" ht="30" customHeight="1">
      <c r="A34" s="472"/>
      <c r="B34" s="44" t="s">
        <v>333</v>
      </c>
      <c r="C34" s="391" t="s">
        <v>334</v>
      </c>
      <c r="D34" s="392" t="s">
        <v>335</v>
      </c>
      <c r="E34" s="392" t="s">
        <v>336</v>
      </c>
      <c r="F34" s="393">
        <v>43344</v>
      </c>
      <c r="G34" s="393">
        <v>43405</v>
      </c>
      <c r="H34" s="393" t="s">
        <v>293</v>
      </c>
      <c r="I34" s="394">
        <v>0</v>
      </c>
      <c r="J34" s="392"/>
      <c r="K34" s="393" t="s">
        <v>97</v>
      </c>
      <c r="L34" s="393"/>
      <c r="M34" s="392" t="s">
        <v>149</v>
      </c>
      <c r="N34" s="396"/>
      <c r="O34" s="396" t="s">
        <v>99</v>
      </c>
      <c r="P34" s="396"/>
      <c r="Q34" s="396"/>
      <c r="R34" s="396"/>
      <c r="S34" s="397"/>
      <c r="T34" s="124"/>
      <c r="U34" s="392"/>
      <c r="V34" s="392" t="s">
        <v>337</v>
      </c>
      <c r="W34" s="392" t="s">
        <v>293</v>
      </c>
      <c r="X34" s="392" t="s">
        <v>338</v>
      </c>
      <c r="Y34" s="392"/>
      <c r="Z34" s="392"/>
      <c r="AA34" s="392"/>
      <c r="AB34" s="392"/>
      <c r="AC34" s="393">
        <v>43770</v>
      </c>
      <c r="AD34" s="392" t="s">
        <v>141</v>
      </c>
      <c r="AE34" s="392"/>
      <c r="AF34" s="392" t="s">
        <v>339</v>
      </c>
      <c r="AG34" s="392"/>
      <c r="AH34" s="392"/>
      <c r="AI34" s="392" t="s">
        <v>340</v>
      </c>
      <c r="AJ34" s="17"/>
    </row>
    <row r="35" spans="1:36" ht="30" customHeight="1">
      <c r="A35" s="471" t="s">
        <v>341</v>
      </c>
      <c r="B35" s="44" t="s">
        <v>342</v>
      </c>
      <c r="C35" s="391" t="s">
        <v>343</v>
      </c>
      <c r="D35" s="392" t="s">
        <v>344</v>
      </c>
      <c r="E35" s="392" t="s">
        <v>345</v>
      </c>
      <c r="F35" s="393">
        <v>43252</v>
      </c>
      <c r="G35" s="393">
        <v>43983</v>
      </c>
      <c r="H35" s="393" t="s">
        <v>227</v>
      </c>
      <c r="I35" s="394">
        <v>0</v>
      </c>
      <c r="J35" s="392" t="s">
        <v>346</v>
      </c>
      <c r="K35" s="393" t="s">
        <v>97</v>
      </c>
      <c r="L35" s="393"/>
      <c r="M35" s="392" t="s">
        <v>347</v>
      </c>
      <c r="N35" s="396"/>
      <c r="O35" s="396" t="s">
        <v>99</v>
      </c>
      <c r="P35" s="396"/>
      <c r="Q35" s="396"/>
      <c r="R35" s="396"/>
      <c r="S35" s="397"/>
      <c r="T35" s="392" t="s">
        <v>150</v>
      </c>
      <c r="U35" s="392"/>
      <c r="V35" s="392" t="s">
        <v>348</v>
      </c>
      <c r="W35" s="392"/>
      <c r="X35" s="392"/>
      <c r="Y35" s="392" t="s">
        <v>349</v>
      </c>
      <c r="Z35" s="120" t="s">
        <v>350</v>
      </c>
      <c r="AA35" s="392"/>
      <c r="AB35" s="393">
        <v>43678</v>
      </c>
      <c r="AC35" s="393">
        <v>44409</v>
      </c>
      <c r="AD35" s="132" t="s">
        <v>351</v>
      </c>
      <c r="AE35" s="392"/>
      <c r="AF35" s="392" t="s">
        <v>352</v>
      </c>
      <c r="AG35" s="392"/>
      <c r="AH35" s="392"/>
      <c r="AI35" s="392"/>
      <c r="AJ35" s="17"/>
    </row>
    <row r="36" spans="1:36" ht="30" customHeight="1">
      <c r="A36" s="472"/>
      <c r="B36" s="44" t="s">
        <v>353</v>
      </c>
      <c r="C36" s="123" t="s">
        <v>354</v>
      </c>
      <c r="D36" s="392" t="s">
        <v>355</v>
      </c>
      <c r="E36" s="392" t="s">
        <v>356</v>
      </c>
      <c r="F36" s="393">
        <v>43252</v>
      </c>
      <c r="G36" s="393">
        <v>44562</v>
      </c>
      <c r="H36" s="392" t="s">
        <v>357</v>
      </c>
      <c r="I36" s="394">
        <v>50000</v>
      </c>
      <c r="J36" s="392" t="s">
        <v>358</v>
      </c>
      <c r="K36" s="393" t="s">
        <v>97</v>
      </c>
      <c r="L36" s="392"/>
      <c r="M36" s="392" t="s">
        <v>359</v>
      </c>
      <c r="N36" s="396"/>
      <c r="O36" s="396" t="s">
        <v>99</v>
      </c>
      <c r="P36" s="131"/>
      <c r="Q36" s="396"/>
      <c r="R36" s="396"/>
      <c r="S36" s="396"/>
      <c r="T36" s="392" t="s">
        <v>150</v>
      </c>
      <c r="U36" s="392"/>
      <c r="V36" s="392" t="s">
        <v>360</v>
      </c>
      <c r="W36" s="392" t="s">
        <v>357</v>
      </c>
      <c r="X36" s="396"/>
      <c r="Y36" s="392" t="s">
        <v>361</v>
      </c>
      <c r="Z36" s="392"/>
      <c r="AA36" s="392"/>
      <c r="AB36" s="403"/>
      <c r="AC36" s="392"/>
      <c r="AD36" s="392"/>
      <c r="AE36" s="392"/>
      <c r="AF36" s="392" t="s">
        <v>362</v>
      </c>
      <c r="AG36" s="392"/>
      <c r="AH36" s="392"/>
      <c r="AI36" s="392" t="s">
        <v>363</v>
      </c>
      <c r="AJ36" s="17"/>
    </row>
    <row r="37" spans="1:36" ht="30" customHeight="1">
      <c r="A37" s="472"/>
      <c r="B37" s="44" t="s">
        <v>364</v>
      </c>
      <c r="C37" s="392" t="s">
        <v>365</v>
      </c>
      <c r="D37" s="392" t="s">
        <v>366</v>
      </c>
      <c r="E37" s="392" t="s">
        <v>367</v>
      </c>
      <c r="F37" s="393">
        <v>43252</v>
      </c>
      <c r="G37" s="393">
        <v>43983</v>
      </c>
      <c r="H37" s="393" t="s">
        <v>368</v>
      </c>
      <c r="I37" s="394">
        <v>12000</v>
      </c>
      <c r="J37" s="392" t="s">
        <v>369</v>
      </c>
      <c r="K37" s="393" t="s">
        <v>97</v>
      </c>
      <c r="L37" s="393"/>
      <c r="M37" s="392" t="s">
        <v>370</v>
      </c>
      <c r="N37" s="396"/>
      <c r="O37" s="396"/>
      <c r="P37" s="396"/>
      <c r="Q37" s="396" t="s">
        <v>99</v>
      </c>
      <c r="R37" s="396"/>
      <c r="S37" s="126"/>
      <c r="T37" s="392" t="s">
        <v>371</v>
      </c>
      <c r="U37" s="396" t="s">
        <v>372</v>
      </c>
      <c r="V37" s="392"/>
      <c r="W37" s="392" t="s">
        <v>373</v>
      </c>
      <c r="X37" s="392"/>
      <c r="Y37" s="392"/>
      <c r="Z37" s="392"/>
      <c r="AA37" s="392"/>
      <c r="AB37" s="392"/>
      <c r="AC37" s="392"/>
      <c r="AD37" s="392" t="s">
        <v>374</v>
      </c>
      <c r="AE37" s="392"/>
      <c r="AF37" s="392" t="s">
        <v>375</v>
      </c>
      <c r="AG37" s="392"/>
      <c r="AH37" s="392"/>
      <c r="AI37" s="392"/>
      <c r="AJ37" s="17"/>
    </row>
    <row r="38" spans="1:36" ht="30" customHeight="1">
      <c r="A38" s="472"/>
      <c r="B38" s="44" t="s">
        <v>376</v>
      </c>
      <c r="C38" s="392" t="s">
        <v>377</v>
      </c>
      <c r="D38" s="392" t="s">
        <v>378</v>
      </c>
      <c r="E38" s="392" t="s">
        <v>379</v>
      </c>
      <c r="F38" s="393">
        <v>43252</v>
      </c>
      <c r="G38" s="393">
        <v>44896</v>
      </c>
      <c r="H38" s="393" t="s">
        <v>380</v>
      </c>
      <c r="I38" s="394">
        <v>15000</v>
      </c>
      <c r="J38" s="392" t="s">
        <v>381</v>
      </c>
      <c r="K38" s="393" t="s">
        <v>97</v>
      </c>
      <c r="L38" s="393"/>
      <c r="M38" s="392" t="s">
        <v>382</v>
      </c>
      <c r="N38" s="396"/>
      <c r="O38" s="396"/>
      <c r="P38" s="396"/>
      <c r="Q38" s="396" t="s">
        <v>99</v>
      </c>
      <c r="R38" s="396"/>
      <c r="S38" s="397"/>
      <c r="T38" s="392" t="s">
        <v>383</v>
      </c>
      <c r="U38" s="396" t="s">
        <v>384</v>
      </c>
      <c r="V38" s="392"/>
      <c r="W38" s="123" t="s">
        <v>385</v>
      </c>
      <c r="X38" s="392"/>
      <c r="Y38" s="392" t="s">
        <v>386</v>
      </c>
      <c r="Z38" s="392" t="s">
        <v>387</v>
      </c>
      <c r="AA38" s="392"/>
      <c r="AB38" s="392"/>
      <c r="AC38" s="393">
        <v>45078</v>
      </c>
      <c r="AD38" s="392" t="s">
        <v>374</v>
      </c>
      <c r="AE38" s="392"/>
      <c r="AF38" s="392"/>
      <c r="AG38" s="392"/>
      <c r="AH38" s="392"/>
      <c r="AI38" s="392"/>
      <c r="AJ38" s="17"/>
    </row>
    <row r="39" spans="1:36" ht="30" customHeight="1">
      <c r="A39" s="472"/>
      <c r="B39" s="44" t="s">
        <v>388</v>
      </c>
      <c r="C39" s="392" t="s">
        <v>389</v>
      </c>
      <c r="D39" s="392" t="s">
        <v>390</v>
      </c>
      <c r="E39" s="392" t="s">
        <v>391</v>
      </c>
      <c r="F39" s="393">
        <v>43252</v>
      </c>
      <c r="G39" s="393">
        <v>44896</v>
      </c>
      <c r="H39" s="393" t="s">
        <v>392</v>
      </c>
      <c r="I39" s="394">
        <v>60000</v>
      </c>
      <c r="J39" s="392" t="s">
        <v>393</v>
      </c>
      <c r="K39" s="392" t="s">
        <v>97</v>
      </c>
      <c r="L39" s="393"/>
      <c r="M39" s="392" t="s">
        <v>394</v>
      </c>
      <c r="N39" s="396"/>
      <c r="O39" s="131"/>
      <c r="P39" s="396"/>
      <c r="Q39" s="396" t="s">
        <v>99</v>
      </c>
      <c r="R39" s="396"/>
      <c r="S39" s="397"/>
      <c r="T39" s="123" t="s">
        <v>395</v>
      </c>
      <c r="U39" s="392"/>
      <c r="V39" s="392"/>
      <c r="W39" s="392" t="s">
        <v>396</v>
      </c>
      <c r="X39" s="392"/>
      <c r="Y39" s="392" t="s">
        <v>397</v>
      </c>
      <c r="Z39" s="392" t="s">
        <v>398</v>
      </c>
      <c r="AA39" s="392"/>
      <c r="AB39" s="392"/>
      <c r="AC39" s="392"/>
      <c r="AD39" s="392"/>
      <c r="AE39" s="392"/>
      <c r="AF39" s="392"/>
      <c r="AG39" s="392"/>
      <c r="AH39" s="392"/>
      <c r="AI39" s="392" t="s">
        <v>399</v>
      </c>
      <c r="AJ39" s="17"/>
    </row>
    <row r="40" spans="1:36" ht="30" customHeight="1">
      <c r="A40" s="472"/>
      <c r="B40" s="44" t="s">
        <v>400</v>
      </c>
      <c r="C40" s="392" t="s">
        <v>401</v>
      </c>
      <c r="D40" s="392" t="s">
        <v>402</v>
      </c>
      <c r="E40" s="392" t="s">
        <v>403</v>
      </c>
      <c r="F40" s="393">
        <v>43252</v>
      </c>
      <c r="G40" s="393">
        <v>44896</v>
      </c>
      <c r="H40" s="393" t="s">
        <v>293</v>
      </c>
      <c r="I40" s="394">
        <v>0</v>
      </c>
      <c r="J40" s="392" t="s">
        <v>404</v>
      </c>
      <c r="K40" s="123" t="s">
        <v>97</v>
      </c>
      <c r="L40" s="393"/>
      <c r="M40" s="392" t="s">
        <v>149</v>
      </c>
      <c r="N40" s="396"/>
      <c r="O40" s="396"/>
      <c r="P40" s="396"/>
      <c r="Q40" s="396" t="s">
        <v>99</v>
      </c>
      <c r="R40" s="396"/>
      <c r="S40" s="126"/>
      <c r="T40" s="123" t="s">
        <v>405</v>
      </c>
      <c r="U40" s="392" t="s">
        <v>406</v>
      </c>
      <c r="V40" s="392"/>
      <c r="W40" s="392" t="s">
        <v>407</v>
      </c>
      <c r="X40" s="392"/>
      <c r="Y40" s="392"/>
      <c r="Z40" s="392"/>
      <c r="AA40" s="392"/>
      <c r="AB40" s="392"/>
      <c r="AC40" s="392"/>
      <c r="AD40" s="392"/>
      <c r="AE40" s="392"/>
      <c r="AF40" s="392"/>
      <c r="AG40" s="392"/>
      <c r="AH40" s="392"/>
      <c r="AI40" s="123" t="s">
        <v>408</v>
      </c>
      <c r="AJ40" s="17"/>
    </row>
    <row r="41" spans="1:36" ht="30" customHeight="1">
      <c r="A41" s="472"/>
      <c r="B41" s="44" t="s">
        <v>409</v>
      </c>
      <c r="C41" s="123" t="s">
        <v>410</v>
      </c>
      <c r="D41" s="392" t="s">
        <v>411</v>
      </c>
      <c r="E41" s="392" t="s">
        <v>412</v>
      </c>
      <c r="F41" s="393">
        <v>43252</v>
      </c>
      <c r="G41" s="393">
        <v>44896</v>
      </c>
      <c r="H41" s="393" t="s">
        <v>413</v>
      </c>
      <c r="I41" s="394">
        <v>50000</v>
      </c>
      <c r="J41" s="123" t="s">
        <v>414</v>
      </c>
      <c r="K41" s="392" t="s">
        <v>97</v>
      </c>
      <c r="L41" s="393"/>
      <c r="M41" s="392" t="s">
        <v>415</v>
      </c>
      <c r="N41" s="396"/>
      <c r="O41" s="396"/>
      <c r="P41" s="396"/>
      <c r="Q41" s="396" t="s">
        <v>99</v>
      </c>
      <c r="R41" s="396"/>
      <c r="S41" s="397"/>
      <c r="T41" s="392" t="s">
        <v>416</v>
      </c>
      <c r="U41" s="392"/>
      <c r="V41" s="392" t="s">
        <v>417</v>
      </c>
      <c r="W41" s="392" t="s">
        <v>413</v>
      </c>
      <c r="X41" s="392" t="s">
        <v>418</v>
      </c>
      <c r="Y41" s="392"/>
      <c r="Z41" s="392"/>
      <c r="AA41" s="392"/>
      <c r="AB41" s="123"/>
      <c r="AC41" s="123"/>
      <c r="AD41" s="392"/>
      <c r="AE41" s="392"/>
      <c r="AF41" s="123" t="s">
        <v>419</v>
      </c>
      <c r="AG41" s="392"/>
      <c r="AH41" s="392"/>
      <c r="AI41" s="392" t="s">
        <v>418</v>
      </c>
      <c r="AJ41" s="17"/>
    </row>
    <row r="42" spans="1:36" ht="30" customHeight="1">
      <c r="A42" s="472"/>
      <c r="B42" s="44" t="s">
        <v>420</v>
      </c>
      <c r="C42" s="123" t="s">
        <v>421</v>
      </c>
      <c r="D42" s="392" t="s">
        <v>422</v>
      </c>
      <c r="E42" s="123" t="s">
        <v>423</v>
      </c>
      <c r="F42" s="393">
        <v>43252</v>
      </c>
      <c r="G42" s="393">
        <v>44896</v>
      </c>
      <c r="H42" s="393" t="s">
        <v>424</v>
      </c>
      <c r="I42" s="394">
        <v>180000</v>
      </c>
      <c r="J42" s="392" t="s">
        <v>425</v>
      </c>
      <c r="K42" s="392" t="s">
        <v>97</v>
      </c>
      <c r="L42" s="393"/>
      <c r="M42" s="392" t="s">
        <v>426</v>
      </c>
      <c r="N42" s="396"/>
      <c r="O42" s="396"/>
      <c r="P42" s="396"/>
      <c r="Q42" s="396" t="s">
        <v>99</v>
      </c>
      <c r="R42" s="396"/>
      <c r="S42" s="397"/>
      <c r="T42" s="392" t="s">
        <v>427</v>
      </c>
      <c r="U42" s="123" t="s">
        <v>428</v>
      </c>
      <c r="V42" s="392"/>
      <c r="W42" s="392" t="s">
        <v>429</v>
      </c>
      <c r="X42" s="392"/>
      <c r="Y42" s="133" t="s">
        <v>430</v>
      </c>
      <c r="Z42" s="392"/>
      <c r="AA42" s="392"/>
      <c r="AB42" s="392"/>
      <c r="AC42" s="393">
        <v>45078</v>
      </c>
      <c r="AD42" s="392"/>
      <c r="AE42" s="392"/>
      <c r="AF42" s="392"/>
      <c r="AG42" s="392"/>
      <c r="AH42" s="392"/>
      <c r="AI42" s="123" t="s">
        <v>431</v>
      </c>
      <c r="AJ42" s="17"/>
    </row>
    <row r="43" spans="1:36" ht="30" customHeight="1">
      <c r="A43" s="472"/>
      <c r="B43" s="44" t="s">
        <v>432</v>
      </c>
      <c r="C43" s="392" t="s">
        <v>433</v>
      </c>
      <c r="D43" s="392" t="s">
        <v>434</v>
      </c>
      <c r="E43" s="392" t="s">
        <v>435</v>
      </c>
      <c r="F43" s="393">
        <v>43252</v>
      </c>
      <c r="G43" s="393">
        <v>44896</v>
      </c>
      <c r="H43" s="393" t="s">
        <v>424</v>
      </c>
      <c r="I43" s="394">
        <v>300000</v>
      </c>
      <c r="J43" s="392" t="s">
        <v>436</v>
      </c>
      <c r="K43" s="392" t="s">
        <v>437</v>
      </c>
      <c r="L43" s="393"/>
      <c r="M43" s="391" t="s">
        <v>438</v>
      </c>
      <c r="N43" s="396"/>
      <c r="O43" s="396"/>
      <c r="P43" s="396"/>
      <c r="Q43" s="396" t="s">
        <v>99</v>
      </c>
      <c r="R43" s="396"/>
      <c r="S43" s="126"/>
      <c r="T43" s="392" t="s">
        <v>439</v>
      </c>
      <c r="U43" s="392" t="s">
        <v>440</v>
      </c>
      <c r="V43" s="392"/>
      <c r="W43" s="392" t="s">
        <v>429</v>
      </c>
      <c r="X43" s="392"/>
      <c r="Y43" s="120" t="s">
        <v>441</v>
      </c>
      <c r="Z43" s="392" t="s">
        <v>442</v>
      </c>
      <c r="AA43" s="392"/>
      <c r="AB43" s="392"/>
      <c r="AC43" s="392"/>
      <c r="AD43" s="392"/>
      <c r="AE43" s="392"/>
      <c r="AF43" s="123" t="s">
        <v>443</v>
      </c>
      <c r="AG43" s="392"/>
      <c r="AH43" s="392"/>
      <c r="AI43" s="392"/>
      <c r="AJ43" s="17"/>
    </row>
    <row r="44" spans="1:36" ht="30" customHeight="1">
      <c r="A44" s="472"/>
      <c r="B44" s="44" t="s">
        <v>444</v>
      </c>
      <c r="C44" s="391" t="s">
        <v>445</v>
      </c>
      <c r="D44" s="392" t="s">
        <v>446</v>
      </c>
      <c r="E44" s="392" t="s">
        <v>447</v>
      </c>
      <c r="F44" s="393">
        <v>43252</v>
      </c>
      <c r="G44" s="393">
        <v>44166</v>
      </c>
      <c r="H44" s="392" t="s">
        <v>448</v>
      </c>
      <c r="I44" s="394">
        <v>0</v>
      </c>
      <c r="J44" s="392" t="s">
        <v>449</v>
      </c>
      <c r="K44" s="392" t="s">
        <v>97</v>
      </c>
      <c r="L44" s="393"/>
      <c r="M44" s="392" t="s">
        <v>450</v>
      </c>
      <c r="N44" s="396"/>
      <c r="O44" s="396" t="s">
        <v>99</v>
      </c>
      <c r="P44" s="396"/>
      <c r="Q44" s="396"/>
      <c r="R44" s="396"/>
      <c r="S44" s="397"/>
      <c r="T44" s="392" t="s">
        <v>451</v>
      </c>
      <c r="U44" s="392"/>
      <c r="V44" s="392"/>
      <c r="W44" s="392"/>
      <c r="X44" s="392"/>
      <c r="Y44" s="392"/>
      <c r="Z44" s="392"/>
      <c r="AA44" s="392"/>
      <c r="AB44" s="392"/>
      <c r="AC44" s="392"/>
      <c r="AD44" s="392"/>
      <c r="AE44" s="392"/>
      <c r="AF44" s="392"/>
      <c r="AG44" s="392"/>
      <c r="AH44" s="392"/>
      <c r="AI44" s="392" t="s">
        <v>452</v>
      </c>
      <c r="AJ44" s="17"/>
    </row>
    <row r="45" spans="1:36" ht="30" customHeight="1">
      <c r="A45" s="472"/>
      <c r="B45" s="44" t="s">
        <v>453</v>
      </c>
      <c r="C45" s="392" t="s">
        <v>454</v>
      </c>
      <c r="D45" s="392" t="s">
        <v>455</v>
      </c>
      <c r="E45" s="392" t="s">
        <v>456</v>
      </c>
      <c r="F45" s="393">
        <v>43252</v>
      </c>
      <c r="G45" s="393">
        <v>44896</v>
      </c>
      <c r="H45" s="393" t="s">
        <v>293</v>
      </c>
      <c r="I45" s="394">
        <v>0</v>
      </c>
      <c r="J45" s="392" t="s">
        <v>457</v>
      </c>
      <c r="K45" s="392" t="s">
        <v>97</v>
      </c>
      <c r="L45" s="393"/>
      <c r="M45" s="392" t="s">
        <v>458</v>
      </c>
      <c r="N45" s="396"/>
      <c r="O45" s="396"/>
      <c r="P45" s="396" t="s">
        <v>99</v>
      </c>
      <c r="Q45" s="396"/>
      <c r="R45" s="396"/>
      <c r="S45" s="397"/>
      <c r="T45" s="392" t="s">
        <v>459</v>
      </c>
      <c r="U45" s="392"/>
      <c r="V45" s="392"/>
      <c r="W45" s="392" t="s">
        <v>293</v>
      </c>
      <c r="X45" s="392"/>
      <c r="Y45" s="392" t="s">
        <v>460</v>
      </c>
      <c r="Z45" s="392"/>
      <c r="AA45" s="392"/>
      <c r="AB45" s="392"/>
      <c r="AC45" s="392"/>
      <c r="AD45" s="392"/>
      <c r="AE45" s="392"/>
      <c r="AF45" s="392"/>
      <c r="AG45" s="392"/>
      <c r="AH45" s="392"/>
      <c r="AI45" s="392"/>
      <c r="AJ45" s="17"/>
    </row>
    <row r="46" spans="1:36" ht="30" customHeight="1">
      <c r="A46" s="472"/>
      <c r="B46" s="44" t="s">
        <v>461</v>
      </c>
      <c r="C46" s="392" t="s">
        <v>462</v>
      </c>
      <c r="D46" s="392" t="s">
        <v>463</v>
      </c>
      <c r="E46" s="392" t="s">
        <v>464</v>
      </c>
      <c r="F46" s="393">
        <v>43252</v>
      </c>
      <c r="G46" s="393">
        <v>43344</v>
      </c>
      <c r="H46" s="393" t="s">
        <v>122</v>
      </c>
      <c r="I46" s="394">
        <v>24000</v>
      </c>
      <c r="J46" s="392" t="s">
        <v>465</v>
      </c>
      <c r="K46" s="393" t="s">
        <v>466</v>
      </c>
      <c r="L46" s="393"/>
      <c r="M46" s="392" t="s">
        <v>467</v>
      </c>
      <c r="N46" s="396"/>
      <c r="O46" s="396"/>
      <c r="P46" s="396"/>
      <c r="Q46" s="396" t="s">
        <v>99</v>
      </c>
      <c r="R46" s="396"/>
      <c r="S46" s="397"/>
      <c r="T46" s="392" t="s">
        <v>468</v>
      </c>
      <c r="U46" s="396" t="s">
        <v>469</v>
      </c>
      <c r="V46" s="392" t="s">
        <v>470</v>
      </c>
      <c r="W46" s="396" t="s">
        <v>465</v>
      </c>
      <c r="X46" s="392"/>
      <c r="Y46" s="392"/>
      <c r="Z46" s="392"/>
      <c r="AA46" s="392"/>
      <c r="AB46" s="392"/>
      <c r="AC46" s="393">
        <v>44409</v>
      </c>
      <c r="AD46" s="392"/>
      <c r="AE46" s="392"/>
      <c r="AF46" s="392"/>
      <c r="AG46" s="392"/>
      <c r="AH46" s="392"/>
      <c r="AI46" s="392"/>
      <c r="AJ46" s="17"/>
    </row>
    <row r="47" spans="1:36" ht="30" customHeight="1">
      <c r="A47" s="472"/>
      <c r="B47" s="44" t="s">
        <v>471</v>
      </c>
      <c r="C47" s="392" t="s">
        <v>472</v>
      </c>
      <c r="D47" s="392" t="s">
        <v>473</v>
      </c>
      <c r="E47" s="392" t="s">
        <v>474</v>
      </c>
      <c r="F47" s="393">
        <v>43252</v>
      </c>
      <c r="G47" s="393">
        <v>43800</v>
      </c>
      <c r="H47" s="392" t="s">
        <v>465</v>
      </c>
      <c r="I47" s="394">
        <v>18000</v>
      </c>
      <c r="J47" s="392" t="s">
        <v>475</v>
      </c>
      <c r="K47" s="392" t="s">
        <v>476</v>
      </c>
      <c r="L47" s="393"/>
      <c r="M47" s="392" t="s">
        <v>477</v>
      </c>
      <c r="N47" s="396"/>
      <c r="O47" s="396"/>
      <c r="P47" s="396"/>
      <c r="Q47" s="396" t="s">
        <v>99</v>
      </c>
      <c r="R47" s="396"/>
      <c r="S47" s="397"/>
      <c r="T47" s="396" t="s">
        <v>478</v>
      </c>
      <c r="U47" s="396" t="s">
        <v>479</v>
      </c>
      <c r="V47" s="396"/>
      <c r="W47" s="396" t="s">
        <v>465</v>
      </c>
      <c r="X47" s="392"/>
      <c r="Y47" s="392"/>
      <c r="Z47" s="392"/>
      <c r="AA47" s="392"/>
      <c r="AB47" s="392"/>
      <c r="AC47" s="393">
        <v>45078</v>
      </c>
      <c r="AD47" s="392"/>
      <c r="AE47" s="392"/>
      <c r="AF47" s="392" t="s">
        <v>480</v>
      </c>
      <c r="AG47" s="392"/>
      <c r="AH47" s="392"/>
      <c r="AI47" s="392"/>
      <c r="AJ47" s="17"/>
    </row>
    <row r="48" spans="1:36" ht="30" customHeight="1">
      <c r="A48" s="472"/>
      <c r="B48" s="44" t="s">
        <v>481</v>
      </c>
      <c r="C48" s="391" t="s">
        <v>482</v>
      </c>
      <c r="D48" s="392" t="s">
        <v>483</v>
      </c>
      <c r="E48" s="392" t="s">
        <v>484</v>
      </c>
      <c r="F48" s="393">
        <v>43466</v>
      </c>
      <c r="G48" s="393">
        <v>43800</v>
      </c>
      <c r="H48" s="392" t="s">
        <v>485</v>
      </c>
      <c r="I48" s="394">
        <v>170000</v>
      </c>
      <c r="J48" s="392" t="s">
        <v>465</v>
      </c>
      <c r="K48" s="392" t="s">
        <v>476</v>
      </c>
      <c r="L48" s="393"/>
      <c r="M48" s="392" t="s">
        <v>486</v>
      </c>
      <c r="N48" s="396"/>
      <c r="O48" s="396" t="s">
        <v>99</v>
      </c>
      <c r="P48" s="396"/>
      <c r="Q48" s="396"/>
      <c r="R48" s="396"/>
      <c r="S48" s="397"/>
      <c r="T48" s="392" t="s">
        <v>487</v>
      </c>
      <c r="U48" s="396" t="s">
        <v>488</v>
      </c>
      <c r="V48" s="392" t="s">
        <v>489</v>
      </c>
      <c r="W48" s="392" t="s">
        <v>465</v>
      </c>
      <c r="X48" s="392"/>
      <c r="Y48" s="392"/>
      <c r="Z48" s="392"/>
      <c r="AA48" s="392"/>
      <c r="AB48" s="392"/>
      <c r="AC48" s="392"/>
      <c r="AD48" s="392"/>
      <c r="AE48" s="392"/>
      <c r="AF48" s="392"/>
      <c r="AG48" s="392"/>
      <c r="AH48" s="392"/>
      <c r="AI48" s="392"/>
      <c r="AJ48" s="17"/>
    </row>
    <row r="49" spans="1:36" ht="30" customHeight="1">
      <c r="A49" s="471" t="s">
        <v>490</v>
      </c>
      <c r="B49" s="44" t="s">
        <v>491</v>
      </c>
      <c r="C49" s="392" t="s">
        <v>492</v>
      </c>
      <c r="D49" s="392" t="s">
        <v>493</v>
      </c>
      <c r="E49" s="392" t="s">
        <v>494</v>
      </c>
      <c r="F49" s="393">
        <v>43483</v>
      </c>
      <c r="G49" s="393">
        <v>44197</v>
      </c>
      <c r="H49" s="393" t="s">
        <v>495</v>
      </c>
      <c r="I49" s="394">
        <v>15000</v>
      </c>
      <c r="J49" s="392" t="s">
        <v>496</v>
      </c>
      <c r="K49" s="393" t="s">
        <v>97</v>
      </c>
      <c r="L49" s="393"/>
      <c r="M49" s="392" t="s">
        <v>497</v>
      </c>
      <c r="N49" s="396"/>
      <c r="O49" s="396" t="s">
        <v>112</v>
      </c>
      <c r="P49" s="396"/>
      <c r="Q49" s="396"/>
      <c r="R49" s="396"/>
      <c r="S49" s="397"/>
      <c r="T49" s="392" t="s">
        <v>498</v>
      </c>
      <c r="U49" s="392"/>
      <c r="V49" s="392" t="s">
        <v>499</v>
      </c>
      <c r="W49" s="392" t="s">
        <v>500</v>
      </c>
      <c r="X49" s="392" t="s">
        <v>501</v>
      </c>
      <c r="Y49" s="396" t="s">
        <v>502</v>
      </c>
      <c r="Z49" s="392" t="s">
        <v>503</v>
      </c>
      <c r="AA49" s="392"/>
      <c r="AB49" s="393">
        <v>43831</v>
      </c>
      <c r="AC49" s="393">
        <v>44927</v>
      </c>
      <c r="AD49" s="392"/>
      <c r="AE49" s="392"/>
      <c r="AF49" s="392" t="s">
        <v>504</v>
      </c>
      <c r="AG49" s="392"/>
      <c r="AH49" s="392"/>
      <c r="AI49" s="392" t="s">
        <v>505</v>
      </c>
      <c r="AJ49" s="17"/>
    </row>
    <row r="50" spans="1:36" ht="30" customHeight="1">
      <c r="A50" s="472"/>
      <c r="B50" s="44" t="s">
        <v>506</v>
      </c>
      <c r="C50" s="391" t="s">
        <v>507</v>
      </c>
      <c r="D50" s="392" t="s">
        <v>508</v>
      </c>
      <c r="E50" s="392" t="s">
        <v>509</v>
      </c>
      <c r="F50" s="393">
        <v>43483</v>
      </c>
      <c r="G50" s="393">
        <v>43831</v>
      </c>
      <c r="H50" s="393" t="s">
        <v>510</v>
      </c>
      <c r="I50" s="394">
        <v>0</v>
      </c>
      <c r="J50" s="392" t="s">
        <v>511</v>
      </c>
      <c r="K50" s="393" t="s">
        <v>97</v>
      </c>
      <c r="L50" s="392"/>
      <c r="M50" s="392" t="s">
        <v>512</v>
      </c>
      <c r="N50" s="396"/>
      <c r="O50" s="396"/>
      <c r="P50" s="396"/>
      <c r="Q50" s="396" t="s">
        <v>99</v>
      </c>
      <c r="R50" s="396"/>
      <c r="S50" s="397"/>
      <c r="T50" s="392" t="s">
        <v>513</v>
      </c>
      <c r="U50" s="392"/>
      <c r="V50" s="392"/>
      <c r="W50" s="392" t="s">
        <v>510</v>
      </c>
      <c r="X50" s="392"/>
      <c r="Y50" s="392"/>
      <c r="Z50" s="392"/>
      <c r="AA50" s="392"/>
      <c r="AB50" s="392"/>
      <c r="AC50" s="393">
        <v>45078</v>
      </c>
      <c r="AD50" s="392"/>
      <c r="AE50" s="392"/>
      <c r="AF50" s="392" t="s">
        <v>514</v>
      </c>
      <c r="AG50" s="392"/>
      <c r="AH50" s="392"/>
      <c r="AI50" s="392" t="s">
        <v>515</v>
      </c>
      <c r="AJ50" s="17"/>
    </row>
    <row r="51" spans="1:36" ht="30" customHeight="1">
      <c r="A51" s="472"/>
      <c r="B51" s="44" t="s">
        <v>516</v>
      </c>
      <c r="C51" s="392" t="s">
        <v>517</v>
      </c>
      <c r="D51" s="392" t="s">
        <v>518</v>
      </c>
      <c r="E51" s="392" t="s">
        <v>519</v>
      </c>
      <c r="F51" s="393">
        <v>43483</v>
      </c>
      <c r="G51" s="393">
        <v>44197</v>
      </c>
      <c r="H51" s="393" t="s">
        <v>520</v>
      </c>
      <c r="I51" s="394">
        <v>20000</v>
      </c>
      <c r="J51" s="392" t="s">
        <v>521</v>
      </c>
      <c r="K51" s="393" t="s">
        <v>97</v>
      </c>
      <c r="L51" s="393"/>
      <c r="M51" s="392" t="s">
        <v>522</v>
      </c>
      <c r="N51" s="396"/>
      <c r="O51" s="396" t="s">
        <v>99</v>
      </c>
      <c r="P51" s="396"/>
      <c r="Q51" s="396"/>
      <c r="R51" s="396"/>
      <c r="S51" s="397" t="s">
        <v>77</v>
      </c>
      <c r="T51" s="392" t="s">
        <v>523</v>
      </c>
      <c r="U51" s="392"/>
      <c r="V51" s="121"/>
      <c r="W51" s="392"/>
      <c r="X51" s="392"/>
      <c r="Y51" s="392"/>
      <c r="Z51" s="392"/>
      <c r="AA51" s="392"/>
      <c r="AB51" s="392"/>
      <c r="AC51" s="392"/>
      <c r="AD51" s="392"/>
      <c r="AE51" s="392"/>
      <c r="AF51" s="392"/>
      <c r="AG51" s="392"/>
      <c r="AH51" s="392"/>
      <c r="AI51" s="392" t="s">
        <v>524</v>
      </c>
      <c r="AJ51" s="17"/>
    </row>
    <row r="52" spans="1:36" ht="30" customHeight="1">
      <c r="A52" s="472"/>
      <c r="B52" s="44" t="s">
        <v>525</v>
      </c>
      <c r="C52" s="392" t="s">
        <v>526</v>
      </c>
      <c r="D52" s="392" t="s">
        <v>527</v>
      </c>
      <c r="E52" s="392" t="s">
        <v>528</v>
      </c>
      <c r="F52" s="393">
        <v>43252</v>
      </c>
      <c r="G52" s="393">
        <v>44197</v>
      </c>
      <c r="H52" s="393" t="s">
        <v>529</v>
      </c>
      <c r="I52" s="394">
        <v>30000</v>
      </c>
      <c r="J52" s="393" t="s">
        <v>495</v>
      </c>
      <c r="K52" s="392" t="s">
        <v>530</v>
      </c>
      <c r="L52" s="393"/>
      <c r="M52" s="392" t="s">
        <v>531</v>
      </c>
      <c r="N52" s="396"/>
      <c r="O52" s="396" t="s">
        <v>99</v>
      </c>
      <c r="P52" s="396"/>
      <c r="Q52" s="396"/>
      <c r="R52" s="396"/>
      <c r="S52" s="126"/>
      <c r="T52" s="392" t="s">
        <v>451</v>
      </c>
      <c r="U52" s="392"/>
      <c r="V52" s="392"/>
      <c r="W52" s="392"/>
      <c r="X52" s="392"/>
      <c r="Y52" s="396"/>
      <c r="Z52" s="397" t="s">
        <v>532</v>
      </c>
      <c r="AA52" s="392"/>
      <c r="AB52" s="392"/>
      <c r="AC52" s="392"/>
      <c r="AD52" s="393" t="s">
        <v>500</v>
      </c>
      <c r="AE52" s="392"/>
      <c r="AF52" s="392"/>
      <c r="AG52" s="392"/>
      <c r="AH52" s="392"/>
      <c r="AI52" s="392"/>
      <c r="AJ52" s="17"/>
    </row>
    <row r="53" spans="1:36" ht="30" customHeight="1">
      <c r="A53" s="472"/>
      <c r="B53" s="44" t="s">
        <v>533</v>
      </c>
      <c r="C53" s="392" t="s">
        <v>534</v>
      </c>
      <c r="D53" s="392" t="s">
        <v>535</v>
      </c>
      <c r="E53" s="392" t="s">
        <v>536</v>
      </c>
      <c r="F53" s="393">
        <v>43252</v>
      </c>
      <c r="G53" s="393">
        <v>44896</v>
      </c>
      <c r="H53" s="393" t="s">
        <v>529</v>
      </c>
      <c r="I53" s="394">
        <v>600000</v>
      </c>
      <c r="J53" s="393" t="s">
        <v>537</v>
      </c>
      <c r="K53" s="393" t="s">
        <v>538</v>
      </c>
      <c r="L53" s="393"/>
      <c r="M53" s="392" t="s">
        <v>539</v>
      </c>
      <c r="N53" s="396"/>
      <c r="O53" s="396" t="s">
        <v>99</v>
      </c>
      <c r="P53" s="396"/>
      <c r="Q53" s="396"/>
      <c r="R53" s="396"/>
      <c r="S53" s="397"/>
      <c r="T53" s="392" t="s">
        <v>540</v>
      </c>
      <c r="U53" s="392"/>
      <c r="V53" s="392"/>
      <c r="W53" s="392"/>
      <c r="X53" s="392"/>
      <c r="Y53" s="396" t="s">
        <v>541</v>
      </c>
      <c r="Z53" s="392" t="s">
        <v>247</v>
      </c>
      <c r="AA53" s="392"/>
      <c r="AB53" s="392"/>
      <c r="AC53" s="393">
        <v>45078</v>
      </c>
      <c r="AD53" s="392" t="s">
        <v>357</v>
      </c>
      <c r="AE53" s="392"/>
      <c r="AF53" s="392"/>
      <c r="AG53" s="392"/>
      <c r="AH53" s="392"/>
      <c r="AI53" s="392" t="s">
        <v>542</v>
      </c>
      <c r="AJ53" s="17"/>
    </row>
    <row r="54" spans="1:36" ht="30" customHeight="1">
      <c r="A54" s="472"/>
      <c r="B54" s="44" t="s">
        <v>543</v>
      </c>
      <c r="C54" s="392" t="s">
        <v>544</v>
      </c>
      <c r="D54" s="392" t="s">
        <v>545</v>
      </c>
      <c r="E54" s="392" t="s">
        <v>546</v>
      </c>
      <c r="F54" s="393">
        <v>43252</v>
      </c>
      <c r="G54" s="393">
        <v>43831</v>
      </c>
      <c r="H54" s="393" t="s">
        <v>547</v>
      </c>
      <c r="I54" s="394">
        <v>0</v>
      </c>
      <c r="J54" s="392" t="s">
        <v>548</v>
      </c>
      <c r="K54" s="393" t="s">
        <v>97</v>
      </c>
      <c r="L54" s="393"/>
      <c r="M54" s="392" t="s">
        <v>549</v>
      </c>
      <c r="N54" s="396"/>
      <c r="O54" s="396" t="s">
        <v>99</v>
      </c>
      <c r="P54" s="396"/>
      <c r="Q54" s="396"/>
      <c r="R54" s="396"/>
      <c r="S54" s="397" t="s">
        <v>78</v>
      </c>
      <c r="T54" s="392" t="s">
        <v>550</v>
      </c>
      <c r="U54" s="392"/>
      <c r="V54" s="396" t="s">
        <v>551</v>
      </c>
      <c r="W54" s="392" t="s">
        <v>510</v>
      </c>
      <c r="X54" s="392"/>
      <c r="Y54" s="392"/>
      <c r="Z54" s="392"/>
      <c r="AA54" s="392"/>
      <c r="AB54" s="392"/>
      <c r="AC54" s="392"/>
      <c r="AD54" s="392"/>
      <c r="AE54" s="392"/>
      <c r="AF54" s="392"/>
      <c r="AG54" s="392"/>
      <c r="AH54" s="392"/>
      <c r="AI54" s="392" t="s">
        <v>552</v>
      </c>
      <c r="AJ54" s="17"/>
    </row>
    <row r="55" spans="1:36" ht="30" customHeight="1">
      <c r="A55" s="472"/>
      <c r="B55" s="44" t="s">
        <v>553</v>
      </c>
      <c r="C55" s="392" t="s">
        <v>554</v>
      </c>
      <c r="D55" s="392" t="s">
        <v>555</v>
      </c>
      <c r="E55" s="392" t="s">
        <v>556</v>
      </c>
      <c r="F55" s="393">
        <v>43252</v>
      </c>
      <c r="G55" s="393">
        <v>44896</v>
      </c>
      <c r="H55" s="393" t="s">
        <v>547</v>
      </c>
      <c r="I55" s="394">
        <v>1000000</v>
      </c>
      <c r="J55" s="392" t="s">
        <v>557</v>
      </c>
      <c r="K55" s="393" t="s">
        <v>538</v>
      </c>
      <c r="L55" s="393"/>
      <c r="M55" s="392" t="s">
        <v>558</v>
      </c>
      <c r="N55" s="396"/>
      <c r="O55" s="396"/>
      <c r="P55" s="396"/>
      <c r="Q55" s="396" t="s">
        <v>99</v>
      </c>
      <c r="R55" s="396"/>
      <c r="S55" s="126"/>
      <c r="T55" s="392" t="s">
        <v>559</v>
      </c>
      <c r="U55" s="124"/>
      <c r="V55" s="392"/>
      <c r="W55" s="392" t="s">
        <v>510</v>
      </c>
      <c r="X55" s="392"/>
      <c r="Y55" s="392"/>
      <c r="Z55" s="392"/>
      <c r="AA55" s="392"/>
      <c r="AB55" s="392"/>
      <c r="AC55" s="392"/>
      <c r="AD55" s="392"/>
      <c r="AE55" s="392"/>
      <c r="AF55" s="392"/>
      <c r="AG55" s="392"/>
      <c r="AH55" s="392"/>
      <c r="AI55" s="392"/>
      <c r="AJ55" s="17"/>
    </row>
    <row r="56" spans="1:36" ht="30" customHeight="1">
      <c r="A56" s="472"/>
      <c r="B56" s="44" t="s">
        <v>560</v>
      </c>
      <c r="C56" s="392" t="s">
        <v>561</v>
      </c>
      <c r="D56" s="392" t="s">
        <v>562</v>
      </c>
      <c r="E56" s="392" t="s">
        <v>563</v>
      </c>
      <c r="F56" s="393">
        <v>43483</v>
      </c>
      <c r="G56" s="393">
        <v>43831</v>
      </c>
      <c r="H56" s="392" t="s">
        <v>520</v>
      </c>
      <c r="I56" s="394">
        <v>7000</v>
      </c>
      <c r="J56" s="392" t="s">
        <v>564</v>
      </c>
      <c r="K56" s="393" t="s">
        <v>97</v>
      </c>
      <c r="L56" s="393"/>
      <c r="M56" s="392" t="s">
        <v>565</v>
      </c>
      <c r="N56" s="396"/>
      <c r="O56" s="396" t="s">
        <v>99</v>
      </c>
      <c r="P56" s="396"/>
      <c r="Q56" s="396"/>
      <c r="R56" s="396"/>
      <c r="S56" s="397" t="s">
        <v>78</v>
      </c>
      <c r="T56" s="392" t="s">
        <v>451</v>
      </c>
      <c r="U56" s="392"/>
      <c r="V56" s="396" t="s">
        <v>566</v>
      </c>
      <c r="W56" s="392"/>
      <c r="X56" s="392"/>
      <c r="Y56" s="392"/>
      <c r="Z56" s="392"/>
      <c r="AA56" s="392"/>
      <c r="AB56" s="392"/>
      <c r="AC56" s="392"/>
      <c r="AD56" s="392"/>
      <c r="AE56" s="392"/>
      <c r="AF56" s="392"/>
      <c r="AG56" s="392"/>
      <c r="AH56" s="392"/>
      <c r="AI56" s="392" t="s">
        <v>567</v>
      </c>
      <c r="AJ56" s="17"/>
    </row>
    <row r="57" spans="1:36" ht="30" customHeight="1">
      <c r="A57" s="472"/>
      <c r="B57" s="44" t="s">
        <v>568</v>
      </c>
      <c r="C57" s="391" t="s">
        <v>569</v>
      </c>
      <c r="D57" s="392" t="s">
        <v>570</v>
      </c>
      <c r="E57" s="392" t="s">
        <v>571</v>
      </c>
      <c r="F57" s="393">
        <v>43617</v>
      </c>
      <c r="G57" s="393">
        <v>43739</v>
      </c>
      <c r="H57" s="392" t="s">
        <v>122</v>
      </c>
      <c r="I57" s="394">
        <v>9600</v>
      </c>
      <c r="J57" s="392" t="s">
        <v>572</v>
      </c>
      <c r="K57" s="392" t="s">
        <v>573</v>
      </c>
      <c r="L57" s="393"/>
      <c r="M57" s="391" t="s">
        <v>574</v>
      </c>
      <c r="N57" s="396"/>
      <c r="O57" s="396" t="s">
        <v>99</v>
      </c>
      <c r="P57" s="396"/>
      <c r="Q57" s="396"/>
      <c r="R57" s="396"/>
      <c r="S57" s="397"/>
      <c r="T57" s="392" t="s">
        <v>150</v>
      </c>
      <c r="U57" s="392"/>
      <c r="V57" s="392" t="s">
        <v>575</v>
      </c>
      <c r="W57" s="392"/>
      <c r="X57" s="392"/>
      <c r="Y57" s="392"/>
      <c r="Z57" s="392"/>
      <c r="AA57" s="392"/>
      <c r="AB57" s="392"/>
      <c r="AC57" s="393">
        <v>43891</v>
      </c>
      <c r="AD57" s="392"/>
      <c r="AE57" s="392"/>
      <c r="AF57" s="392"/>
      <c r="AG57" s="392"/>
      <c r="AH57" s="392"/>
      <c r="AI57" s="392" t="s">
        <v>576</v>
      </c>
      <c r="AJ57" s="17"/>
    </row>
    <row r="58" spans="1:36" ht="30" customHeight="1">
      <c r="A58" s="471" t="s">
        <v>577</v>
      </c>
      <c r="B58" s="44" t="s">
        <v>578</v>
      </c>
      <c r="C58" s="392" t="s">
        <v>579</v>
      </c>
      <c r="D58" s="392" t="s">
        <v>580</v>
      </c>
      <c r="E58" s="392" t="s">
        <v>581</v>
      </c>
      <c r="F58" s="393">
        <v>43252</v>
      </c>
      <c r="G58" s="393">
        <v>43617</v>
      </c>
      <c r="H58" s="393" t="s">
        <v>582</v>
      </c>
      <c r="I58" s="394">
        <v>0</v>
      </c>
      <c r="J58" s="392" t="s">
        <v>583</v>
      </c>
      <c r="K58" s="393" t="s">
        <v>97</v>
      </c>
      <c r="L58" s="393"/>
      <c r="M58" s="392" t="s">
        <v>394</v>
      </c>
      <c r="N58" s="396"/>
      <c r="O58" s="396" t="s">
        <v>99</v>
      </c>
      <c r="P58" s="396"/>
      <c r="Q58" s="396"/>
      <c r="R58" s="396"/>
      <c r="S58" s="126"/>
      <c r="T58" s="392" t="s">
        <v>451</v>
      </c>
      <c r="U58" s="392"/>
      <c r="V58" s="392"/>
      <c r="W58" s="392"/>
      <c r="X58" s="392"/>
      <c r="Y58" s="392" t="s">
        <v>584</v>
      </c>
      <c r="Z58" s="392" t="s">
        <v>585</v>
      </c>
      <c r="AA58" s="392"/>
      <c r="AB58" s="392"/>
      <c r="AC58" s="393">
        <v>45078</v>
      </c>
      <c r="AD58" s="134"/>
      <c r="AE58" s="392"/>
      <c r="AF58" s="392" t="s">
        <v>586</v>
      </c>
      <c r="AG58" s="392"/>
      <c r="AH58" s="392"/>
      <c r="AI58" s="392"/>
      <c r="AJ58" s="17"/>
    </row>
    <row r="59" spans="1:36" ht="30" customHeight="1">
      <c r="A59" s="472"/>
      <c r="B59" s="44" t="s">
        <v>587</v>
      </c>
      <c r="C59" s="392" t="s">
        <v>588</v>
      </c>
      <c r="D59" s="392" t="s">
        <v>589</v>
      </c>
      <c r="E59" s="392" t="s">
        <v>590</v>
      </c>
      <c r="F59" s="393">
        <v>43252</v>
      </c>
      <c r="G59" s="393">
        <v>44743</v>
      </c>
      <c r="H59" s="393" t="s">
        <v>591</v>
      </c>
      <c r="I59" s="394">
        <v>20000</v>
      </c>
      <c r="J59" s="392" t="s">
        <v>592</v>
      </c>
      <c r="K59" s="393" t="s">
        <v>97</v>
      </c>
      <c r="L59" s="392"/>
      <c r="M59" s="392" t="s">
        <v>593</v>
      </c>
      <c r="N59" s="396"/>
      <c r="O59" s="396" t="s">
        <v>99</v>
      </c>
      <c r="P59" s="396"/>
      <c r="Q59" s="396"/>
      <c r="R59" s="396"/>
      <c r="S59" s="397"/>
      <c r="T59" s="392" t="s">
        <v>150</v>
      </c>
      <c r="U59" s="392"/>
      <c r="V59" s="392" t="s">
        <v>594</v>
      </c>
      <c r="W59" s="392" t="s">
        <v>591</v>
      </c>
      <c r="X59" s="392" t="s">
        <v>595</v>
      </c>
      <c r="Y59" s="396" t="s">
        <v>596</v>
      </c>
      <c r="Z59" s="392" t="s">
        <v>597</v>
      </c>
      <c r="AA59" s="392"/>
      <c r="AB59" s="393">
        <v>43800</v>
      </c>
      <c r="AC59" s="393">
        <v>43983</v>
      </c>
      <c r="AD59" s="392" t="s">
        <v>598</v>
      </c>
      <c r="AE59" s="392"/>
      <c r="AF59" s="392" t="s">
        <v>599</v>
      </c>
      <c r="AG59" s="392"/>
      <c r="AH59" s="392"/>
      <c r="AI59" s="392" t="s">
        <v>600</v>
      </c>
      <c r="AJ59" s="17"/>
    </row>
    <row r="60" spans="1:36" ht="30" customHeight="1">
      <c r="A60" s="472"/>
      <c r="B60" s="44" t="s">
        <v>601</v>
      </c>
      <c r="C60" s="391" t="s">
        <v>602</v>
      </c>
      <c r="D60" s="392" t="s">
        <v>603</v>
      </c>
      <c r="E60" s="392" t="s">
        <v>604</v>
      </c>
      <c r="F60" s="393">
        <v>43252</v>
      </c>
      <c r="G60" s="393">
        <v>44743</v>
      </c>
      <c r="H60" s="393" t="s">
        <v>605</v>
      </c>
      <c r="I60" s="394">
        <v>0</v>
      </c>
      <c r="J60" s="120" t="s">
        <v>606</v>
      </c>
      <c r="K60" s="393" t="s">
        <v>97</v>
      </c>
      <c r="L60" s="393"/>
      <c r="M60" s="392" t="s">
        <v>607</v>
      </c>
      <c r="N60" s="396"/>
      <c r="O60" s="396"/>
      <c r="P60" s="396"/>
      <c r="Q60" s="396" t="s">
        <v>99</v>
      </c>
      <c r="R60" s="396"/>
      <c r="S60" s="396"/>
      <c r="T60" s="392" t="s">
        <v>608</v>
      </c>
      <c r="U60" s="392"/>
      <c r="V60" s="392"/>
      <c r="W60" s="392" t="s">
        <v>605</v>
      </c>
      <c r="X60" s="392"/>
      <c r="Y60" s="392"/>
      <c r="Z60" s="392"/>
      <c r="AA60" s="392"/>
      <c r="AB60" s="392"/>
      <c r="AC60" s="396"/>
      <c r="AD60" s="392"/>
      <c r="AE60" s="392"/>
      <c r="AF60" s="392" t="s">
        <v>609</v>
      </c>
      <c r="AG60" s="392"/>
      <c r="AH60" s="392"/>
      <c r="AI60" s="392" t="s">
        <v>610</v>
      </c>
      <c r="AJ60" s="17"/>
    </row>
    <row r="61" spans="1:36" ht="30" customHeight="1">
      <c r="A61" s="472"/>
      <c r="B61" s="44" t="s">
        <v>611</v>
      </c>
      <c r="C61" s="392" t="s">
        <v>612</v>
      </c>
      <c r="D61" s="392" t="s">
        <v>613</v>
      </c>
      <c r="E61" s="392" t="s">
        <v>614</v>
      </c>
      <c r="F61" s="393">
        <v>43252</v>
      </c>
      <c r="G61" s="393">
        <v>43617</v>
      </c>
      <c r="H61" s="393" t="s">
        <v>615</v>
      </c>
      <c r="I61" s="394">
        <v>0</v>
      </c>
      <c r="J61" s="393" t="s">
        <v>616</v>
      </c>
      <c r="K61" s="393" t="s">
        <v>97</v>
      </c>
      <c r="L61" s="393"/>
      <c r="M61" s="392" t="s">
        <v>617</v>
      </c>
      <c r="N61" s="396"/>
      <c r="O61" s="396"/>
      <c r="P61" s="396" t="s">
        <v>99</v>
      </c>
      <c r="Q61" s="396"/>
      <c r="R61" s="396"/>
      <c r="S61" s="396"/>
      <c r="T61" s="396" t="s">
        <v>618</v>
      </c>
      <c r="U61" s="392"/>
      <c r="V61" s="392"/>
      <c r="W61" s="392" t="s">
        <v>95</v>
      </c>
      <c r="X61" s="392"/>
      <c r="Y61" s="392"/>
      <c r="Z61" s="392"/>
      <c r="AA61" s="392"/>
      <c r="AB61" s="392"/>
      <c r="AC61" s="393">
        <v>43800</v>
      </c>
      <c r="AD61" s="392"/>
      <c r="AE61" s="392"/>
      <c r="AF61" s="392"/>
      <c r="AG61" s="392"/>
      <c r="AH61" s="392"/>
      <c r="AI61" s="392"/>
      <c r="AJ61" s="17"/>
    </row>
    <row r="62" spans="1:36" ht="30" customHeight="1">
      <c r="A62" s="472"/>
      <c r="B62" s="44" t="s">
        <v>619</v>
      </c>
      <c r="C62" s="392" t="s">
        <v>620</v>
      </c>
      <c r="D62" s="392" t="s">
        <v>621</v>
      </c>
      <c r="E62" s="392" t="s">
        <v>614</v>
      </c>
      <c r="F62" s="393">
        <v>43252</v>
      </c>
      <c r="G62" s="393">
        <v>43435</v>
      </c>
      <c r="H62" s="393" t="s">
        <v>615</v>
      </c>
      <c r="I62" s="394">
        <v>0</v>
      </c>
      <c r="J62" s="392" t="s">
        <v>622</v>
      </c>
      <c r="K62" s="392" t="s">
        <v>97</v>
      </c>
      <c r="L62" s="393"/>
      <c r="M62" s="392" t="s">
        <v>623</v>
      </c>
      <c r="N62" s="396"/>
      <c r="O62" s="396"/>
      <c r="P62" s="396" t="s">
        <v>99</v>
      </c>
      <c r="Q62" s="396"/>
      <c r="R62" s="396"/>
      <c r="S62" s="396"/>
      <c r="T62" s="396" t="s">
        <v>624</v>
      </c>
      <c r="U62" s="392"/>
      <c r="V62" s="392"/>
      <c r="W62" s="392" t="s">
        <v>95</v>
      </c>
      <c r="X62" s="392"/>
      <c r="Y62" s="392"/>
      <c r="Z62" s="392"/>
      <c r="AA62" s="392"/>
      <c r="AB62" s="392"/>
      <c r="AC62" s="393">
        <v>43983</v>
      </c>
      <c r="AD62" s="392"/>
      <c r="AE62" s="392"/>
      <c r="AF62" s="392"/>
      <c r="AG62" s="392"/>
      <c r="AH62" s="392"/>
      <c r="AI62" s="392"/>
      <c r="AJ62" s="17"/>
    </row>
    <row r="63" spans="1:36" ht="30" customHeight="1">
      <c r="A63" s="473"/>
      <c r="B63" s="44" t="s">
        <v>625</v>
      </c>
      <c r="C63" s="404" t="s">
        <v>626</v>
      </c>
      <c r="D63" s="404" t="s">
        <v>627</v>
      </c>
      <c r="E63" s="404" t="s">
        <v>628</v>
      </c>
      <c r="F63" s="393">
        <v>43252</v>
      </c>
      <c r="G63" s="393">
        <v>44713</v>
      </c>
      <c r="H63" s="393" t="s">
        <v>629</v>
      </c>
      <c r="I63" s="394">
        <v>2000000</v>
      </c>
      <c r="J63" s="404" t="s">
        <v>630</v>
      </c>
      <c r="K63" s="404" t="s">
        <v>631</v>
      </c>
      <c r="L63" s="393"/>
      <c r="M63" s="404" t="s">
        <v>632</v>
      </c>
      <c r="N63" s="396"/>
      <c r="O63" s="396"/>
      <c r="P63" s="396"/>
      <c r="Q63" s="396" t="s">
        <v>99</v>
      </c>
      <c r="R63" s="396"/>
      <c r="S63" s="397"/>
      <c r="T63" s="396" t="s">
        <v>633</v>
      </c>
      <c r="U63" s="392"/>
      <c r="V63" s="392"/>
      <c r="W63" s="392" t="s">
        <v>634</v>
      </c>
      <c r="X63" s="392"/>
      <c r="Y63" s="404" t="s">
        <v>635</v>
      </c>
      <c r="Z63" s="392"/>
      <c r="AA63" s="392"/>
      <c r="AB63" s="392"/>
      <c r="AC63" s="393">
        <v>45078</v>
      </c>
      <c r="AD63" s="392"/>
      <c r="AE63" s="392"/>
      <c r="AF63" s="392"/>
      <c r="AG63" s="392"/>
      <c r="AH63" s="392"/>
      <c r="AI63" s="392"/>
      <c r="AJ63" s="17"/>
    </row>
    <row r="64" spans="1:36">
      <c r="AJ64" s="17"/>
    </row>
    <row r="65" spans="1:36">
      <c r="B65" s="63"/>
      <c r="AJ65" s="17"/>
    </row>
    <row r="66" spans="1:36" ht="15.75" thickBot="1">
      <c r="L66" s="71"/>
      <c r="AJ66" s="17"/>
    </row>
    <row r="67" spans="1:36" ht="26.25" customHeight="1" thickBot="1">
      <c r="A67" s="67" t="s">
        <v>636</v>
      </c>
      <c r="B67" s="68"/>
      <c r="C67" s="68"/>
      <c r="D67" s="68"/>
      <c r="E67" s="68"/>
      <c r="F67" s="68"/>
      <c r="G67" s="68"/>
      <c r="H67" s="68"/>
      <c r="I67" s="68"/>
      <c r="J67" s="68"/>
      <c r="K67" s="68"/>
      <c r="L67" s="70"/>
      <c r="M67" s="69"/>
      <c r="AJ67" s="17"/>
    </row>
    <row r="68" spans="1:36" ht="26.25" customHeight="1" thickBot="1">
      <c r="A68" s="46"/>
      <c r="B68" s="47"/>
      <c r="C68" s="47"/>
      <c r="D68" s="48"/>
      <c r="E68" s="48"/>
      <c r="F68" s="48"/>
      <c r="G68" s="48"/>
      <c r="H68" s="48"/>
      <c r="I68" s="48"/>
      <c r="J68" s="48"/>
      <c r="K68" s="48"/>
      <c r="L68" s="48"/>
      <c r="M68" s="48"/>
      <c r="N68" s="48"/>
      <c r="AJ68" s="17"/>
    </row>
    <row r="69" spans="1:36" ht="43.5" customHeight="1" thickBot="1">
      <c r="A69" s="52" t="s">
        <v>637</v>
      </c>
      <c r="B69" s="53"/>
      <c r="C69" s="54">
        <f>COUNTA(C73:C81,C85:C93,C97:C105,C109:C117)</f>
        <v>1</v>
      </c>
      <c r="AJ69" s="17"/>
    </row>
    <row r="70" spans="1:36">
      <c r="AJ70" s="17"/>
    </row>
    <row r="71" spans="1:36" ht="15.75">
      <c r="A71" s="469" t="s">
        <v>638</v>
      </c>
      <c r="B71" s="447" t="s">
        <v>83</v>
      </c>
      <c r="C71" s="447" t="s">
        <v>1</v>
      </c>
      <c r="D71" s="447" t="s">
        <v>3</v>
      </c>
      <c r="E71" s="446" t="s">
        <v>5</v>
      </c>
      <c r="F71" s="447" t="s">
        <v>7</v>
      </c>
      <c r="G71" s="447"/>
      <c r="H71" s="447" t="s">
        <v>9</v>
      </c>
      <c r="I71" s="447" t="s">
        <v>13</v>
      </c>
      <c r="J71" s="468" t="s">
        <v>11</v>
      </c>
      <c r="K71" s="468" t="s">
        <v>84</v>
      </c>
      <c r="L71" s="468"/>
      <c r="M71" s="468" t="s">
        <v>19</v>
      </c>
      <c r="N71" s="45"/>
      <c r="AJ71" s="17"/>
    </row>
    <row r="72" spans="1:36" ht="15.75">
      <c r="A72" s="470"/>
      <c r="B72" s="447"/>
      <c r="C72" s="447"/>
      <c r="D72" s="447"/>
      <c r="E72" s="446"/>
      <c r="F72" s="49" t="s">
        <v>86</v>
      </c>
      <c r="G72" s="49" t="s">
        <v>87</v>
      </c>
      <c r="H72" s="447"/>
      <c r="I72" s="447"/>
      <c r="J72" s="468"/>
      <c r="K72" s="96" t="s">
        <v>88</v>
      </c>
      <c r="L72" s="96" t="s">
        <v>89</v>
      </c>
      <c r="M72" s="468"/>
      <c r="N72" s="2"/>
      <c r="AJ72" s="17"/>
    </row>
    <row r="73" spans="1:36" ht="56.25">
      <c r="A73" s="135">
        <v>6</v>
      </c>
      <c r="B73" s="135" t="s">
        <v>639</v>
      </c>
      <c r="C73" s="136" t="s">
        <v>640</v>
      </c>
      <c r="D73" s="136" t="s">
        <v>247</v>
      </c>
      <c r="E73" s="136"/>
      <c r="F73" s="137">
        <v>43709</v>
      </c>
      <c r="G73" s="137">
        <v>45078</v>
      </c>
      <c r="H73" s="136" t="s">
        <v>641</v>
      </c>
      <c r="I73" s="138">
        <v>0</v>
      </c>
      <c r="J73" s="60"/>
      <c r="K73" s="60"/>
      <c r="L73" s="60"/>
      <c r="M73" s="60"/>
      <c r="N73" s="2"/>
      <c r="AJ73" s="17"/>
    </row>
    <row r="74" spans="1:36">
      <c r="A74" s="44"/>
      <c r="B74" s="44"/>
      <c r="C74" s="62"/>
      <c r="D74" s="62"/>
      <c r="E74" s="62"/>
      <c r="F74" s="62"/>
      <c r="G74" s="62"/>
      <c r="H74" s="62"/>
      <c r="I74" s="62"/>
      <c r="J74" s="62"/>
      <c r="K74" s="62"/>
      <c r="L74" s="62"/>
      <c r="M74" s="62"/>
      <c r="N74" s="2"/>
      <c r="AJ74" s="17"/>
    </row>
    <row r="75" spans="1:36">
      <c r="A75" s="44"/>
      <c r="B75" s="44"/>
      <c r="C75" s="62"/>
      <c r="D75" s="62"/>
      <c r="E75" s="62"/>
      <c r="F75" s="62"/>
      <c r="G75" s="62"/>
      <c r="H75" s="62"/>
      <c r="I75" s="62"/>
      <c r="J75" s="62"/>
      <c r="K75" s="62"/>
      <c r="L75" s="62"/>
      <c r="M75" s="62"/>
      <c r="N75" s="2"/>
      <c r="AJ75" s="17"/>
    </row>
    <row r="76" spans="1:36">
      <c r="A76" s="44"/>
      <c r="B76" s="44"/>
      <c r="C76" s="62"/>
      <c r="D76" s="62"/>
      <c r="E76" s="62"/>
      <c r="F76" s="62"/>
      <c r="G76" s="62"/>
      <c r="H76" s="62"/>
      <c r="I76" s="62"/>
      <c r="J76" s="62"/>
      <c r="K76" s="62"/>
      <c r="L76" s="62"/>
      <c r="M76" s="62"/>
      <c r="N76" s="2"/>
      <c r="AJ76" s="17"/>
    </row>
    <row r="77" spans="1:36">
      <c r="A77" s="44"/>
      <c r="B77" s="44"/>
      <c r="C77" s="62"/>
      <c r="D77" s="62"/>
      <c r="E77" s="62"/>
      <c r="F77" s="62"/>
      <c r="G77" s="62"/>
      <c r="H77" s="62"/>
      <c r="I77" s="62"/>
      <c r="J77" s="62"/>
      <c r="K77" s="62"/>
      <c r="L77" s="62"/>
      <c r="M77" s="62"/>
      <c r="N77" s="2"/>
      <c r="AJ77" s="17"/>
    </row>
    <row r="78" spans="1:36">
      <c r="A78" s="44"/>
      <c r="B78" s="44"/>
      <c r="C78" s="62"/>
      <c r="D78" s="62"/>
      <c r="E78" s="62"/>
      <c r="F78" s="62"/>
      <c r="G78" s="62"/>
      <c r="H78" s="62"/>
      <c r="I78" s="62"/>
      <c r="J78" s="62"/>
      <c r="K78" s="62"/>
      <c r="L78" s="62"/>
      <c r="M78" s="62"/>
      <c r="N78" s="2"/>
      <c r="AJ78" s="17"/>
    </row>
    <row r="79" spans="1:36">
      <c r="A79" s="44"/>
      <c r="B79" s="44"/>
      <c r="C79" s="62"/>
      <c r="D79" s="62"/>
      <c r="E79" s="62"/>
      <c r="F79" s="62"/>
      <c r="G79" s="62"/>
      <c r="H79" s="62"/>
      <c r="I79" s="62"/>
      <c r="J79" s="62"/>
      <c r="K79" s="62"/>
      <c r="L79" s="62"/>
      <c r="M79" s="62"/>
      <c r="N79" s="2"/>
      <c r="AJ79" s="17"/>
    </row>
    <row r="80" spans="1:36">
      <c r="A80" s="44"/>
      <c r="B80" s="44"/>
      <c r="C80" s="62"/>
      <c r="D80" s="62"/>
      <c r="E80" s="62"/>
      <c r="F80" s="62"/>
      <c r="G80" s="62"/>
      <c r="H80" s="62"/>
      <c r="I80" s="62"/>
      <c r="J80" s="62"/>
      <c r="K80" s="62"/>
      <c r="L80" s="62"/>
      <c r="M80" s="62"/>
      <c r="N80" s="2"/>
      <c r="AJ80" s="17"/>
    </row>
    <row r="81" spans="1:36">
      <c r="A81" s="44"/>
      <c r="B81" s="44"/>
      <c r="C81" s="62"/>
      <c r="D81" s="62"/>
      <c r="E81" s="62"/>
      <c r="F81" s="62"/>
      <c r="G81" s="62"/>
      <c r="H81" s="62"/>
      <c r="I81" s="62"/>
      <c r="J81" s="62"/>
      <c r="K81" s="62"/>
      <c r="L81" s="62"/>
      <c r="M81" s="62"/>
      <c r="N81" s="2"/>
      <c r="AJ81" s="17"/>
    </row>
    <row r="82" spans="1:36">
      <c r="AJ82" s="17"/>
    </row>
    <row r="83" spans="1:36" ht="15.75">
      <c r="A83" s="469" t="s">
        <v>638</v>
      </c>
      <c r="B83" s="447" t="s">
        <v>83</v>
      </c>
      <c r="C83" s="447" t="s">
        <v>1</v>
      </c>
      <c r="D83" s="447" t="s">
        <v>3</v>
      </c>
      <c r="E83" s="446" t="s">
        <v>5</v>
      </c>
      <c r="F83" s="447" t="s">
        <v>7</v>
      </c>
      <c r="G83" s="447"/>
      <c r="H83" s="447" t="s">
        <v>9</v>
      </c>
      <c r="I83" s="447" t="s">
        <v>13</v>
      </c>
      <c r="J83" s="447" t="s">
        <v>11</v>
      </c>
      <c r="K83" s="468" t="s">
        <v>84</v>
      </c>
      <c r="L83" s="468"/>
      <c r="M83" s="447" t="s">
        <v>19</v>
      </c>
      <c r="N83" s="45"/>
      <c r="AJ83" s="17"/>
    </row>
    <row r="84" spans="1:36" ht="15" customHeight="1">
      <c r="A84" s="470"/>
      <c r="B84" s="447"/>
      <c r="C84" s="447"/>
      <c r="D84" s="447"/>
      <c r="E84" s="446"/>
      <c r="F84" s="49" t="s">
        <v>86</v>
      </c>
      <c r="G84" s="49" t="s">
        <v>87</v>
      </c>
      <c r="H84" s="447"/>
      <c r="I84" s="447"/>
      <c r="J84" s="447"/>
      <c r="K84" s="96" t="s">
        <v>88</v>
      </c>
      <c r="L84" s="96" t="s">
        <v>89</v>
      </c>
      <c r="M84" s="447"/>
      <c r="N84" s="2"/>
      <c r="AJ84" s="17"/>
    </row>
    <row r="85" spans="1:36">
      <c r="A85" s="44"/>
      <c r="B85" s="44"/>
      <c r="C85" s="62"/>
      <c r="D85" s="62"/>
      <c r="E85" s="62"/>
      <c r="F85" s="62"/>
      <c r="G85" s="62"/>
      <c r="H85" s="62"/>
      <c r="I85" s="62"/>
      <c r="J85" s="60"/>
      <c r="K85" s="60"/>
      <c r="L85" s="60"/>
      <c r="M85" s="60"/>
      <c r="N85" s="2"/>
      <c r="AJ85" s="17"/>
    </row>
    <row r="86" spans="1:36">
      <c r="A86" s="44"/>
      <c r="B86" s="44"/>
      <c r="C86" s="62"/>
      <c r="D86" s="62"/>
      <c r="E86" s="62"/>
      <c r="F86" s="62"/>
      <c r="G86" s="62"/>
      <c r="H86" s="62"/>
      <c r="I86" s="62"/>
      <c r="J86" s="62"/>
      <c r="K86" s="62"/>
      <c r="L86" s="62"/>
      <c r="M86" s="62"/>
      <c r="N86" s="2"/>
      <c r="AJ86" s="17"/>
    </row>
    <row r="87" spans="1:36">
      <c r="A87" s="44"/>
      <c r="B87" s="44"/>
      <c r="C87" s="62"/>
      <c r="D87" s="62"/>
      <c r="E87" s="62"/>
      <c r="F87" s="62"/>
      <c r="G87" s="62"/>
      <c r="H87" s="62"/>
      <c r="I87" s="62"/>
      <c r="J87" s="62"/>
      <c r="K87" s="62"/>
      <c r="L87" s="62"/>
      <c r="M87" s="62"/>
      <c r="N87" s="2"/>
      <c r="AJ87" s="17"/>
    </row>
    <row r="88" spans="1:36">
      <c r="A88" s="44"/>
      <c r="B88" s="44"/>
      <c r="C88" s="62"/>
      <c r="D88" s="62"/>
      <c r="E88" s="62"/>
      <c r="F88" s="62"/>
      <c r="G88" s="62"/>
      <c r="H88" s="62"/>
      <c r="I88" s="62"/>
      <c r="J88" s="62"/>
      <c r="K88" s="62"/>
      <c r="L88" s="62"/>
      <c r="M88" s="62"/>
      <c r="N88" s="2"/>
      <c r="AJ88" s="17"/>
    </row>
    <row r="89" spans="1:36">
      <c r="A89" s="44"/>
      <c r="B89" s="44"/>
      <c r="C89" s="62"/>
      <c r="D89" s="62"/>
      <c r="E89" s="62"/>
      <c r="F89" s="62"/>
      <c r="G89" s="62"/>
      <c r="H89" s="62"/>
      <c r="I89" s="62"/>
      <c r="J89" s="62"/>
      <c r="K89" s="62"/>
      <c r="L89" s="62"/>
      <c r="M89" s="62"/>
      <c r="N89" s="2"/>
      <c r="AJ89" s="17"/>
    </row>
    <row r="90" spans="1:36">
      <c r="A90" s="44"/>
      <c r="B90" s="44"/>
      <c r="C90" s="62"/>
      <c r="D90" s="62"/>
      <c r="E90" s="62"/>
      <c r="F90" s="62"/>
      <c r="G90" s="62"/>
      <c r="H90" s="62"/>
      <c r="I90" s="62"/>
      <c r="J90" s="62"/>
      <c r="K90" s="62"/>
      <c r="L90" s="62"/>
      <c r="M90" s="62"/>
      <c r="N90" s="2"/>
      <c r="AJ90" s="17"/>
    </row>
    <row r="91" spans="1:36">
      <c r="A91" s="44"/>
      <c r="B91" s="44"/>
      <c r="C91" s="62"/>
      <c r="D91" s="62"/>
      <c r="E91" s="62"/>
      <c r="F91" s="62"/>
      <c r="G91" s="62"/>
      <c r="H91" s="62"/>
      <c r="I91" s="62"/>
      <c r="J91" s="62"/>
      <c r="K91" s="62"/>
      <c r="L91" s="62"/>
      <c r="M91" s="62"/>
      <c r="N91" s="2"/>
      <c r="AJ91" s="17"/>
    </row>
    <row r="92" spans="1:36">
      <c r="A92" s="44"/>
      <c r="B92" s="44"/>
      <c r="C92" s="62"/>
      <c r="D92" s="62"/>
      <c r="E92" s="62"/>
      <c r="F92" s="62"/>
      <c r="G92" s="62"/>
      <c r="H92" s="62"/>
      <c r="I92" s="62"/>
      <c r="J92" s="62"/>
      <c r="K92" s="62"/>
      <c r="L92" s="62"/>
      <c r="M92" s="62"/>
      <c r="N92" s="2"/>
      <c r="AJ92" s="17"/>
    </row>
    <row r="93" spans="1:36">
      <c r="A93" s="44"/>
      <c r="B93" s="44"/>
      <c r="C93" s="62"/>
      <c r="D93" s="62"/>
      <c r="E93" s="62"/>
      <c r="F93" s="62"/>
      <c r="G93" s="62"/>
      <c r="H93" s="62"/>
      <c r="I93" s="62"/>
      <c r="J93" s="62"/>
      <c r="K93" s="62"/>
      <c r="L93" s="62"/>
      <c r="M93" s="62"/>
      <c r="N93" s="2"/>
      <c r="AJ93" s="17"/>
    </row>
    <row r="94" spans="1:36">
      <c r="AJ94" s="17"/>
    </row>
    <row r="95" spans="1:36" ht="15.75">
      <c r="A95" s="469" t="s">
        <v>638</v>
      </c>
      <c r="B95" s="447" t="s">
        <v>83</v>
      </c>
      <c r="C95" s="447" t="s">
        <v>1</v>
      </c>
      <c r="D95" s="447" t="s">
        <v>3</v>
      </c>
      <c r="E95" s="446" t="s">
        <v>5</v>
      </c>
      <c r="F95" s="447" t="s">
        <v>7</v>
      </c>
      <c r="G95" s="447"/>
      <c r="H95" s="447" t="s">
        <v>9</v>
      </c>
      <c r="I95" s="447" t="s">
        <v>13</v>
      </c>
      <c r="J95" s="447" t="s">
        <v>11</v>
      </c>
      <c r="K95" s="468" t="s">
        <v>84</v>
      </c>
      <c r="L95" s="468"/>
      <c r="M95" s="447" t="s">
        <v>19</v>
      </c>
      <c r="N95" s="45"/>
      <c r="AJ95" s="17"/>
    </row>
    <row r="96" spans="1:36" ht="15" customHeight="1">
      <c r="A96" s="470"/>
      <c r="B96" s="447"/>
      <c r="C96" s="447"/>
      <c r="D96" s="447"/>
      <c r="E96" s="446"/>
      <c r="F96" s="49" t="s">
        <v>86</v>
      </c>
      <c r="G96" s="49" t="s">
        <v>87</v>
      </c>
      <c r="H96" s="447"/>
      <c r="I96" s="447"/>
      <c r="J96" s="447"/>
      <c r="K96" s="96" t="s">
        <v>88</v>
      </c>
      <c r="L96" s="96" t="s">
        <v>89</v>
      </c>
      <c r="M96" s="447"/>
      <c r="N96" s="2"/>
      <c r="AJ96" s="17"/>
    </row>
    <row r="97" spans="1:36">
      <c r="A97" s="44"/>
      <c r="B97" s="44"/>
      <c r="C97" s="62"/>
      <c r="D97" s="62"/>
      <c r="E97" s="62"/>
      <c r="F97" s="62"/>
      <c r="G97" s="62"/>
      <c r="H97" s="62"/>
      <c r="I97" s="62"/>
      <c r="J97" s="60"/>
      <c r="K97" s="60"/>
      <c r="L97" s="60"/>
      <c r="M97" s="60"/>
      <c r="N97" s="2"/>
      <c r="AJ97" s="17"/>
    </row>
    <row r="98" spans="1:36">
      <c r="A98" s="44"/>
      <c r="B98" s="44"/>
      <c r="C98" s="62"/>
      <c r="D98" s="62"/>
      <c r="E98" s="62"/>
      <c r="F98" s="62"/>
      <c r="G98" s="62"/>
      <c r="H98" s="62"/>
      <c r="I98" s="62"/>
      <c r="J98" s="62"/>
      <c r="K98" s="62"/>
      <c r="L98" s="62"/>
      <c r="M98" s="62"/>
      <c r="N98" s="2"/>
      <c r="AJ98" s="17"/>
    </row>
    <row r="99" spans="1:36">
      <c r="A99" s="44"/>
      <c r="B99" s="44"/>
      <c r="C99" s="62"/>
      <c r="D99" s="62"/>
      <c r="E99" s="62"/>
      <c r="F99" s="62"/>
      <c r="G99" s="62"/>
      <c r="H99" s="62"/>
      <c r="I99" s="62"/>
      <c r="J99" s="62"/>
      <c r="K99" s="62"/>
      <c r="L99" s="62"/>
      <c r="M99" s="62"/>
      <c r="N99" s="2"/>
      <c r="AJ99" s="17"/>
    </row>
    <row r="100" spans="1:36">
      <c r="A100" s="44"/>
      <c r="B100" s="44"/>
      <c r="C100" s="62"/>
      <c r="D100" s="62"/>
      <c r="E100" s="62"/>
      <c r="F100" s="62"/>
      <c r="G100" s="62"/>
      <c r="H100" s="62"/>
      <c r="I100" s="62"/>
      <c r="J100" s="62"/>
      <c r="K100" s="62"/>
      <c r="L100" s="62"/>
      <c r="M100" s="62"/>
      <c r="N100" s="2"/>
      <c r="AJ100" s="17"/>
    </row>
    <row r="101" spans="1:36">
      <c r="A101" s="44"/>
      <c r="B101" s="44"/>
      <c r="C101" s="62"/>
      <c r="D101" s="62"/>
      <c r="E101" s="62"/>
      <c r="F101" s="62"/>
      <c r="G101" s="62"/>
      <c r="H101" s="62"/>
      <c r="I101" s="62"/>
      <c r="J101" s="62"/>
      <c r="K101" s="62"/>
      <c r="L101" s="62"/>
      <c r="M101" s="62"/>
      <c r="N101" s="2"/>
      <c r="AJ101" s="17"/>
    </row>
    <row r="102" spans="1:36">
      <c r="A102" s="44"/>
      <c r="B102" s="44"/>
      <c r="C102" s="62"/>
      <c r="D102" s="62"/>
      <c r="E102" s="62"/>
      <c r="F102" s="62"/>
      <c r="G102" s="62"/>
      <c r="H102" s="62"/>
      <c r="I102" s="62"/>
      <c r="J102" s="62"/>
      <c r="K102" s="62"/>
      <c r="L102" s="62"/>
      <c r="M102" s="62"/>
      <c r="N102" s="2"/>
      <c r="AJ102" s="17"/>
    </row>
    <row r="103" spans="1:36">
      <c r="A103" s="44"/>
      <c r="B103" s="44"/>
      <c r="C103" s="62"/>
      <c r="D103" s="62"/>
      <c r="E103" s="62"/>
      <c r="F103" s="62"/>
      <c r="G103" s="62"/>
      <c r="H103" s="62"/>
      <c r="I103" s="62"/>
      <c r="J103" s="62"/>
      <c r="K103" s="62"/>
      <c r="L103" s="62"/>
      <c r="M103" s="62"/>
      <c r="N103" s="2"/>
      <c r="AJ103" s="17"/>
    </row>
    <row r="104" spans="1:36">
      <c r="A104" s="44"/>
      <c r="B104" s="44"/>
      <c r="C104" s="62"/>
      <c r="D104" s="62"/>
      <c r="E104" s="62"/>
      <c r="F104" s="62"/>
      <c r="G104" s="62"/>
      <c r="H104" s="62"/>
      <c r="I104" s="62"/>
      <c r="J104" s="62"/>
      <c r="K104" s="62"/>
      <c r="L104" s="62"/>
      <c r="M104" s="62"/>
      <c r="N104" s="2"/>
      <c r="AJ104" s="17"/>
    </row>
    <row r="105" spans="1:36">
      <c r="A105" s="44"/>
      <c r="B105" s="44"/>
      <c r="C105" s="62"/>
      <c r="D105" s="62"/>
      <c r="E105" s="62"/>
      <c r="F105" s="62"/>
      <c r="G105" s="62"/>
      <c r="H105" s="62"/>
      <c r="I105" s="62"/>
      <c r="J105" s="62"/>
      <c r="K105" s="62"/>
      <c r="L105" s="62"/>
      <c r="M105" s="62"/>
      <c r="N105" s="2"/>
      <c r="AJ105" s="17"/>
    </row>
    <row r="106" spans="1:36">
      <c r="AJ106" s="17"/>
    </row>
    <row r="107" spans="1:36" ht="15.75">
      <c r="A107" s="474" t="s">
        <v>642</v>
      </c>
      <c r="B107" s="447" t="s">
        <v>83</v>
      </c>
      <c r="C107" s="447" t="s">
        <v>1</v>
      </c>
      <c r="D107" s="447" t="s">
        <v>3</v>
      </c>
      <c r="E107" s="446" t="s">
        <v>5</v>
      </c>
      <c r="F107" s="447" t="s">
        <v>7</v>
      </c>
      <c r="G107" s="447"/>
      <c r="H107" s="447" t="s">
        <v>9</v>
      </c>
      <c r="I107" s="447" t="s">
        <v>13</v>
      </c>
      <c r="J107" s="447" t="s">
        <v>11</v>
      </c>
      <c r="K107" s="468" t="s">
        <v>84</v>
      </c>
      <c r="L107" s="468"/>
      <c r="M107" s="447" t="s">
        <v>19</v>
      </c>
      <c r="N107" s="45"/>
      <c r="AJ107" s="17"/>
    </row>
    <row r="108" spans="1:36" ht="15.75">
      <c r="A108" s="474"/>
      <c r="B108" s="447"/>
      <c r="C108" s="447"/>
      <c r="D108" s="447"/>
      <c r="E108" s="446"/>
      <c r="F108" s="49" t="s">
        <v>86</v>
      </c>
      <c r="G108" s="49" t="s">
        <v>87</v>
      </c>
      <c r="H108" s="447"/>
      <c r="I108" s="447"/>
      <c r="J108" s="447"/>
      <c r="K108" s="96" t="s">
        <v>88</v>
      </c>
      <c r="L108" s="96" t="s">
        <v>89</v>
      </c>
      <c r="M108" s="447"/>
      <c r="N108" s="2"/>
      <c r="AJ108" s="17"/>
    </row>
    <row r="109" spans="1:36">
      <c r="A109" s="44"/>
      <c r="B109" s="44"/>
      <c r="C109" s="62"/>
      <c r="D109" s="62"/>
      <c r="E109" s="62"/>
      <c r="F109" s="62"/>
      <c r="G109" s="62"/>
      <c r="H109" s="62"/>
      <c r="I109" s="62"/>
      <c r="J109" s="60"/>
      <c r="K109" s="60"/>
      <c r="L109" s="60"/>
      <c r="M109" s="60"/>
      <c r="N109" s="2"/>
      <c r="AJ109" s="17"/>
    </row>
    <row r="110" spans="1:36">
      <c r="A110" s="44"/>
      <c r="B110" s="44"/>
      <c r="C110" s="62"/>
      <c r="D110" s="62"/>
      <c r="E110" s="62"/>
      <c r="F110" s="62"/>
      <c r="G110" s="62"/>
      <c r="H110" s="62"/>
      <c r="I110" s="62"/>
      <c r="J110" s="62"/>
      <c r="K110" s="62"/>
      <c r="L110" s="62"/>
      <c r="M110" s="62"/>
      <c r="N110" s="2"/>
      <c r="AJ110" s="17"/>
    </row>
    <row r="111" spans="1:36">
      <c r="A111" s="44"/>
      <c r="B111" s="44"/>
      <c r="C111" s="62"/>
      <c r="D111" s="62"/>
      <c r="E111" s="62"/>
      <c r="F111" s="62"/>
      <c r="G111" s="62"/>
      <c r="H111" s="62"/>
      <c r="I111" s="62"/>
      <c r="J111" s="62"/>
      <c r="K111" s="62"/>
      <c r="L111" s="62"/>
      <c r="M111" s="62"/>
      <c r="N111" s="2"/>
      <c r="AJ111" s="17"/>
    </row>
    <row r="112" spans="1:36">
      <c r="A112" s="44"/>
      <c r="B112" s="44"/>
      <c r="C112" s="62"/>
      <c r="D112" s="62"/>
      <c r="E112" s="62"/>
      <c r="F112" s="62"/>
      <c r="G112" s="62"/>
      <c r="H112" s="62"/>
      <c r="I112" s="62"/>
      <c r="J112" s="62"/>
      <c r="K112" s="62"/>
      <c r="L112" s="62"/>
      <c r="M112" s="62"/>
      <c r="N112" s="2"/>
      <c r="AJ112" s="17"/>
    </row>
    <row r="113" spans="1:36">
      <c r="A113" s="44"/>
      <c r="B113" s="44"/>
      <c r="C113" s="62"/>
      <c r="D113" s="62"/>
      <c r="E113" s="62"/>
      <c r="F113" s="62"/>
      <c r="G113" s="62"/>
      <c r="H113" s="62"/>
      <c r="I113" s="62"/>
      <c r="J113" s="62"/>
      <c r="K113" s="62"/>
      <c r="L113" s="62"/>
      <c r="M113" s="62"/>
      <c r="N113" s="2"/>
      <c r="AJ113" s="17"/>
    </row>
    <row r="114" spans="1:36">
      <c r="A114" s="44"/>
      <c r="B114" s="44"/>
      <c r="C114" s="62"/>
      <c r="D114" s="62"/>
      <c r="E114" s="62"/>
      <c r="F114" s="62"/>
      <c r="G114" s="62"/>
      <c r="H114" s="62"/>
      <c r="I114" s="62"/>
      <c r="J114" s="62"/>
      <c r="K114" s="62"/>
      <c r="L114" s="62"/>
      <c r="M114" s="62"/>
      <c r="N114" s="2"/>
      <c r="AJ114" s="17"/>
    </row>
    <row r="115" spans="1:36">
      <c r="A115" s="44"/>
      <c r="B115" s="44"/>
      <c r="C115" s="62"/>
      <c r="D115" s="62"/>
      <c r="E115" s="62"/>
      <c r="F115" s="62"/>
      <c r="G115" s="62"/>
      <c r="H115" s="62"/>
      <c r="I115" s="62"/>
      <c r="J115" s="62"/>
      <c r="K115" s="62"/>
      <c r="L115" s="62"/>
      <c r="M115" s="62"/>
      <c r="N115" s="2"/>
      <c r="AJ115" s="17"/>
    </row>
    <row r="116" spans="1:36">
      <c r="A116" s="44"/>
      <c r="B116" s="44"/>
      <c r="C116" s="62"/>
      <c r="D116" s="62"/>
      <c r="E116" s="62"/>
      <c r="F116" s="62"/>
      <c r="G116" s="62"/>
      <c r="H116" s="62"/>
      <c r="I116" s="62"/>
      <c r="J116" s="62"/>
      <c r="K116" s="62"/>
      <c r="L116" s="62"/>
      <c r="M116" s="62"/>
      <c r="N116" s="2"/>
      <c r="AJ116" s="17"/>
    </row>
    <row r="117" spans="1:36">
      <c r="A117" s="44"/>
      <c r="B117" s="44"/>
      <c r="C117" s="62"/>
      <c r="D117" s="62"/>
      <c r="E117" s="62"/>
      <c r="F117" s="62"/>
      <c r="G117" s="62"/>
      <c r="H117" s="62"/>
      <c r="I117" s="62"/>
      <c r="J117" s="62"/>
      <c r="K117" s="62"/>
      <c r="L117" s="62"/>
      <c r="M117" s="62"/>
      <c r="N117" s="2"/>
      <c r="AJ117" s="17"/>
    </row>
    <row r="118" spans="1:36">
      <c r="A118" s="17"/>
      <c r="B118" s="17"/>
      <c r="C118" s="17"/>
      <c r="D118" s="17"/>
      <c r="E118" s="17"/>
      <c r="F118" s="17"/>
      <c r="G118" s="17"/>
      <c r="H118" s="17"/>
      <c r="I118" s="17"/>
      <c r="J118" s="17"/>
      <c r="K118" s="17"/>
      <c r="L118" s="17"/>
      <c r="M118" s="17"/>
      <c r="N118" s="55"/>
      <c r="O118" s="55"/>
      <c r="P118" s="55"/>
      <c r="Q118" s="55"/>
      <c r="R118" s="55"/>
      <c r="S118" s="55"/>
      <c r="T118" s="55"/>
      <c r="U118" s="55"/>
      <c r="V118" s="55"/>
      <c r="W118" s="55"/>
      <c r="X118" s="55"/>
      <c r="Y118" s="55"/>
      <c r="Z118" s="55"/>
      <c r="AA118" s="55"/>
      <c r="AB118" s="55"/>
      <c r="AC118" s="55"/>
      <c r="AD118" s="55"/>
      <c r="AE118" s="55"/>
      <c r="AF118" s="55"/>
      <c r="AG118" s="55"/>
      <c r="AH118" s="55"/>
      <c r="AI118" s="55"/>
      <c r="AJ118" s="17"/>
    </row>
    <row r="119" spans="1:36">
      <c r="A119" s="17"/>
      <c r="B119" s="17"/>
      <c r="C119" s="17"/>
      <c r="D119" s="17"/>
      <c r="E119" s="17"/>
      <c r="F119" s="17"/>
      <c r="G119" s="17"/>
      <c r="H119" s="17"/>
      <c r="I119" s="17"/>
      <c r="J119" s="17"/>
      <c r="K119" s="17"/>
      <c r="L119" s="17"/>
      <c r="M119" s="17"/>
      <c r="N119" s="55"/>
      <c r="O119" s="55"/>
      <c r="P119" s="55"/>
      <c r="Q119" s="55"/>
      <c r="R119" s="55"/>
      <c r="S119" s="55"/>
      <c r="T119" s="55"/>
      <c r="U119" s="55"/>
      <c r="V119" s="55"/>
      <c r="W119" s="55"/>
      <c r="X119" s="55"/>
      <c r="Y119" s="55"/>
      <c r="Z119" s="55"/>
      <c r="AA119" s="55"/>
      <c r="AB119" s="55"/>
      <c r="AC119" s="55"/>
      <c r="AD119" s="55"/>
      <c r="AE119" s="55"/>
      <c r="AF119" s="55"/>
      <c r="AG119" s="55"/>
      <c r="AH119" s="55"/>
      <c r="AI119" s="55"/>
      <c r="AJ119" s="17"/>
    </row>
  </sheetData>
  <sheetProtection algorithmName="SHA-512" hashValue="9XIfAYtSIPe6joptkEgDrKPGjP3v9Ge8zg8v1jAaVuZ3tOboKadfkAVhw3oO7q50lS1Y90I2asxtC1fvWTilVg==" saltValue="15/rdTv17+zhUNqaU8g1JA==" spinCount="100000" sheet="1" objects="1" scenarios="1"/>
  <mergeCells count="90">
    <mergeCell ref="B95:B96"/>
    <mergeCell ref="C95:C96"/>
    <mergeCell ref="F107:G107"/>
    <mergeCell ref="H107:H108"/>
    <mergeCell ref="D95:D96"/>
    <mergeCell ref="E95:E96"/>
    <mergeCell ref="F95:G95"/>
    <mergeCell ref="H95:H96"/>
    <mergeCell ref="M95:M96"/>
    <mergeCell ref="F83:G83"/>
    <mergeCell ref="H83:H84"/>
    <mergeCell ref="I83:I84"/>
    <mergeCell ref="J83:J84"/>
    <mergeCell ref="K83:L83"/>
    <mergeCell ref="K95:L95"/>
    <mergeCell ref="M83:M84"/>
    <mergeCell ref="B4:G4"/>
    <mergeCell ref="B6:C6"/>
    <mergeCell ref="AF9:AF10"/>
    <mergeCell ref="A83:A84"/>
    <mergeCell ref="B83:B84"/>
    <mergeCell ref="C83:C84"/>
    <mergeCell ref="D83:D84"/>
    <mergeCell ref="B71:B72"/>
    <mergeCell ref="C71:C72"/>
    <mergeCell ref="D71:D72"/>
    <mergeCell ref="B9:B10"/>
    <mergeCell ref="K9:L9"/>
    <mergeCell ref="A49:A57"/>
    <mergeCell ref="F71:G71"/>
    <mergeCell ref="A11:A19"/>
    <mergeCell ref="A20:A23"/>
    <mergeCell ref="W9:W10"/>
    <mergeCell ref="H71:H72"/>
    <mergeCell ref="A1:AI1"/>
    <mergeCell ref="A2:AI2"/>
    <mergeCell ref="Y8:AI8"/>
    <mergeCell ref="F9:G9"/>
    <mergeCell ref="C9:C10"/>
    <mergeCell ref="A9:A10"/>
    <mergeCell ref="D9:D10"/>
    <mergeCell ref="E9:E10"/>
    <mergeCell ref="H9:H10"/>
    <mergeCell ref="I9:I10"/>
    <mergeCell ref="J9:J10"/>
    <mergeCell ref="M9:M10"/>
    <mergeCell ref="AI9:AI10"/>
    <mergeCell ref="AH9:AH10"/>
    <mergeCell ref="R9:R10"/>
    <mergeCell ref="S9:S10"/>
    <mergeCell ref="T9:T10"/>
    <mergeCell ref="U9:U10"/>
    <mergeCell ref="V9:V10"/>
    <mergeCell ref="AG9:AG10"/>
    <mergeCell ref="AA9:AA10"/>
    <mergeCell ref="AC9:AC10"/>
    <mergeCell ref="AD9:AD10"/>
    <mergeCell ref="AE9:AE10"/>
    <mergeCell ref="A71:A72"/>
    <mergeCell ref="A24:A34"/>
    <mergeCell ref="A35:A48"/>
    <mergeCell ref="A58:A63"/>
    <mergeCell ref="K107:L107"/>
    <mergeCell ref="I95:I96"/>
    <mergeCell ref="E83:E84"/>
    <mergeCell ref="J95:J96"/>
    <mergeCell ref="I107:I108"/>
    <mergeCell ref="J107:J108"/>
    <mergeCell ref="A107:A108"/>
    <mergeCell ref="B107:B108"/>
    <mergeCell ref="C107:C108"/>
    <mergeCell ref="D107:D108"/>
    <mergeCell ref="E107:E108"/>
    <mergeCell ref="A95:A96"/>
    <mergeCell ref="E71:E72"/>
    <mergeCell ref="I71:I72"/>
    <mergeCell ref="N8:X8"/>
    <mergeCell ref="AB9:AB10"/>
    <mergeCell ref="M107:M108"/>
    <mergeCell ref="X9:X10"/>
    <mergeCell ref="Y9:Y10"/>
    <mergeCell ref="Z9:Z10"/>
    <mergeCell ref="N9:N10"/>
    <mergeCell ref="O9:O10"/>
    <mergeCell ref="P9:P10"/>
    <mergeCell ref="Q9:Q10"/>
    <mergeCell ref="A8:M8"/>
    <mergeCell ref="J71:J72"/>
    <mergeCell ref="M71:M72"/>
    <mergeCell ref="K71:L71"/>
  </mergeCells>
  <conditionalFormatting sqref="N11:N59 N61:N63">
    <cfRule type="cellIs" dxfId="105" priority="1" stopIfTrue="1" operator="equal">
      <formula>"x"</formula>
    </cfRule>
  </conditionalFormatting>
  <conditionalFormatting sqref="O11:O59 O61:O63">
    <cfRule type="cellIs" dxfId="104" priority="2" operator="equal">
      <formula>"x"</formula>
    </cfRule>
  </conditionalFormatting>
  <conditionalFormatting sqref="P11:P59 P61:P63">
    <cfRule type="cellIs" dxfId="103" priority="3" operator="equal">
      <formula>"x"</formula>
    </cfRule>
  </conditionalFormatting>
  <conditionalFormatting sqref="Q11:Q17">
    <cfRule type="cellIs" dxfId="102" priority="100" stopIfTrue="1" operator="equal">
      <formula>"x"</formula>
    </cfRule>
  </conditionalFormatting>
  <conditionalFormatting sqref="Q18:Q25">
    <cfRule type="cellIs" dxfId="101" priority="72" operator="equal">
      <formula>"x"</formula>
    </cfRule>
  </conditionalFormatting>
  <conditionalFormatting sqref="Q26 Q28:Q30">
    <cfRule type="cellIs" dxfId="100" priority="43" stopIfTrue="1" operator="equal">
      <formula>"x"</formula>
    </cfRule>
  </conditionalFormatting>
  <conditionalFormatting sqref="Q27">
    <cfRule type="cellIs" dxfId="99" priority="79" operator="equal">
      <formula>"x"</formula>
    </cfRule>
  </conditionalFormatting>
  <conditionalFormatting sqref="Q31">
    <cfRule type="cellIs" dxfId="98" priority="57" operator="equal">
      <formula>"x"</formula>
    </cfRule>
  </conditionalFormatting>
  <conditionalFormatting sqref="Q32:Q36 Q38:Q39 Q41:Q42">
    <cfRule type="cellIs" dxfId="97" priority="32" stopIfTrue="1" operator="equal">
      <formula>"x"</formula>
    </cfRule>
  </conditionalFormatting>
  <conditionalFormatting sqref="Q37 Q40 Q43">
    <cfRule type="cellIs" dxfId="96" priority="36" operator="equal">
      <formula>"x"</formula>
    </cfRule>
  </conditionalFormatting>
  <conditionalFormatting sqref="Q44:Q51 Q53:Q54 Q56:Q57">
    <cfRule type="cellIs" dxfId="95" priority="15" stopIfTrue="1" operator="equal">
      <formula>"x"</formula>
    </cfRule>
  </conditionalFormatting>
  <conditionalFormatting sqref="Q52 Q55">
    <cfRule type="cellIs" dxfId="94" priority="19" operator="equal">
      <formula>"x"</formula>
    </cfRule>
  </conditionalFormatting>
  <conditionalFormatting sqref="Q58">
    <cfRule type="cellIs" dxfId="93" priority="8" operator="equal">
      <formula>"x"</formula>
    </cfRule>
  </conditionalFormatting>
  <conditionalFormatting sqref="Q59:Q60 Q63">
    <cfRule type="cellIs" dxfId="92" priority="4" stopIfTrue="1" operator="equal">
      <formula>"x"</formula>
    </cfRule>
  </conditionalFormatting>
  <conditionalFormatting sqref="R11:R59 R63">
    <cfRule type="cellIs" dxfId="91" priority="5" operator="equal">
      <formula>"x"</formula>
    </cfRule>
  </conditionalFormatting>
  <conditionalFormatting sqref="S11:S17">
    <cfRule type="cellIs" dxfId="90" priority="102" stopIfTrue="1" operator="equal">
      <formula>$AN$7</formula>
    </cfRule>
    <cfRule type="cellIs" dxfId="89" priority="103" stopIfTrue="1" operator="equal">
      <formula>$AN$6</formula>
    </cfRule>
  </conditionalFormatting>
  <conditionalFormatting sqref="S18:S25">
    <cfRule type="cellIs" dxfId="88" priority="73" operator="equal">
      <formula>$AN$7</formula>
    </cfRule>
    <cfRule type="cellIs" dxfId="87" priority="74" operator="equal">
      <formula>$AN$6</formula>
    </cfRule>
  </conditionalFormatting>
  <conditionalFormatting sqref="S26 S28:S30">
    <cfRule type="cellIs" dxfId="86" priority="45" stopIfTrue="1" operator="equal">
      <formula>$AN$7</formula>
    </cfRule>
    <cfRule type="cellIs" dxfId="85" priority="46" stopIfTrue="1" operator="equal">
      <formula>$AN$6</formula>
    </cfRule>
  </conditionalFormatting>
  <conditionalFormatting sqref="S27">
    <cfRule type="cellIs" dxfId="84" priority="81" operator="equal">
      <formula>$AN$7</formula>
    </cfRule>
    <cfRule type="cellIs" dxfId="83" priority="82" operator="equal">
      <formula>$AN$6</formula>
    </cfRule>
  </conditionalFormatting>
  <conditionalFormatting sqref="S31">
    <cfRule type="cellIs" dxfId="82" priority="59" operator="equal">
      <formula>$AN$7</formula>
    </cfRule>
    <cfRule type="cellIs" dxfId="81" priority="60" operator="equal">
      <formula>$AN$6</formula>
    </cfRule>
  </conditionalFormatting>
  <conditionalFormatting sqref="S32:S36 S38:S39 S41:S42">
    <cfRule type="cellIs" dxfId="80" priority="35" stopIfTrue="1" operator="equal">
      <formula>$AN$6</formula>
    </cfRule>
    <cfRule type="cellIs" dxfId="79" priority="34" stopIfTrue="1" operator="equal">
      <formula>$AN$7</formula>
    </cfRule>
  </conditionalFormatting>
  <conditionalFormatting sqref="S37 S40 S43">
    <cfRule type="cellIs" dxfId="78" priority="38" operator="equal">
      <formula>$AN$7</formula>
    </cfRule>
    <cfRule type="cellIs" dxfId="77" priority="39" operator="equal">
      <formula>$AN$6</formula>
    </cfRule>
  </conditionalFormatting>
  <conditionalFormatting sqref="S44:S51 S53:S54 S56:S57">
    <cfRule type="cellIs" dxfId="76" priority="17" stopIfTrue="1" operator="equal">
      <formula>$AN$7</formula>
    </cfRule>
    <cfRule type="cellIs" dxfId="75" priority="18" stopIfTrue="1" operator="equal">
      <formula>$AN$6</formula>
    </cfRule>
  </conditionalFormatting>
  <conditionalFormatting sqref="S52 S55">
    <cfRule type="cellIs" dxfId="74" priority="22" operator="equal">
      <formula>$AN$6</formula>
    </cfRule>
    <cfRule type="cellIs" dxfId="73" priority="21" operator="equal">
      <formula>$AN$7</formula>
    </cfRule>
  </conditionalFormatting>
  <conditionalFormatting sqref="S58">
    <cfRule type="cellIs" dxfId="72" priority="10" operator="equal">
      <formula>$AN$7</formula>
    </cfRule>
    <cfRule type="cellIs" dxfId="71" priority="11" operator="equal">
      <formula>$AN$6</formula>
    </cfRule>
  </conditionalFormatting>
  <conditionalFormatting sqref="S59 S63">
    <cfRule type="cellIs" dxfId="70" priority="6" stopIfTrue="1" operator="equal">
      <formula>$AN$7</formula>
    </cfRule>
    <cfRule type="cellIs" dxfId="69" priority="7" stopIfTrue="1" operator="equal">
      <formula>$AN$6</formula>
    </cfRule>
  </conditionalFormatting>
  <conditionalFormatting sqref="V11">
    <cfRule type="cellIs" dxfId="68" priority="127" operator="equal">
      <formula>"x"</formula>
    </cfRule>
  </conditionalFormatting>
  <conditionalFormatting sqref="AN6:AN7">
    <cfRule type="cellIs" dxfId="67" priority="448" stopIfTrue="1" operator="equal">
      <formula>$AN$6</formula>
    </cfRule>
  </conditionalFormatting>
  <dataValidations count="1">
    <dataValidation type="list" allowBlank="1" showErrorMessage="1" sqref="S11:S59 S63" xr:uid="{A177861F-7C53-4414-81C5-AF171D110C5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7"/>
  <sheetViews>
    <sheetView showGridLines="0" topLeftCell="A6" zoomScale="80" zoomScaleNormal="80" zoomScalePageLayoutView="70" workbookViewId="0">
      <selection activeCell="F15" sqref="F15"/>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0"/>
      <c r="B1" s="505" t="s">
        <v>71</v>
      </c>
      <c r="C1" s="505"/>
      <c r="D1" s="505"/>
      <c r="E1" s="505"/>
      <c r="F1" s="505"/>
      <c r="G1" s="505"/>
      <c r="H1" s="505"/>
      <c r="I1" s="505"/>
      <c r="J1" s="505"/>
      <c r="K1" s="505"/>
      <c r="L1" s="505"/>
      <c r="M1" s="505"/>
      <c r="N1" s="505"/>
      <c r="O1" s="505"/>
      <c r="P1" s="505"/>
      <c r="Q1" s="505"/>
      <c r="R1" s="505"/>
      <c r="S1" s="505"/>
      <c r="T1" s="505"/>
      <c r="U1" s="505"/>
      <c r="V1" s="505"/>
      <c r="W1" s="505"/>
      <c r="X1" s="10"/>
    </row>
    <row r="2" spans="1:28" s="14" customFormat="1" ht="21" customHeight="1">
      <c r="A2" s="15"/>
      <c r="B2" s="505"/>
      <c r="C2" s="505"/>
      <c r="D2" s="505"/>
      <c r="E2" s="505"/>
      <c r="F2" s="505"/>
      <c r="G2" s="505"/>
      <c r="H2" s="505"/>
      <c r="I2" s="505"/>
      <c r="J2" s="505"/>
      <c r="K2" s="505"/>
      <c r="L2" s="505"/>
      <c r="M2" s="505"/>
      <c r="N2" s="505"/>
      <c r="O2" s="505"/>
      <c r="P2" s="505"/>
      <c r="Q2" s="505"/>
      <c r="R2" s="505"/>
      <c r="S2" s="505"/>
      <c r="T2" s="505"/>
      <c r="U2" s="505"/>
      <c r="V2" s="505"/>
      <c r="W2" s="505"/>
      <c r="X2" s="15"/>
    </row>
    <row r="3" spans="1:28" ht="33.75" customHeight="1">
      <c r="A3" s="10"/>
      <c r="B3" s="511" t="str">
        <f>'Monitoria Anual - 1'!A2</f>
        <v>PLANO DE AÇÃO NACIONAL PARA A CONSERVAÇÃO DOS GRANDES FELINOS</v>
      </c>
      <c r="C3" s="511"/>
      <c r="D3" s="511"/>
      <c r="E3" s="511"/>
      <c r="F3" s="511"/>
      <c r="G3" s="511"/>
      <c r="H3" s="511"/>
      <c r="I3" s="511"/>
      <c r="J3" s="511"/>
      <c r="K3" s="511"/>
      <c r="L3" s="511"/>
      <c r="M3" s="511"/>
      <c r="N3" s="511"/>
      <c r="O3" s="511"/>
      <c r="P3" s="511"/>
      <c r="Q3" s="511"/>
      <c r="R3" s="511"/>
      <c r="S3" s="511"/>
      <c r="T3" s="511"/>
      <c r="U3" s="511"/>
      <c r="V3" s="511"/>
      <c r="W3" s="511"/>
      <c r="X3" s="10"/>
    </row>
    <row r="4" spans="1:28">
      <c r="A4" s="10"/>
      <c r="J4" s="11"/>
      <c r="K4" s="11"/>
      <c r="L4" s="11"/>
      <c r="M4" s="11"/>
      <c r="N4" s="11"/>
      <c r="O4" s="11"/>
      <c r="X4" s="10"/>
    </row>
    <row r="5" spans="1:28" s="2" customFormat="1" ht="45" customHeight="1">
      <c r="A5" s="17"/>
      <c r="B5" s="516" t="s">
        <v>643</v>
      </c>
      <c r="C5" s="516"/>
      <c r="D5" s="517" t="str">
        <f>'Monitoria Anual - 1'!B4</f>
        <v>Reduzir a vulnerabilidade da onça-pintada e da onça-parda, em 5 anos, com vistas a melhorar o estado de conservação de suas populações.</v>
      </c>
      <c r="E5" s="517"/>
      <c r="F5" s="517"/>
      <c r="G5" s="517"/>
      <c r="H5" s="517"/>
      <c r="I5" s="517"/>
      <c r="J5" s="517"/>
      <c r="K5" s="517"/>
      <c r="L5" s="517"/>
      <c r="M5" s="518"/>
      <c r="N5" s="12"/>
      <c r="O5" s="12"/>
      <c r="P5" s="12"/>
      <c r="Q5" s="12"/>
      <c r="R5" s="12"/>
      <c r="X5" s="17"/>
    </row>
    <row r="6" spans="1:28">
      <c r="A6" s="10"/>
      <c r="J6" s="11"/>
      <c r="K6" s="11"/>
      <c r="L6" s="11"/>
      <c r="M6" s="11"/>
      <c r="N6" s="11"/>
      <c r="O6" s="11"/>
      <c r="X6" s="10"/>
    </row>
    <row r="7" spans="1:28" ht="26.25" customHeight="1">
      <c r="A7" s="10"/>
      <c r="B7" s="516" t="s">
        <v>75</v>
      </c>
      <c r="C7" s="516"/>
      <c r="D7" s="506" t="str">
        <f>'Monitoria Anual - 1'!B6</f>
        <v>26/09/2019 - 28/09/2019 (presencial)</v>
      </c>
      <c r="E7" s="506"/>
      <c r="F7" s="506"/>
      <c r="G7" s="507"/>
      <c r="H7" s="2"/>
      <c r="I7" s="13"/>
      <c r="J7" s="11"/>
      <c r="K7" s="11"/>
      <c r="L7" s="11"/>
      <c r="M7" s="11"/>
      <c r="N7" s="11"/>
      <c r="O7" s="11"/>
      <c r="X7" s="10"/>
    </row>
    <row r="8" spans="1:28">
      <c r="A8" s="10"/>
      <c r="X8" s="10"/>
    </row>
    <row r="9" spans="1:28" ht="31.5" customHeight="1">
      <c r="A9" s="10"/>
      <c r="B9" s="505" t="s">
        <v>644</v>
      </c>
      <c r="C9" s="505"/>
      <c r="D9" s="505"/>
      <c r="E9" s="505"/>
      <c r="F9" s="505"/>
      <c r="G9" s="505"/>
      <c r="H9" s="505"/>
      <c r="I9" s="505"/>
      <c r="J9" s="505"/>
      <c r="K9" s="505"/>
      <c r="L9" s="505"/>
      <c r="M9" s="505"/>
      <c r="N9" s="505"/>
      <c r="O9" s="505"/>
      <c r="P9" s="505"/>
      <c r="Q9" s="505"/>
      <c r="R9" s="505"/>
      <c r="S9" s="505"/>
      <c r="T9" s="505"/>
      <c r="U9" s="505"/>
      <c r="V9" s="505"/>
      <c r="W9" s="505"/>
      <c r="X9" s="10"/>
    </row>
    <row r="10" spans="1:28">
      <c r="A10" s="10"/>
      <c r="G10" s="9"/>
      <c r="H10" s="9"/>
      <c r="I10" s="9"/>
      <c r="X10" s="10"/>
    </row>
    <row r="11" spans="1:28" ht="15.75">
      <c r="A11" s="10"/>
      <c r="B11" s="506" t="s">
        <v>645</v>
      </c>
      <c r="C11" s="507"/>
      <c r="D11" s="401"/>
      <c r="E11" s="401"/>
      <c r="F11" s="401"/>
      <c r="G11" s="401"/>
      <c r="H11" s="401"/>
      <c r="I11" s="401"/>
      <c r="J11" s="401"/>
      <c r="K11" s="401"/>
      <c r="L11" s="401"/>
      <c r="M11" s="401"/>
      <c r="N11" s="401"/>
      <c r="O11" s="401"/>
      <c r="P11" s="401"/>
      <c r="Q11" s="401"/>
      <c r="R11" s="401"/>
      <c r="S11" s="401"/>
      <c r="T11" s="401"/>
      <c r="U11" s="401"/>
      <c r="V11" s="401"/>
      <c r="W11" s="401"/>
      <c r="X11" s="10"/>
    </row>
    <row r="12" spans="1:28" ht="15.75" thickBot="1">
      <c r="A12" s="10"/>
      <c r="F12" s="512"/>
      <c r="G12" s="512"/>
      <c r="H12" s="107"/>
      <c r="X12" s="10"/>
    </row>
    <row r="13" spans="1:28" ht="33.75" customHeight="1" thickBot="1">
      <c r="A13" s="10"/>
      <c r="C13" s="513" t="s">
        <v>646</v>
      </c>
      <c r="D13" s="514"/>
      <c r="E13" s="514"/>
      <c r="F13" s="514"/>
      <c r="G13" s="515"/>
      <c r="H13" s="3"/>
      <c r="X13" s="10"/>
    </row>
    <row r="14" spans="1:28" s="2" customFormat="1" ht="34.5" customHeight="1" thickBot="1">
      <c r="A14" s="17"/>
      <c r="C14" s="25" t="s">
        <v>647</v>
      </c>
      <c r="D14" s="6" t="s">
        <v>648</v>
      </c>
      <c r="E14" s="7" t="s">
        <v>649</v>
      </c>
      <c r="F14" s="6" t="s">
        <v>650</v>
      </c>
      <c r="G14" s="8" t="s">
        <v>649</v>
      </c>
      <c r="H14" s="5"/>
      <c r="X14" s="17"/>
    </row>
    <row r="15" spans="1:28" ht="15.75">
      <c r="A15" s="10"/>
      <c r="C15" s="78" t="s">
        <v>651</v>
      </c>
      <c r="D15" s="88"/>
      <c r="E15" s="101"/>
      <c r="F15" s="85">
        <f>COUNTA('Monitoria Anual - 1'!S11:S902)</f>
        <v>10</v>
      </c>
      <c r="G15" s="102">
        <f t="shared" ref="G15:G21" si="0">F15/$F$22</f>
        <v>0.22727272727272727</v>
      </c>
      <c r="H15" s="405"/>
      <c r="X15" s="10"/>
    </row>
    <row r="16" spans="1:28" ht="15.75">
      <c r="A16" s="10"/>
      <c r="C16" s="79" t="s">
        <v>652</v>
      </c>
      <c r="D16" s="90">
        <f>COUNTA('Monitoria Anual - 1'!N11:N902)</f>
        <v>0</v>
      </c>
      <c r="E16" s="103">
        <f>D16/$D$22</f>
        <v>0</v>
      </c>
      <c r="F16" s="86">
        <f>D16-AB16</f>
        <v>0</v>
      </c>
      <c r="G16" s="103">
        <f t="shared" si="0"/>
        <v>0</v>
      </c>
      <c r="H16" s="405"/>
      <c r="X16" s="10"/>
      <c r="Z16">
        <f>COUNTIFS('Monitoria Anual - 1'!N:N,"x",'Monitoria Anual - 1'!S:S,"Excluída")</f>
        <v>0</v>
      </c>
      <c r="AA16">
        <f>COUNTIFS('Monitoria Anual - 1'!N:N,"x",'Monitoria Anual - 1'!S:S,"Agrupada")</f>
        <v>0</v>
      </c>
      <c r="AB16">
        <f>Z16+AA16</f>
        <v>0</v>
      </c>
    </row>
    <row r="17" spans="1:28" ht="15.75">
      <c r="A17" s="10"/>
      <c r="C17" s="80" t="s">
        <v>653</v>
      </c>
      <c r="D17" s="90">
        <f>COUNTA('Monitoria Anual - 1'!O11:O902)</f>
        <v>27</v>
      </c>
      <c r="E17" s="103">
        <f>D17/$D$22</f>
        <v>0.50943396226415094</v>
      </c>
      <c r="F17" s="86">
        <f>D17-AB17</f>
        <v>20</v>
      </c>
      <c r="G17" s="103">
        <f t="shared" si="0"/>
        <v>0.45454545454545453</v>
      </c>
      <c r="H17" s="405"/>
      <c r="X17" s="10"/>
      <c r="Z17">
        <f t="array" ref="Z17">COUNTIFS('Monitoria Anual - 1'!O:O,"x",'Monitoria Anual - 1'!S:S,"Excluída")</f>
        <v>3</v>
      </c>
      <c r="AA17">
        <f t="array" ref="AA17">COUNTIFS('Monitoria Anual - 1'!O:O,"x",'Monitoria Anual - 1'!S:S,"Agrupada")</f>
        <v>4</v>
      </c>
      <c r="AB17">
        <f>Z17+AA17</f>
        <v>7</v>
      </c>
    </row>
    <row r="18" spans="1:28" ht="15.75">
      <c r="A18" s="10"/>
      <c r="C18" s="81" t="s">
        <v>654</v>
      </c>
      <c r="D18" s="90">
        <f>COUNTA('Monitoria Anual - 1'!P11:P902)</f>
        <v>4</v>
      </c>
      <c r="E18" s="103">
        <f>D18/$D$22</f>
        <v>7.5471698113207544E-2</v>
      </c>
      <c r="F18" s="86">
        <f>D18-AB18</f>
        <v>3</v>
      </c>
      <c r="G18" s="103">
        <f t="shared" si="0"/>
        <v>6.8181818181818177E-2</v>
      </c>
      <c r="H18" s="405"/>
      <c r="X18" s="10"/>
      <c r="Z18">
        <f t="array" ref="Z18">COUNTIFS('Monitoria Anual - 1'!P:P,"x",'Monitoria Anual - 1'!S:S,"Excluída")</f>
        <v>1</v>
      </c>
      <c r="AA18">
        <f t="array" ref="AA18">COUNTIFS('Monitoria Anual - 1'!P:P,"x",'Monitoria Anual - 1'!S:S,"Agrupada")</f>
        <v>0</v>
      </c>
      <c r="AB18">
        <f>Z18+AA18</f>
        <v>1</v>
      </c>
    </row>
    <row r="19" spans="1:28" ht="15.75">
      <c r="A19" s="10"/>
      <c r="C19" s="82" t="s">
        <v>655</v>
      </c>
      <c r="D19" s="90">
        <f>COUNTA('Monitoria Anual - 1'!Q11:Q902)</f>
        <v>22</v>
      </c>
      <c r="E19" s="103">
        <f>D19/$D$22</f>
        <v>0.41509433962264153</v>
      </c>
      <c r="F19" s="86">
        <f t="shared" ref="F19:F20" si="1">D19-AB19</f>
        <v>20</v>
      </c>
      <c r="G19" s="103">
        <f t="shared" si="0"/>
        <v>0.45454545454545453</v>
      </c>
      <c r="H19" s="405"/>
      <c r="X19" s="10"/>
      <c r="Z19">
        <f t="array" ref="Z19">COUNTIFS('Monitoria Anual - 1'!Q:Q,"x",'Monitoria Anual - 1'!S:S,"Excluída")</f>
        <v>0</v>
      </c>
      <c r="AA19">
        <f t="array" ref="AA19">COUNTIFS('Monitoria Anual - 1'!Q:Q,"x",'Monitoria Anual - 1'!S:S,"Agrupada")</f>
        <v>2</v>
      </c>
      <c r="AB19">
        <f>Z19+AA19</f>
        <v>2</v>
      </c>
    </row>
    <row r="20" spans="1:28" ht="15.75">
      <c r="A20" s="10"/>
      <c r="C20" s="83" t="s">
        <v>656</v>
      </c>
      <c r="D20" s="90">
        <f>COUNTA('Monitoria Anual - 1'!R11:R902)</f>
        <v>0</v>
      </c>
      <c r="E20" s="103">
        <f>D20/$D$22</f>
        <v>0</v>
      </c>
      <c r="F20" s="86">
        <f t="shared" si="1"/>
        <v>0</v>
      </c>
      <c r="G20" s="103">
        <f t="shared" si="0"/>
        <v>0</v>
      </c>
      <c r="H20" s="405"/>
      <c r="X20" s="10"/>
      <c r="Z20">
        <f t="array" ref="Z20">COUNTIFS('Monitoria Anual - 1'!R:R,"x",'Monitoria Anual - 1'!S:S,"Excluída")</f>
        <v>0</v>
      </c>
      <c r="AA20">
        <f t="array" ref="AA20">COUNTIFS('Monitoria Anual - 1'!R:R,"x",'Monitoria Anual - 1'!S:S,"Agrupada")</f>
        <v>0</v>
      </c>
      <c r="AB20">
        <f>Z20+AA20</f>
        <v>0</v>
      </c>
    </row>
    <row r="21" spans="1:28" ht="16.5" thickBot="1">
      <c r="A21" s="10"/>
      <c r="C21" s="84" t="s">
        <v>657</v>
      </c>
      <c r="D21" s="91"/>
      <c r="E21" s="104"/>
      <c r="F21" s="87">
        <f>'Monitoria Anual - 1'!C69</f>
        <v>1</v>
      </c>
      <c r="G21" s="105">
        <f t="shared" si="0"/>
        <v>2.2727272727272728E-2</v>
      </c>
      <c r="H21" s="405"/>
      <c r="X21" s="10"/>
    </row>
    <row r="22" spans="1:28" ht="16.5" thickBot="1">
      <c r="A22" s="10"/>
      <c r="C22" s="93" t="s">
        <v>658</v>
      </c>
      <c r="D22" s="95">
        <f>SUM(D16:D20)</f>
        <v>53</v>
      </c>
      <c r="E22" s="31">
        <f>SUM(E15:E21)</f>
        <v>1</v>
      </c>
      <c r="F22" s="94">
        <f>SUM(F16:F21)</f>
        <v>44</v>
      </c>
      <c r="G22" s="31">
        <f>SUM(G16:G21)</f>
        <v>1</v>
      </c>
      <c r="H22" s="405"/>
      <c r="X22" s="10"/>
    </row>
    <row r="23" spans="1:28" ht="15.75" thickBot="1">
      <c r="A23" s="10"/>
      <c r="C23" s="73" t="s">
        <v>659</v>
      </c>
      <c r="D23" s="508">
        <f>COUNTIF('Monitoria Anual - 1'!S11:S902,"Agrupada")</f>
        <v>6</v>
      </c>
      <c r="E23" s="509"/>
      <c r="F23" s="509"/>
      <c r="G23" s="510"/>
      <c r="H23" s="4"/>
      <c r="X23" s="10"/>
    </row>
    <row r="24" spans="1:28" ht="15.75" thickBot="1">
      <c r="A24" s="10"/>
      <c r="C24" s="72" t="s">
        <v>660</v>
      </c>
      <c r="D24" s="508">
        <f>COUNTIF('Monitoria Anual - 1'!S11:S64,"Excluída")</f>
        <v>4</v>
      </c>
      <c r="E24" s="509"/>
      <c r="F24" s="509"/>
      <c r="G24" s="510"/>
      <c r="X24" s="10"/>
    </row>
    <row r="25" spans="1:28">
      <c r="A25" s="10"/>
      <c r="X25" s="10"/>
    </row>
    <row r="26" spans="1:28">
      <c r="A26" s="10"/>
      <c r="X26" s="10"/>
    </row>
    <row r="27" spans="1:28" ht="15.75">
      <c r="A27" s="10"/>
      <c r="B27" s="506" t="s">
        <v>661</v>
      </c>
      <c r="C27" s="507"/>
      <c r="D27" s="401"/>
      <c r="E27" s="401"/>
      <c r="F27" s="401"/>
      <c r="G27" s="401"/>
      <c r="X27" s="10"/>
    </row>
    <row r="28" spans="1:28" ht="16.5" thickBot="1">
      <c r="A28" s="10"/>
      <c r="B28" s="401"/>
      <c r="C28" s="16"/>
      <c r="D28" s="16"/>
      <c r="E28" s="16"/>
      <c r="F28" s="16"/>
      <c r="G28" s="16"/>
      <c r="H28" s="401"/>
      <c r="I28" s="401"/>
      <c r="J28" s="401"/>
      <c r="K28" s="401"/>
      <c r="L28" s="401"/>
      <c r="M28" s="401"/>
      <c r="N28" s="401"/>
      <c r="O28" s="401"/>
      <c r="P28" s="401"/>
      <c r="Q28" s="401"/>
      <c r="R28" s="401"/>
      <c r="S28" s="401"/>
      <c r="T28" s="401"/>
      <c r="U28" s="401"/>
      <c r="V28" s="401"/>
      <c r="W28" s="401"/>
      <c r="X28" s="10"/>
    </row>
    <row r="29" spans="1:28" ht="16.5" thickBot="1">
      <c r="A29" s="10"/>
      <c r="B29" s="16"/>
      <c r="C29" s="32" t="s">
        <v>662</v>
      </c>
      <c r="D29" s="66">
        <f>COUNTA('Monitoria Anual - 1'!A11:A63)</f>
        <v>6</v>
      </c>
      <c r="H29" s="16"/>
      <c r="I29" s="16"/>
      <c r="J29" s="16"/>
      <c r="K29" s="16"/>
      <c r="L29" s="16"/>
      <c r="M29" s="16"/>
      <c r="N29" s="16"/>
      <c r="O29" s="16"/>
      <c r="P29" s="16"/>
      <c r="Q29" s="16"/>
      <c r="R29" s="16"/>
      <c r="S29" s="16"/>
      <c r="T29" s="16"/>
      <c r="U29" s="16"/>
      <c r="V29" s="16"/>
      <c r="W29" s="16"/>
      <c r="X29" s="10"/>
    </row>
    <row r="30" spans="1:28" ht="15.75" thickBot="1">
      <c r="A30" s="10"/>
      <c r="X30" s="10"/>
    </row>
    <row r="31" spans="1:28" ht="15.75" thickBot="1">
      <c r="A31" s="10"/>
      <c r="C31" s="77" t="s">
        <v>663</v>
      </c>
      <c r="D31" s="77" t="s">
        <v>664</v>
      </c>
      <c r="E31" s="18"/>
      <c r="F31" s="19"/>
      <c r="G31" s="20"/>
      <c r="H31" s="22"/>
      <c r="I31" s="23"/>
      <c r="J31" s="24"/>
      <c r="W31" s="1"/>
      <c r="X31" s="10"/>
    </row>
    <row r="32" spans="1:28">
      <c r="A32" s="10"/>
      <c r="C32" s="74" t="s">
        <v>665</v>
      </c>
      <c r="D32" s="98">
        <f>SUM(F32:J32)</f>
        <v>9</v>
      </c>
      <c r="E32" s="33">
        <f>COUNTA('Monitoria Anual - 1'!S11:S19)</f>
        <v>2</v>
      </c>
      <c r="F32" s="64">
        <f>COUNTA('Monitoria Anual - 1'!N11:N19)</f>
        <v>0</v>
      </c>
      <c r="G32" s="64">
        <f>COUNTA('Monitoria Anual - 1'!O11:O19)</f>
        <v>6</v>
      </c>
      <c r="H32" s="64">
        <f>COUNTA('Monitoria Anual - 1'!P11:P19)</f>
        <v>0</v>
      </c>
      <c r="I32" s="64">
        <f>COUNTA('Monitoria Anual - 1'!Q11:Q19)</f>
        <v>3</v>
      </c>
      <c r="J32" s="65">
        <f>COUNTA('Monitoria Anual - 1'!R11:R19)</f>
        <v>0</v>
      </c>
      <c r="W32" s="1"/>
      <c r="X32" s="10"/>
    </row>
    <row r="33" spans="1:30">
      <c r="A33" s="10"/>
      <c r="C33" s="75" t="s">
        <v>666</v>
      </c>
      <c r="D33" s="74">
        <f>SUM(F33:J33)</f>
        <v>4</v>
      </c>
      <c r="E33" s="34">
        <f>COUNTA('Monitoria Anual - 1'!S20:S23)</f>
        <v>1</v>
      </c>
      <c r="F33" s="35">
        <f>COUNTA('Monitoria Anual - 1'!N20:N23)</f>
        <v>0</v>
      </c>
      <c r="G33" s="35">
        <f>COUNTA('Monitoria Anual - 1'!O20:O23)</f>
        <v>3</v>
      </c>
      <c r="H33" s="35">
        <f>COUNTA('Monitoria Anual - 1'!P20:P23)</f>
        <v>0</v>
      </c>
      <c r="I33" s="35">
        <f>COUNTA('Monitoria Anual - 1'!Q20:Q23)</f>
        <v>1</v>
      </c>
      <c r="J33" s="36">
        <f>COUNTA('Monitoria Anual - 1'!R20:R23)</f>
        <v>0</v>
      </c>
      <c r="W33" s="1"/>
      <c r="X33" s="10"/>
    </row>
    <row r="34" spans="1:30">
      <c r="A34" s="10"/>
      <c r="C34" s="75" t="s">
        <v>667</v>
      </c>
      <c r="D34" s="74">
        <f t="shared" ref="D34:D37" si="2">SUM(F34:J34)</f>
        <v>11</v>
      </c>
      <c r="E34" s="34">
        <f>COUNTA('Monitoria Anual - 1'!S24:S34)</f>
        <v>4</v>
      </c>
      <c r="F34" s="35">
        <f>COUNTA('Monitoria Anual - 1'!N24:N34)</f>
        <v>0</v>
      </c>
      <c r="G34" s="35">
        <f>COUNTA('Monitoria Anual - 1'!O24:O34)</f>
        <v>5</v>
      </c>
      <c r="H34" s="35">
        <f>COUNTA('Monitoria Anual - 1'!P24:P34)</f>
        <v>1</v>
      </c>
      <c r="I34" s="35">
        <f>COUNTA('Monitoria Anual - 1'!Q24:Q34)</f>
        <v>5</v>
      </c>
      <c r="J34" s="36">
        <f>COUNTA('Monitoria Anual - 1'!R24:R34)</f>
        <v>0</v>
      </c>
      <c r="W34" s="1"/>
      <c r="X34" s="10"/>
    </row>
    <row r="35" spans="1:30">
      <c r="A35" s="10"/>
      <c r="C35" s="75" t="s">
        <v>668</v>
      </c>
      <c r="D35" s="74">
        <f t="shared" si="2"/>
        <v>14</v>
      </c>
      <c r="E35" s="34">
        <f>COUNTA('Monitoria Anual - 1'!S35:S48)</f>
        <v>0</v>
      </c>
      <c r="F35" s="35">
        <f>COUNTA('Monitoria Anual - 1'!N35:N48)</f>
        <v>0</v>
      </c>
      <c r="G35" s="35">
        <f>COUNTA('Monitoria Anual - 1'!O35:O48)</f>
        <v>4</v>
      </c>
      <c r="H35" s="35">
        <f>COUNTA('Monitoria Anual - 1'!P35:P48)</f>
        <v>1</v>
      </c>
      <c r="I35" s="35">
        <f>COUNTA('Monitoria Anual - 1'!Q35:Q48)</f>
        <v>9</v>
      </c>
      <c r="J35" s="36">
        <f>COUNTA('Monitoria Anual - 1'!R35:R48)</f>
        <v>0</v>
      </c>
      <c r="W35" s="1"/>
      <c r="X35" s="10"/>
    </row>
    <row r="36" spans="1:30">
      <c r="A36" s="10"/>
      <c r="C36" s="75" t="s">
        <v>669</v>
      </c>
      <c r="D36" s="74">
        <f t="shared" si="2"/>
        <v>9</v>
      </c>
      <c r="E36" s="34">
        <f>COUNTA('Monitoria Anual - 1'!S49:S57)</f>
        <v>3</v>
      </c>
      <c r="F36" s="35">
        <f>COUNTA('Monitoria Anual - 1'!N49:N57)</f>
        <v>0</v>
      </c>
      <c r="G36" s="35">
        <f>COUNTA('Monitoria Anual - 1'!O49:O57)</f>
        <v>7</v>
      </c>
      <c r="H36" s="35">
        <f>COUNTA('Monitoria Anual - 1'!P49:P57)</f>
        <v>0</v>
      </c>
      <c r="I36" s="35">
        <f>COUNTA('Monitoria Anual - 1'!Q49:Q57)</f>
        <v>2</v>
      </c>
      <c r="J36" s="36">
        <f>COUNTA('Monitoria Anual - 1'!R49:R57)</f>
        <v>0</v>
      </c>
      <c r="W36" s="1"/>
      <c r="X36" s="10"/>
    </row>
    <row r="37" spans="1:30" ht="15.75" thickBot="1">
      <c r="A37" s="10"/>
      <c r="C37" s="76" t="s">
        <v>670</v>
      </c>
      <c r="D37" s="76">
        <f t="shared" si="2"/>
        <v>6</v>
      </c>
      <c r="E37" s="37">
        <f>COUNTA('Monitoria Anual - 1'!S58:S63)</f>
        <v>0</v>
      </c>
      <c r="F37" s="38">
        <f>COUNTA('Monitoria Anual - 1'!N58:N63)</f>
        <v>0</v>
      </c>
      <c r="G37" s="38">
        <f>COUNTA('Monitoria Anual - 1'!O58:O63)</f>
        <v>2</v>
      </c>
      <c r="H37" s="38">
        <f>COUNTA('Monitoria Anual - 1'!P58:P63)</f>
        <v>2</v>
      </c>
      <c r="I37" s="38">
        <f>COUNTA('Monitoria Anual - 1'!Q58:Q63)</f>
        <v>2</v>
      </c>
      <c r="J37" s="39">
        <f>COUNTA('Monitoria Anual - 1'!R58:R63)</f>
        <v>0</v>
      </c>
      <c r="W37" s="1"/>
      <c r="X37" s="10"/>
    </row>
    <row r="38" spans="1:30">
      <c r="A38" s="10"/>
      <c r="W38" s="1"/>
      <c r="X38" s="10"/>
    </row>
    <row r="39" spans="1:30">
      <c r="A39" s="10"/>
      <c r="W39" s="1"/>
      <c r="X39" s="10"/>
    </row>
    <row r="40" spans="1:30">
      <c r="A40" s="10"/>
      <c r="W40" s="1"/>
      <c r="X40" s="10"/>
    </row>
    <row r="41" spans="1:30">
      <c r="A41" s="10"/>
      <c r="W41" s="1"/>
      <c r="X41" s="10"/>
    </row>
    <row r="42" spans="1:30">
      <c r="A42" s="10"/>
      <c r="X42" s="10"/>
    </row>
    <row r="43" spans="1:30">
      <c r="A43" s="10"/>
      <c r="B43" s="10"/>
      <c r="C43" s="10"/>
      <c r="D43" s="10"/>
      <c r="E43" s="10"/>
      <c r="F43" s="10"/>
      <c r="G43" s="10"/>
      <c r="H43" s="10"/>
      <c r="I43" s="10"/>
      <c r="J43" s="10"/>
      <c r="K43" s="10"/>
      <c r="L43" s="10"/>
      <c r="M43" s="10"/>
      <c r="N43" s="10"/>
      <c r="O43" s="10"/>
      <c r="P43" s="10"/>
      <c r="Q43" s="10"/>
      <c r="R43" s="10"/>
      <c r="S43" s="10"/>
      <c r="T43" s="10"/>
      <c r="U43" s="10"/>
      <c r="V43" s="10"/>
      <c r="W43" s="10"/>
      <c r="X43" s="10"/>
    </row>
    <row r="45" spans="1:30">
      <c r="A45" s="100"/>
      <c r="B45" s="100"/>
      <c r="C45" s="100"/>
      <c r="D45" s="100"/>
      <c r="E45" s="100"/>
      <c r="F45" s="100"/>
      <c r="G45" s="100"/>
      <c r="H45" s="100"/>
      <c r="I45" s="100"/>
      <c r="J45" s="100"/>
      <c r="K45" s="100"/>
      <c r="L45" s="100"/>
      <c r="M45" s="100"/>
      <c r="N45" s="100"/>
      <c r="O45" s="100"/>
      <c r="P45" s="100"/>
      <c r="Q45" s="100"/>
      <c r="R45" s="100"/>
      <c r="S45" s="100"/>
      <c r="T45" s="100"/>
      <c r="U45" s="100"/>
      <c r="V45" s="100"/>
      <c r="W45" s="100"/>
      <c r="X45" s="100"/>
      <c r="Y45" s="100"/>
      <c r="Z45" s="100"/>
      <c r="AA45" s="100"/>
      <c r="AB45" s="100"/>
      <c r="AC45" s="100"/>
      <c r="AD45" s="100"/>
    </row>
    <row r="46" spans="1:30">
      <c r="A46" s="100"/>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row>
    <row r="47" spans="1:30">
      <c r="A47" s="100"/>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row>
  </sheetData>
  <sheetProtection algorithmName="SHA-512" hashValue="BwgnEvlu7S0ZHRstUufy6zYGKWg+oEAy5dxvtRSG/ksLC/hT8rWHF02mFaEkm4jflIrBSvZAqQaAVAda9vkesg==" saltValue="NfyEc10XMIT1mLIXFHBteA==" spinCount="100000" sheet="1" objects="1" scenarios="1"/>
  <protectedRanges>
    <protectedRange algorithmName="SHA-512" hashValue="K/Q0+n/jpw8F3wh6lQHTFB26pXlolSkl766fVHU0LWpXGBY0uNd95nJTnnvshg9VHSLkhraM+Rp5l493Etit0w==" saltValue="ewPfRGl/EBAd4ctJkXSsdw==" spinCount="100000" sqref="A1:AD4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7">
    <cfRule type="cellIs" dxfId="66"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120"/>
  <sheetViews>
    <sheetView showGridLines="0" zoomScale="80" zoomScaleNormal="80" workbookViewId="0">
      <pane xSplit="2" topLeftCell="C1" activePane="topRight" state="frozen"/>
      <selection pane="topRight" activeCell="T36" sqref="T36"/>
    </sheetView>
  </sheetViews>
  <sheetFormatPr defaultColWidth="8.85546875" defaultRowHeight="15"/>
  <cols>
    <col min="1" max="1" width="59.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9" width="26.7109375" style="58"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c r="A1" s="483" t="s">
        <v>71</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17"/>
    </row>
    <row r="2" spans="1:40" ht="33.75" customHeight="1" thickBot="1">
      <c r="A2" s="484" t="s">
        <v>72</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17"/>
    </row>
    <row r="3" spans="1:40" ht="15.75" thickTop="1">
      <c r="AJ3" s="17"/>
    </row>
    <row r="4" spans="1:40" ht="45" customHeight="1">
      <c r="A4" s="51" t="s">
        <v>73</v>
      </c>
      <c r="B4" s="496" t="s">
        <v>74</v>
      </c>
      <c r="C4" s="496"/>
      <c r="D4" s="496"/>
      <c r="E4" s="496"/>
      <c r="F4" s="496"/>
      <c r="G4" s="497"/>
      <c r="H4" s="12"/>
      <c r="I4" s="12"/>
      <c r="J4" s="12"/>
      <c r="K4" s="12"/>
      <c r="L4" s="12"/>
      <c r="M4" s="12"/>
      <c r="N4" s="12"/>
      <c r="O4" s="12"/>
      <c r="P4" s="12"/>
      <c r="Q4" s="12"/>
      <c r="R4" s="12"/>
      <c r="S4" s="2"/>
      <c r="AJ4" s="17"/>
    </row>
    <row r="5" spans="1:40">
      <c r="AJ5" s="17"/>
    </row>
    <row r="6" spans="1:40" ht="27" customHeight="1">
      <c r="A6" s="51" t="s">
        <v>75</v>
      </c>
      <c r="B6" s="498" t="s">
        <v>671</v>
      </c>
      <c r="C6" s="499"/>
      <c r="M6" s="58"/>
      <c r="AJ6" s="17"/>
      <c r="AN6" s="2" t="s">
        <v>77</v>
      </c>
    </row>
    <row r="7" spans="1:40" ht="15.75" thickBot="1">
      <c r="AJ7" s="17"/>
      <c r="AN7" s="59" t="s">
        <v>78</v>
      </c>
    </row>
    <row r="8" spans="1:40" ht="27" customHeight="1" thickBot="1">
      <c r="A8" s="465" t="s">
        <v>79</v>
      </c>
      <c r="B8" s="466"/>
      <c r="C8" s="466"/>
      <c r="D8" s="466"/>
      <c r="E8" s="466"/>
      <c r="F8" s="466"/>
      <c r="G8" s="466"/>
      <c r="H8" s="466"/>
      <c r="I8" s="466"/>
      <c r="J8" s="466"/>
      <c r="K8" s="466"/>
      <c r="L8" s="466"/>
      <c r="M8" s="467"/>
      <c r="N8" s="448" t="s">
        <v>80</v>
      </c>
      <c r="O8" s="449"/>
      <c r="P8" s="449"/>
      <c r="Q8" s="449"/>
      <c r="R8" s="449"/>
      <c r="S8" s="449"/>
      <c r="T8" s="449"/>
      <c r="U8" s="449"/>
      <c r="V8" s="449"/>
      <c r="W8" s="449"/>
      <c r="X8" s="450"/>
      <c r="Y8" s="485" t="s">
        <v>81</v>
      </c>
      <c r="Z8" s="486"/>
      <c r="AA8" s="486"/>
      <c r="AB8" s="486"/>
      <c r="AC8" s="486"/>
      <c r="AD8" s="486"/>
      <c r="AE8" s="486"/>
      <c r="AF8" s="486"/>
      <c r="AG8" s="486"/>
      <c r="AH8" s="486"/>
      <c r="AI8" s="487"/>
      <c r="AJ8" s="17"/>
    </row>
    <row r="9" spans="1:40" ht="64.5" customHeight="1">
      <c r="A9" s="490" t="s">
        <v>82</v>
      </c>
      <c r="B9" s="488" t="s">
        <v>83</v>
      </c>
      <c r="C9" s="488" t="s">
        <v>1</v>
      </c>
      <c r="D9" s="488" t="s">
        <v>3</v>
      </c>
      <c r="E9" s="492" t="s">
        <v>5</v>
      </c>
      <c r="F9" s="488" t="s">
        <v>7</v>
      </c>
      <c r="G9" s="488"/>
      <c r="H9" s="488" t="s">
        <v>9</v>
      </c>
      <c r="I9" s="488" t="s">
        <v>13</v>
      </c>
      <c r="J9" s="488" t="s">
        <v>11</v>
      </c>
      <c r="K9" s="502" t="s">
        <v>84</v>
      </c>
      <c r="L9" s="503"/>
      <c r="M9" s="488" t="s">
        <v>19</v>
      </c>
      <c r="N9" s="457" t="s">
        <v>22</v>
      </c>
      <c r="O9" s="459" t="s">
        <v>24</v>
      </c>
      <c r="P9" s="461" t="s">
        <v>26</v>
      </c>
      <c r="Q9" s="463" t="s">
        <v>28</v>
      </c>
      <c r="R9" s="477" t="s">
        <v>30</v>
      </c>
      <c r="S9" s="479" t="s">
        <v>32</v>
      </c>
      <c r="T9" s="481" t="s">
        <v>38</v>
      </c>
      <c r="U9" s="481" t="s">
        <v>40</v>
      </c>
      <c r="V9" s="481" t="s">
        <v>42</v>
      </c>
      <c r="W9" s="481" t="s">
        <v>44</v>
      </c>
      <c r="X9" s="453" t="s">
        <v>46</v>
      </c>
      <c r="Y9" s="455" t="s">
        <v>49</v>
      </c>
      <c r="Z9" s="451" t="s">
        <v>51</v>
      </c>
      <c r="AA9" s="475" t="s">
        <v>53</v>
      </c>
      <c r="AB9" s="451" t="s">
        <v>55</v>
      </c>
      <c r="AC9" s="451" t="s">
        <v>57</v>
      </c>
      <c r="AD9" s="451" t="s">
        <v>59</v>
      </c>
      <c r="AE9" s="451" t="s">
        <v>61</v>
      </c>
      <c r="AF9" s="500" t="s">
        <v>63</v>
      </c>
      <c r="AG9" s="451" t="s">
        <v>65</v>
      </c>
      <c r="AH9" s="451" t="s">
        <v>67</v>
      </c>
      <c r="AI9" s="494" t="s">
        <v>69</v>
      </c>
      <c r="AJ9" s="17"/>
    </row>
    <row r="10" spans="1:40" ht="45.75" customHeight="1" thickBot="1">
      <c r="A10" s="491"/>
      <c r="B10" s="489"/>
      <c r="C10" s="489"/>
      <c r="D10" s="489"/>
      <c r="E10" s="493"/>
      <c r="F10" s="50" t="s">
        <v>86</v>
      </c>
      <c r="G10" s="50" t="s">
        <v>87</v>
      </c>
      <c r="H10" s="489"/>
      <c r="I10" s="489"/>
      <c r="J10" s="489"/>
      <c r="K10" s="97" t="s">
        <v>88</v>
      </c>
      <c r="L10" s="97" t="s">
        <v>89</v>
      </c>
      <c r="M10" s="489"/>
      <c r="N10" s="458"/>
      <c r="O10" s="460"/>
      <c r="P10" s="462"/>
      <c r="Q10" s="464"/>
      <c r="R10" s="478"/>
      <c r="S10" s="480"/>
      <c r="T10" s="482"/>
      <c r="U10" s="482"/>
      <c r="V10" s="482"/>
      <c r="W10" s="482"/>
      <c r="X10" s="454"/>
      <c r="Y10" s="456"/>
      <c r="Z10" s="452"/>
      <c r="AA10" s="476"/>
      <c r="AB10" s="452"/>
      <c r="AC10" s="452"/>
      <c r="AD10" s="452"/>
      <c r="AE10" s="452"/>
      <c r="AF10" s="501"/>
      <c r="AG10" s="452"/>
      <c r="AH10" s="452"/>
      <c r="AI10" s="495"/>
      <c r="AJ10" s="17"/>
    </row>
    <row r="11" spans="1:40" ht="30" customHeight="1">
      <c r="A11" s="504" t="s">
        <v>90</v>
      </c>
      <c r="B11" s="106" t="s">
        <v>91</v>
      </c>
      <c r="C11" s="159" t="s">
        <v>102</v>
      </c>
      <c r="D11" s="176" t="s">
        <v>93</v>
      </c>
      <c r="E11" s="176" t="s">
        <v>94</v>
      </c>
      <c r="F11" s="223">
        <v>43252</v>
      </c>
      <c r="G11" s="223">
        <v>44896</v>
      </c>
      <c r="H11" s="176" t="s">
        <v>95</v>
      </c>
      <c r="I11" s="224">
        <v>0</v>
      </c>
      <c r="J11" s="176" t="s">
        <v>96</v>
      </c>
      <c r="K11" s="176" t="s">
        <v>97</v>
      </c>
      <c r="L11" s="225"/>
      <c r="M11" s="226" t="s">
        <v>672</v>
      </c>
      <c r="N11" s="227"/>
      <c r="O11" s="227"/>
      <c r="P11" s="227"/>
      <c r="Q11" s="227" t="s">
        <v>99</v>
      </c>
      <c r="R11" s="227"/>
      <c r="S11" s="176"/>
      <c r="T11" s="228" t="s">
        <v>673</v>
      </c>
      <c r="U11" s="229"/>
      <c r="V11" s="229"/>
      <c r="W11" s="228" t="s">
        <v>95</v>
      </c>
      <c r="X11" s="229"/>
      <c r="Y11" s="229"/>
      <c r="Z11" s="229"/>
      <c r="AA11" s="229" t="s">
        <v>674</v>
      </c>
      <c r="AB11" s="229"/>
      <c r="AC11" s="229"/>
      <c r="AD11" s="229" t="s">
        <v>675</v>
      </c>
      <c r="AE11" s="229"/>
      <c r="AF11" s="229" t="s">
        <v>676</v>
      </c>
      <c r="AG11" s="229"/>
      <c r="AH11" s="229"/>
      <c r="AI11" s="229" t="s">
        <v>677</v>
      </c>
      <c r="AJ11" s="17"/>
    </row>
    <row r="12" spans="1:40" ht="30" customHeight="1">
      <c r="A12" s="472"/>
      <c r="B12" s="44" t="s">
        <v>105</v>
      </c>
      <c r="C12" s="159" t="s">
        <v>106</v>
      </c>
      <c r="D12" s="226" t="s">
        <v>107</v>
      </c>
      <c r="E12" s="226" t="s">
        <v>108</v>
      </c>
      <c r="F12" s="223">
        <v>43252</v>
      </c>
      <c r="G12" s="223">
        <v>44896</v>
      </c>
      <c r="H12" s="230" t="s">
        <v>109</v>
      </c>
      <c r="I12" s="231">
        <v>0</v>
      </c>
      <c r="J12" s="151" t="s">
        <v>678</v>
      </c>
      <c r="K12" s="230" t="s">
        <v>97</v>
      </c>
      <c r="L12" s="176"/>
      <c r="M12" s="226" t="s">
        <v>111</v>
      </c>
      <c r="N12" s="227"/>
      <c r="O12" s="227"/>
      <c r="P12" s="227" t="s">
        <v>99</v>
      </c>
      <c r="Q12" s="227"/>
      <c r="R12" s="227"/>
      <c r="S12" s="227"/>
      <c r="T12" s="228" t="s">
        <v>679</v>
      </c>
      <c r="U12" s="176"/>
      <c r="V12" s="176" t="s">
        <v>680</v>
      </c>
      <c r="W12" s="176" t="s">
        <v>137</v>
      </c>
      <c r="X12" s="176"/>
      <c r="Y12" s="176"/>
      <c r="Z12" s="176"/>
      <c r="AA12" s="176"/>
      <c r="AB12" s="176"/>
      <c r="AC12" s="176"/>
      <c r="AD12" s="176"/>
      <c r="AE12" s="176"/>
      <c r="AF12" s="176" t="s">
        <v>681</v>
      </c>
      <c r="AG12" s="176"/>
      <c r="AH12" s="176"/>
      <c r="AI12" s="176"/>
      <c r="AJ12" s="17"/>
    </row>
    <row r="13" spans="1:40" ht="30" customHeight="1">
      <c r="A13" s="472"/>
      <c r="B13" s="44" t="s">
        <v>118</v>
      </c>
      <c r="C13" s="152" t="s">
        <v>126</v>
      </c>
      <c r="D13" s="152" t="s">
        <v>127</v>
      </c>
      <c r="E13" s="152" t="s">
        <v>121</v>
      </c>
      <c r="F13" s="153">
        <v>44197</v>
      </c>
      <c r="G13" s="153">
        <v>44531</v>
      </c>
      <c r="H13" s="152" t="s">
        <v>122</v>
      </c>
      <c r="I13" s="232">
        <v>18500</v>
      </c>
      <c r="J13" s="176" t="s">
        <v>682</v>
      </c>
      <c r="K13" s="176" t="s">
        <v>97</v>
      </c>
      <c r="L13" s="225"/>
      <c r="M13" s="176" t="s">
        <v>683</v>
      </c>
      <c r="N13" s="227" t="s">
        <v>99</v>
      </c>
      <c r="O13" s="227"/>
      <c r="P13" s="227"/>
      <c r="Q13" s="227"/>
      <c r="R13" s="227"/>
      <c r="S13" s="227"/>
      <c r="T13" s="176" t="s">
        <v>684</v>
      </c>
      <c r="U13" s="176"/>
      <c r="V13" s="176"/>
      <c r="W13" s="176" t="s">
        <v>685</v>
      </c>
      <c r="X13" s="176"/>
      <c r="Y13" s="176"/>
      <c r="Z13" s="176"/>
      <c r="AA13" s="176" t="s">
        <v>686</v>
      </c>
      <c r="AB13" s="176"/>
      <c r="AC13" s="176"/>
      <c r="AD13" s="176"/>
      <c r="AE13" s="176"/>
      <c r="AF13" s="176" t="s">
        <v>687</v>
      </c>
      <c r="AG13" s="176"/>
      <c r="AH13" s="176"/>
      <c r="AI13" s="176"/>
      <c r="AJ13" s="17"/>
    </row>
    <row r="14" spans="1:40" ht="30" customHeight="1">
      <c r="A14" s="472"/>
      <c r="B14" s="44" t="s">
        <v>130</v>
      </c>
      <c r="C14" s="152" t="s">
        <v>688</v>
      </c>
      <c r="D14" s="152" t="s">
        <v>140</v>
      </c>
      <c r="E14" s="152" t="s">
        <v>133</v>
      </c>
      <c r="F14" s="153">
        <v>44562</v>
      </c>
      <c r="G14" s="153">
        <v>44896</v>
      </c>
      <c r="H14" s="152" t="s">
        <v>141</v>
      </c>
      <c r="I14" s="233">
        <v>0</v>
      </c>
      <c r="J14" s="151" t="s">
        <v>689</v>
      </c>
      <c r="K14" s="151" t="s">
        <v>97</v>
      </c>
      <c r="L14" s="159"/>
      <c r="M14" s="226" t="s">
        <v>135</v>
      </c>
      <c r="N14" s="227" t="s">
        <v>99</v>
      </c>
      <c r="O14" s="227"/>
      <c r="P14" s="227"/>
      <c r="Q14" s="227"/>
      <c r="R14" s="227"/>
      <c r="S14" s="227"/>
      <c r="T14" s="176" t="s">
        <v>690</v>
      </c>
      <c r="U14" s="156" t="s">
        <v>691</v>
      </c>
      <c r="V14" s="176"/>
      <c r="W14" s="176" t="s">
        <v>141</v>
      </c>
      <c r="X14" s="176"/>
      <c r="Y14" s="176"/>
      <c r="Z14" s="176"/>
      <c r="AA14" s="176"/>
      <c r="AB14" s="176"/>
      <c r="AC14" s="176"/>
      <c r="AD14" s="176"/>
      <c r="AE14" s="176"/>
      <c r="AF14" s="176" t="s">
        <v>692</v>
      </c>
      <c r="AG14" s="176"/>
      <c r="AH14" s="176"/>
      <c r="AI14" s="176"/>
      <c r="AJ14" s="17"/>
    </row>
    <row r="15" spans="1:40" ht="30" customHeight="1">
      <c r="A15" s="472"/>
      <c r="B15" s="44" t="s">
        <v>143</v>
      </c>
      <c r="C15" s="234" t="s">
        <v>153</v>
      </c>
      <c r="D15" s="176" t="s">
        <v>693</v>
      </c>
      <c r="E15" s="176" t="s">
        <v>146</v>
      </c>
      <c r="F15" s="161">
        <v>44562</v>
      </c>
      <c r="G15" s="161">
        <v>44896</v>
      </c>
      <c r="H15" s="230" t="s">
        <v>147</v>
      </c>
      <c r="I15" s="231">
        <v>10000</v>
      </c>
      <c r="J15" s="226" t="s">
        <v>148</v>
      </c>
      <c r="K15" s="230" t="s">
        <v>97</v>
      </c>
      <c r="L15" s="225"/>
      <c r="M15" s="226" t="s">
        <v>694</v>
      </c>
      <c r="N15" s="227" t="s">
        <v>99</v>
      </c>
      <c r="O15" s="227"/>
      <c r="P15" s="227"/>
      <c r="Q15" s="227"/>
      <c r="R15" s="227"/>
      <c r="S15" s="227"/>
      <c r="T15" s="176" t="s">
        <v>695</v>
      </c>
      <c r="U15" s="176"/>
      <c r="V15" s="176"/>
      <c r="W15" s="176" t="s">
        <v>696</v>
      </c>
      <c r="X15" s="176"/>
      <c r="Y15" s="176"/>
      <c r="Z15" s="176" t="s">
        <v>697</v>
      </c>
      <c r="AA15" s="176"/>
      <c r="AB15" s="176"/>
      <c r="AC15" s="176"/>
      <c r="AD15" s="176" t="s">
        <v>698</v>
      </c>
      <c r="AE15" s="176"/>
      <c r="AF15" s="176"/>
      <c r="AG15" s="176"/>
      <c r="AH15" s="176"/>
      <c r="AI15" s="176"/>
      <c r="AJ15" s="17"/>
    </row>
    <row r="16" spans="1:40" ht="30" customHeight="1">
      <c r="A16" s="472"/>
      <c r="B16" s="44" t="s">
        <v>155</v>
      </c>
      <c r="C16" s="159" t="s">
        <v>162</v>
      </c>
      <c r="D16" s="169" t="s">
        <v>699</v>
      </c>
      <c r="E16" s="159" t="s">
        <v>700</v>
      </c>
      <c r="F16" s="153">
        <v>44562</v>
      </c>
      <c r="G16" s="153">
        <v>44896</v>
      </c>
      <c r="H16" s="225" t="s">
        <v>122</v>
      </c>
      <c r="I16" s="231">
        <v>12000</v>
      </c>
      <c r="J16" s="226" t="s">
        <v>159</v>
      </c>
      <c r="K16" s="230" t="s">
        <v>97</v>
      </c>
      <c r="L16" s="225"/>
      <c r="M16" s="226" t="s">
        <v>701</v>
      </c>
      <c r="N16" s="227" t="s">
        <v>99</v>
      </c>
      <c r="O16" s="227"/>
      <c r="P16" s="227"/>
      <c r="Q16" s="227"/>
      <c r="R16" s="227"/>
      <c r="S16" s="227"/>
      <c r="T16" s="176" t="s">
        <v>702</v>
      </c>
      <c r="U16" s="176"/>
      <c r="V16" s="176"/>
      <c r="W16" s="176" t="s">
        <v>685</v>
      </c>
      <c r="X16" s="176"/>
      <c r="Y16" s="235" t="s">
        <v>703</v>
      </c>
      <c r="Z16" s="235" t="s">
        <v>704</v>
      </c>
      <c r="AA16" s="156" t="s">
        <v>705</v>
      </c>
      <c r="AB16" s="225">
        <v>44896</v>
      </c>
      <c r="AC16" s="225">
        <v>45078</v>
      </c>
      <c r="AD16" s="176"/>
      <c r="AE16" s="236">
        <v>25000</v>
      </c>
      <c r="AF16" s="176" t="s">
        <v>706</v>
      </c>
      <c r="AG16" s="176" t="s">
        <v>707</v>
      </c>
      <c r="AH16" s="176" t="s">
        <v>708</v>
      </c>
      <c r="AI16" s="176" t="s">
        <v>709</v>
      </c>
      <c r="AJ16" s="17"/>
    </row>
    <row r="17" spans="1:36" ht="30" customHeight="1">
      <c r="A17" s="472"/>
      <c r="B17" s="44" t="s">
        <v>164</v>
      </c>
      <c r="C17" s="159" t="s">
        <v>710</v>
      </c>
      <c r="D17" s="226"/>
      <c r="E17" s="226"/>
      <c r="F17" s="223"/>
      <c r="G17" s="223"/>
      <c r="H17" s="230"/>
      <c r="I17" s="231"/>
      <c r="J17" s="226"/>
      <c r="K17" s="230"/>
      <c r="L17" s="225"/>
      <c r="M17" s="165"/>
      <c r="N17" s="227"/>
      <c r="O17" s="227"/>
      <c r="P17" s="227"/>
      <c r="Q17" s="227"/>
      <c r="R17" s="227"/>
      <c r="S17" s="227"/>
      <c r="T17" s="176"/>
      <c r="U17" s="176"/>
      <c r="V17" s="176"/>
      <c r="W17" s="176"/>
      <c r="X17" s="176"/>
      <c r="Y17" s="176"/>
      <c r="Z17" s="176"/>
      <c r="AA17" s="176"/>
      <c r="AB17" s="176"/>
      <c r="AC17" s="176"/>
      <c r="AD17" s="176"/>
      <c r="AE17" s="176"/>
      <c r="AF17" s="176"/>
      <c r="AG17" s="176"/>
      <c r="AH17" s="176"/>
      <c r="AI17" s="176"/>
      <c r="AJ17" s="17"/>
    </row>
    <row r="18" spans="1:36" ht="30" customHeight="1">
      <c r="A18" s="472"/>
      <c r="B18" s="44" t="s">
        <v>172</v>
      </c>
      <c r="C18" s="159" t="s">
        <v>711</v>
      </c>
      <c r="D18" s="176"/>
      <c r="E18" s="176"/>
      <c r="F18" s="223"/>
      <c r="G18" s="223"/>
      <c r="H18" s="230"/>
      <c r="I18" s="224"/>
      <c r="J18" s="176"/>
      <c r="K18" s="176"/>
      <c r="L18" s="225"/>
      <c r="M18" s="176"/>
      <c r="N18" s="227"/>
      <c r="O18" s="227"/>
      <c r="P18" s="227"/>
      <c r="Q18" s="227"/>
      <c r="R18" s="227"/>
      <c r="S18" s="227"/>
      <c r="T18" s="176"/>
      <c r="U18" s="176"/>
      <c r="V18" s="176"/>
      <c r="W18" s="176"/>
      <c r="X18" s="176"/>
      <c r="Y18" s="176"/>
      <c r="Z18" s="176"/>
      <c r="AA18" s="176"/>
      <c r="AB18" s="176"/>
      <c r="AC18" s="176"/>
      <c r="AD18" s="176"/>
      <c r="AE18" s="176"/>
      <c r="AF18" s="176"/>
      <c r="AG18" s="176"/>
      <c r="AH18" s="176"/>
      <c r="AI18" s="176"/>
      <c r="AJ18" s="17"/>
    </row>
    <row r="19" spans="1:36" ht="30" customHeight="1">
      <c r="A19" s="472"/>
      <c r="B19" s="44" t="s">
        <v>180</v>
      </c>
      <c r="C19" s="234" t="s">
        <v>181</v>
      </c>
      <c r="D19" s="226" t="s">
        <v>182</v>
      </c>
      <c r="E19" s="226" t="s">
        <v>183</v>
      </c>
      <c r="F19" s="223">
        <v>43252</v>
      </c>
      <c r="G19" s="223">
        <v>44896</v>
      </c>
      <c r="H19" s="225" t="s">
        <v>141</v>
      </c>
      <c r="I19" s="231">
        <v>0</v>
      </c>
      <c r="J19" s="226" t="s">
        <v>184</v>
      </c>
      <c r="K19" s="226" t="s">
        <v>97</v>
      </c>
      <c r="L19" s="237"/>
      <c r="M19" s="176" t="s">
        <v>694</v>
      </c>
      <c r="N19" s="227"/>
      <c r="O19" s="227" t="s">
        <v>99</v>
      </c>
      <c r="P19" s="227"/>
      <c r="Q19" s="227"/>
      <c r="R19" s="227"/>
      <c r="S19" s="227"/>
      <c r="T19" s="176" t="s">
        <v>712</v>
      </c>
      <c r="U19" s="176"/>
      <c r="V19" s="176" t="s">
        <v>713</v>
      </c>
      <c r="W19" s="176" t="s">
        <v>141</v>
      </c>
      <c r="X19" s="176" t="s">
        <v>714</v>
      </c>
      <c r="Y19" s="176"/>
      <c r="Z19" s="176"/>
      <c r="AA19" s="176"/>
      <c r="AB19" s="225">
        <v>44105</v>
      </c>
      <c r="AC19" s="225">
        <v>45078</v>
      </c>
      <c r="AD19" s="176"/>
      <c r="AE19" s="176"/>
      <c r="AF19" s="176" t="s">
        <v>715</v>
      </c>
      <c r="AG19" s="176"/>
      <c r="AH19" s="176"/>
      <c r="AI19" s="176" t="s">
        <v>716</v>
      </c>
      <c r="AJ19" s="17"/>
    </row>
    <row r="20" spans="1:36" ht="30" customHeight="1">
      <c r="A20" s="472"/>
      <c r="B20" s="44" t="s">
        <v>717</v>
      </c>
      <c r="C20" s="159" t="s">
        <v>221</v>
      </c>
      <c r="D20" s="169" t="s">
        <v>214</v>
      </c>
      <c r="E20" s="169" t="s">
        <v>215</v>
      </c>
      <c r="F20" s="153">
        <v>43252</v>
      </c>
      <c r="G20" s="153">
        <v>44896</v>
      </c>
      <c r="H20" s="169" t="s">
        <v>216</v>
      </c>
      <c r="I20" s="238">
        <v>10000</v>
      </c>
      <c r="J20" s="169" t="s">
        <v>209</v>
      </c>
      <c r="K20" s="169" t="s">
        <v>217</v>
      </c>
      <c r="L20" s="225"/>
      <c r="M20" s="176" t="s">
        <v>718</v>
      </c>
      <c r="N20" s="227"/>
      <c r="O20" s="227"/>
      <c r="P20" s="227"/>
      <c r="Q20" s="227" t="s">
        <v>99</v>
      </c>
      <c r="R20" s="227"/>
      <c r="S20" s="227"/>
      <c r="T20" s="239" t="s">
        <v>719</v>
      </c>
      <c r="U20" s="239" t="s">
        <v>720</v>
      </c>
      <c r="V20" s="239"/>
      <c r="W20" s="229" t="s">
        <v>216</v>
      </c>
      <c r="X20" s="229"/>
      <c r="Y20" s="229"/>
      <c r="Z20" s="229"/>
      <c r="AA20" s="229"/>
      <c r="AB20" s="229"/>
      <c r="AC20" s="229"/>
      <c r="AD20" s="229"/>
      <c r="AE20" s="229"/>
      <c r="AF20" s="229" t="s">
        <v>721</v>
      </c>
      <c r="AG20" s="229"/>
      <c r="AH20" s="229"/>
      <c r="AI20" s="229" t="s">
        <v>722</v>
      </c>
      <c r="AJ20" s="17"/>
    </row>
    <row r="21" spans="1:36" ht="30" customHeight="1">
      <c r="A21" s="471" t="s">
        <v>187</v>
      </c>
      <c r="B21" s="44" t="s">
        <v>188</v>
      </c>
      <c r="C21" s="159" t="s">
        <v>189</v>
      </c>
      <c r="D21" s="240" t="s">
        <v>190</v>
      </c>
      <c r="E21" s="240" t="s">
        <v>191</v>
      </c>
      <c r="F21" s="153">
        <v>44197</v>
      </c>
      <c r="G21" s="153">
        <v>44531</v>
      </c>
      <c r="H21" s="240" t="s">
        <v>137</v>
      </c>
      <c r="I21" s="241">
        <v>0</v>
      </c>
      <c r="J21" s="240" t="s">
        <v>723</v>
      </c>
      <c r="K21" s="240" t="s">
        <v>97</v>
      </c>
      <c r="L21" s="176" t="s">
        <v>97</v>
      </c>
      <c r="M21" s="176" t="s">
        <v>724</v>
      </c>
      <c r="N21" s="227" t="s">
        <v>99</v>
      </c>
      <c r="O21" s="227"/>
      <c r="P21" s="227"/>
      <c r="Q21" s="227"/>
      <c r="R21" s="227"/>
      <c r="S21" s="227" t="s">
        <v>78</v>
      </c>
      <c r="T21" s="176" t="s">
        <v>725</v>
      </c>
      <c r="U21" s="176"/>
      <c r="V21" s="176" t="s">
        <v>726</v>
      </c>
      <c r="W21" s="176" t="s">
        <v>727</v>
      </c>
      <c r="X21" s="176"/>
      <c r="Y21" s="176"/>
      <c r="Z21" s="176"/>
      <c r="AA21" s="176"/>
      <c r="AB21" s="176"/>
      <c r="AC21" s="176"/>
      <c r="AD21" s="176"/>
      <c r="AE21" s="176"/>
      <c r="AF21" s="176"/>
      <c r="AG21" s="176"/>
      <c r="AH21" s="176"/>
      <c r="AI21" s="242"/>
      <c r="AJ21" s="17"/>
    </row>
    <row r="22" spans="1:36" ht="30" customHeight="1">
      <c r="A22" s="472"/>
      <c r="B22" s="44" t="s">
        <v>198</v>
      </c>
      <c r="C22" s="159" t="s">
        <v>728</v>
      </c>
      <c r="D22" s="159" t="s">
        <v>157</v>
      </c>
      <c r="E22" s="159" t="s">
        <v>191</v>
      </c>
      <c r="F22" s="153">
        <v>43647</v>
      </c>
      <c r="G22" s="153">
        <v>44713</v>
      </c>
      <c r="H22" s="159" t="s">
        <v>729</v>
      </c>
      <c r="I22" s="243">
        <v>0</v>
      </c>
      <c r="J22" s="159" t="s">
        <v>200</v>
      </c>
      <c r="K22" s="159" t="s">
        <v>201</v>
      </c>
      <c r="L22" s="159" t="s">
        <v>97</v>
      </c>
      <c r="M22" s="176" t="s">
        <v>210</v>
      </c>
      <c r="N22" s="227"/>
      <c r="O22" s="227" t="s">
        <v>99</v>
      </c>
      <c r="P22" s="227"/>
      <c r="Q22" s="227"/>
      <c r="R22" s="227"/>
      <c r="S22" s="227" t="s">
        <v>77</v>
      </c>
      <c r="T22" s="176" t="s">
        <v>730</v>
      </c>
      <c r="U22" s="176"/>
      <c r="V22" s="176"/>
      <c r="W22" s="176" t="s">
        <v>685</v>
      </c>
      <c r="X22" s="176" t="s">
        <v>731</v>
      </c>
      <c r="Y22" s="176"/>
      <c r="Z22" s="176"/>
      <c r="AA22" s="176"/>
      <c r="AB22" s="225"/>
      <c r="AC22" s="225"/>
      <c r="AD22" s="176"/>
      <c r="AE22" s="176"/>
      <c r="AF22" s="176"/>
      <c r="AG22" s="176"/>
      <c r="AH22" s="176"/>
      <c r="AI22" s="176"/>
      <c r="AJ22" s="17"/>
    </row>
    <row r="23" spans="1:36" ht="30" customHeight="1">
      <c r="A23" s="472"/>
      <c r="B23" s="44" t="s">
        <v>205</v>
      </c>
      <c r="C23" s="234" t="s">
        <v>732</v>
      </c>
      <c r="D23" s="176"/>
      <c r="E23" s="176"/>
      <c r="F23" s="223"/>
      <c r="G23" s="223"/>
      <c r="H23" s="225"/>
      <c r="I23" s="224"/>
      <c r="J23" s="176"/>
      <c r="K23" s="176"/>
      <c r="L23" s="225"/>
      <c r="M23" s="176"/>
      <c r="N23" s="227"/>
      <c r="O23" s="227"/>
      <c r="P23" s="227"/>
      <c r="Q23" s="227"/>
      <c r="R23" s="227"/>
      <c r="S23" s="227"/>
      <c r="T23" s="229"/>
      <c r="U23" s="229"/>
      <c r="V23" s="229"/>
      <c r="W23" s="229"/>
      <c r="X23" s="229"/>
      <c r="Y23" s="229"/>
      <c r="Z23" s="229"/>
      <c r="AA23" s="229"/>
      <c r="AB23" s="229"/>
      <c r="AC23" s="229"/>
      <c r="AD23" s="229"/>
      <c r="AE23" s="229"/>
      <c r="AF23" s="229"/>
      <c r="AG23" s="229"/>
      <c r="AH23" s="229"/>
      <c r="AI23" s="229"/>
      <c r="AJ23" s="17"/>
    </row>
    <row r="24" spans="1:36" ht="30" customHeight="1">
      <c r="A24" s="471" t="s">
        <v>222</v>
      </c>
      <c r="B24" s="44" t="s">
        <v>223</v>
      </c>
      <c r="C24" s="159" t="s">
        <v>231</v>
      </c>
      <c r="D24" s="159" t="s">
        <v>733</v>
      </c>
      <c r="E24" s="176" t="s">
        <v>226</v>
      </c>
      <c r="F24" s="173">
        <v>43709</v>
      </c>
      <c r="G24" s="173">
        <v>44348</v>
      </c>
      <c r="H24" s="225" t="s">
        <v>232</v>
      </c>
      <c r="I24" s="224">
        <v>5000</v>
      </c>
      <c r="J24" s="159" t="s">
        <v>734</v>
      </c>
      <c r="K24" s="225" t="s">
        <v>97</v>
      </c>
      <c r="L24" s="225"/>
      <c r="M24" s="176" t="s">
        <v>735</v>
      </c>
      <c r="N24" s="227"/>
      <c r="O24" s="227"/>
      <c r="P24" s="227"/>
      <c r="Q24" s="227" t="s">
        <v>99</v>
      </c>
      <c r="R24" s="227"/>
      <c r="S24" s="227"/>
      <c r="T24" s="176" t="s">
        <v>736</v>
      </c>
      <c r="U24" s="176" t="s">
        <v>737</v>
      </c>
      <c r="V24" s="176"/>
      <c r="W24" s="176" t="s">
        <v>738</v>
      </c>
      <c r="X24" s="176"/>
      <c r="Y24" s="176"/>
      <c r="Z24" s="176"/>
      <c r="AA24" s="176"/>
      <c r="AB24" s="176"/>
      <c r="AC24" s="176"/>
      <c r="AD24" s="176" t="s">
        <v>739</v>
      </c>
      <c r="AE24" s="176"/>
      <c r="AF24" s="176" t="s">
        <v>740</v>
      </c>
      <c r="AG24" s="176"/>
      <c r="AH24" s="176"/>
      <c r="AI24" s="176"/>
      <c r="AJ24" s="17"/>
    </row>
    <row r="25" spans="1:36" ht="30" customHeight="1">
      <c r="A25" s="472"/>
      <c r="B25" s="44" t="s">
        <v>235</v>
      </c>
      <c r="C25" s="159" t="s">
        <v>741</v>
      </c>
      <c r="D25" s="159" t="s">
        <v>247</v>
      </c>
      <c r="E25" s="159" t="s">
        <v>238</v>
      </c>
      <c r="F25" s="173">
        <v>43252</v>
      </c>
      <c r="G25" s="173">
        <v>45078</v>
      </c>
      <c r="H25" s="159" t="s">
        <v>239</v>
      </c>
      <c r="I25" s="243">
        <v>120000</v>
      </c>
      <c r="J25" s="159" t="s">
        <v>742</v>
      </c>
      <c r="K25" s="159" t="s">
        <v>241</v>
      </c>
      <c r="L25" s="176"/>
      <c r="M25" s="176" t="s">
        <v>743</v>
      </c>
      <c r="N25" s="227"/>
      <c r="O25" s="227"/>
      <c r="P25" s="227"/>
      <c r="Q25" s="227" t="s">
        <v>99</v>
      </c>
      <c r="R25" s="227"/>
      <c r="S25" s="227"/>
      <c r="T25" s="169" t="s">
        <v>744</v>
      </c>
      <c r="U25" s="169" t="s">
        <v>745</v>
      </c>
      <c r="V25" s="169"/>
      <c r="W25" s="169" t="s">
        <v>746</v>
      </c>
      <c r="X25" s="169" t="s">
        <v>747</v>
      </c>
      <c r="Y25" s="176"/>
      <c r="Z25" s="176"/>
      <c r="AA25" s="159" t="s">
        <v>748</v>
      </c>
      <c r="AB25" s="176"/>
      <c r="AC25" s="176"/>
      <c r="AD25" s="176"/>
      <c r="AE25" s="244">
        <v>200000</v>
      </c>
      <c r="AF25" s="176" t="s">
        <v>739</v>
      </c>
      <c r="AG25" s="156" t="s">
        <v>749</v>
      </c>
      <c r="AH25" s="176"/>
      <c r="AI25" s="176" t="s">
        <v>750</v>
      </c>
      <c r="AJ25" s="17"/>
    </row>
    <row r="26" spans="1:36" ht="30" customHeight="1">
      <c r="A26" s="472"/>
      <c r="B26" s="44" t="s">
        <v>249</v>
      </c>
      <c r="C26" s="159" t="s">
        <v>255</v>
      </c>
      <c r="D26" s="159" t="s">
        <v>256</v>
      </c>
      <c r="E26" s="176" t="s">
        <v>252</v>
      </c>
      <c r="F26" s="223">
        <v>43268</v>
      </c>
      <c r="G26" s="223">
        <v>44733</v>
      </c>
      <c r="H26" s="176" t="s">
        <v>232</v>
      </c>
      <c r="I26" s="224">
        <v>120000</v>
      </c>
      <c r="J26" s="176" t="s">
        <v>209</v>
      </c>
      <c r="K26" s="225" t="s">
        <v>97</v>
      </c>
      <c r="L26" s="225"/>
      <c r="M26" s="176" t="s">
        <v>751</v>
      </c>
      <c r="N26" s="227"/>
      <c r="O26" s="227"/>
      <c r="P26" s="227"/>
      <c r="Q26" s="227" t="s">
        <v>99</v>
      </c>
      <c r="R26" s="227"/>
      <c r="S26" s="227"/>
      <c r="T26" s="176" t="s">
        <v>752</v>
      </c>
      <c r="U26" s="176" t="s">
        <v>753</v>
      </c>
      <c r="V26" s="176"/>
      <c r="W26" s="176" t="s">
        <v>754</v>
      </c>
      <c r="X26" s="176"/>
      <c r="Y26" s="176"/>
      <c r="Z26" s="176"/>
      <c r="AA26" s="176"/>
      <c r="AB26" s="176"/>
      <c r="AC26" s="176"/>
      <c r="AD26" s="176" t="s">
        <v>739</v>
      </c>
      <c r="AE26" s="176"/>
      <c r="AF26" s="176" t="s">
        <v>755</v>
      </c>
      <c r="AG26" s="176"/>
      <c r="AH26" s="176"/>
      <c r="AI26" s="176"/>
      <c r="AJ26" s="17"/>
    </row>
    <row r="27" spans="1:36" ht="30" customHeight="1">
      <c r="A27" s="472"/>
      <c r="B27" s="44" t="s">
        <v>258</v>
      </c>
      <c r="C27" s="234" t="s">
        <v>756</v>
      </c>
      <c r="D27" s="176"/>
      <c r="E27" s="176"/>
      <c r="F27" s="223"/>
      <c r="G27" s="223"/>
      <c r="H27" s="225"/>
      <c r="I27" s="224"/>
      <c r="J27" s="176"/>
      <c r="K27" s="225"/>
      <c r="L27" s="225"/>
      <c r="M27" s="176"/>
      <c r="N27" s="227"/>
      <c r="O27" s="227"/>
      <c r="P27" s="227"/>
      <c r="Q27" s="227"/>
      <c r="R27" s="227"/>
      <c r="S27" s="227"/>
      <c r="T27" s="229"/>
      <c r="U27" s="229"/>
      <c r="V27" s="229"/>
      <c r="W27" s="229"/>
      <c r="X27" s="229"/>
      <c r="Y27" s="229"/>
      <c r="Z27" s="229"/>
      <c r="AA27" s="229"/>
      <c r="AB27" s="229"/>
      <c r="AC27" s="229"/>
      <c r="AD27" s="229"/>
      <c r="AE27" s="229"/>
      <c r="AF27" s="229"/>
      <c r="AG27" s="229"/>
      <c r="AH27" s="229"/>
      <c r="AI27" s="229"/>
      <c r="AJ27" s="17"/>
    </row>
    <row r="28" spans="1:36" ht="30" customHeight="1">
      <c r="A28" s="472"/>
      <c r="B28" s="44" t="s">
        <v>267</v>
      </c>
      <c r="C28" s="234" t="s">
        <v>268</v>
      </c>
      <c r="D28" s="176" t="s">
        <v>269</v>
      </c>
      <c r="E28" s="176" t="s">
        <v>270</v>
      </c>
      <c r="F28" s="223">
        <v>43268</v>
      </c>
      <c r="G28" s="223">
        <v>44562</v>
      </c>
      <c r="H28" s="176" t="s">
        <v>232</v>
      </c>
      <c r="I28" s="224">
        <v>450000</v>
      </c>
      <c r="J28" s="178" t="s">
        <v>757</v>
      </c>
      <c r="K28" s="225" t="s">
        <v>272</v>
      </c>
      <c r="L28" s="225"/>
      <c r="M28" s="176" t="s">
        <v>758</v>
      </c>
      <c r="N28" s="227"/>
      <c r="O28" s="227"/>
      <c r="P28" s="227"/>
      <c r="Q28" s="227" t="s">
        <v>99</v>
      </c>
      <c r="R28" s="227"/>
      <c r="S28" s="227"/>
      <c r="T28" s="229" t="s">
        <v>759</v>
      </c>
      <c r="U28" s="229"/>
      <c r="V28" s="229"/>
      <c r="W28" s="229" t="s">
        <v>760</v>
      </c>
      <c r="X28" s="229" t="s">
        <v>761</v>
      </c>
      <c r="Y28" s="229"/>
      <c r="Z28" s="229"/>
      <c r="AA28" s="229"/>
      <c r="AB28" s="229"/>
      <c r="AC28" s="229"/>
      <c r="AD28" s="176" t="s">
        <v>739</v>
      </c>
      <c r="AE28" s="229"/>
      <c r="AF28" s="176" t="s">
        <v>762</v>
      </c>
      <c r="AG28" s="229"/>
      <c r="AH28" s="229"/>
      <c r="AI28" s="229"/>
      <c r="AJ28" s="17"/>
    </row>
    <row r="29" spans="1:36" ht="30" customHeight="1">
      <c r="A29" s="472"/>
      <c r="B29" s="44" t="s">
        <v>278</v>
      </c>
      <c r="C29" s="234" t="s">
        <v>763</v>
      </c>
      <c r="D29" s="176"/>
      <c r="E29" s="176"/>
      <c r="F29" s="223"/>
      <c r="G29" s="223"/>
      <c r="H29" s="225"/>
      <c r="I29" s="224"/>
      <c r="J29" s="225"/>
      <c r="K29" s="225"/>
      <c r="L29" s="225"/>
      <c r="M29" s="176"/>
      <c r="N29" s="227"/>
      <c r="O29" s="227"/>
      <c r="P29" s="227"/>
      <c r="Q29" s="227"/>
      <c r="R29" s="227"/>
      <c r="S29" s="227"/>
      <c r="T29" s="229"/>
      <c r="U29" s="229"/>
      <c r="V29" s="229"/>
      <c r="W29" s="229"/>
      <c r="X29" s="229"/>
      <c r="Y29" s="229"/>
      <c r="Z29" s="229"/>
      <c r="AA29" s="229"/>
      <c r="AB29" s="229"/>
      <c r="AC29" s="229"/>
      <c r="AD29" s="229"/>
      <c r="AE29" s="229"/>
      <c r="AF29" s="229"/>
      <c r="AG29" s="229"/>
      <c r="AH29" s="229"/>
      <c r="AI29" s="229"/>
      <c r="AJ29" s="17"/>
    </row>
    <row r="30" spans="1:36" ht="30" customHeight="1">
      <c r="A30" s="472"/>
      <c r="B30" s="44" t="s">
        <v>289</v>
      </c>
      <c r="C30" s="234" t="s">
        <v>290</v>
      </c>
      <c r="D30" s="159" t="s">
        <v>300</v>
      </c>
      <c r="E30" s="176" t="s">
        <v>292</v>
      </c>
      <c r="F30" s="223">
        <v>43268</v>
      </c>
      <c r="G30" s="223">
        <v>44562</v>
      </c>
      <c r="H30" s="178" t="s">
        <v>301</v>
      </c>
      <c r="I30" s="224">
        <v>100000</v>
      </c>
      <c r="J30" s="159" t="s">
        <v>764</v>
      </c>
      <c r="K30" s="225" t="s">
        <v>97</v>
      </c>
      <c r="L30" s="225"/>
      <c r="M30" s="176" t="s">
        <v>765</v>
      </c>
      <c r="N30" s="227"/>
      <c r="O30" s="227"/>
      <c r="P30" s="227" t="s">
        <v>99</v>
      </c>
      <c r="Q30" s="227"/>
      <c r="R30" s="227"/>
      <c r="S30" s="227"/>
      <c r="T30" s="228" t="s">
        <v>766</v>
      </c>
      <c r="U30" s="245"/>
      <c r="V30" s="245" t="s">
        <v>767</v>
      </c>
      <c r="W30" s="228" t="s">
        <v>301</v>
      </c>
      <c r="X30" s="228" t="s">
        <v>768</v>
      </c>
      <c r="Y30" s="229"/>
      <c r="Z30" s="229"/>
      <c r="AA30" s="229"/>
      <c r="AB30" s="229"/>
      <c r="AC30" s="246">
        <v>44470</v>
      </c>
      <c r="AD30" s="229"/>
      <c r="AE30" s="229"/>
      <c r="AF30" s="229" t="s">
        <v>769</v>
      </c>
      <c r="AG30" s="229"/>
      <c r="AH30" s="229"/>
      <c r="AI30" s="229"/>
      <c r="AJ30" s="17"/>
    </row>
    <row r="31" spans="1:36" ht="30" customHeight="1">
      <c r="A31" s="472"/>
      <c r="B31" s="44" t="s">
        <v>304</v>
      </c>
      <c r="C31" s="234" t="s">
        <v>305</v>
      </c>
      <c r="D31" s="176" t="s">
        <v>306</v>
      </c>
      <c r="E31" s="176" t="s">
        <v>307</v>
      </c>
      <c r="F31" s="223">
        <v>43268</v>
      </c>
      <c r="G31" s="223">
        <v>44562</v>
      </c>
      <c r="H31" s="225" t="s">
        <v>293</v>
      </c>
      <c r="I31" s="224">
        <v>20000</v>
      </c>
      <c r="J31" s="159" t="s">
        <v>770</v>
      </c>
      <c r="K31" s="225" t="s">
        <v>97</v>
      </c>
      <c r="L31" s="225"/>
      <c r="M31" s="176" t="s">
        <v>771</v>
      </c>
      <c r="N31" s="227"/>
      <c r="O31" s="227" t="s">
        <v>99</v>
      </c>
      <c r="P31" s="227"/>
      <c r="Q31" s="227"/>
      <c r="R31" s="227"/>
      <c r="S31" s="227"/>
      <c r="T31" s="229" t="s">
        <v>772</v>
      </c>
      <c r="U31" s="229"/>
      <c r="V31" s="229" t="s">
        <v>773</v>
      </c>
      <c r="W31" s="229" t="s">
        <v>774</v>
      </c>
      <c r="X31" s="229" t="s">
        <v>775</v>
      </c>
      <c r="Y31" s="229"/>
      <c r="Z31" s="159" t="s">
        <v>776</v>
      </c>
      <c r="AA31" s="159" t="s">
        <v>777</v>
      </c>
      <c r="AB31" s="229"/>
      <c r="AC31" s="247">
        <v>45078</v>
      </c>
      <c r="AD31" s="229" t="s">
        <v>778</v>
      </c>
      <c r="AE31" s="229"/>
      <c r="AF31" s="229" t="s">
        <v>779</v>
      </c>
      <c r="AG31" s="229"/>
      <c r="AH31" s="229"/>
      <c r="AI31" s="229" t="s">
        <v>780</v>
      </c>
      <c r="AJ31" s="17"/>
    </row>
    <row r="32" spans="1:36" ht="30" customHeight="1">
      <c r="A32" s="472"/>
      <c r="B32" s="44" t="s">
        <v>316</v>
      </c>
      <c r="C32" s="234" t="s">
        <v>781</v>
      </c>
      <c r="D32" s="176"/>
      <c r="E32" s="176"/>
      <c r="F32" s="223"/>
      <c r="G32" s="223"/>
      <c r="H32" s="176"/>
      <c r="I32" s="224"/>
      <c r="J32" s="225"/>
      <c r="K32" s="225"/>
      <c r="L32" s="225"/>
      <c r="M32" s="176"/>
      <c r="N32" s="227"/>
      <c r="O32" s="227"/>
      <c r="P32" s="227"/>
      <c r="Q32" s="227"/>
      <c r="R32" s="227"/>
      <c r="S32" s="227"/>
      <c r="T32" s="229"/>
      <c r="U32" s="229"/>
      <c r="V32" s="229"/>
      <c r="W32" s="229"/>
      <c r="X32" s="229"/>
      <c r="Y32" s="229"/>
      <c r="Z32" s="229"/>
      <c r="AA32" s="229"/>
      <c r="AB32" s="229"/>
      <c r="AC32" s="229"/>
      <c r="AD32" s="229"/>
      <c r="AE32" s="229"/>
      <c r="AF32" s="229"/>
      <c r="AG32" s="229"/>
      <c r="AH32" s="229"/>
      <c r="AI32" s="229"/>
      <c r="AJ32" s="17"/>
    </row>
    <row r="33" spans="1:36" ht="30" customHeight="1">
      <c r="A33" s="472"/>
      <c r="B33" s="44" t="s">
        <v>324</v>
      </c>
      <c r="C33" s="234" t="s">
        <v>781</v>
      </c>
      <c r="D33" s="176"/>
      <c r="E33" s="176"/>
      <c r="F33" s="223"/>
      <c r="G33" s="223"/>
      <c r="H33" s="225"/>
      <c r="I33" s="224"/>
      <c r="J33" s="176"/>
      <c r="K33" s="225"/>
      <c r="L33" s="225"/>
      <c r="M33" s="176"/>
      <c r="N33" s="227"/>
      <c r="O33" s="227"/>
      <c r="P33" s="227"/>
      <c r="Q33" s="227"/>
      <c r="R33" s="227"/>
      <c r="S33" s="227"/>
      <c r="T33" s="229"/>
      <c r="U33" s="229"/>
      <c r="V33" s="229"/>
      <c r="W33" s="229"/>
      <c r="X33" s="229"/>
      <c r="Y33" s="229"/>
      <c r="Z33" s="229"/>
      <c r="AA33" s="229"/>
      <c r="AB33" s="229"/>
      <c r="AC33" s="229"/>
      <c r="AD33" s="229"/>
      <c r="AE33" s="229"/>
      <c r="AF33" s="229"/>
      <c r="AG33" s="229"/>
      <c r="AH33" s="229"/>
      <c r="AI33" s="229"/>
      <c r="AJ33" s="17"/>
    </row>
    <row r="34" spans="1:36" ht="30" customHeight="1">
      <c r="A34" s="472"/>
      <c r="B34" s="44" t="s">
        <v>333</v>
      </c>
      <c r="C34" s="234" t="s">
        <v>334</v>
      </c>
      <c r="D34" s="176" t="s">
        <v>335</v>
      </c>
      <c r="E34" s="176" t="s">
        <v>336</v>
      </c>
      <c r="F34" s="223">
        <v>43344</v>
      </c>
      <c r="G34" s="173">
        <v>43770</v>
      </c>
      <c r="H34" s="176" t="s">
        <v>141</v>
      </c>
      <c r="I34" s="224">
        <v>0</v>
      </c>
      <c r="J34" s="176" t="s">
        <v>782</v>
      </c>
      <c r="K34" s="225" t="s">
        <v>97</v>
      </c>
      <c r="L34" s="225"/>
      <c r="M34" s="156" t="s">
        <v>783</v>
      </c>
      <c r="N34" s="227"/>
      <c r="O34" s="227" t="s">
        <v>99</v>
      </c>
      <c r="P34" s="227"/>
      <c r="Q34" s="227"/>
      <c r="R34" s="227"/>
      <c r="S34" s="227"/>
      <c r="T34" s="229" t="s">
        <v>784</v>
      </c>
      <c r="U34" s="229"/>
      <c r="V34" s="229" t="s">
        <v>713</v>
      </c>
      <c r="W34" s="229" t="s">
        <v>141</v>
      </c>
      <c r="X34" s="229"/>
      <c r="Y34" s="229"/>
      <c r="Z34" s="229"/>
      <c r="AA34" s="229"/>
      <c r="AB34" s="247">
        <v>44136</v>
      </c>
      <c r="AC34" s="247">
        <v>44531</v>
      </c>
      <c r="AD34" s="229"/>
      <c r="AE34" s="248"/>
      <c r="AF34" s="229" t="s">
        <v>785</v>
      </c>
      <c r="AG34" s="229"/>
      <c r="AH34" s="229"/>
      <c r="AI34" s="229"/>
      <c r="AJ34" s="17"/>
    </row>
    <row r="35" spans="1:36" ht="30" customHeight="1">
      <c r="A35" s="471" t="s">
        <v>341</v>
      </c>
      <c r="B35" s="44" t="s">
        <v>342</v>
      </c>
      <c r="C35" s="151" t="s">
        <v>349</v>
      </c>
      <c r="D35" s="176" t="s">
        <v>733</v>
      </c>
      <c r="E35" s="176" t="s">
        <v>345</v>
      </c>
      <c r="F35" s="173">
        <v>43678</v>
      </c>
      <c r="G35" s="173">
        <v>44409</v>
      </c>
      <c r="H35" s="151" t="s">
        <v>351</v>
      </c>
      <c r="I35" s="224">
        <v>0</v>
      </c>
      <c r="J35" s="151" t="s">
        <v>786</v>
      </c>
      <c r="K35" s="225" t="s">
        <v>97</v>
      </c>
      <c r="L35" s="225"/>
      <c r="M35" s="176" t="s">
        <v>347</v>
      </c>
      <c r="N35" s="227"/>
      <c r="O35" s="227" t="s">
        <v>99</v>
      </c>
      <c r="P35" s="227"/>
      <c r="Q35" s="227"/>
      <c r="R35" s="227"/>
      <c r="S35" s="227"/>
      <c r="T35" s="176" t="s">
        <v>787</v>
      </c>
      <c r="U35" s="176"/>
      <c r="V35" s="176" t="s">
        <v>788</v>
      </c>
      <c r="W35" s="176" t="s">
        <v>351</v>
      </c>
      <c r="X35" s="176" t="s">
        <v>789</v>
      </c>
      <c r="Y35" s="176"/>
      <c r="Z35" s="176"/>
      <c r="AA35" s="176"/>
      <c r="AB35" s="176"/>
      <c r="AC35" s="176"/>
      <c r="AD35" s="176" t="s">
        <v>790</v>
      </c>
      <c r="AE35" s="176"/>
      <c r="AF35" s="176" t="s">
        <v>791</v>
      </c>
      <c r="AG35" s="176"/>
      <c r="AH35" s="176"/>
      <c r="AI35" s="176"/>
      <c r="AJ35" s="17"/>
    </row>
    <row r="36" spans="1:36" ht="30" customHeight="1">
      <c r="A36" s="472"/>
      <c r="B36" s="44" t="s">
        <v>353</v>
      </c>
      <c r="C36" s="151" t="s">
        <v>361</v>
      </c>
      <c r="D36" s="176" t="s">
        <v>355</v>
      </c>
      <c r="E36" s="176" t="s">
        <v>356</v>
      </c>
      <c r="F36" s="223">
        <v>43252</v>
      </c>
      <c r="G36" s="223">
        <v>44562</v>
      </c>
      <c r="H36" s="176" t="s">
        <v>357</v>
      </c>
      <c r="I36" s="224">
        <v>50000</v>
      </c>
      <c r="J36" s="156" t="s">
        <v>792</v>
      </c>
      <c r="K36" s="225" t="s">
        <v>97</v>
      </c>
      <c r="L36" s="176"/>
      <c r="M36" s="176" t="s">
        <v>793</v>
      </c>
      <c r="N36" s="227"/>
      <c r="O36" s="227"/>
      <c r="P36" s="227"/>
      <c r="Q36" s="227" t="s">
        <v>99</v>
      </c>
      <c r="R36" s="227"/>
      <c r="S36" s="227"/>
      <c r="T36" s="152" t="s">
        <v>794</v>
      </c>
      <c r="U36" s="249"/>
      <c r="V36" s="152"/>
      <c r="W36" s="152" t="s">
        <v>795</v>
      </c>
      <c r="X36" s="152" t="s">
        <v>796</v>
      </c>
      <c r="Y36" s="156" t="s">
        <v>797</v>
      </c>
      <c r="Z36" s="156" t="s">
        <v>798</v>
      </c>
      <c r="AA36" s="176"/>
      <c r="AB36" s="176"/>
      <c r="AC36" s="176"/>
      <c r="AD36" s="176" t="s">
        <v>799</v>
      </c>
      <c r="AE36" s="176"/>
      <c r="AF36" s="176" t="s">
        <v>800</v>
      </c>
      <c r="AG36" s="176"/>
      <c r="AH36" s="176"/>
      <c r="AI36" s="176"/>
      <c r="AJ36" s="17"/>
    </row>
    <row r="37" spans="1:36" ht="30" customHeight="1">
      <c r="A37" s="472"/>
      <c r="B37" s="44" t="s">
        <v>364</v>
      </c>
      <c r="C37" s="176" t="s">
        <v>365</v>
      </c>
      <c r="D37" s="176" t="s">
        <v>366</v>
      </c>
      <c r="E37" s="176" t="s">
        <v>367</v>
      </c>
      <c r="F37" s="223">
        <v>43252</v>
      </c>
      <c r="G37" s="223">
        <v>43983</v>
      </c>
      <c r="H37" s="152" t="s">
        <v>301</v>
      </c>
      <c r="I37" s="224">
        <v>12000</v>
      </c>
      <c r="J37" s="176" t="s">
        <v>801</v>
      </c>
      <c r="K37" s="225" t="s">
        <v>97</v>
      </c>
      <c r="L37" s="225"/>
      <c r="M37" s="176" t="s">
        <v>370</v>
      </c>
      <c r="N37" s="227"/>
      <c r="O37" s="227"/>
      <c r="P37" s="227" t="s">
        <v>99</v>
      </c>
      <c r="Q37" s="227"/>
      <c r="R37" s="227"/>
      <c r="S37" s="227"/>
      <c r="T37" s="152" t="s">
        <v>802</v>
      </c>
      <c r="U37" s="152" t="s">
        <v>803</v>
      </c>
      <c r="V37" s="249" t="s">
        <v>804</v>
      </c>
      <c r="W37" s="152" t="s">
        <v>374</v>
      </c>
      <c r="X37" s="152" t="s">
        <v>805</v>
      </c>
      <c r="Y37" s="176"/>
      <c r="Z37" s="176" t="s">
        <v>806</v>
      </c>
      <c r="AA37" s="176"/>
      <c r="AB37" s="176"/>
      <c r="AC37" s="176"/>
      <c r="AD37" s="176"/>
      <c r="AE37" s="176"/>
      <c r="AF37" s="176" t="s">
        <v>807</v>
      </c>
      <c r="AG37" s="176"/>
      <c r="AH37" s="176"/>
      <c r="AI37" s="176"/>
      <c r="AJ37" s="17"/>
    </row>
    <row r="38" spans="1:36" ht="30" customHeight="1">
      <c r="A38" s="472"/>
      <c r="B38" s="44" t="s">
        <v>376</v>
      </c>
      <c r="C38" s="151" t="s">
        <v>386</v>
      </c>
      <c r="D38" s="151" t="s">
        <v>808</v>
      </c>
      <c r="E38" s="151" t="s">
        <v>809</v>
      </c>
      <c r="F38" s="173">
        <v>43252</v>
      </c>
      <c r="G38" s="173">
        <v>45078</v>
      </c>
      <c r="H38" s="151" t="s">
        <v>301</v>
      </c>
      <c r="I38" s="224">
        <v>15000</v>
      </c>
      <c r="J38" s="176" t="s">
        <v>381</v>
      </c>
      <c r="K38" s="225" t="s">
        <v>97</v>
      </c>
      <c r="L38" s="225"/>
      <c r="M38" s="176" t="s">
        <v>382</v>
      </c>
      <c r="N38" s="227"/>
      <c r="O38" s="227"/>
      <c r="P38" s="227"/>
      <c r="Q38" s="227" t="s">
        <v>99</v>
      </c>
      <c r="R38" s="227"/>
      <c r="S38" s="227"/>
      <c r="T38" s="152" t="s">
        <v>810</v>
      </c>
      <c r="U38" s="152" t="s">
        <v>811</v>
      </c>
      <c r="V38" s="249"/>
      <c r="W38" s="152" t="s">
        <v>374</v>
      </c>
      <c r="X38" s="152" t="s">
        <v>812</v>
      </c>
      <c r="Y38" s="176"/>
      <c r="Z38" s="176"/>
      <c r="AA38" s="176"/>
      <c r="AB38" s="176"/>
      <c r="AC38" s="176"/>
      <c r="AD38" s="176"/>
      <c r="AE38" s="176"/>
      <c r="AF38" s="176" t="s">
        <v>813</v>
      </c>
      <c r="AG38" s="176"/>
      <c r="AH38" s="176"/>
      <c r="AI38" s="176"/>
      <c r="AJ38" s="17"/>
    </row>
    <row r="39" spans="1:36" ht="30" customHeight="1">
      <c r="A39" s="472"/>
      <c r="B39" s="44" t="s">
        <v>388</v>
      </c>
      <c r="C39" s="151" t="s">
        <v>397</v>
      </c>
      <c r="D39" s="151" t="s">
        <v>398</v>
      </c>
      <c r="E39" s="176" t="s">
        <v>391</v>
      </c>
      <c r="F39" s="223">
        <v>43252</v>
      </c>
      <c r="G39" s="223">
        <v>44896</v>
      </c>
      <c r="H39" s="225" t="s">
        <v>392</v>
      </c>
      <c r="I39" s="224">
        <v>60000</v>
      </c>
      <c r="J39" s="176" t="s">
        <v>393</v>
      </c>
      <c r="K39" s="176" t="s">
        <v>97</v>
      </c>
      <c r="L39" s="225"/>
      <c r="M39" s="176" t="s">
        <v>814</v>
      </c>
      <c r="N39" s="227"/>
      <c r="O39" s="227"/>
      <c r="P39" s="227"/>
      <c r="Q39" s="227" t="s">
        <v>99</v>
      </c>
      <c r="R39" s="227"/>
      <c r="S39" s="227"/>
      <c r="T39" s="176" t="s">
        <v>815</v>
      </c>
      <c r="U39" s="176"/>
      <c r="V39" s="176"/>
      <c r="W39" s="176" t="s">
        <v>816</v>
      </c>
      <c r="X39" s="176" t="s">
        <v>817</v>
      </c>
      <c r="Y39" s="176"/>
      <c r="Z39" s="176"/>
      <c r="AA39" s="176"/>
      <c r="AB39" s="176"/>
      <c r="AC39" s="176"/>
      <c r="AD39" s="176" t="s">
        <v>374</v>
      </c>
      <c r="AE39" s="176"/>
      <c r="AF39" s="176" t="s">
        <v>818</v>
      </c>
      <c r="AG39" s="176"/>
      <c r="AH39" s="176"/>
      <c r="AI39" s="176"/>
      <c r="AJ39" s="17"/>
    </row>
    <row r="40" spans="1:36" ht="30" customHeight="1">
      <c r="A40" s="472"/>
      <c r="B40" s="44" t="s">
        <v>400</v>
      </c>
      <c r="C40" s="176" t="s">
        <v>401</v>
      </c>
      <c r="D40" s="176" t="s">
        <v>402</v>
      </c>
      <c r="E40" s="176" t="s">
        <v>403</v>
      </c>
      <c r="F40" s="223">
        <v>43252</v>
      </c>
      <c r="G40" s="223">
        <v>44896</v>
      </c>
      <c r="H40" s="225" t="s">
        <v>293</v>
      </c>
      <c r="I40" s="224">
        <v>0</v>
      </c>
      <c r="J40" s="176" t="s">
        <v>404</v>
      </c>
      <c r="K40" s="152" t="s">
        <v>97</v>
      </c>
      <c r="L40" s="225"/>
      <c r="M40" s="176" t="s">
        <v>819</v>
      </c>
      <c r="N40" s="227"/>
      <c r="O40" s="227"/>
      <c r="P40" s="227"/>
      <c r="Q40" s="227" t="s">
        <v>99</v>
      </c>
      <c r="R40" s="227"/>
      <c r="S40" s="227"/>
      <c r="T40" s="152" t="s">
        <v>820</v>
      </c>
      <c r="U40" s="176" t="s">
        <v>821</v>
      </c>
      <c r="V40" s="176"/>
      <c r="W40" s="176" t="s">
        <v>822</v>
      </c>
      <c r="X40" s="176"/>
      <c r="Y40" s="176"/>
      <c r="Z40" s="176"/>
      <c r="AA40" s="176"/>
      <c r="AB40" s="176"/>
      <c r="AC40" s="176"/>
      <c r="AD40" s="176"/>
      <c r="AE40" s="176"/>
      <c r="AF40" s="176" t="s">
        <v>687</v>
      </c>
      <c r="AG40" s="176"/>
      <c r="AH40" s="176"/>
      <c r="AI40" s="176"/>
      <c r="AJ40" s="17"/>
    </row>
    <row r="41" spans="1:36" ht="30" customHeight="1">
      <c r="A41" s="472"/>
      <c r="B41" s="44" t="s">
        <v>409</v>
      </c>
      <c r="C41" s="152" t="s">
        <v>410</v>
      </c>
      <c r="D41" s="176" t="s">
        <v>411</v>
      </c>
      <c r="E41" s="176" t="s">
        <v>412</v>
      </c>
      <c r="F41" s="223">
        <v>43252</v>
      </c>
      <c r="G41" s="223">
        <v>44896</v>
      </c>
      <c r="H41" s="225" t="s">
        <v>413</v>
      </c>
      <c r="I41" s="224">
        <v>50000</v>
      </c>
      <c r="J41" s="152" t="s">
        <v>823</v>
      </c>
      <c r="K41" s="176" t="s">
        <v>97</v>
      </c>
      <c r="L41" s="225"/>
      <c r="M41" s="176" t="s">
        <v>415</v>
      </c>
      <c r="N41" s="227"/>
      <c r="O41" s="227"/>
      <c r="P41" s="227"/>
      <c r="Q41" s="227" t="s">
        <v>99</v>
      </c>
      <c r="R41" s="227"/>
      <c r="S41" s="227"/>
      <c r="T41" s="176" t="s">
        <v>824</v>
      </c>
      <c r="U41" s="176"/>
      <c r="V41" s="176"/>
      <c r="W41" s="250" t="s">
        <v>413</v>
      </c>
      <c r="X41" s="176" t="s">
        <v>825</v>
      </c>
      <c r="Y41" s="176"/>
      <c r="Z41" s="176"/>
      <c r="AA41" s="176"/>
      <c r="AB41" s="176"/>
      <c r="AC41" s="176"/>
      <c r="AD41" s="176"/>
      <c r="AE41" s="176"/>
      <c r="AF41" s="176" t="s">
        <v>826</v>
      </c>
      <c r="AG41" s="176"/>
      <c r="AH41" s="176"/>
      <c r="AI41" s="176"/>
      <c r="AJ41" s="17"/>
    </row>
    <row r="42" spans="1:36" ht="30" customHeight="1">
      <c r="A42" s="472"/>
      <c r="B42" s="44" t="s">
        <v>420</v>
      </c>
      <c r="C42" s="152" t="s">
        <v>421</v>
      </c>
      <c r="D42" s="176" t="s">
        <v>422</v>
      </c>
      <c r="E42" s="152" t="s">
        <v>827</v>
      </c>
      <c r="F42" s="223">
        <v>43252</v>
      </c>
      <c r="G42" s="173">
        <v>45078</v>
      </c>
      <c r="H42" s="225" t="s">
        <v>424</v>
      </c>
      <c r="I42" s="224">
        <v>180000</v>
      </c>
      <c r="J42" s="176" t="s">
        <v>828</v>
      </c>
      <c r="K42" s="176" t="s">
        <v>97</v>
      </c>
      <c r="L42" s="225"/>
      <c r="M42" s="176" t="s">
        <v>829</v>
      </c>
      <c r="N42" s="227"/>
      <c r="O42" s="227"/>
      <c r="P42" s="227"/>
      <c r="Q42" s="227" t="s">
        <v>99</v>
      </c>
      <c r="R42" s="227"/>
      <c r="S42" s="227"/>
      <c r="T42" s="176" t="s">
        <v>830</v>
      </c>
      <c r="U42" s="176"/>
      <c r="V42" s="176"/>
      <c r="W42" s="250" t="s">
        <v>831</v>
      </c>
      <c r="X42" s="176"/>
      <c r="Y42" s="176"/>
      <c r="Z42" s="176"/>
      <c r="AA42" s="176"/>
      <c r="AB42" s="176"/>
      <c r="AC42" s="176"/>
      <c r="AD42" s="176"/>
      <c r="AE42" s="176"/>
      <c r="AF42" s="176" t="s">
        <v>832</v>
      </c>
      <c r="AG42" s="176"/>
      <c r="AH42" s="176"/>
      <c r="AI42" s="176"/>
      <c r="AJ42" s="17"/>
    </row>
    <row r="43" spans="1:36" ht="30" customHeight="1">
      <c r="A43" s="472"/>
      <c r="B43" s="44" t="s">
        <v>432</v>
      </c>
      <c r="C43" s="151" t="s">
        <v>833</v>
      </c>
      <c r="D43" s="151" t="s">
        <v>434</v>
      </c>
      <c r="E43" s="151" t="s">
        <v>435</v>
      </c>
      <c r="F43" s="173">
        <v>43252</v>
      </c>
      <c r="G43" s="173">
        <v>44896</v>
      </c>
      <c r="H43" s="151" t="s">
        <v>424</v>
      </c>
      <c r="I43" s="232">
        <v>300000</v>
      </c>
      <c r="J43" s="152" t="s">
        <v>834</v>
      </c>
      <c r="K43" s="152" t="s">
        <v>437</v>
      </c>
      <c r="L43" s="225"/>
      <c r="M43" s="234" t="s">
        <v>438</v>
      </c>
      <c r="N43" s="227"/>
      <c r="O43" s="227"/>
      <c r="P43" s="227"/>
      <c r="Q43" s="227" t="s">
        <v>99</v>
      </c>
      <c r="R43" s="227"/>
      <c r="S43" s="227"/>
      <c r="T43" s="229" t="s">
        <v>835</v>
      </c>
      <c r="U43" s="229"/>
      <c r="V43" s="229"/>
      <c r="W43" s="250" t="s">
        <v>424</v>
      </c>
      <c r="X43" s="229"/>
      <c r="Y43" s="229"/>
      <c r="Z43" s="229"/>
      <c r="AA43" s="229"/>
      <c r="AB43" s="229"/>
      <c r="AC43" s="247">
        <v>45078</v>
      </c>
      <c r="AD43" s="229"/>
      <c r="AE43" s="229"/>
      <c r="AF43" s="229" t="s">
        <v>799</v>
      </c>
      <c r="AG43" s="229"/>
      <c r="AH43" s="229"/>
      <c r="AI43" s="229"/>
      <c r="AJ43" s="17"/>
    </row>
    <row r="44" spans="1:36" ht="30" customHeight="1">
      <c r="A44" s="472"/>
      <c r="B44" s="44" t="s">
        <v>444</v>
      </c>
      <c r="C44" s="151" t="s">
        <v>445</v>
      </c>
      <c r="D44" s="151" t="s">
        <v>836</v>
      </c>
      <c r="E44" s="151" t="s">
        <v>837</v>
      </c>
      <c r="F44" s="173">
        <v>43252</v>
      </c>
      <c r="G44" s="173">
        <v>44166</v>
      </c>
      <c r="H44" s="156" t="s">
        <v>448</v>
      </c>
      <c r="I44" s="251">
        <v>0</v>
      </c>
      <c r="J44" s="156" t="s">
        <v>838</v>
      </c>
      <c r="K44" s="156" t="s">
        <v>97</v>
      </c>
      <c r="L44" s="225"/>
      <c r="M44" s="176" t="s">
        <v>839</v>
      </c>
      <c r="N44" s="227"/>
      <c r="O44" s="227" t="s">
        <v>99</v>
      </c>
      <c r="P44" s="227"/>
      <c r="Q44" s="227"/>
      <c r="R44" s="227"/>
      <c r="S44" s="227" t="s">
        <v>78</v>
      </c>
      <c r="T44" s="229" t="s">
        <v>840</v>
      </c>
      <c r="U44" s="229"/>
      <c r="V44" s="229"/>
      <c r="W44" s="229"/>
      <c r="X44" s="229"/>
      <c r="Y44" s="229"/>
      <c r="Z44" s="229"/>
      <c r="AA44" s="229"/>
      <c r="AB44" s="229"/>
      <c r="AC44" s="229"/>
      <c r="AD44" s="229"/>
      <c r="AE44" s="229"/>
      <c r="AF44" s="229"/>
      <c r="AG44" s="229"/>
      <c r="AH44" s="229"/>
      <c r="AI44" s="229"/>
      <c r="AJ44" s="17"/>
    </row>
    <row r="45" spans="1:36" ht="30" customHeight="1">
      <c r="A45" s="472"/>
      <c r="B45" s="44" t="s">
        <v>453</v>
      </c>
      <c r="C45" s="151" t="s">
        <v>460</v>
      </c>
      <c r="D45" s="151" t="s">
        <v>455</v>
      </c>
      <c r="E45" s="151" t="s">
        <v>456</v>
      </c>
      <c r="F45" s="173">
        <v>43252</v>
      </c>
      <c r="G45" s="173">
        <v>44896</v>
      </c>
      <c r="H45" s="152" t="s">
        <v>293</v>
      </c>
      <c r="I45" s="252">
        <v>0</v>
      </c>
      <c r="J45" s="152" t="s">
        <v>457</v>
      </c>
      <c r="K45" s="152" t="s">
        <v>97</v>
      </c>
      <c r="L45" s="225"/>
      <c r="M45" s="176" t="s">
        <v>458</v>
      </c>
      <c r="N45" s="227"/>
      <c r="O45" s="227"/>
      <c r="P45" s="227"/>
      <c r="Q45" s="227" t="s">
        <v>99</v>
      </c>
      <c r="R45" s="227"/>
      <c r="S45" s="227"/>
      <c r="T45" s="229" t="s">
        <v>841</v>
      </c>
      <c r="U45" s="229"/>
      <c r="V45" s="229"/>
      <c r="W45" s="229" t="s">
        <v>842</v>
      </c>
      <c r="X45" s="229" t="s">
        <v>843</v>
      </c>
      <c r="Y45" s="156" t="s">
        <v>844</v>
      </c>
      <c r="Z45" s="229"/>
      <c r="AA45" s="229"/>
      <c r="AB45" s="229"/>
      <c r="AC45" s="229"/>
      <c r="AD45" s="229" t="s">
        <v>374</v>
      </c>
      <c r="AE45" s="229"/>
      <c r="AF45" s="229" t="s">
        <v>845</v>
      </c>
      <c r="AG45" s="229"/>
      <c r="AH45" s="229"/>
      <c r="AI45" s="229"/>
      <c r="AJ45" s="17"/>
    </row>
    <row r="46" spans="1:36" ht="30" customHeight="1">
      <c r="A46" s="472"/>
      <c r="B46" s="44" t="s">
        <v>461</v>
      </c>
      <c r="C46" s="176" t="s">
        <v>462</v>
      </c>
      <c r="D46" s="176" t="s">
        <v>463</v>
      </c>
      <c r="E46" s="176" t="s">
        <v>464</v>
      </c>
      <c r="F46" s="173">
        <v>43831</v>
      </c>
      <c r="G46" s="173">
        <v>44409</v>
      </c>
      <c r="H46" s="225" t="s">
        <v>122</v>
      </c>
      <c r="I46" s="224">
        <v>24000</v>
      </c>
      <c r="J46" s="152" t="s">
        <v>846</v>
      </c>
      <c r="K46" s="225" t="s">
        <v>466</v>
      </c>
      <c r="L46" s="225"/>
      <c r="M46" s="176" t="s">
        <v>467</v>
      </c>
      <c r="N46" s="227"/>
      <c r="O46" s="227" t="s">
        <v>99</v>
      </c>
      <c r="P46" s="227"/>
      <c r="Q46" s="227"/>
      <c r="R46" s="227"/>
      <c r="S46" s="227"/>
      <c r="T46" s="229" t="s">
        <v>847</v>
      </c>
      <c r="U46" s="229"/>
      <c r="V46" s="229" t="s">
        <v>848</v>
      </c>
      <c r="W46" s="229" t="s">
        <v>849</v>
      </c>
      <c r="X46" s="229" t="s">
        <v>850</v>
      </c>
      <c r="Y46" s="229" t="s">
        <v>851</v>
      </c>
      <c r="Z46" s="229" t="s">
        <v>852</v>
      </c>
      <c r="AA46" s="229"/>
      <c r="AB46" s="229"/>
      <c r="AC46" s="247">
        <v>44531</v>
      </c>
      <c r="AD46" s="229"/>
      <c r="AE46" s="236">
        <v>40000</v>
      </c>
      <c r="AF46" s="229"/>
      <c r="AG46" s="229"/>
      <c r="AH46" s="229"/>
      <c r="AI46" s="229"/>
      <c r="AJ46" s="17"/>
    </row>
    <row r="47" spans="1:36" ht="30" customHeight="1">
      <c r="A47" s="472"/>
      <c r="B47" s="44" t="s">
        <v>471</v>
      </c>
      <c r="C47" s="176" t="s">
        <v>472</v>
      </c>
      <c r="D47" s="176" t="s">
        <v>473</v>
      </c>
      <c r="E47" s="176" t="s">
        <v>474</v>
      </c>
      <c r="F47" s="173">
        <v>43252</v>
      </c>
      <c r="G47" s="173">
        <v>45078</v>
      </c>
      <c r="H47" s="176" t="s">
        <v>465</v>
      </c>
      <c r="I47" s="224">
        <v>18000</v>
      </c>
      <c r="J47" s="152" t="s">
        <v>853</v>
      </c>
      <c r="K47" s="176" t="s">
        <v>476</v>
      </c>
      <c r="L47" s="225"/>
      <c r="M47" s="176" t="s">
        <v>477</v>
      </c>
      <c r="N47" s="227"/>
      <c r="O47" s="227" t="s">
        <v>99</v>
      </c>
      <c r="P47" s="227"/>
      <c r="Q47" s="227"/>
      <c r="R47" s="227"/>
      <c r="S47" s="227"/>
      <c r="T47" s="229" t="s">
        <v>854</v>
      </c>
      <c r="U47" s="253"/>
      <c r="V47" s="229" t="s">
        <v>855</v>
      </c>
      <c r="W47" s="229" t="s">
        <v>465</v>
      </c>
      <c r="X47" s="229"/>
      <c r="Y47" s="229"/>
      <c r="Z47" s="229"/>
      <c r="AA47" s="229"/>
      <c r="AB47" s="229"/>
      <c r="AC47" s="229"/>
      <c r="AD47" s="229"/>
      <c r="AE47" s="229"/>
      <c r="AF47" s="229" t="s">
        <v>799</v>
      </c>
      <c r="AG47" s="229"/>
      <c r="AH47" s="229"/>
      <c r="AI47" s="229" t="s">
        <v>856</v>
      </c>
      <c r="AJ47" s="17"/>
    </row>
    <row r="48" spans="1:36" ht="30" customHeight="1">
      <c r="A48" s="472"/>
      <c r="B48" s="44" t="s">
        <v>481</v>
      </c>
      <c r="C48" s="234" t="s">
        <v>482</v>
      </c>
      <c r="D48" s="176" t="s">
        <v>483</v>
      </c>
      <c r="E48" s="176" t="s">
        <v>484</v>
      </c>
      <c r="F48" s="223">
        <v>43466</v>
      </c>
      <c r="G48" s="223">
        <v>43800</v>
      </c>
      <c r="H48" s="176" t="s">
        <v>485</v>
      </c>
      <c r="I48" s="224">
        <v>170000</v>
      </c>
      <c r="J48" s="176" t="s">
        <v>465</v>
      </c>
      <c r="K48" s="176" t="s">
        <v>476</v>
      </c>
      <c r="L48" s="225"/>
      <c r="M48" s="176" t="s">
        <v>486</v>
      </c>
      <c r="N48" s="227"/>
      <c r="O48" s="227" t="s">
        <v>99</v>
      </c>
      <c r="P48" s="227"/>
      <c r="Q48" s="227"/>
      <c r="R48" s="227"/>
      <c r="S48" s="227"/>
      <c r="T48" s="229" t="s">
        <v>857</v>
      </c>
      <c r="U48" s="229" t="s">
        <v>858</v>
      </c>
      <c r="V48" s="229" t="s">
        <v>859</v>
      </c>
      <c r="W48" s="229" t="s">
        <v>860</v>
      </c>
      <c r="X48" s="229" t="s">
        <v>861</v>
      </c>
      <c r="Y48" s="229"/>
      <c r="Z48" s="229"/>
      <c r="AA48" s="229"/>
      <c r="AB48" s="229"/>
      <c r="AC48" s="247">
        <v>45078</v>
      </c>
      <c r="AD48" s="229" t="s">
        <v>862</v>
      </c>
      <c r="AE48" s="229"/>
      <c r="AF48" s="229" t="s">
        <v>863</v>
      </c>
      <c r="AG48" s="229"/>
      <c r="AH48" s="229"/>
      <c r="AI48" s="229" t="s">
        <v>856</v>
      </c>
      <c r="AJ48" s="17"/>
    </row>
    <row r="49" spans="1:36" ht="30" customHeight="1">
      <c r="A49" s="471" t="s">
        <v>490</v>
      </c>
      <c r="B49" s="44" t="s">
        <v>491</v>
      </c>
      <c r="C49" s="156" t="s">
        <v>502</v>
      </c>
      <c r="D49" s="176" t="s">
        <v>503</v>
      </c>
      <c r="E49" s="176" t="s">
        <v>494</v>
      </c>
      <c r="F49" s="223">
        <v>43483</v>
      </c>
      <c r="G49" s="173">
        <v>44927</v>
      </c>
      <c r="H49" s="225" t="s">
        <v>495</v>
      </c>
      <c r="I49" s="224">
        <v>15000</v>
      </c>
      <c r="J49" s="176" t="s">
        <v>864</v>
      </c>
      <c r="K49" s="225" t="s">
        <v>97</v>
      </c>
      <c r="L49" s="225"/>
      <c r="M49" s="176" t="s">
        <v>497</v>
      </c>
      <c r="N49" s="227"/>
      <c r="O49" s="227"/>
      <c r="P49" s="227"/>
      <c r="Q49" s="227" t="s">
        <v>99</v>
      </c>
      <c r="R49" s="227"/>
      <c r="S49" s="227"/>
      <c r="T49" s="176" t="s">
        <v>865</v>
      </c>
      <c r="U49" s="176"/>
      <c r="V49" s="176" t="s">
        <v>866</v>
      </c>
      <c r="W49" s="176" t="s">
        <v>500</v>
      </c>
      <c r="X49" s="176"/>
      <c r="Y49" s="176"/>
      <c r="Z49" s="176"/>
      <c r="AA49" s="176"/>
      <c r="AB49" s="176"/>
      <c r="AC49" s="176"/>
      <c r="AD49" s="176"/>
      <c r="AE49" s="176"/>
      <c r="AF49" s="156" t="s">
        <v>867</v>
      </c>
      <c r="AG49" s="176"/>
      <c r="AH49" s="176"/>
      <c r="AI49" s="176"/>
      <c r="AJ49" s="17"/>
    </row>
    <row r="50" spans="1:36" ht="30" customHeight="1">
      <c r="A50" s="472"/>
      <c r="B50" s="44" t="s">
        <v>506</v>
      </c>
      <c r="C50" s="234" t="s">
        <v>507</v>
      </c>
      <c r="D50" s="176" t="s">
        <v>508</v>
      </c>
      <c r="E50" s="176" t="s">
        <v>509</v>
      </c>
      <c r="F50" s="223">
        <v>43483</v>
      </c>
      <c r="G50" s="173">
        <v>45078</v>
      </c>
      <c r="H50" s="225" t="s">
        <v>510</v>
      </c>
      <c r="I50" s="224">
        <v>0</v>
      </c>
      <c r="J50" s="151" t="s">
        <v>868</v>
      </c>
      <c r="K50" s="225" t="s">
        <v>97</v>
      </c>
      <c r="L50" s="176"/>
      <c r="M50" s="176" t="s">
        <v>869</v>
      </c>
      <c r="N50" s="227"/>
      <c r="O50" s="227"/>
      <c r="P50" s="227"/>
      <c r="Q50" s="227" t="s">
        <v>99</v>
      </c>
      <c r="R50" s="227"/>
      <c r="S50" s="227"/>
      <c r="T50" s="176" t="s">
        <v>870</v>
      </c>
      <c r="U50" s="176" t="s">
        <v>871</v>
      </c>
      <c r="V50" s="176"/>
      <c r="W50" s="176" t="s">
        <v>872</v>
      </c>
      <c r="X50" s="176"/>
      <c r="Y50" s="176"/>
      <c r="Z50" s="176"/>
      <c r="AA50" s="176"/>
      <c r="AB50" s="176"/>
      <c r="AC50" s="176"/>
      <c r="AD50" s="176"/>
      <c r="AE50" s="176"/>
      <c r="AF50" s="176" t="s">
        <v>873</v>
      </c>
      <c r="AG50" s="176"/>
      <c r="AH50" s="176"/>
      <c r="AI50" s="176"/>
      <c r="AJ50" s="17"/>
    </row>
    <row r="51" spans="1:36" ht="30" customHeight="1">
      <c r="A51" s="472"/>
      <c r="B51" s="44" t="s">
        <v>516</v>
      </c>
      <c r="C51" s="176" t="s">
        <v>874</v>
      </c>
      <c r="D51" s="176"/>
      <c r="E51" s="176"/>
      <c r="F51" s="223"/>
      <c r="G51" s="223"/>
      <c r="H51" s="225"/>
      <c r="I51" s="224"/>
      <c r="J51" s="176"/>
      <c r="K51" s="225"/>
      <c r="L51" s="225"/>
      <c r="M51" s="176"/>
      <c r="N51" s="227"/>
      <c r="O51" s="227"/>
      <c r="P51" s="227"/>
      <c r="Q51" s="227"/>
      <c r="R51" s="227"/>
      <c r="S51" s="227"/>
      <c r="T51" s="176"/>
      <c r="U51" s="176"/>
      <c r="V51" s="176"/>
      <c r="W51" s="176"/>
      <c r="X51" s="176"/>
      <c r="Y51" s="176"/>
      <c r="Z51" s="176"/>
      <c r="AA51" s="176"/>
      <c r="AB51" s="176"/>
      <c r="AC51" s="176"/>
      <c r="AD51" s="176"/>
      <c r="AE51" s="176"/>
      <c r="AF51" s="176"/>
      <c r="AG51" s="176"/>
      <c r="AH51" s="176"/>
      <c r="AI51" s="176"/>
      <c r="AJ51" s="17"/>
    </row>
    <row r="52" spans="1:36" ht="30" customHeight="1">
      <c r="A52" s="472"/>
      <c r="B52" s="44" t="s">
        <v>525</v>
      </c>
      <c r="C52" s="156" t="s">
        <v>526</v>
      </c>
      <c r="D52" s="151" t="s">
        <v>532</v>
      </c>
      <c r="E52" s="151" t="s">
        <v>875</v>
      </c>
      <c r="F52" s="173">
        <v>43252</v>
      </c>
      <c r="G52" s="173">
        <v>44197</v>
      </c>
      <c r="H52" s="156" t="s">
        <v>500</v>
      </c>
      <c r="I52" s="224">
        <v>30000</v>
      </c>
      <c r="J52" s="225"/>
      <c r="K52" s="176" t="s">
        <v>530</v>
      </c>
      <c r="L52" s="225"/>
      <c r="M52" s="176" t="s">
        <v>531</v>
      </c>
      <c r="N52" s="227"/>
      <c r="O52" s="227" t="s">
        <v>99</v>
      </c>
      <c r="P52" s="227"/>
      <c r="Q52" s="227"/>
      <c r="R52" s="227"/>
      <c r="S52" s="227"/>
      <c r="T52" s="176" t="s">
        <v>876</v>
      </c>
      <c r="U52" s="176"/>
      <c r="V52" s="176" t="s">
        <v>877</v>
      </c>
      <c r="W52" s="176" t="s">
        <v>500</v>
      </c>
      <c r="X52" s="176"/>
      <c r="Y52" s="176"/>
      <c r="Z52" s="176"/>
      <c r="AA52" s="176"/>
      <c r="AB52" s="176"/>
      <c r="AC52" s="225">
        <v>44378</v>
      </c>
      <c r="AD52" s="176"/>
      <c r="AE52" s="176"/>
      <c r="AF52" s="176"/>
      <c r="AG52" s="176"/>
      <c r="AH52" s="176"/>
      <c r="AI52" s="176"/>
      <c r="AJ52" s="17"/>
    </row>
    <row r="53" spans="1:36" ht="30" customHeight="1">
      <c r="A53" s="472"/>
      <c r="B53" s="44" t="s">
        <v>533</v>
      </c>
      <c r="C53" s="152" t="s">
        <v>541</v>
      </c>
      <c r="D53" s="152" t="s">
        <v>247</v>
      </c>
      <c r="E53" s="152" t="s">
        <v>536</v>
      </c>
      <c r="F53" s="173">
        <v>43252</v>
      </c>
      <c r="G53" s="173">
        <v>45078</v>
      </c>
      <c r="H53" s="156" t="s">
        <v>357</v>
      </c>
      <c r="I53" s="224">
        <v>600000</v>
      </c>
      <c r="J53" s="225" t="s">
        <v>878</v>
      </c>
      <c r="K53" s="225" t="s">
        <v>538</v>
      </c>
      <c r="L53" s="225"/>
      <c r="M53" s="176" t="s">
        <v>879</v>
      </c>
      <c r="N53" s="227"/>
      <c r="O53" s="227"/>
      <c r="P53" s="227"/>
      <c r="Q53" s="227" t="s">
        <v>99</v>
      </c>
      <c r="R53" s="227"/>
      <c r="S53" s="227"/>
      <c r="T53" s="152" t="s">
        <v>880</v>
      </c>
      <c r="U53" s="152" t="s">
        <v>881</v>
      </c>
      <c r="V53" s="249"/>
      <c r="W53" s="152" t="s">
        <v>795</v>
      </c>
      <c r="X53" s="176"/>
      <c r="Y53" s="176"/>
      <c r="Z53" s="176"/>
      <c r="AA53" s="176"/>
      <c r="AB53" s="176"/>
      <c r="AC53" s="176"/>
      <c r="AD53" s="176" t="s">
        <v>882</v>
      </c>
      <c r="AE53" s="176"/>
      <c r="AF53" s="176" t="s">
        <v>883</v>
      </c>
      <c r="AG53" s="176"/>
      <c r="AH53" s="176"/>
      <c r="AI53" s="176"/>
      <c r="AJ53" s="17"/>
    </row>
    <row r="54" spans="1:36" ht="30" customHeight="1">
      <c r="A54" s="472"/>
      <c r="B54" s="44" t="s">
        <v>543</v>
      </c>
      <c r="C54" s="176" t="s">
        <v>781</v>
      </c>
      <c r="D54" s="176"/>
      <c r="E54" s="176"/>
      <c r="F54" s="223"/>
      <c r="G54" s="223"/>
      <c r="H54" s="225"/>
      <c r="I54" s="224"/>
      <c r="J54" s="176"/>
      <c r="K54" s="225"/>
      <c r="L54" s="225"/>
      <c r="M54" s="176"/>
      <c r="N54" s="227"/>
      <c r="O54" s="227"/>
      <c r="P54" s="227"/>
      <c r="Q54" s="227"/>
      <c r="R54" s="227"/>
      <c r="S54" s="227"/>
      <c r="T54" s="176"/>
      <c r="U54" s="176"/>
      <c r="V54" s="176"/>
      <c r="W54" s="176"/>
      <c r="X54" s="176"/>
      <c r="Y54" s="176"/>
      <c r="Z54" s="176"/>
      <c r="AA54" s="176"/>
      <c r="AB54" s="176"/>
      <c r="AC54" s="176"/>
      <c r="AD54" s="176"/>
      <c r="AE54" s="176"/>
      <c r="AF54" s="176"/>
      <c r="AG54" s="176"/>
      <c r="AH54" s="176"/>
      <c r="AI54" s="176"/>
      <c r="AJ54" s="17"/>
    </row>
    <row r="55" spans="1:36" ht="30" customHeight="1">
      <c r="A55" s="472"/>
      <c r="B55" s="44" t="s">
        <v>553</v>
      </c>
      <c r="C55" s="176" t="s">
        <v>554</v>
      </c>
      <c r="D55" s="176" t="s">
        <v>555</v>
      </c>
      <c r="E55" s="176" t="s">
        <v>556</v>
      </c>
      <c r="F55" s="223">
        <v>43252</v>
      </c>
      <c r="G55" s="223">
        <v>44896</v>
      </c>
      <c r="H55" s="225" t="s">
        <v>547</v>
      </c>
      <c r="I55" s="224">
        <v>1000000</v>
      </c>
      <c r="J55" s="176" t="s">
        <v>495</v>
      </c>
      <c r="K55" s="225" t="s">
        <v>538</v>
      </c>
      <c r="L55" s="225"/>
      <c r="M55" s="176" t="s">
        <v>884</v>
      </c>
      <c r="N55" s="227"/>
      <c r="O55" s="227"/>
      <c r="P55" s="227"/>
      <c r="Q55" s="227" t="s">
        <v>99</v>
      </c>
      <c r="R55" s="227"/>
      <c r="S55" s="227"/>
      <c r="T55" s="176" t="s">
        <v>885</v>
      </c>
      <c r="U55" s="176" t="s">
        <v>886</v>
      </c>
      <c r="V55" s="176"/>
      <c r="W55" s="176" t="s">
        <v>872</v>
      </c>
      <c r="X55" s="176"/>
      <c r="Y55" s="176"/>
      <c r="Z55" s="176"/>
      <c r="AA55" s="176"/>
      <c r="AB55" s="176"/>
      <c r="AC55" s="176"/>
      <c r="AD55" s="176"/>
      <c r="AE55" s="176"/>
      <c r="AF55" s="176"/>
      <c r="AG55" s="176"/>
      <c r="AH55" s="176"/>
      <c r="AI55" s="176"/>
      <c r="AJ55" s="17"/>
    </row>
    <row r="56" spans="1:36" ht="30" customHeight="1">
      <c r="A56" s="472"/>
      <c r="B56" s="44" t="s">
        <v>560</v>
      </c>
      <c r="C56" s="176" t="s">
        <v>781</v>
      </c>
      <c r="D56" s="176"/>
      <c r="E56" s="176"/>
      <c r="F56" s="223"/>
      <c r="G56" s="223"/>
      <c r="H56" s="176"/>
      <c r="I56" s="224"/>
      <c r="J56" s="176"/>
      <c r="K56" s="225"/>
      <c r="L56" s="225"/>
      <c r="M56" s="176"/>
      <c r="N56" s="227"/>
      <c r="O56" s="227"/>
      <c r="P56" s="227"/>
      <c r="Q56" s="227"/>
      <c r="R56" s="227"/>
      <c r="S56" s="227"/>
      <c r="T56" s="176"/>
      <c r="U56" s="176"/>
      <c r="V56" s="176"/>
      <c r="W56" s="176"/>
      <c r="X56" s="176"/>
      <c r="Y56" s="176"/>
      <c r="Z56" s="176"/>
      <c r="AA56" s="176"/>
      <c r="AB56" s="176"/>
      <c r="AC56" s="176"/>
      <c r="AD56" s="176"/>
      <c r="AE56" s="176"/>
      <c r="AF56" s="176"/>
      <c r="AG56" s="176"/>
      <c r="AH56" s="176"/>
      <c r="AI56" s="176"/>
      <c r="AJ56" s="17"/>
    </row>
    <row r="57" spans="1:36" ht="30" customHeight="1">
      <c r="A57" s="472"/>
      <c r="B57" s="44" t="s">
        <v>568</v>
      </c>
      <c r="C57" s="234" t="s">
        <v>569</v>
      </c>
      <c r="D57" s="176" t="s">
        <v>570</v>
      </c>
      <c r="E57" s="176" t="s">
        <v>571</v>
      </c>
      <c r="F57" s="223">
        <v>43617</v>
      </c>
      <c r="G57" s="173">
        <v>43891</v>
      </c>
      <c r="H57" s="176" t="s">
        <v>122</v>
      </c>
      <c r="I57" s="224">
        <v>9600</v>
      </c>
      <c r="J57" s="176" t="s">
        <v>572</v>
      </c>
      <c r="K57" s="176" t="s">
        <v>573</v>
      </c>
      <c r="L57" s="225"/>
      <c r="M57" s="234" t="s">
        <v>887</v>
      </c>
      <c r="N57" s="227"/>
      <c r="O57" s="227" t="s">
        <v>99</v>
      </c>
      <c r="P57" s="227"/>
      <c r="Q57" s="227"/>
      <c r="R57" s="227"/>
      <c r="S57" s="227"/>
      <c r="T57" s="176" t="s">
        <v>888</v>
      </c>
      <c r="U57" s="176"/>
      <c r="V57" s="176" t="s">
        <v>889</v>
      </c>
      <c r="W57" s="176" t="s">
        <v>122</v>
      </c>
      <c r="X57" s="176"/>
      <c r="Y57" s="176"/>
      <c r="Z57" s="176"/>
      <c r="AA57" s="176"/>
      <c r="AB57" s="225">
        <v>44562</v>
      </c>
      <c r="AC57" s="225">
        <v>44866</v>
      </c>
      <c r="AD57" s="176"/>
      <c r="AE57" s="176"/>
      <c r="AF57" s="176" t="s">
        <v>890</v>
      </c>
      <c r="AG57" s="176"/>
      <c r="AH57" s="176"/>
      <c r="AI57" s="176"/>
      <c r="AJ57" s="17"/>
    </row>
    <row r="58" spans="1:36" ht="30" customHeight="1">
      <c r="A58" s="471" t="s">
        <v>577</v>
      </c>
      <c r="B58" s="44" t="s">
        <v>578</v>
      </c>
      <c r="C58" s="169" t="s">
        <v>584</v>
      </c>
      <c r="D58" s="176" t="s">
        <v>580</v>
      </c>
      <c r="E58" s="176" t="s">
        <v>581</v>
      </c>
      <c r="F58" s="223">
        <v>43252</v>
      </c>
      <c r="G58" s="153">
        <v>45078</v>
      </c>
      <c r="H58" s="225" t="s">
        <v>582</v>
      </c>
      <c r="I58" s="224">
        <v>0</v>
      </c>
      <c r="J58" s="169" t="s">
        <v>891</v>
      </c>
      <c r="K58" s="225" t="s">
        <v>97</v>
      </c>
      <c r="L58" s="225"/>
      <c r="M58" s="152" t="s">
        <v>169</v>
      </c>
      <c r="N58" s="227"/>
      <c r="O58" s="227"/>
      <c r="P58" s="227"/>
      <c r="Q58" s="227" t="s">
        <v>99</v>
      </c>
      <c r="R58" s="227"/>
      <c r="S58" s="227"/>
      <c r="T58" s="176" t="s">
        <v>892</v>
      </c>
      <c r="U58" s="176"/>
      <c r="V58" s="176"/>
      <c r="W58" s="176" t="s">
        <v>893</v>
      </c>
      <c r="X58" s="156" t="s">
        <v>894</v>
      </c>
      <c r="Y58" s="254" t="s">
        <v>895</v>
      </c>
      <c r="Z58" s="254" t="s">
        <v>896</v>
      </c>
      <c r="AA58" s="159" t="s">
        <v>897</v>
      </c>
      <c r="AB58" s="176"/>
      <c r="AC58" s="225"/>
      <c r="AD58" s="176" t="s">
        <v>95</v>
      </c>
      <c r="AE58" s="176"/>
      <c r="AF58" s="176" t="s">
        <v>898</v>
      </c>
      <c r="AG58" s="176"/>
      <c r="AH58" s="176"/>
      <c r="AI58" s="176" t="s">
        <v>899</v>
      </c>
      <c r="AJ58" s="17"/>
    </row>
    <row r="59" spans="1:36" ht="30" customHeight="1">
      <c r="A59" s="472"/>
      <c r="B59" s="44" t="s">
        <v>587</v>
      </c>
      <c r="C59" s="176" t="s">
        <v>588</v>
      </c>
      <c r="D59" s="176" t="s">
        <v>900</v>
      </c>
      <c r="E59" s="176" t="s">
        <v>590</v>
      </c>
      <c r="F59" s="153">
        <v>43800</v>
      </c>
      <c r="G59" s="153">
        <v>43983</v>
      </c>
      <c r="H59" s="169" t="s">
        <v>95</v>
      </c>
      <c r="I59" s="224">
        <v>20000</v>
      </c>
      <c r="J59" s="169" t="s">
        <v>901</v>
      </c>
      <c r="K59" s="225" t="s">
        <v>97</v>
      </c>
      <c r="L59" s="176"/>
      <c r="M59" s="176" t="s">
        <v>902</v>
      </c>
      <c r="N59" s="227"/>
      <c r="O59" s="227" t="s">
        <v>99</v>
      </c>
      <c r="P59" s="227"/>
      <c r="Q59" s="227"/>
      <c r="R59" s="227"/>
      <c r="S59" s="227"/>
      <c r="T59" s="152" t="s">
        <v>903</v>
      </c>
      <c r="U59" s="249"/>
      <c r="V59" s="152" t="s">
        <v>904</v>
      </c>
      <c r="W59" s="152" t="s">
        <v>95</v>
      </c>
      <c r="X59" s="176"/>
      <c r="Y59" s="176"/>
      <c r="Z59" s="254" t="s">
        <v>905</v>
      </c>
      <c r="AA59" s="176"/>
      <c r="AB59" s="255">
        <v>44136</v>
      </c>
      <c r="AC59" s="255">
        <v>44743</v>
      </c>
      <c r="AD59" s="176"/>
      <c r="AE59" s="176"/>
      <c r="AF59" s="176" t="s">
        <v>906</v>
      </c>
      <c r="AG59" s="176"/>
      <c r="AH59" s="176"/>
      <c r="AI59" s="176" t="s">
        <v>907</v>
      </c>
      <c r="AJ59" s="17"/>
    </row>
    <row r="60" spans="1:36" ht="30" customHeight="1">
      <c r="A60" s="472"/>
      <c r="B60" s="44" t="s">
        <v>601</v>
      </c>
      <c r="C60" s="234" t="s">
        <v>602</v>
      </c>
      <c r="D60" s="176" t="s">
        <v>603</v>
      </c>
      <c r="E60" s="176" t="s">
        <v>604</v>
      </c>
      <c r="F60" s="223">
        <v>43252</v>
      </c>
      <c r="G60" s="223">
        <v>44743</v>
      </c>
      <c r="H60" s="225" t="s">
        <v>605</v>
      </c>
      <c r="I60" s="224">
        <v>0</v>
      </c>
      <c r="J60" s="169" t="s">
        <v>908</v>
      </c>
      <c r="K60" s="225" t="s">
        <v>97</v>
      </c>
      <c r="L60" s="225"/>
      <c r="M60" s="176" t="s">
        <v>607</v>
      </c>
      <c r="N60" s="227"/>
      <c r="O60" s="227"/>
      <c r="P60" s="227"/>
      <c r="Q60" s="227" t="s">
        <v>99</v>
      </c>
      <c r="R60" s="227"/>
      <c r="S60" s="227"/>
      <c r="T60" s="176" t="s">
        <v>909</v>
      </c>
      <c r="U60" s="176"/>
      <c r="V60" s="176"/>
      <c r="W60" s="176" t="s">
        <v>605</v>
      </c>
      <c r="X60" s="176" t="s">
        <v>910</v>
      </c>
      <c r="Y60" s="176"/>
      <c r="Z60" s="176"/>
      <c r="AA60" s="176"/>
      <c r="AB60" s="176"/>
      <c r="AC60" s="225"/>
      <c r="AD60" s="176"/>
      <c r="AE60" s="176"/>
      <c r="AF60" s="176" t="s">
        <v>911</v>
      </c>
      <c r="AG60" s="176"/>
      <c r="AH60" s="176"/>
      <c r="AI60" s="176"/>
      <c r="AJ60" s="17"/>
    </row>
    <row r="61" spans="1:36" ht="30" customHeight="1">
      <c r="A61" s="472"/>
      <c r="B61" s="44" t="s">
        <v>611</v>
      </c>
      <c r="C61" s="176" t="s">
        <v>612</v>
      </c>
      <c r="D61" s="176" t="s">
        <v>613</v>
      </c>
      <c r="E61" s="176" t="s">
        <v>614</v>
      </c>
      <c r="F61" s="153">
        <v>43252</v>
      </c>
      <c r="G61" s="153">
        <v>43800</v>
      </c>
      <c r="H61" s="225" t="s">
        <v>615</v>
      </c>
      <c r="I61" s="224">
        <v>0</v>
      </c>
      <c r="J61" s="225" t="s">
        <v>616</v>
      </c>
      <c r="K61" s="225" t="s">
        <v>97</v>
      </c>
      <c r="L61" s="225"/>
      <c r="M61" s="176" t="s">
        <v>912</v>
      </c>
      <c r="N61" s="227"/>
      <c r="O61" s="227"/>
      <c r="P61" s="227"/>
      <c r="Q61" s="227"/>
      <c r="R61" s="227" t="s">
        <v>99</v>
      </c>
      <c r="S61" s="227"/>
      <c r="T61" s="152" t="s">
        <v>913</v>
      </c>
      <c r="U61" s="249"/>
      <c r="V61" s="152" t="s">
        <v>914</v>
      </c>
      <c r="W61" s="152" t="s">
        <v>95</v>
      </c>
      <c r="X61" s="156" t="s">
        <v>915</v>
      </c>
      <c r="Y61" s="176"/>
      <c r="Z61" s="176"/>
      <c r="AA61" s="176"/>
      <c r="AB61" s="176"/>
      <c r="AC61" s="176"/>
      <c r="AD61" s="176"/>
      <c r="AE61" s="176"/>
      <c r="AF61" s="176"/>
      <c r="AG61" s="176"/>
      <c r="AH61" s="176"/>
      <c r="AI61" s="176" t="s">
        <v>856</v>
      </c>
      <c r="AJ61" s="17"/>
    </row>
    <row r="62" spans="1:36" ht="30" customHeight="1">
      <c r="A62" s="472"/>
      <c r="B62" s="44" t="s">
        <v>619</v>
      </c>
      <c r="C62" s="176" t="s">
        <v>620</v>
      </c>
      <c r="D62" s="176" t="s">
        <v>621</v>
      </c>
      <c r="E62" s="176" t="s">
        <v>614</v>
      </c>
      <c r="F62" s="153">
        <v>43252</v>
      </c>
      <c r="G62" s="153">
        <v>43983</v>
      </c>
      <c r="H62" s="225" t="s">
        <v>615</v>
      </c>
      <c r="I62" s="224">
        <v>0</v>
      </c>
      <c r="J62" s="176" t="s">
        <v>622</v>
      </c>
      <c r="K62" s="176" t="s">
        <v>97</v>
      </c>
      <c r="L62" s="225"/>
      <c r="M62" s="176" t="s">
        <v>916</v>
      </c>
      <c r="N62" s="227"/>
      <c r="O62" s="227" t="s">
        <v>99</v>
      </c>
      <c r="P62" s="227"/>
      <c r="Q62" s="227"/>
      <c r="R62" s="227"/>
      <c r="S62" s="227"/>
      <c r="T62" s="152" t="s">
        <v>917</v>
      </c>
      <c r="U62" s="249"/>
      <c r="V62" s="152" t="s">
        <v>918</v>
      </c>
      <c r="W62" s="152" t="s">
        <v>95</v>
      </c>
      <c r="X62" s="152" t="s">
        <v>919</v>
      </c>
      <c r="Y62" s="249"/>
      <c r="Z62" s="249"/>
      <c r="AA62" s="249"/>
      <c r="AB62" s="255">
        <v>44136</v>
      </c>
      <c r="AC62" s="255">
        <v>44531</v>
      </c>
      <c r="AD62" s="255"/>
      <c r="AE62" s="255"/>
      <c r="AF62" s="176" t="s">
        <v>920</v>
      </c>
      <c r="AG62" s="176"/>
      <c r="AH62" s="176"/>
      <c r="AI62" s="176"/>
      <c r="AJ62" s="17"/>
    </row>
    <row r="63" spans="1:36" ht="30" customHeight="1">
      <c r="A63" s="472"/>
      <c r="B63" s="44" t="s">
        <v>625</v>
      </c>
      <c r="C63" s="159" t="s">
        <v>635</v>
      </c>
      <c r="D63" s="256" t="s">
        <v>627</v>
      </c>
      <c r="E63" s="256" t="s">
        <v>628</v>
      </c>
      <c r="F63" s="223">
        <v>43252</v>
      </c>
      <c r="G63" s="223">
        <v>45078</v>
      </c>
      <c r="H63" s="225" t="s">
        <v>629</v>
      </c>
      <c r="I63" s="224">
        <v>2000000</v>
      </c>
      <c r="J63" s="256" t="s">
        <v>630</v>
      </c>
      <c r="K63" s="256" t="s">
        <v>631</v>
      </c>
      <c r="L63" s="225"/>
      <c r="M63" s="256" t="s">
        <v>632</v>
      </c>
      <c r="N63" s="227"/>
      <c r="O63" s="227"/>
      <c r="P63" s="227"/>
      <c r="Q63" s="227" t="s">
        <v>99</v>
      </c>
      <c r="R63" s="227"/>
      <c r="S63" s="227"/>
      <c r="T63" s="242" t="s">
        <v>921</v>
      </c>
      <c r="U63" s="176"/>
      <c r="V63" s="176"/>
      <c r="W63" s="176" t="s">
        <v>922</v>
      </c>
      <c r="X63" s="176"/>
      <c r="Y63" s="176"/>
      <c r="Z63" s="176"/>
      <c r="AA63" s="176"/>
      <c r="AB63" s="176"/>
      <c r="AC63" s="176"/>
      <c r="AD63" s="176"/>
      <c r="AE63" s="176"/>
      <c r="AF63" s="176" t="s">
        <v>923</v>
      </c>
      <c r="AG63" s="176"/>
      <c r="AH63" s="176"/>
      <c r="AI63" s="176"/>
      <c r="AJ63" s="17"/>
    </row>
    <row r="64" spans="1:36" ht="30" customHeight="1">
      <c r="A64" s="473"/>
      <c r="B64" s="44" t="s">
        <v>639</v>
      </c>
      <c r="C64" s="257" t="s">
        <v>640</v>
      </c>
      <c r="D64" s="258" t="s">
        <v>924</v>
      </c>
      <c r="E64" s="258"/>
      <c r="F64" s="161">
        <v>43709</v>
      </c>
      <c r="G64" s="161">
        <v>45078</v>
      </c>
      <c r="H64" s="259" t="s">
        <v>122</v>
      </c>
      <c r="I64" s="260">
        <v>0</v>
      </c>
      <c r="J64" s="258"/>
      <c r="K64" s="258"/>
      <c r="L64" s="178"/>
      <c r="M64" s="258"/>
      <c r="N64" s="227"/>
      <c r="O64" s="227"/>
      <c r="P64" s="227"/>
      <c r="Q64" s="227" t="s">
        <v>112</v>
      </c>
      <c r="R64" s="227"/>
      <c r="S64" s="227"/>
      <c r="T64" s="261" t="s">
        <v>925</v>
      </c>
      <c r="U64" s="261"/>
      <c r="V64" s="261"/>
      <c r="W64" s="176" t="s">
        <v>685</v>
      </c>
      <c r="X64" s="261"/>
      <c r="Y64" s="261"/>
      <c r="Z64" s="261"/>
      <c r="AA64" s="261"/>
      <c r="AB64" s="261"/>
      <c r="AC64" s="261"/>
      <c r="AD64" s="261"/>
      <c r="AE64" s="261"/>
      <c r="AF64" s="261"/>
      <c r="AG64" s="261"/>
      <c r="AH64" s="261"/>
      <c r="AI64" s="261"/>
      <c r="AJ64" s="17"/>
    </row>
    <row r="65" spans="1:36">
      <c r="AJ65" s="17"/>
    </row>
    <row r="66" spans="1:36">
      <c r="B66" s="63"/>
      <c r="AJ66" s="17"/>
    </row>
    <row r="67" spans="1:36" ht="15.75" thickBot="1">
      <c r="L67" s="71"/>
      <c r="AJ67" s="17"/>
    </row>
    <row r="68" spans="1:36" ht="26.25" customHeight="1" thickBot="1">
      <c r="A68" s="67" t="s">
        <v>636</v>
      </c>
      <c r="B68" s="68"/>
      <c r="C68" s="68"/>
      <c r="D68" s="68"/>
      <c r="E68" s="68"/>
      <c r="F68" s="68"/>
      <c r="G68" s="68"/>
      <c r="H68" s="68"/>
      <c r="I68" s="68"/>
      <c r="J68" s="68"/>
      <c r="K68" s="68"/>
      <c r="L68" s="70"/>
      <c r="M68" s="69"/>
      <c r="AJ68" s="17"/>
    </row>
    <row r="69" spans="1:36" ht="26.25" customHeight="1" thickBot="1">
      <c r="A69" s="46"/>
      <c r="B69" s="47"/>
      <c r="C69" s="47"/>
      <c r="D69" s="48"/>
      <c r="E69" s="48"/>
      <c r="F69" s="48"/>
      <c r="G69" s="48"/>
      <c r="H69" s="48"/>
      <c r="I69" s="48"/>
      <c r="J69" s="48"/>
      <c r="K69" s="48"/>
      <c r="L69" s="48"/>
      <c r="M69" s="48"/>
      <c r="N69" s="48"/>
      <c r="AJ69" s="17"/>
    </row>
    <row r="70" spans="1:36" ht="43.5" customHeight="1" thickBot="1">
      <c r="A70" s="52" t="s">
        <v>637</v>
      </c>
      <c r="B70" s="53"/>
      <c r="C70" s="54">
        <f>COUNTA(C74:C82,C86:C94,C98:C106,C110:C118)</f>
        <v>0</v>
      </c>
      <c r="AJ70" s="17"/>
    </row>
    <row r="71" spans="1:36">
      <c r="AJ71" s="17"/>
    </row>
    <row r="72" spans="1:36" ht="15.75">
      <c r="A72" s="469" t="s">
        <v>638</v>
      </c>
      <c r="B72" s="447" t="s">
        <v>83</v>
      </c>
      <c r="C72" s="447" t="s">
        <v>1</v>
      </c>
      <c r="D72" s="447" t="s">
        <v>3</v>
      </c>
      <c r="E72" s="446" t="s">
        <v>5</v>
      </c>
      <c r="F72" s="447" t="s">
        <v>7</v>
      </c>
      <c r="G72" s="447"/>
      <c r="H72" s="447" t="s">
        <v>9</v>
      </c>
      <c r="I72" s="447" t="s">
        <v>13</v>
      </c>
      <c r="J72" s="468" t="s">
        <v>11</v>
      </c>
      <c r="K72" s="468" t="s">
        <v>84</v>
      </c>
      <c r="L72" s="468"/>
      <c r="M72" s="468" t="s">
        <v>19</v>
      </c>
      <c r="N72" s="45"/>
      <c r="AJ72" s="17"/>
    </row>
    <row r="73" spans="1:36" ht="15.75">
      <c r="A73" s="470"/>
      <c r="B73" s="447"/>
      <c r="C73" s="447"/>
      <c r="D73" s="447"/>
      <c r="E73" s="446"/>
      <c r="F73" s="49" t="s">
        <v>86</v>
      </c>
      <c r="G73" s="49" t="s">
        <v>87</v>
      </c>
      <c r="H73" s="447"/>
      <c r="I73" s="447"/>
      <c r="J73" s="468"/>
      <c r="K73" s="96" t="s">
        <v>88</v>
      </c>
      <c r="L73" s="96" t="s">
        <v>89</v>
      </c>
      <c r="M73" s="468"/>
      <c r="N73" s="2"/>
      <c r="AJ73" s="17"/>
    </row>
    <row r="74" spans="1:36">
      <c r="A74" s="44"/>
      <c r="B74" s="44"/>
      <c r="C74" s="62"/>
      <c r="D74" s="62"/>
      <c r="E74" s="62"/>
      <c r="F74" s="62"/>
      <c r="G74" s="62"/>
      <c r="H74" s="62"/>
      <c r="I74" s="62"/>
      <c r="J74" s="60"/>
      <c r="K74" s="60"/>
      <c r="L74" s="60"/>
      <c r="M74" s="60"/>
      <c r="N74" s="2"/>
      <c r="AJ74" s="17"/>
    </row>
    <row r="75" spans="1:36">
      <c r="A75" s="44"/>
      <c r="B75" s="44"/>
      <c r="C75" s="62"/>
      <c r="D75" s="62"/>
      <c r="E75" s="62"/>
      <c r="F75" s="62"/>
      <c r="G75" s="62"/>
      <c r="H75" s="62"/>
      <c r="I75" s="62"/>
      <c r="J75" s="62"/>
      <c r="K75" s="62"/>
      <c r="L75" s="62"/>
      <c r="M75" s="62"/>
      <c r="N75" s="2"/>
      <c r="AJ75" s="17"/>
    </row>
    <row r="76" spans="1:36">
      <c r="A76" s="44"/>
      <c r="B76" s="44"/>
      <c r="C76" s="62"/>
      <c r="D76" s="62"/>
      <c r="E76" s="62"/>
      <c r="F76" s="62"/>
      <c r="G76" s="62"/>
      <c r="H76" s="62"/>
      <c r="I76" s="62"/>
      <c r="J76" s="62"/>
      <c r="K76" s="62"/>
      <c r="L76" s="62"/>
      <c r="M76" s="62"/>
      <c r="N76" s="2"/>
      <c r="AJ76" s="17"/>
    </row>
    <row r="77" spans="1:36">
      <c r="A77" s="44"/>
      <c r="B77" s="44"/>
      <c r="C77" s="62"/>
      <c r="D77" s="62"/>
      <c r="E77" s="62"/>
      <c r="F77" s="62"/>
      <c r="G77" s="62"/>
      <c r="H77" s="62"/>
      <c r="I77" s="62"/>
      <c r="J77" s="62"/>
      <c r="K77" s="62"/>
      <c r="L77" s="62"/>
      <c r="M77" s="62"/>
      <c r="N77" s="2"/>
      <c r="AJ77" s="17"/>
    </row>
    <row r="78" spans="1:36">
      <c r="A78" s="44"/>
      <c r="B78" s="44"/>
      <c r="C78" s="62"/>
      <c r="D78" s="62"/>
      <c r="E78" s="62"/>
      <c r="F78" s="62"/>
      <c r="G78" s="62"/>
      <c r="H78" s="62"/>
      <c r="I78" s="62"/>
      <c r="J78" s="62"/>
      <c r="K78" s="62"/>
      <c r="L78" s="62"/>
      <c r="M78" s="62"/>
      <c r="N78" s="2"/>
      <c r="AJ78" s="17"/>
    </row>
    <row r="79" spans="1:36">
      <c r="A79" s="44"/>
      <c r="B79" s="44"/>
      <c r="C79" s="62"/>
      <c r="D79" s="62"/>
      <c r="E79" s="62"/>
      <c r="F79" s="62"/>
      <c r="G79" s="62"/>
      <c r="H79" s="62"/>
      <c r="I79" s="62"/>
      <c r="J79" s="62"/>
      <c r="K79" s="62"/>
      <c r="L79" s="62"/>
      <c r="M79" s="62"/>
      <c r="N79" s="2"/>
      <c r="AJ79" s="17"/>
    </row>
    <row r="80" spans="1:36">
      <c r="A80" s="44"/>
      <c r="B80" s="44"/>
      <c r="C80" s="62"/>
      <c r="D80" s="62"/>
      <c r="E80" s="62"/>
      <c r="F80" s="62"/>
      <c r="G80" s="62"/>
      <c r="H80" s="62"/>
      <c r="I80" s="62"/>
      <c r="J80" s="62"/>
      <c r="K80" s="62"/>
      <c r="L80" s="62"/>
      <c r="M80" s="62"/>
      <c r="N80" s="2"/>
      <c r="AJ80" s="17"/>
    </row>
    <row r="81" spans="1:36">
      <c r="A81" s="44"/>
      <c r="B81" s="44"/>
      <c r="C81" s="62"/>
      <c r="D81" s="62"/>
      <c r="E81" s="62"/>
      <c r="F81" s="62"/>
      <c r="G81" s="62"/>
      <c r="H81" s="62"/>
      <c r="I81" s="62"/>
      <c r="J81" s="62"/>
      <c r="K81" s="62"/>
      <c r="L81" s="62"/>
      <c r="M81" s="62"/>
      <c r="N81" s="2"/>
      <c r="AJ81" s="17"/>
    </row>
    <row r="82" spans="1:36">
      <c r="A82" s="44"/>
      <c r="B82" s="44"/>
      <c r="C82" s="62"/>
      <c r="D82" s="62"/>
      <c r="E82" s="62"/>
      <c r="F82" s="62"/>
      <c r="G82" s="62"/>
      <c r="H82" s="62"/>
      <c r="I82" s="62"/>
      <c r="J82" s="62"/>
      <c r="K82" s="62"/>
      <c r="L82" s="62"/>
      <c r="M82" s="62"/>
      <c r="N82" s="2"/>
      <c r="AJ82" s="17"/>
    </row>
    <row r="83" spans="1:36">
      <c r="AJ83" s="17"/>
    </row>
    <row r="84" spans="1:36" ht="15.75">
      <c r="A84" s="469" t="s">
        <v>638</v>
      </c>
      <c r="B84" s="447" t="s">
        <v>83</v>
      </c>
      <c r="C84" s="447" t="s">
        <v>1</v>
      </c>
      <c r="D84" s="447" t="s">
        <v>3</v>
      </c>
      <c r="E84" s="446" t="s">
        <v>5</v>
      </c>
      <c r="F84" s="447" t="s">
        <v>7</v>
      </c>
      <c r="G84" s="447"/>
      <c r="H84" s="447" t="s">
        <v>9</v>
      </c>
      <c r="I84" s="447" t="s">
        <v>13</v>
      </c>
      <c r="J84" s="447" t="s">
        <v>11</v>
      </c>
      <c r="K84" s="468" t="s">
        <v>84</v>
      </c>
      <c r="L84" s="468"/>
      <c r="M84" s="447" t="s">
        <v>19</v>
      </c>
      <c r="N84" s="45"/>
      <c r="AJ84" s="17"/>
    </row>
    <row r="85" spans="1:36" ht="15" customHeight="1">
      <c r="A85" s="470"/>
      <c r="B85" s="447"/>
      <c r="C85" s="447"/>
      <c r="D85" s="447"/>
      <c r="E85" s="446"/>
      <c r="F85" s="49" t="s">
        <v>86</v>
      </c>
      <c r="G85" s="49" t="s">
        <v>87</v>
      </c>
      <c r="H85" s="447"/>
      <c r="I85" s="447"/>
      <c r="J85" s="447"/>
      <c r="K85" s="96" t="s">
        <v>88</v>
      </c>
      <c r="L85" s="96" t="s">
        <v>89</v>
      </c>
      <c r="M85" s="447"/>
      <c r="N85" s="2"/>
      <c r="AJ85" s="17"/>
    </row>
    <row r="86" spans="1:36">
      <c r="A86" s="44"/>
      <c r="B86" s="44"/>
      <c r="C86" s="62"/>
      <c r="D86" s="62"/>
      <c r="E86" s="62"/>
      <c r="F86" s="62"/>
      <c r="G86" s="62"/>
      <c r="H86" s="62"/>
      <c r="I86" s="62"/>
      <c r="J86" s="60"/>
      <c r="K86" s="60"/>
      <c r="L86" s="60"/>
      <c r="M86" s="60"/>
      <c r="N86" s="2"/>
      <c r="AJ86" s="17"/>
    </row>
    <row r="87" spans="1:36">
      <c r="A87" s="44"/>
      <c r="B87" s="44"/>
      <c r="C87" s="62"/>
      <c r="D87" s="62"/>
      <c r="E87" s="62"/>
      <c r="F87" s="62"/>
      <c r="G87" s="62"/>
      <c r="H87" s="62"/>
      <c r="I87" s="62"/>
      <c r="J87" s="62"/>
      <c r="K87" s="62"/>
      <c r="L87" s="62"/>
      <c r="M87" s="62"/>
      <c r="N87" s="2"/>
      <c r="AJ87" s="17"/>
    </row>
    <row r="88" spans="1:36">
      <c r="A88" s="44"/>
      <c r="B88" s="44"/>
      <c r="C88" s="62"/>
      <c r="D88" s="62"/>
      <c r="E88" s="62"/>
      <c r="F88" s="62"/>
      <c r="G88" s="62"/>
      <c r="H88" s="62"/>
      <c r="I88" s="62"/>
      <c r="J88" s="62"/>
      <c r="K88" s="62"/>
      <c r="L88" s="62"/>
      <c r="M88" s="62"/>
      <c r="N88" s="2"/>
      <c r="AJ88" s="17"/>
    </row>
    <row r="89" spans="1:36">
      <c r="A89" s="44"/>
      <c r="B89" s="44"/>
      <c r="C89" s="62"/>
      <c r="D89" s="62"/>
      <c r="E89" s="62"/>
      <c r="F89" s="62"/>
      <c r="G89" s="62"/>
      <c r="H89" s="62"/>
      <c r="I89" s="62"/>
      <c r="J89" s="62"/>
      <c r="K89" s="62"/>
      <c r="L89" s="62"/>
      <c r="M89" s="62"/>
      <c r="N89" s="2"/>
      <c r="AJ89" s="17"/>
    </row>
    <row r="90" spans="1:36">
      <c r="A90" s="44"/>
      <c r="B90" s="44"/>
      <c r="C90" s="62"/>
      <c r="D90" s="62"/>
      <c r="E90" s="62"/>
      <c r="F90" s="62"/>
      <c r="G90" s="62"/>
      <c r="H90" s="62"/>
      <c r="I90" s="62"/>
      <c r="J90" s="62"/>
      <c r="K90" s="62"/>
      <c r="L90" s="62"/>
      <c r="M90" s="62"/>
      <c r="N90" s="2"/>
      <c r="AJ90" s="17"/>
    </row>
    <row r="91" spans="1:36">
      <c r="A91" s="44"/>
      <c r="B91" s="44"/>
      <c r="C91" s="62"/>
      <c r="D91" s="62"/>
      <c r="E91" s="62"/>
      <c r="F91" s="62"/>
      <c r="G91" s="62"/>
      <c r="H91" s="62"/>
      <c r="I91" s="62"/>
      <c r="J91" s="62"/>
      <c r="K91" s="62"/>
      <c r="L91" s="62"/>
      <c r="M91" s="62"/>
      <c r="N91" s="2"/>
      <c r="AJ91" s="17"/>
    </row>
    <row r="92" spans="1:36">
      <c r="A92" s="44"/>
      <c r="B92" s="44"/>
      <c r="C92" s="62"/>
      <c r="D92" s="62"/>
      <c r="E92" s="62"/>
      <c r="F92" s="62"/>
      <c r="G92" s="62"/>
      <c r="H92" s="62"/>
      <c r="I92" s="62"/>
      <c r="J92" s="62"/>
      <c r="K92" s="62"/>
      <c r="L92" s="62"/>
      <c r="M92" s="62"/>
      <c r="N92" s="2"/>
      <c r="AJ92" s="17"/>
    </row>
    <row r="93" spans="1:36">
      <c r="A93" s="44"/>
      <c r="B93" s="44"/>
      <c r="C93" s="62"/>
      <c r="D93" s="62"/>
      <c r="E93" s="62"/>
      <c r="F93" s="62"/>
      <c r="G93" s="62"/>
      <c r="H93" s="62"/>
      <c r="I93" s="62"/>
      <c r="J93" s="62"/>
      <c r="K93" s="62"/>
      <c r="L93" s="62"/>
      <c r="M93" s="62"/>
      <c r="N93" s="2"/>
      <c r="AJ93" s="17"/>
    </row>
    <row r="94" spans="1:36">
      <c r="A94" s="44"/>
      <c r="B94" s="44"/>
      <c r="C94" s="62"/>
      <c r="D94" s="62"/>
      <c r="E94" s="62"/>
      <c r="F94" s="62"/>
      <c r="G94" s="62"/>
      <c r="H94" s="62"/>
      <c r="I94" s="62"/>
      <c r="J94" s="62"/>
      <c r="K94" s="62"/>
      <c r="L94" s="62"/>
      <c r="M94" s="62"/>
      <c r="N94" s="2"/>
      <c r="AJ94" s="17"/>
    </row>
    <row r="95" spans="1:36">
      <c r="AJ95" s="17"/>
    </row>
    <row r="96" spans="1:36" ht="15.75">
      <c r="A96" s="469" t="s">
        <v>638</v>
      </c>
      <c r="B96" s="447" t="s">
        <v>83</v>
      </c>
      <c r="C96" s="447" t="s">
        <v>1</v>
      </c>
      <c r="D96" s="447" t="s">
        <v>3</v>
      </c>
      <c r="E96" s="446" t="s">
        <v>5</v>
      </c>
      <c r="F96" s="447" t="s">
        <v>7</v>
      </c>
      <c r="G96" s="447"/>
      <c r="H96" s="447" t="s">
        <v>9</v>
      </c>
      <c r="I96" s="447" t="s">
        <v>13</v>
      </c>
      <c r="J96" s="447" t="s">
        <v>11</v>
      </c>
      <c r="K96" s="468" t="s">
        <v>84</v>
      </c>
      <c r="L96" s="468"/>
      <c r="M96" s="447" t="s">
        <v>19</v>
      </c>
      <c r="N96" s="45"/>
      <c r="AJ96" s="17"/>
    </row>
    <row r="97" spans="1:36" ht="15" customHeight="1">
      <c r="A97" s="470"/>
      <c r="B97" s="447"/>
      <c r="C97" s="447"/>
      <c r="D97" s="447"/>
      <c r="E97" s="446"/>
      <c r="F97" s="49" t="s">
        <v>86</v>
      </c>
      <c r="G97" s="49" t="s">
        <v>87</v>
      </c>
      <c r="H97" s="447"/>
      <c r="I97" s="447"/>
      <c r="J97" s="447"/>
      <c r="K97" s="96" t="s">
        <v>88</v>
      </c>
      <c r="L97" s="96" t="s">
        <v>89</v>
      </c>
      <c r="M97" s="447"/>
      <c r="N97" s="2"/>
      <c r="AJ97" s="17"/>
    </row>
    <row r="98" spans="1:36">
      <c r="A98" s="44"/>
      <c r="B98" s="44"/>
      <c r="C98" s="62"/>
      <c r="D98" s="62"/>
      <c r="E98" s="62"/>
      <c r="F98" s="62"/>
      <c r="G98" s="62"/>
      <c r="H98" s="62"/>
      <c r="I98" s="62"/>
      <c r="J98" s="60"/>
      <c r="K98" s="60"/>
      <c r="L98" s="60"/>
      <c r="M98" s="60"/>
      <c r="N98" s="2"/>
      <c r="AJ98" s="17"/>
    </row>
    <row r="99" spans="1:36">
      <c r="A99" s="44"/>
      <c r="B99" s="44"/>
      <c r="C99" s="62"/>
      <c r="D99" s="62"/>
      <c r="E99" s="62"/>
      <c r="F99" s="62"/>
      <c r="G99" s="62"/>
      <c r="H99" s="62"/>
      <c r="I99" s="62"/>
      <c r="J99" s="62"/>
      <c r="K99" s="62"/>
      <c r="L99" s="62"/>
      <c r="M99" s="62"/>
      <c r="N99" s="2"/>
      <c r="AJ99" s="17"/>
    </row>
    <row r="100" spans="1:36">
      <c r="A100" s="44"/>
      <c r="B100" s="44"/>
      <c r="C100" s="62"/>
      <c r="D100" s="62"/>
      <c r="E100" s="62"/>
      <c r="F100" s="62"/>
      <c r="G100" s="62"/>
      <c r="H100" s="62"/>
      <c r="I100" s="62"/>
      <c r="J100" s="62"/>
      <c r="K100" s="62"/>
      <c r="L100" s="62"/>
      <c r="M100" s="62"/>
      <c r="N100" s="2"/>
      <c r="AJ100" s="17"/>
    </row>
    <row r="101" spans="1:36">
      <c r="A101" s="44"/>
      <c r="B101" s="44"/>
      <c r="C101" s="62"/>
      <c r="D101" s="62"/>
      <c r="E101" s="62"/>
      <c r="F101" s="62"/>
      <c r="G101" s="62"/>
      <c r="H101" s="62"/>
      <c r="I101" s="62"/>
      <c r="J101" s="62"/>
      <c r="K101" s="62"/>
      <c r="L101" s="62"/>
      <c r="M101" s="62"/>
      <c r="N101" s="2"/>
      <c r="AJ101" s="17"/>
    </row>
    <row r="102" spans="1:36">
      <c r="A102" s="44"/>
      <c r="B102" s="44"/>
      <c r="C102" s="62"/>
      <c r="D102" s="62"/>
      <c r="E102" s="62"/>
      <c r="F102" s="62"/>
      <c r="G102" s="62"/>
      <c r="H102" s="62"/>
      <c r="I102" s="62"/>
      <c r="J102" s="62"/>
      <c r="K102" s="62"/>
      <c r="L102" s="62"/>
      <c r="M102" s="62"/>
      <c r="N102" s="2"/>
      <c r="AJ102" s="17"/>
    </row>
    <row r="103" spans="1:36">
      <c r="A103" s="44"/>
      <c r="B103" s="44"/>
      <c r="C103" s="62"/>
      <c r="D103" s="62"/>
      <c r="E103" s="62"/>
      <c r="F103" s="62"/>
      <c r="G103" s="62"/>
      <c r="H103" s="62"/>
      <c r="I103" s="62"/>
      <c r="J103" s="62"/>
      <c r="K103" s="62"/>
      <c r="L103" s="62"/>
      <c r="M103" s="62"/>
      <c r="N103" s="2"/>
      <c r="AJ103" s="17"/>
    </row>
    <row r="104" spans="1:36">
      <c r="A104" s="44"/>
      <c r="B104" s="44"/>
      <c r="C104" s="62"/>
      <c r="D104" s="62"/>
      <c r="E104" s="62"/>
      <c r="F104" s="62"/>
      <c r="G104" s="62"/>
      <c r="H104" s="62"/>
      <c r="I104" s="62"/>
      <c r="J104" s="62"/>
      <c r="K104" s="62"/>
      <c r="L104" s="62"/>
      <c r="M104" s="62"/>
      <c r="N104" s="2"/>
      <c r="AJ104" s="17"/>
    </row>
    <row r="105" spans="1:36">
      <c r="A105" s="44"/>
      <c r="B105" s="44"/>
      <c r="C105" s="62"/>
      <c r="D105" s="62"/>
      <c r="E105" s="62"/>
      <c r="F105" s="62"/>
      <c r="G105" s="62"/>
      <c r="H105" s="62"/>
      <c r="I105" s="62"/>
      <c r="J105" s="62"/>
      <c r="K105" s="62"/>
      <c r="L105" s="62"/>
      <c r="M105" s="62"/>
      <c r="N105" s="2"/>
      <c r="AJ105" s="17"/>
    </row>
    <row r="106" spans="1:36">
      <c r="A106" s="44"/>
      <c r="B106" s="44"/>
      <c r="C106" s="62"/>
      <c r="D106" s="62"/>
      <c r="E106" s="62"/>
      <c r="F106" s="62"/>
      <c r="G106" s="62"/>
      <c r="H106" s="62"/>
      <c r="I106" s="62"/>
      <c r="J106" s="62"/>
      <c r="K106" s="62"/>
      <c r="L106" s="62"/>
      <c r="M106" s="62"/>
      <c r="N106" s="2"/>
      <c r="AJ106" s="17"/>
    </row>
    <row r="107" spans="1:36">
      <c r="AJ107" s="17"/>
    </row>
    <row r="108" spans="1:36" ht="15.75">
      <c r="A108" s="474" t="s">
        <v>642</v>
      </c>
      <c r="B108" s="447" t="s">
        <v>83</v>
      </c>
      <c r="C108" s="447" t="s">
        <v>1</v>
      </c>
      <c r="D108" s="447" t="s">
        <v>3</v>
      </c>
      <c r="E108" s="446" t="s">
        <v>5</v>
      </c>
      <c r="F108" s="447" t="s">
        <v>7</v>
      </c>
      <c r="G108" s="447"/>
      <c r="H108" s="447" t="s">
        <v>9</v>
      </c>
      <c r="I108" s="447" t="s">
        <v>13</v>
      </c>
      <c r="J108" s="447" t="s">
        <v>11</v>
      </c>
      <c r="K108" s="468" t="s">
        <v>84</v>
      </c>
      <c r="L108" s="468"/>
      <c r="M108" s="447" t="s">
        <v>19</v>
      </c>
      <c r="N108" s="45"/>
      <c r="AJ108" s="17"/>
    </row>
    <row r="109" spans="1:36" ht="15.75">
      <c r="A109" s="474"/>
      <c r="B109" s="447"/>
      <c r="C109" s="447"/>
      <c r="D109" s="447"/>
      <c r="E109" s="446"/>
      <c r="F109" s="49" t="s">
        <v>86</v>
      </c>
      <c r="G109" s="49" t="s">
        <v>87</v>
      </c>
      <c r="H109" s="447"/>
      <c r="I109" s="447"/>
      <c r="J109" s="447"/>
      <c r="K109" s="96" t="s">
        <v>88</v>
      </c>
      <c r="L109" s="96" t="s">
        <v>89</v>
      </c>
      <c r="M109" s="447"/>
      <c r="N109" s="2"/>
      <c r="AJ109" s="17"/>
    </row>
    <row r="110" spans="1:36">
      <c r="A110" s="44"/>
      <c r="B110" s="44"/>
      <c r="C110" s="62"/>
      <c r="D110" s="62"/>
      <c r="E110" s="62"/>
      <c r="F110" s="62"/>
      <c r="G110" s="62"/>
      <c r="H110" s="62"/>
      <c r="I110" s="62"/>
      <c r="J110" s="60"/>
      <c r="K110" s="60"/>
      <c r="L110" s="60"/>
      <c r="M110" s="60"/>
      <c r="N110" s="2"/>
      <c r="AJ110" s="17"/>
    </row>
    <row r="111" spans="1:36">
      <c r="A111" s="44"/>
      <c r="B111" s="44"/>
      <c r="C111" s="62"/>
      <c r="D111" s="62"/>
      <c r="E111" s="62"/>
      <c r="F111" s="62"/>
      <c r="G111" s="62"/>
      <c r="H111" s="62"/>
      <c r="I111" s="62"/>
      <c r="J111" s="62"/>
      <c r="K111" s="62"/>
      <c r="L111" s="62"/>
      <c r="M111" s="62"/>
      <c r="N111" s="2"/>
      <c r="AJ111" s="17"/>
    </row>
    <row r="112" spans="1:36">
      <c r="A112" s="44"/>
      <c r="B112" s="44"/>
      <c r="C112" s="62"/>
      <c r="D112" s="62"/>
      <c r="E112" s="62"/>
      <c r="F112" s="62"/>
      <c r="G112" s="62"/>
      <c r="H112" s="62"/>
      <c r="I112" s="62"/>
      <c r="J112" s="62"/>
      <c r="K112" s="62"/>
      <c r="L112" s="62"/>
      <c r="M112" s="62"/>
      <c r="N112" s="2"/>
      <c r="AJ112" s="17"/>
    </row>
    <row r="113" spans="1:36">
      <c r="A113" s="44"/>
      <c r="B113" s="44"/>
      <c r="C113" s="62"/>
      <c r="D113" s="62"/>
      <c r="E113" s="62"/>
      <c r="F113" s="62"/>
      <c r="G113" s="62"/>
      <c r="H113" s="62"/>
      <c r="I113" s="62"/>
      <c r="J113" s="62"/>
      <c r="K113" s="62"/>
      <c r="L113" s="62"/>
      <c r="M113" s="62"/>
      <c r="N113" s="2"/>
      <c r="AJ113" s="17"/>
    </row>
    <row r="114" spans="1:36">
      <c r="A114" s="44"/>
      <c r="B114" s="44"/>
      <c r="C114" s="62"/>
      <c r="D114" s="62"/>
      <c r="E114" s="62"/>
      <c r="F114" s="62"/>
      <c r="G114" s="62"/>
      <c r="H114" s="62"/>
      <c r="I114" s="62"/>
      <c r="J114" s="62"/>
      <c r="K114" s="62"/>
      <c r="L114" s="62"/>
      <c r="M114" s="62"/>
      <c r="N114" s="2"/>
      <c r="AJ114" s="17"/>
    </row>
    <row r="115" spans="1:36">
      <c r="A115" s="44"/>
      <c r="B115" s="44"/>
      <c r="C115" s="62"/>
      <c r="D115" s="62"/>
      <c r="E115" s="62"/>
      <c r="F115" s="62"/>
      <c r="G115" s="62"/>
      <c r="H115" s="62"/>
      <c r="I115" s="62"/>
      <c r="J115" s="62"/>
      <c r="K115" s="62"/>
      <c r="L115" s="62"/>
      <c r="M115" s="62"/>
      <c r="N115" s="2"/>
      <c r="AJ115" s="17"/>
    </row>
    <row r="116" spans="1:36">
      <c r="A116" s="44"/>
      <c r="B116" s="44"/>
      <c r="C116" s="62"/>
      <c r="D116" s="62"/>
      <c r="E116" s="62"/>
      <c r="F116" s="62"/>
      <c r="G116" s="62"/>
      <c r="H116" s="62"/>
      <c r="I116" s="62"/>
      <c r="J116" s="62"/>
      <c r="K116" s="62"/>
      <c r="L116" s="62"/>
      <c r="M116" s="62"/>
      <c r="N116" s="2"/>
      <c r="AJ116" s="17"/>
    </row>
    <row r="117" spans="1:36">
      <c r="A117" s="44"/>
      <c r="B117" s="44"/>
      <c r="C117" s="62"/>
      <c r="D117" s="62"/>
      <c r="E117" s="62"/>
      <c r="F117" s="62"/>
      <c r="G117" s="62"/>
      <c r="H117" s="62"/>
      <c r="I117" s="62"/>
      <c r="J117" s="62"/>
      <c r="K117" s="62"/>
      <c r="L117" s="62"/>
      <c r="M117" s="62"/>
      <c r="N117" s="2"/>
      <c r="AJ117" s="17"/>
    </row>
    <row r="118" spans="1:36">
      <c r="A118" s="44"/>
      <c r="B118" s="44"/>
      <c r="C118" s="62"/>
      <c r="D118" s="62"/>
      <c r="E118" s="62"/>
      <c r="F118" s="62"/>
      <c r="G118" s="62"/>
      <c r="H118" s="62"/>
      <c r="I118" s="62"/>
      <c r="J118" s="62"/>
      <c r="K118" s="62"/>
      <c r="L118" s="62"/>
      <c r="M118" s="62"/>
      <c r="N118" s="2"/>
      <c r="AJ118" s="17"/>
    </row>
    <row r="119" spans="1:36">
      <c r="A119" s="17"/>
      <c r="B119" s="17"/>
      <c r="C119" s="17"/>
      <c r="D119" s="17"/>
      <c r="E119" s="17"/>
      <c r="F119" s="17"/>
      <c r="G119" s="17"/>
      <c r="H119" s="17"/>
      <c r="I119" s="17"/>
      <c r="J119" s="17"/>
      <c r="K119" s="17"/>
      <c r="L119" s="17"/>
      <c r="M119" s="17"/>
      <c r="N119" s="55"/>
      <c r="O119" s="55"/>
      <c r="P119" s="55"/>
      <c r="Q119" s="55"/>
      <c r="R119" s="55"/>
      <c r="S119" s="55"/>
      <c r="T119" s="55"/>
      <c r="U119" s="55"/>
      <c r="V119" s="55"/>
      <c r="W119" s="55"/>
      <c r="X119" s="55"/>
      <c r="Y119" s="55"/>
      <c r="Z119" s="55"/>
      <c r="AA119" s="55"/>
      <c r="AB119" s="55"/>
      <c r="AC119" s="55"/>
      <c r="AD119" s="55"/>
      <c r="AE119" s="55"/>
      <c r="AF119" s="55"/>
      <c r="AG119" s="55"/>
      <c r="AH119" s="55"/>
      <c r="AI119" s="55"/>
      <c r="AJ119" s="17"/>
    </row>
    <row r="120" spans="1:36">
      <c r="A120" s="17"/>
      <c r="B120" s="17"/>
      <c r="C120" s="17"/>
      <c r="D120" s="17"/>
      <c r="E120" s="17"/>
      <c r="F120" s="17"/>
      <c r="G120" s="17"/>
      <c r="H120" s="17"/>
      <c r="I120" s="17"/>
      <c r="J120" s="17"/>
      <c r="K120" s="17"/>
      <c r="L120" s="17"/>
      <c r="M120" s="17"/>
      <c r="N120" s="55"/>
      <c r="O120" s="55"/>
      <c r="P120" s="55"/>
      <c r="Q120" s="55"/>
      <c r="R120" s="55"/>
      <c r="S120" s="55"/>
      <c r="T120" s="55"/>
      <c r="U120" s="55"/>
      <c r="V120" s="55"/>
      <c r="W120" s="55"/>
      <c r="X120" s="55"/>
      <c r="Y120" s="55"/>
      <c r="Z120" s="55"/>
      <c r="AA120" s="55"/>
      <c r="AB120" s="55"/>
      <c r="AC120" s="55"/>
      <c r="AD120" s="55"/>
      <c r="AE120" s="55"/>
      <c r="AF120" s="55"/>
      <c r="AG120" s="55"/>
      <c r="AH120" s="55"/>
      <c r="AI120" s="55"/>
      <c r="AJ120" s="17"/>
    </row>
  </sheetData>
  <sheetProtection algorithmName="SHA-512" hashValue="GbW0mLkY0FcrMwGtAZ/jBG7ZLBbjWjWaM58RZ23McEi493yccpvoam9ucQgzjkcUpwZy12sQT49kLnaXYkI5HA==" saltValue="wJzXniwt+2xWCRHLai1tiA==" spinCount="100000" sheet="1" objects="1" scenarios="1"/>
  <mergeCells count="90">
    <mergeCell ref="K108:L108"/>
    <mergeCell ref="M108:M109"/>
    <mergeCell ref="A108:A109"/>
    <mergeCell ref="B108:B109"/>
    <mergeCell ref="C108:C109"/>
    <mergeCell ref="D108:D109"/>
    <mergeCell ref="E108:E109"/>
    <mergeCell ref="F108:G108"/>
    <mergeCell ref="F96:G96"/>
    <mergeCell ref="H96:H97"/>
    <mergeCell ref="I96:I97"/>
    <mergeCell ref="J96:J97"/>
    <mergeCell ref="H108:H109"/>
    <mergeCell ref="I108:I109"/>
    <mergeCell ref="J108:J109"/>
    <mergeCell ref="K96:L96"/>
    <mergeCell ref="M96:M97"/>
    <mergeCell ref="H84:H85"/>
    <mergeCell ref="I84:I85"/>
    <mergeCell ref="J84:J85"/>
    <mergeCell ref="K84:L84"/>
    <mergeCell ref="M84:M85"/>
    <mergeCell ref="A96:A97"/>
    <mergeCell ref="B96:B97"/>
    <mergeCell ref="C96:C97"/>
    <mergeCell ref="D96:D97"/>
    <mergeCell ref="E96:E97"/>
    <mergeCell ref="A84:A85"/>
    <mergeCell ref="B84:B85"/>
    <mergeCell ref="C84:C85"/>
    <mergeCell ref="D84:D85"/>
    <mergeCell ref="E84:E85"/>
    <mergeCell ref="F84:G84"/>
    <mergeCell ref="F72:G72"/>
    <mergeCell ref="H72:H73"/>
    <mergeCell ref="I72:I73"/>
    <mergeCell ref="J72:J73"/>
    <mergeCell ref="K72:L72"/>
    <mergeCell ref="M72:M73"/>
    <mergeCell ref="A72:A73"/>
    <mergeCell ref="B72:B73"/>
    <mergeCell ref="C72:C73"/>
    <mergeCell ref="D72:D73"/>
    <mergeCell ref="E72:E73"/>
    <mergeCell ref="A35:A48"/>
    <mergeCell ref="A49:A57"/>
    <mergeCell ref="A58:A64"/>
    <mergeCell ref="AG9:AG10"/>
    <mergeCell ref="AH9:AH10"/>
    <mergeCell ref="O9:O10"/>
    <mergeCell ref="P9:P10"/>
    <mergeCell ref="Q9:Q10"/>
    <mergeCell ref="R9:R10"/>
    <mergeCell ref="S9:S10"/>
    <mergeCell ref="T9:T10"/>
    <mergeCell ref="N9:N10"/>
    <mergeCell ref="A9:A10"/>
    <mergeCell ref="B9:B10"/>
    <mergeCell ref="C9:C10"/>
    <mergeCell ref="D9:D10"/>
    <mergeCell ref="A11:A20"/>
    <mergeCell ref="A21:A23"/>
    <mergeCell ref="A24:A34"/>
    <mergeCell ref="AA9:AA10"/>
    <mergeCell ref="AB9:AB10"/>
    <mergeCell ref="K9:L9"/>
    <mergeCell ref="M9:M10"/>
    <mergeCell ref="E9:E10"/>
    <mergeCell ref="F9:G9"/>
    <mergeCell ref="H9:H10"/>
    <mergeCell ref="I9:I10"/>
    <mergeCell ref="J9:J10"/>
    <mergeCell ref="U9:U10"/>
    <mergeCell ref="V9:V10"/>
    <mergeCell ref="W9:W10"/>
    <mergeCell ref="X9:X10"/>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s>
  <conditionalFormatting sqref="N11:N64">
    <cfRule type="cellIs" dxfId="65" priority="1" stopIfTrue="1" operator="equal">
      <formula>"x"</formula>
    </cfRule>
  </conditionalFormatting>
  <conditionalFormatting sqref="O11:O64">
    <cfRule type="cellIs" dxfId="64" priority="2" operator="equal">
      <formula>"x"</formula>
    </cfRule>
  </conditionalFormatting>
  <conditionalFormatting sqref="P11:P64">
    <cfRule type="cellIs" dxfId="63" priority="3" operator="equal">
      <formula>"x"</formula>
    </cfRule>
  </conditionalFormatting>
  <conditionalFormatting sqref="Q11:Q64">
    <cfRule type="cellIs" dxfId="62" priority="4" stopIfTrue="1" operator="equal">
      <formula>"x"</formula>
    </cfRule>
  </conditionalFormatting>
  <conditionalFormatting sqref="R11:R64">
    <cfRule type="cellIs" dxfId="61" priority="5" operator="equal">
      <formula>"x"</formula>
    </cfRule>
  </conditionalFormatting>
  <conditionalFormatting sqref="S11:S64">
    <cfRule type="cellIs" dxfId="60" priority="6" stopIfTrue="1" operator="equal">
      <formula>$AN$7</formula>
    </cfRule>
    <cfRule type="cellIs" dxfId="59" priority="7" stopIfTrue="1" operator="equal">
      <formula>$AN$6</formula>
    </cfRule>
  </conditionalFormatting>
  <conditionalFormatting sqref="AN6:AN7">
    <cfRule type="cellIs" dxfId="58" priority="60" stopIfTrue="1" operator="equal">
      <formula>$AN$6</formula>
    </cfRule>
  </conditionalFormatting>
  <dataValidations count="1">
    <dataValidation type="list" allowBlank="1" showErrorMessage="1" sqref="S11:S64" xr:uid="{805FE19B-1A36-457B-B068-E582E343CEAD}">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B43"/>
  <sheetViews>
    <sheetView showGridLines="0" topLeftCell="A3" zoomScale="80" zoomScaleNormal="80" zoomScalePageLayoutView="70" workbookViewId="0">
      <selection activeCell="B1" sqref="B1:W2"/>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0"/>
      <c r="B1" s="505" t="s">
        <v>71</v>
      </c>
      <c r="C1" s="505"/>
      <c r="D1" s="505"/>
      <c r="E1" s="505"/>
      <c r="F1" s="505"/>
      <c r="G1" s="505"/>
      <c r="H1" s="505"/>
      <c r="I1" s="505"/>
      <c r="J1" s="505"/>
      <c r="K1" s="505"/>
      <c r="L1" s="505"/>
      <c r="M1" s="505"/>
      <c r="N1" s="505"/>
      <c r="O1" s="505"/>
      <c r="P1" s="505"/>
      <c r="Q1" s="505"/>
      <c r="R1" s="505"/>
      <c r="S1" s="505"/>
      <c r="T1" s="505"/>
      <c r="U1" s="505"/>
      <c r="V1" s="505"/>
      <c r="W1" s="505"/>
      <c r="X1" s="10"/>
    </row>
    <row r="2" spans="1:28" s="14" customFormat="1" ht="21" customHeight="1">
      <c r="A2" s="15"/>
      <c r="B2" s="505"/>
      <c r="C2" s="505"/>
      <c r="D2" s="505"/>
      <c r="E2" s="505"/>
      <c r="F2" s="505"/>
      <c r="G2" s="505"/>
      <c r="H2" s="505"/>
      <c r="I2" s="505"/>
      <c r="J2" s="505"/>
      <c r="K2" s="505"/>
      <c r="L2" s="505"/>
      <c r="M2" s="505"/>
      <c r="N2" s="505"/>
      <c r="O2" s="505"/>
      <c r="P2" s="505"/>
      <c r="Q2" s="505"/>
      <c r="R2" s="505"/>
      <c r="S2" s="505"/>
      <c r="T2" s="505"/>
      <c r="U2" s="505"/>
      <c r="V2" s="505"/>
      <c r="W2" s="505"/>
      <c r="X2" s="15"/>
    </row>
    <row r="3" spans="1:28" ht="33.75" customHeight="1">
      <c r="A3" s="10"/>
      <c r="B3" s="511" t="str">
        <f>'Monitoria Anual - 2'!A2</f>
        <v>PLANO DE AÇÃO NACIONAL PARA A CONSERVAÇÃO DOS GRANDES FELINOS</v>
      </c>
      <c r="C3" s="511"/>
      <c r="D3" s="511"/>
      <c r="E3" s="511"/>
      <c r="F3" s="511"/>
      <c r="G3" s="511"/>
      <c r="H3" s="511"/>
      <c r="I3" s="511"/>
      <c r="J3" s="511"/>
      <c r="K3" s="511"/>
      <c r="L3" s="511"/>
      <c r="M3" s="511"/>
      <c r="N3" s="511"/>
      <c r="O3" s="511"/>
      <c r="P3" s="511"/>
      <c r="Q3" s="511"/>
      <c r="R3" s="511"/>
      <c r="S3" s="511"/>
      <c r="T3" s="511"/>
      <c r="U3" s="511"/>
      <c r="V3" s="511"/>
      <c r="W3" s="511"/>
      <c r="X3" s="10"/>
    </row>
    <row r="4" spans="1:28">
      <c r="A4" s="10"/>
      <c r="J4" s="11"/>
      <c r="K4" s="11"/>
      <c r="L4" s="11"/>
      <c r="M4" s="11"/>
      <c r="N4" s="11"/>
      <c r="O4" s="11"/>
      <c r="X4" s="10"/>
    </row>
    <row r="5" spans="1:28" s="2" customFormat="1" ht="45" customHeight="1">
      <c r="A5" s="17"/>
      <c r="B5" s="516" t="s">
        <v>643</v>
      </c>
      <c r="C5" s="516"/>
      <c r="D5" s="517" t="str">
        <f>'Monitoria Anual - 2'!B4</f>
        <v>Reduzir a vulnerabilidade da onça-pintada e da onça-parda, em 5 anos, com vistas a melhorar o estado de conservação de suas populações.</v>
      </c>
      <c r="E5" s="517"/>
      <c r="F5" s="517"/>
      <c r="G5" s="517"/>
      <c r="H5" s="517"/>
      <c r="I5" s="517"/>
      <c r="J5" s="517"/>
      <c r="K5" s="517"/>
      <c r="L5" s="517"/>
      <c r="M5" s="518"/>
      <c r="N5" s="12"/>
      <c r="O5" s="12"/>
      <c r="P5" s="12"/>
      <c r="Q5" s="12"/>
      <c r="R5" s="12"/>
      <c r="X5" s="17"/>
    </row>
    <row r="6" spans="1:28">
      <c r="A6" s="10"/>
      <c r="J6" s="11"/>
      <c r="K6" s="11"/>
      <c r="L6" s="11"/>
      <c r="M6" s="11"/>
      <c r="N6" s="11"/>
      <c r="O6" s="11"/>
      <c r="X6" s="10"/>
    </row>
    <row r="7" spans="1:28" ht="26.25" customHeight="1">
      <c r="A7" s="10"/>
      <c r="B7" s="516" t="s">
        <v>75</v>
      </c>
      <c r="C7" s="516"/>
      <c r="D7" s="506" t="str">
        <f>'Monitoria Anual - 2'!B6</f>
        <v>20/10/2020 - 23/10/2020 (virtual)</v>
      </c>
      <c r="E7" s="506"/>
      <c r="F7" s="506"/>
      <c r="G7" s="507"/>
      <c r="H7" s="2"/>
      <c r="I7" s="13"/>
      <c r="J7" s="11"/>
      <c r="K7" s="11"/>
      <c r="L7" s="11"/>
      <c r="M7" s="11"/>
      <c r="N7" s="11"/>
      <c r="O7" s="11"/>
      <c r="X7" s="10"/>
    </row>
    <row r="8" spans="1:28">
      <c r="A8" s="10"/>
      <c r="X8" s="10"/>
    </row>
    <row r="9" spans="1:28" ht="31.5" customHeight="1">
      <c r="A9" s="10"/>
      <c r="B9" s="505" t="s">
        <v>644</v>
      </c>
      <c r="C9" s="505"/>
      <c r="D9" s="505"/>
      <c r="E9" s="505"/>
      <c r="F9" s="505"/>
      <c r="G9" s="505"/>
      <c r="H9" s="505"/>
      <c r="I9" s="505"/>
      <c r="J9" s="505"/>
      <c r="K9" s="505"/>
      <c r="L9" s="505"/>
      <c r="M9" s="505"/>
      <c r="N9" s="505"/>
      <c r="O9" s="505"/>
      <c r="P9" s="505"/>
      <c r="Q9" s="505"/>
      <c r="R9" s="505"/>
      <c r="S9" s="505"/>
      <c r="T9" s="505"/>
      <c r="U9" s="505"/>
      <c r="V9" s="505"/>
      <c r="W9" s="505"/>
      <c r="X9" s="10"/>
    </row>
    <row r="10" spans="1:28">
      <c r="A10" s="10"/>
      <c r="G10" s="9"/>
      <c r="H10" s="9"/>
      <c r="I10" s="9"/>
      <c r="X10" s="10"/>
    </row>
    <row r="11" spans="1:28" ht="15.75">
      <c r="A11" s="10"/>
      <c r="B11" s="506" t="s">
        <v>645</v>
      </c>
      <c r="C11" s="507"/>
      <c r="D11" s="401"/>
      <c r="E11" s="401"/>
      <c r="F11" s="401"/>
      <c r="G11" s="401"/>
      <c r="H11" s="401"/>
      <c r="I11" s="401"/>
      <c r="J11" s="401"/>
      <c r="K11" s="401"/>
      <c r="L11" s="401"/>
      <c r="M11" s="401"/>
      <c r="N11" s="401"/>
      <c r="O11" s="401"/>
      <c r="P11" s="401"/>
      <c r="Q11" s="401"/>
      <c r="R11" s="401"/>
      <c r="S11" s="401"/>
      <c r="T11" s="401"/>
      <c r="U11" s="401"/>
      <c r="V11" s="401"/>
      <c r="W11" s="401"/>
      <c r="X11" s="10"/>
    </row>
    <row r="12" spans="1:28" ht="15.75" thickBot="1">
      <c r="A12" s="10"/>
      <c r="F12" s="512"/>
      <c r="G12" s="512"/>
      <c r="H12" s="107"/>
      <c r="X12" s="10"/>
    </row>
    <row r="13" spans="1:28" ht="33.75" customHeight="1" thickBot="1">
      <c r="A13" s="10"/>
      <c r="C13" s="513" t="s">
        <v>926</v>
      </c>
      <c r="D13" s="514"/>
      <c r="E13" s="514"/>
      <c r="F13" s="514"/>
      <c r="G13" s="515"/>
      <c r="H13" s="3"/>
      <c r="X13" s="10"/>
    </row>
    <row r="14" spans="1:28" s="2" customFormat="1" ht="34.5" customHeight="1" thickBot="1">
      <c r="A14" s="17"/>
      <c r="C14" s="25" t="s">
        <v>647</v>
      </c>
      <c r="D14" s="6" t="s">
        <v>648</v>
      </c>
      <c r="E14" s="7" t="s">
        <v>649</v>
      </c>
      <c r="F14" s="6" t="s">
        <v>650</v>
      </c>
      <c r="G14" s="8" t="s">
        <v>649</v>
      </c>
      <c r="H14" s="5"/>
      <c r="X14" s="17"/>
    </row>
    <row r="15" spans="1:28" ht="15.75">
      <c r="A15" s="10"/>
      <c r="C15" s="78" t="s">
        <v>651</v>
      </c>
      <c r="D15" s="88"/>
      <c r="E15" s="89"/>
      <c r="F15" s="85">
        <f>COUNTA('Monitoria Anual - 2'!S11:S903)</f>
        <v>3</v>
      </c>
      <c r="G15" s="26">
        <f t="shared" ref="G15:G21" si="0">F15/$F$22</f>
        <v>7.3170731707317069E-2</v>
      </c>
      <c r="H15" s="406"/>
      <c r="X15" s="10"/>
    </row>
    <row r="16" spans="1:28" ht="15.75">
      <c r="A16" s="10"/>
      <c r="C16" s="79" t="s">
        <v>652</v>
      </c>
      <c r="D16" s="90">
        <f>COUNTA('Monitoria Anual - 2'!N11:N903)</f>
        <v>5</v>
      </c>
      <c r="E16" s="28">
        <f>D16/$D$22</f>
        <v>0.11363636363636363</v>
      </c>
      <c r="F16" s="86">
        <f>D16-AB16</f>
        <v>4</v>
      </c>
      <c r="G16" s="28">
        <f t="shared" si="0"/>
        <v>9.7560975609756101E-2</v>
      </c>
      <c r="H16" s="406"/>
      <c r="X16" s="10"/>
      <c r="Z16">
        <f>COUNTIFS('Monitoria Anual - 2'!N:N,"x",'Monitoria Anual - 2'!S:S,"Excluída")</f>
        <v>1</v>
      </c>
      <c r="AA16">
        <f>COUNTIFS('Monitoria Anual - 2'!N:N,"x",'Monitoria Anual - 2'!S:S,"Agrupada")</f>
        <v>0</v>
      </c>
      <c r="AB16">
        <f>Z16+AA16</f>
        <v>1</v>
      </c>
    </row>
    <row r="17" spans="1:28" ht="15.75">
      <c r="A17" s="10"/>
      <c r="C17" s="80" t="s">
        <v>653</v>
      </c>
      <c r="D17" s="90">
        <f>COUNTA('Monitoria Anual - 2'!O11:O903)</f>
        <v>13</v>
      </c>
      <c r="E17" s="28">
        <f>D17/$D$22</f>
        <v>0.29545454545454547</v>
      </c>
      <c r="F17" s="86">
        <f>D17-AB17</f>
        <v>11</v>
      </c>
      <c r="G17" s="28">
        <f t="shared" si="0"/>
        <v>0.26829268292682928</v>
      </c>
      <c r="H17" s="406"/>
      <c r="X17" s="10"/>
      <c r="Z17">
        <f t="array" ref="Z17">COUNTIFS('Monitoria Anual - 2'!O:O,"x",'Monitoria Anual - 2'!S:S,"Excluída")</f>
        <v>1</v>
      </c>
      <c r="AA17">
        <f t="array" ref="AA17">COUNTIFS('Monitoria Anual - 2'!O:O,"x",'Monitoria Anual - 2'!S:S,"Agrupada")</f>
        <v>1</v>
      </c>
      <c r="AB17">
        <f>Z17+AA17</f>
        <v>2</v>
      </c>
    </row>
    <row r="18" spans="1:28" ht="15.75">
      <c r="A18" s="10"/>
      <c r="C18" s="81" t="s">
        <v>654</v>
      </c>
      <c r="D18" s="90">
        <f>COUNTA('Monitoria Anual - 2'!P11:P903)</f>
        <v>3</v>
      </c>
      <c r="E18" s="28">
        <f>D18/$D$22</f>
        <v>6.8181818181818177E-2</v>
      </c>
      <c r="F18" s="86">
        <f>D18-AB18</f>
        <v>3</v>
      </c>
      <c r="G18" s="28">
        <f t="shared" si="0"/>
        <v>7.3170731707317069E-2</v>
      </c>
      <c r="H18" s="406"/>
      <c r="X18" s="10"/>
      <c r="Z18">
        <f t="array" ref="Z18">COUNTIFS('Monitoria Anual - 2'!P:P,"x",'Monitoria Anual - 2'!S:S,"Excluída")</f>
        <v>0</v>
      </c>
      <c r="AA18">
        <f t="array" ref="AA18">COUNTIFS('Monitoria Anual - 2'!P:P,"x",'Monitoria Anual - 2'!S:S,"Agrupada")</f>
        <v>0</v>
      </c>
      <c r="AB18">
        <f>Z18+AA18</f>
        <v>0</v>
      </c>
    </row>
    <row r="19" spans="1:28" ht="15.75">
      <c r="A19" s="10"/>
      <c r="C19" s="82" t="s">
        <v>655</v>
      </c>
      <c r="D19" s="90">
        <f>COUNTA('Monitoria Anual - 2'!Q11:Q903)</f>
        <v>22</v>
      </c>
      <c r="E19" s="28">
        <f>D19/$D$22</f>
        <v>0.5</v>
      </c>
      <c r="F19" s="86">
        <f t="shared" ref="F19:F20" si="1">D19-AB19</f>
        <v>22</v>
      </c>
      <c r="G19" s="28">
        <f t="shared" si="0"/>
        <v>0.53658536585365857</v>
      </c>
      <c r="H19" s="406"/>
      <c r="X19" s="10"/>
      <c r="Z19">
        <f t="array" ref="Z19">COUNTIFS('Monitoria Anual - 2'!Q:Q,"x",'Monitoria Anual - 2'!S:S,"Excluída")</f>
        <v>0</v>
      </c>
      <c r="AA19">
        <f t="array" ref="AA19">COUNTIFS('Monitoria Anual - 2'!Q:Q,"x",'Monitoria Anual - 2'!S:S,"Agrupada")</f>
        <v>0</v>
      </c>
      <c r="AB19">
        <f>Z19+AA19</f>
        <v>0</v>
      </c>
    </row>
    <row r="20" spans="1:28" ht="15.75">
      <c r="A20" s="10"/>
      <c r="C20" s="83" t="s">
        <v>656</v>
      </c>
      <c r="D20" s="90">
        <f>COUNTA('Monitoria Anual - 2'!R11:R903)</f>
        <v>1</v>
      </c>
      <c r="E20" s="28">
        <f>D20/$D$22</f>
        <v>2.2727272727272728E-2</v>
      </c>
      <c r="F20" s="86">
        <f t="shared" si="1"/>
        <v>1</v>
      </c>
      <c r="G20" s="28">
        <f t="shared" si="0"/>
        <v>2.4390243902439025E-2</v>
      </c>
      <c r="H20" s="406"/>
      <c r="X20" s="10"/>
      <c r="Z20">
        <f t="array" ref="Z20">COUNTIFS('Monitoria Anual - 2'!R:R,"x",'Monitoria Anual - 2'!S:S,"Excluída")</f>
        <v>0</v>
      </c>
      <c r="AA20">
        <f t="array" ref="AA20">COUNTIFS('Monitoria Anual - 2'!R:R,"x",'Monitoria Anual - 2'!S:S,"Agrupada")</f>
        <v>0</v>
      </c>
      <c r="AB20">
        <f>Z20+AA20</f>
        <v>0</v>
      </c>
    </row>
    <row r="21" spans="1:28" ht="16.5" thickBot="1">
      <c r="A21" s="10"/>
      <c r="C21" s="84" t="s">
        <v>657</v>
      </c>
      <c r="D21" s="91"/>
      <c r="E21" s="92"/>
      <c r="F21" s="87">
        <f>'Monitoria Anual - 2'!C70</f>
        <v>0</v>
      </c>
      <c r="G21" s="29">
        <f t="shared" si="0"/>
        <v>0</v>
      </c>
      <c r="H21" s="406"/>
      <c r="X21" s="10"/>
    </row>
    <row r="22" spans="1:28" ht="16.5" thickBot="1">
      <c r="A22" s="10"/>
      <c r="C22" s="93" t="s">
        <v>658</v>
      </c>
      <c r="D22" s="95">
        <f>SUM(D16:D20)</f>
        <v>44</v>
      </c>
      <c r="E22" s="31">
        <f>SUM(E15:E21)</f>
        <v>1</v>
      </c>
      <c r="F22" s="94">
        <f>SUM(F16:F21)</f>
        <v>41</v>
      </c>
      <c r="G22" s="31">
        <f>SUM(G16:G21)</f>
        <v>1</v>
      </c>
      <c r="H22" s="406"/>
      <c r="X22" s="10"/>
    </row>
    <row r="23" spans="1:28" ht="15.75" thickBot="1">
      <c r="A23" s="10"/>
      <c r="C23" s="73" t="s">
        <v>659</v>
      </c>
      <c r="D23" s="508">
        <f>COUNTIF('Monitoria Anual - 2'!S11:S903,"Agrupada")</f>
        <v>1</v>
      </c>
      <c r="E23" s="509"/>
      <c r="F23" s="509"/>
      <c r="G23" s="510"/>
      <c r="H23" s="4"/>
      <c r="X23" s="10"/>
    </row>
    <row r="24" spans="1:28" ht="15.75" thickBot="1">
      <c r="A24" s="10"/>
      <c r="C24" s="72" t="s">
        <v>660</v>
      </c>
      <c r="D24" s="508">
        <f>COUNTIF('Monitoria Anual - 2'!S11:S65,"Excluída")</f>
        <v>2</v>
      </c>
      <c r="E24" s="509"/>
      <c r="F24" s="509"/>
      <c r="G24" s="510"/>
      <c r="X24" s="10"/>
    </row>
    <row r="25" spans="1:28">
      <c r="A25" s="10"/>
      <c r="X25" s="10"/>
    </row>
    <row r="26" spans="1:28">
      <c r="A26" s="10"/>
      <c r="X26" s="10"/>
    </row>
    <row r="27" spans="1:28" ht="15.75">
      <c r="A27" s="10"/>
      <c r="B27" s="506" t="s">
        <v>661</v>
      </c>
      <c r="C27" s="507"/>
      <c r="D27" s="401"/>
      <c r="E27" s="401"/>
      <c r="F27" s="401"/>
      <c r="G27" s="401"/>
      <c r="X27" s="10"/>
    </row>
    <row r="28" spans="1:28" ht="16.5" thickBot="1">
      <c r="A28" s="10"/>
      <c r="B28" s="401"/>
      <c r="C28" s="16"/>
      <c r="D28" s="16"/>
      <c r="E28" s="16"/>
      <c r="F28" s="16"/>
      <c r="G28" s="16"/>
      <c r="H28" s="401"/>
      <c r="I28" s="401"/>
      <c r="J28" s="401"/>
      <c r="K28" s="401"/>
      <c r="L28" s="401"/>
      <c r="M28" s="401"/>
      <c r="N28" s="401"/>
      <c r="O28" s="401"/>
      <c r="P28" s="401"/>
      <c r="Q28" s="401"/>
      <c r="R28" s="401"/>
      <c r="S28" s="401"/>
      <c r="T28" s="401"/>
      <c r="U28" s="401"/>
      <c r="V28" s="401"/>
      <c r="W28" s="401"/>
      <c r="X28" s="10"/>
    </row>
    <row r="29" spans="1:28" ht="16.5" thickBot="1">
      <c r="A29" s="10"/>
      <c r="B29" s="16"/>
      <c r="C29" s="32" t="s">
        <v>662</v>
      </c>
      <c r="D29" s="66">
        <f>COUNTA('Monitoria Anual - 2'!A11:A64)</f>
        <v>6</v>
      </c>
      <c r="H29" s="16"/>
      <c r="I29" s="16"/>
      <c r="J29" s="16"/>
      <c r="K29" s="16"/>
      <c r="L29" s="16"/>
      <c r="M29" s="16"/>
      <c r="N29" s="16"/>
      <c r="O29" s="16"/>
      <c r="P29" s="16"/>
      <c r="Q29" s="16"/>
      <c r="R29" s="16"/>
      <c r="S29" s="16"/>
      <c r="T29" s="16"/>
      <c r="U29" s="16"/>
      <c r="V29" s="16"/>
      <c r="W29" s="16"/>
      <c r="X29" s="10"/>
    </row>
    <row r="30" spans="1:28" ht="15.75" thickBot="1">
      <c r="A30" s="10"/>
      <c r="X30" s="10"/>
    </row>
    <row r="31" spans="1:28" ht="15.75" thickBot="1">
      <c r="A31" s="10"/>
      <c r="C31" s="77" t="s">
        <v>663</v>
      </c>
      <c r="D31" s="77" t="s">
        <v>664</v>
      </c>
      <c r="E31" s="18"/>
      <c r="F31" s="19"/>
      <c r="G31" s="20"/>
      <c r="H31" s="22"/>
      <c r="I31" s="23"/>
      <c r="J31" s="24"/>
      <c r="W31" s="1"/>
      <c r="X31" s="10"/>
    </row>
    <row r="32" spans="1:28">
      <c r="A32" s="10"/>
      <c r="C32" s="74" t="s">
        <v>665</v>
      </c>
      <c r="D32" s="98">
        <f>SUM(F32:J32)</f>
        <v>8</v>
      </c>
      <c r="E32" s="33">
        <f>COUNTA('Monitoria Anual - 2'!S11:S20)</f>
        <v>0</v>
      </c>
      <c r="F32" s="64">
        <f>COUNTA('Monitoria Anual - 2'!N11:N20)</f>
        <v>4</v>
      </c>
      <c r="G32" s="64">
        <f>COUNTA('Monitoria Anual - 2'!O11:O20)</f>
        <v>1</v>
      </c>
      <c r="H32" s="64">
        <f>COUNTA('Monitoria Anual - 2'!P11:P20)</f>
        <v>1</v>
      </c>
      <c r="I32" s="64">
        <f>COUNTA('Monitoria Anual - 2'!Q11:Q20)</f>
        <v>2</v>
      </c>
      <c r="J32" s="65">
        <f>COUNTA('Monitoria Anual - 2'!R11:R20)</f>
        <v>0</v>
      </c>
      <c r="W32" s="1"/>
      <c r="X32" s="10"/>
    </row>
    <row r="33" spans="1:24">
      <c r="A33" s="10"/>
      <c r="C33" s="75" t="s">
        <v>666</v>
      </c>
      <c r="D33" s="74">
        <f>SUM(F33:J33)</f>
        <v>2</v>
      </c>
      <c r="E33" s="34">
        <f>COUNTA('Monitoria Anual - 2'!S21:S23)</f>
        <v>2</v>
      </c>
      <c r="F33" s="35">
        <f>COUNTA('Monitoria Anual - 2'!N21:N23)</f>
        <v>1</v>
      </c>
      <c r="G33" s="35">
        <f>COUNTA('Monitoria Anual - 2'!O21:O23)</f>
        <v>1</v>
      </c>
      <c r="H33" s="35">
        <f>COUNTA('Monitoria Anual - 2'!P21:P23)</f>
        <v>0</v>
      </c>
      <c r="I33" s="35">
        <f>COUNTA('Monitoria Anual - 2'!Q21:Q23)</f>
        <v>0</v>
      </c>
      <c r="J33" s="36">
        <f>COUNTA('Monitoria Anual - 2'!R21:R23)</f>
        <v>0</v>
      </c>
      <c r="W33" s="1"/>
      <c r="X33" s="10"/>
    </row>
    <row r="34" spans="1:24">
      <c r="A34" s="10"/>
      <c r="C34" s="75" t="s">
        <v>667</v>
      </c>
      <c r="D34" s="74">
        <f t="shared" ref="D34:D37" si="2">SUM(F34:J34)</f>
        <v>7</v>
      </c>
      <c r="E34" s="34">
        <f>COUNTA('Monitoria Anual - 2'!S24:S34)</f>
        <v>0</v>
      </c>
      <c r="F34" s="35">
        <f>COUNTA('Monitoria Anual - 2'!N24:N34)</f>
        <v>0</v>
      </c>
      <c r="G34" s="35">
        <f>COUNTA('Monitoria Anual - 2'!O24:O34)</f>
        <v>2</v>
      </c>
      <c r="H34" s="35">
        <f>COUNTA('Monitoria Anual - 2'!P24:P34)</f>
        <v>1</v>
      </c>
      <c r="I34" s="35">
        <f>COUNTA('Monitoria Anual - 2'!Q24:Q34)</f>
        <v>4</v>
      </c>
      <c r="J34" s="36">
        <f>COUNTA('Monitoria Anual - 2'!R24:R34)</f>
        <v>0</v>
      </c>
      <c r="W34" s="1"/>
      <c r="X34" s="10"/>
    </row>
    <row r="35" spans="1:24">
      <c r="A35" s="10"/>
      <c r="C35" s="75" t="s">
        <v>668</v>
      </c>
      <c r="D35" s="74">
        <f t="shared" si="2"/>
        <v>14</v>
      </c>
      <c r="E35" s="34">
        <f>COUNTA('Monitoria Anual - 2'!S35:S48)</f>
        <v>1</v>
      </c>
      <c r="F35" s="35">
        <f>COUNTA('Monitoria Anual - 2'!N35:N48)</f>
        <v>0</v>
      </c>
      <c r="G35" s="35">
        <f>COUNTA('Monitoria Anual - 2'!O35:O48)</f>
        <v>5</v>
      </c>
      <c r="H35" s="35">
        <f>COUNTA('Monitoria Anual - 2'!P35:P48)</f>
        <v>1</v>
      </c>
      <c r="I35" s="35">
        <f>COUNTA('Monitoria Anual - 2'!Q35:Q48)</f>
        <v>8</v>
      </c>
      <c r="J35" s="36">
        <f>COUNTA('Monitoria Anual - 2'!R35:R48)</f>
        <v>0</v>
      </c>
      <c r="W35" s="1"/>
      <c r="X35" s="10"/>
    </row>
    <row r="36" spans="1:24">
      <c r="A36" s="10"/>
      <c r="C36" s="75" t="s">
        <v>669</v>
      </c>
      <c r="D36" s="75">
        <f t="shared" si="2"/>
        <v>6</v>
      </c>
      <c r="E36" s="34">
        <f>COUNTA('Monitoria Anual - 2'!S49:S57)</f>
        <v>0</v>
      </c>
      <c r="F36" s="35">
        <f>COUNTA('Monitoria Anual - 2'!N49:N57)</f>
        <v>0</v>
      </c>
      <c r="G36" s="35">
        <f>COUNTA('Monitoria Anual - 2'!O49:O57)</f>
        <v>2</v>
      </c>
      <c r="H36" s="35">
        <f>COUNTA('Monitoria Anual - 2'!P49:P57)</f>
        <v>0</v>
      </c>
      <c r="I36" s="35">
        <f>COUNTA('Monitoria Anual - 2'!Q49:Q57)</f>
        <v>4</v>
      </c>
      <c r="J36" s="36">
        <f>COUNTA('Monitoria Anual - 2'!R49:R57)</f>
        <v>0</v>
      </c>
      <c r="W36" s="1"/>
      <c r="X36" s="10"/>
    </row>
    <row r="37" spans="1:24" ht="15.75" thickBot="1">
      <c r="A37" s="10"/>
      <c r="C37" s="76" t="s">
        <v>670</v>
      </c>
      <c r="D37" s="99">
        <f t="shared" si="2"/>
        <v>7</v>
      </c>
      <c r="E37" s="37">
        <f>COUNTA('Monitoria Anual - 2'!S58:S64)</f>
        <v>0</v>
      </c>
      <c r="F37" s="38">
        <f>COUNTA('Monitoria Anual - 2'!N58:N64)</f>
        <v>0</v>
      </c>
      <c r="G37" s="38">
        <f>COUNTA('Monitoria Anual - 2'!O58:O64)</f>
        <v>2</v>
      </c>
      <c r="H37" s="38">
        <f>COUNTA('Monitoria Anual - 2'!P58:P64)</f>
        <v>0</v>
      </c>
      <c r="I37" s="38">
        <f>COUNTA('Monitoria Anual - 2'!Q58:Q64)</f>
        <v>4</v>
      </c>
      <c r="J37" s="39">
        <f>COUNTA('Monitoria Anual - 2'!R58:R64)</f>
        <v>1</v>
      </c>
      <c r="W37" s="1"/>
      <c r="X37" s="10"/>
    </row>
    <row r="38" spans="1:24">
      <c r="A38" s="10"/>
      <c r="W38" s="1"/>
      <c r="X38" s="10"/>
    </row>
    <row r="39" spans="1:24">
      <c r="A39" s="10"/>
      <c r="W39" s="1"/>
      <c r="X39" s="10"/>
    </row>
    <row r="40" spans="1:24">
      <c r="A40" s="10"/>
      <c r="W40" s="1"/>
      <c r="X40" s="10"/>
    </row>
    <row r="41" spans="1:24">
      <c r="A41" s="10"/>
      <c r="W41" s="1"/>
      <c r="X41" s="10"/>
    </row>
    <row r="42" spans="1:24">
      <c r="A42" s="10"/>
      <c r="X42" s="10"/>
    </row>
    <row r="43" spans="1:24">
      <c r="A43" s="10"/>
      <c r="B43" s="10"/>
      <c r="C43" s="10"/>
      <c r="D43" s="10"/>
      <c r="E43" s="10"/>
      <c r="F43" s="10"/>
      <c r="G43" s="10"/>
      <c r="H43" s="10"/>
      <c r="I43" s="10"/>
      <c r="J43" s="10"/>
      <c r="K43" s="10"/>
      <c r="L43" s="10"/>
      <c r="M43" s="10"/>
      <c r="N43" s="10"/>
      <c r="O43" s="10"/>
      <c r="P43" s="10"/>
      <c r="Q43" s="10"/>
      <c r="R43" s="10"/>
      <c r="S43" s="10"/>
      <c r="T43" s="10"/>
      <c r="U43" s="10"/>
      <c r="V43" s="10"/>
      <c r="W43" s="10"/>
      <c r="X43" s="10"/>
    </row>
  </sheetData>
  <sheetProtection algorithmName="SHA-512" hashValue="zIlLOVr20CAsH6pPCCqhcleDA1FqO0CaxauPoDJejmf6XFJyZVBznj/Uxh+GavrlEqAOgNQvlRbQvUlIFNVZXA==" saltValue="xFfEiVp19NuoK9bDJGKZlw=="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41 F33:F41">
    <cfRule type="cellIs" dxfId="57"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121"/>
  <sheetViews>
    <sheetView showGridLines="0" zoomScale="80" zoomScaleNormal="80" workbookViewId="0">
      <selection activeCell="C54" sqref="C54"/>
    </sheetView>
  </sheetViews>
  <sheetFormatPr defaultColWidth="8.85546875" defaultRowHeight="15"/>
  <cols>
    <col min="1" max="1" width="31.28515625" style="2" customWidth="1"/>
    <col min="2" max="2" width="7.28515625" style="2" customWidth="1"/>
    <col min="3" max="3" width="46.140625" style="2" customWidth="1"/>
    <col min="4" max="4" width="18.7109375" style="2" customWidth="1"/>
    <col min="5" max="5" width="19.42578125" style="2" customWidth="1"/>
    <col min="6" max="6" width="12" style="2" customWidth="1"/>
    <col min="7" max="7" width="14.140625" style="2" customWidth="1"/>
    <col min="8" max="8" width="23" style="2" customWidth="1"/>
    <col min="9" max="9" width="20.140625" style="2" bestFit="1" customWidth="1"/>
    <col min="10" max="12" width="25.140625" style="2" customWidth="1"/>
    <col min="13" max="13" width="27.7109375" style="2" bestFit="1" customWidth="1"/>
    <col min="14" max="19" width="26.7109375" style="58"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c r="A1" s="483" t="s">
        <v>71</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17"/>
    </row>
    <row r="2" spans="1:40" ht="33.75" customHeight="1" thickBot="1">
      <c r="A2" s="484" t="s">
        <v>72</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17"/>
    </row>
    <row r="3" spans="1:40" ht="15.75" thickTop="1">
      <c r="AJ3" s="17"/>
    </row>
    <row r="4" spans="1:40" ht="45" customHeight="1">
      <c r="A4" s="51" t="s">
        <v>73</v>
      </c>
      <c r="B4" s="517" t="s">
        <v>74</v>
      </c>
      <c r="C4" s="517"/>
      <c r="D4" s="517"/>
      <c r="E4" s="517"/>
      <c r="F4" s="517"/>
      <c r="G4" s="518"/>
      <c r="H4" s="12"/>
      <c r="I4" s="12"/>
      <c r="J4" s="12"/>
      <c r="K4" s="12"/>
      <c r="L4" s="12"/>
      <c r="M4" s="12"/>
      <c r="N4" s="12"/>
      <c r="O4" s="12"/>
      <c r="P4" s="12"/>
      <c r="Q4" s="12"/>
      <c r="R4" s="12"/>
      <c r="S4" s="2"/>
      <c r="AJ4" s="17"/>
    </row>
    <row r="5" spans="1:40">
      <c r="AJ5" s="17"/>
    </row>
    <row r="6" spans="1:40" ht="27" customHeight="1">
      <c r="A6" s="51" t="s">
        <v>75</v>
      </c>
      <c r="B6" s="498" t="s">
        <v>927</v>
      </c>
      <c r="C6" s="499"/>
      <c r="M6" s="58"/>
      <c r="AJ6" s="17"/>
      <c r="AN6" s="2" t="s">
        <v>77</v>
      </c>
    </row>
    <row r="7" spans="1:40" ht="15.75" thickBot="1">
      <c r="AJ7" s="17"/>
      <c r="AN7" s="59" t="s">
        <v>78</v>
      </c>
    </row>
    <row r="8" spans="1:40" ht="27" customHeight="1" thickBot="1">
      <c r="A8" s="465" t="s">
        <v>79</v>
      </c>
      <c r="B8" s="466"/>
      <c r="C8" s="466"/>
      <c r="D8" s="466"/>
      <c r="E8" s="466"/>
      <c r="F8" s="466"/>
      <c r="G8" s="466"/>
      <c r="H8" s="466"/>
      <c r="I8" s="466"/>
      <c r="J8" s="466"/>
      <c r="K8" s="466"/>
      <c r="L8" s="466"/>
      <c r="M8" s="467"/>
      <c r="N8" s="448" t="s">
        <v>80</v>
      </c>
      <c r="O8" s="449"/>
      <c r="P8" s="449"/>
      <c r="Q8" s="449"/>
      <c r="R8" s="449"/>
      <c r="S8" s="449"/>
      <c r="T8" s="449"/>
      <c r="U8" s="449"/>
      <c r="V8" s="449"/>
      <c r="W8" s="449"/>
      <c r="X8" s="450"/>
      <c r="Y8" s="485" t="s">
        <v>81</v>
      </c>
      <c r="Z8" s="486"/>
      <c r="AA8" s="486"/>
      <c r="AB8" s="486"/>
      <c r="AC8" s="486"/>
      <c r="AD8" s="486"/>
      <c r="AE8" s="486"/>
      <c r="AF8" s="486"/>
      <c r="AG8" s="486"/>
      <c r="AH8" s="486"/>
      <c r="AI8" s="487"/>
      <c r="AJ8" s="17"/>
    </row>
    <row r="9" spans="1:40" ht="64.5" customHeight="1">
      <c r="A9" s="490" t="s">
        <v>82</v>
      </c>
      <c r="B9" s="488" t="s">
        <v>83</v>
      </c>
      <c r="C9" s="488" t="s">
        <v>1</v>
      </c>
      <c r="D9" s="488" t="s">
        <v>3</v>
      </c>
      <c r="E9" s="492" t="s">
        <v>5</v>
      </c>
      <c r="F9" s="488" t="s">
        <v>7</v>
      </c>
      <c r="G9" s="488"/>
      <c r="H9" s="488" t="s">
        <v>9</v>
      </c>
      <c r="I9" s="488" t="s">
        <v>13</v>
      </c>
      <c r="J9" s="488" t="s">
        <v>11</v>
      </c>
      <c r="K9" s="502" t="s">
        <v>84</v>
      </c>
      <c r="L9" s="503"/>
      <c r="M9" s="488" t="s">
        <v>19</v>
      </c>
      <c r="N9" s="457" t="s">
        <v>22</v>
      </c>
      <c r="O9" s="459" t="s">
        <v>24</v>
      </c>
      <c r="P9" s="461" t="s">
        <v>26</v>
      </c>
      <c r="Q9" s="463" t="s">
        <v>28</v>
      </c>
      <c r="R9" s="477" t="s">
        <v>30</v>
      </c>
      <c r="S9" s="479" t="s">
        <v>32</v>
      </c>
      <c r="T9" s="481" t="s">
        <v>38</v>
      </c>
      <c r="U9" s="481" t="s">
        <v>40</v>
      </c>
      <c r="V9" s="481" t="s">
        <v>42</v>
      </c>
      <c r="W9" s="481" t="s">
        <v>44</v>
      </c>
      <c r="X9" s="453" t="s">
        <v>46</v>
      </c>
      <c r="Y9" s="455" t="s">
        <v>49</v>
      </c>
      <c r="Z9" s="451" t="s">
        <v>51</v>
      </c>
      <c r="AA9" s="475" t="s">
        <v>53</v>
      </c>
      <c r="AB9" s="451" t="s">
        <v>55</v>
      </c>
      <c r="AC9" s="451" t="s">
        <v>57</v>
      </c>
      <c r="AD9" s="451" t="s">
        <v>59</v>
      </c>
      <c r="AE9" s="451" t="s">
        <v>61</v>
      </c>
      <c r="AF9" s="500" t="s">
        <v>63</v>
      </c>
      <c r="AG9" s="451" t="s">
        <v>65</v>
      </c>
      <c r="AH9" s="451" t="s">
        <v>67</v>
      </c>
      <c r="AI9" s="494" t="s">
        <v>69</v>
      </c>
      <c r="AJ9" s="17"/>
    </row>
    <row r="10" spans="1:40" ht="45.75" customHeight="1" thickBot="1">
      <c r="A10" s="491"/>
      <c r="B10" s="489"/>
      <c r="C10" s="489"/>
      <c r="D10" s="489"/>
      <c r="E10" s="493"/>
      <c r="F10" s="50" t="s">
        <v>86</v>
      </c>
      <c r="G10" s="50" t="s">
        <v>87</v>
      </c>
      <c r="H10" s="489"/>
      <c r="I10" s="489"/>
      <c r="J10" s="489"/>
      <c r="K10" s="97" t="s">
        <v>88</v>
      </c>
      <c r="L10" s="97" t="s">
        <v>89</v>
      </c>
      <c r="M10" s="489"/>
      <c r="N10" s="458"/>
      <c r="O10" s="460"/>
      <c r="P10" s="462"/>
      <c r="Q10" s="464"/>
      <c r="R10" s="478"/>
      <c r="S10" s="480"/>
      <c r="T10" s="482"/>
      <c r="U10" s="482"/>
      <c r="V10" s="482"/>
      <c r="W10" s="482"/>
      <c r="X10" s="454"/>
      <c r="Y10" s="456"/>
      <c r="Z10" s="452"/>
      <c r="AA10" s="476"/>
      <c r="AB10" s="452"/>
      <c r="AC10" s="452"/>
      <c r="AD10" s="452"/>
      <c r="AE10" s="452"/>
      <c r="AF10" s="501"/>
      <c r="AG10" s="452"/>
      <c r="AH10" s="452"/>
      <c r="AI10" s="495"/>
      <c r="AJ10" s="17"/>
    </row>
    <row r="11" spans="1:40" ht="77.25" customHeight="1">
      <c r="A11" s="504" t="s">
        <v>90</v>
      </c>
      <c r="B11" s="106" t="s">
        <v>91</v>
      </c>
      <c r="C11" s="139" t="s">
        <v>102</v>
      </c>
      <c r="D11" s="139" t="s">
        <v>93</v>
      </c>
      <c r="E11" s="140" t="s">
        <v>674</v>
      </c>
      <c r="F11" s="141">
        <v>43252</v>
      </c>
      <c r="G11" s="141">
        <v>44896</v>
      </c>
      <c r="H11" s="142" t="s">
        <v>351</v>
      </c>
      <c r="I11" s="143">
        <v>0</v>
      </c>
      <c r="J11" s="144" t="s">
        <v>928</v>
      </c>
      <c r="K11" s="145" t="s">
        <v>97</v>
      </c>
      <c r="L11" s="141"/>
      <c r="M11" s="146" t="s">
        <v>929</v>
      </c>
      <c r="N11" s="60"/>
      <c r="O11" s="61"/>
      <c r="P11" s="60"/>
      <c r="Q11" s="60" t="s">
        <v>99</v>
      </c>
      <c r="R11" s="60"/>
      <c r="S11" s="407"/>
      <c r="T11" s="262" t="s">
        <v>930</v>
      </c>
      <c r="U11" s="262"/>
      <c r="V11" s="262"/>
      <c r="W11" s="262" t="s">
        <v>931</v>
      </c>
      <c r="X11" s="262" t="s">
        <v>932</v>
      </c>
      <c r="Y11" s="262"/>
      <c r="Z11" s="262"/>
      <c r="AA11" s="262"/>
      <c r="AB11" s="262"/>
      <c r="AC11" s="263">
        <v>45078</v>
      </c>
      <c r="AD11" s="262"/>
      <c r="AE11" s="262"/>
      <c r="AF11" s="262" t="s">
        <v>933</v>
      </c>
      <c r="AG11" s="262"/>
      <c r="AH11" s="262"/>
      <c r="AI11" s="320" t="s">
        <v>934</v>
      </c>
      <c r="AJ11" s="17"/>
    </row>
    <row r="12" spans="1:40" ht="77.25" customHeight="1">
      <c r="A12" s="472"/>
      <c r="B12" s="44" t="s">
        <v>105</v>
      </c>
      <c r="C12" s="147" t="s">
        <v>106</v>
      </c>
      <c r="D12" s="148" t="s">
        <v>107</v>
      </c>
      <c r="E12" s="148" t="s">
        <v>108</v>
      </c>
      <c r="F12" s="141">
        <v>43252</v>
      </c>
      <c r="G12" s="141">
        <v>44896</v>
      </c>
      <c r="H12" s="149" t="s">
        <v>109</v>
      </c>
      <c r="I12" s="150">
        <v>0</v>
      </c>
      <c r="J12" s="151" t="s">
        <v>935</v>
      </c>
      <c r="K12" s="149" t="s">
        <v>97</v>
      </c>
      <c r="L12" s="145"/>
      <c r="M12" s="146" t="s">
        <v>936</v>
      </c>
      <c r="N12" s="60"/>
      <c r="O12" s="60"/>
      <c r="P12" s="60"/>
      <c r="Q12" s="60" t="s">
        <v>99</v>
      </c>
      <c r="R12" s="60"/>
      <c r="S12" s="407"/>
      <c r="T12" s="264" t="s">
        <v>937</v>
      </c>
      <c r="U12" s="264"/>
      <c r="V12" s="264"/>
      <c r="W12" s="264" t="s">
        <v>938</v>
      </c>
      <c r="X12" s="264" t="s">
        <v>939</v>
      </c>
      <c r="Y12" s="264"/>
      <c r="Z12" s="264"/>
      <c r="AA12" s="264"/>
      <c r="AB12" s="264"/>
      <c r="AC12" s="264"/>
      <c r="AD12" s="264"/>
      <c r="AE12" s="264"/>
      <c r="AF12" s="264" t="s">
        <v>940</v>
      </c>
      <c r="AG12" s="264"/>
      <c r="AH12" s="264"/>
      <c r="AI12" s="264"/>
      <c r="AJ12" s="17"/>
    </row>
    <row r="13" spans="1:40" ht="77.25" customHeight="1">
      <c r="A13" s="472"/>
      <c r="B13" s="44" t="s">
        <v>118</v>
      </c>
      <c r="C13" s="152" t="s">
        <v>126</v>
      </c>
      <c r="D13" s="152" t="s">
        <v>127</v>
      </c>
      <c r="E13" s="139" t="s">
        <v>686</v>
      </c>
      <c r="F13" s="153">
        <v>44197</v>
      </c>
      <c r="G13" s="153">
        <v>44531</v>
      </c>
      <c r="H13" s="154" t="s">
        <v>122</v>
      </c>
      <c r="I13" s="155">
        <v>18500</v>
      </c>
      <c r="J13" s="156" t="s">
        <v>941</v>
      </c>
      <c r="K13" s="145" t="s">
        <v>97</v>
      </c>
      <c r="L13" s="141"/>
      <c r="M13" s="144" t="s">
        <v>942</v>
      </c>
      <c r="N13" s="60"/>
      <c r="O13" s="60" t="s">
        <v>99</v>
      </c>
      <c r="P13" s="60"/>
      <c r="Q13" s="60"/>
      <c r="R13" s="60"/>
      <c r="S13" s="407"/>
      <c r="T13" s="264" t="s">
        <v>943</v>
      </c>
      <c r="U13" s="264"/>
      <c r="V13" s="264" t="s">
        <v>944</v>
      </c>
      <c r="W13" s="264" t="s">
        <v>122</v>
      </c>
      <c r="X13" s="264"/>
      <c r="Y13" s="264"/>
      <c r="Z13" s="264"/>
      <c r="AA13" s="264"/>
      <c r="AB13" s="265">
        <v>44682</v>
      </c>
      <c r="AC13" s="265">
        <v>45047</v>
      </c>
      <c r="AD13" s="264"/>
      <c r="AE13" s="264"/>
      <c r="AF13" s="264" t="s">
        <v>945</v>
      </c>
      <c r="AG13" s="264"/>
      <c r="AH13" s="264"/>
      <c r="AI13" s="264"/>
      <c r="AJ13" s="17"/>
    </row>
    <row r="14" spans="1:40" ht="77.25" customHeight="1">
      <c r="A14" s="472"/>
      <c r="B14" s="44" t="s">
        <v>130</v>
      </c>
      <c r="C14" s="152" t="s">
        <v>688</v>
      </c>
      <c r="D14" s="152" t="s">
        <v>140</v>
      </c>
      <c r="E14" s="152" t="s">
        <v>133</v>
      </c>
      <c r="F14" s="153">
        <v>44562</v>
      </c>
      <c r="G14" s="153">
        <v>44896</v>
      </c>
      <c r="H14" s="154" t="s">
        <v>141</v>
      </c>
      <c r="I14" s="157">
        <v>0</v>
      </c>
      <c r="J14" s="151" t="s">
        <v>946</v>
      </c>
      <c r="K14" s="158" t="s">
        <v>97</v>
      </c>
      <c r="L14" s="159"/>
      <c r="M14" s="146" t="s">
        <v>947</v>
      </c>
      <c r="N14" s="60" t="s">
        <v>99</v>
      </c>
      <c r="O14" s="60"/>
      <c r="P14" s="60"/>
      <c r="Q14" s="60"/>
      <c r="R14" s="60"/>
      <c r="S14" s="407"/>
      <c r="T14" s="264" t="s">
        <v>948</v>
      </c>
      <c r="U14" s="264"/>
      <c r="V14" s="264"/>
      <c r="W14" s="264"/>
      <c r="X14" s="264"/>
      <c r="Y14" s="264"/>
      <c r="Z14" s="264"/>
      <c r="AA14" s="264"/>
      <c r="AB14" s="264"/>
      <c r="AC14" s="265">
        <v>45078</v>
      </c>
      <c r="AD14" s="264"/>
      <c r="AE14" s="264"/>
      <c r="AF14" s="264"/>
      <c r="AG14" s="264"/>
      <c r="AH14" s="264"/>
      <c r="AI14" s="264" t="s">
        <v>949</v>
      </c>
      <c r="AJ14" s="17"/>
    </row>
    <row r="15" spans="1:40" ht="77.25" customHeight="1">
      <c r="A15" s="472"/>
      <c r="B15" s="44" t="s">
        <v>143</v>
      </c>
      <c r="C15" s="160" t="s">
        <v>153</v>
      </c>
      <c r="D15" s="139" t="s">
        <v>697</v>
      </c>
      <c r="E15" s="139" t="s">
        <v>146</v>
      </c>
      <c r="F15" s="161">
        <v>44562</v>
      </c>
      <c r="G15" s="161">
        <v>44896</v>
      </c>
      <c r="H15" s="141" t="s">
        <v>696</v>
      </c>
      <c r="I15" s="143">
        <v>10000</v>
      </c>
      <c r="J15" s="148" t="s">
        <v>148</v>
      </c>
      <c r="K15" s="149" t="s">
        <v>97</v>
      </c>
      <c r="L15" s="141"/>
      <c r="M15" s="162" t="s">
        <v>919</v>
      </c>
      <c r="N15" s="60" t="s">
        <v>99</v>
      </c>
      <c r="O15" s="60"/>
      <c r="P15" s="60"/>
      <c r="Q15" s="60"/>
      <c r="R15" s="60"/>
      <c r="S15" s="407"/>
      <c r="T15" s="322" t="s">
        <v>950</v>
      </c>
      <c r="U15" s="264"/>
      <c r="V15" s="264"/>
      <c r="W15" s="264" t="s">
        <v>696</v>
      </c>
      <c r="X15" s="264"/>
      <c r="Y15" s="264" t="s">
        <v>951</v>
      </c>
      <c r="Z15" s="266"/>
      <c r="AA15" s="264" t="s">
        <v>952</v>
      </c>
      <c r="AB15" s="264"/>
      <c r="AC15" s="264"/>
      <c r="AD15" s="264"/>
      <c r="AE15" s="264"/>
      <c r="AF15" s="264" t="s">
        <v>953</v>
      </c>
      <c r="AG15" s="264"/>
      <c r="AH15" s="264"/>
      <c r="AI15" s="264" t="s">
        <v>954</v>
      </c>
      <c r="AJ15" s="17"/>
    </row>
    <row r="16" spans="1:40" ht="77.25" customHeight="1">
      <c r="A16" s="472"/>
      <c r="B16" s="44" t="s">
        <v>155</v>
      </c>
      <c r="C16" s="156" t="s">
        <v>955</v>
      </c>
      <c r="D16" s="156" t="s">
        <v>956</v>
      </c>
      <c r="E16" s="156" t="s">
        <v>705</v>
      </c>
      <c r="F16" s="141">
        <v>44896</v>
      </c>
      <c r="G16" s="141">
        <v>45078</v>
      </c>
      <c r="H16" s="141" t="s">
        <v>122</v>
      </c>
      <c r="I16" s="163">
        <v>25000</v>
      </c>
      <c r="J16" s="148" t="s">
        <v>957</v>
      </c>
      <c r="K16" s="164" t="s">
        <v>707</v>
      </c>
      <c r="L16" s="149" t="s">
        <v>97</v>
      </c>
      <c r="M16" s="139" t="s">
        <v>958</v>
      </c>
      <c r="N16" s="60" t="s">
        <v>99</v>
      </c>
      <c r="O16" s="60"/>
      <c r="P16" s="60"/>
      <c r="Q16" s="60"/>
      <c r="R16" s="60"/>
      <c r="S16" s="407"/>
      <c r="T16" s="264" t="s">
        <v>959</v>
      </c>
      <c r="U16" s="264"/>
      <c r="V16" s="264"/>
      <c r="W16" s="264" t="s">
        <v>960</v>
      </c>
      <c r="X16" s="264"/>
      <c r="Y16" s="264"/>
      <c r="Z16" s="264" t="s">
        <v>961</v>
      </c>
      <c r="AA16" s="264"/>
      <c r="AB16" s="267">
        <v>45047</v>
      </c>
      <c r="AC16" s="267">
        <v>45078</v>
      </c>
      <c r="AD16" s="264"/>
      <c r="AE16" s="264"/>
      <c r="AF16" s="264" t="s">
        <v>962</v>
      </c>
      <c r="AG16" s="266"/>
      <c r="AH16" s="264"/>
      <c r="AI16" s="264"/>
      <c r="AJ16" s="17"/>
    </row>
    <row r="17" spans="1:36" ht="77.25" customHeight="1">
      <c r="A17" s="472"/>
      <c r="B17" s="44" t="s">
        <v>164</v>
      </c>
      <c r="C17" s="159" t="s">
        <v>710</v>
      </c>
      <c r="D17" s="62"/>
      <c r="E17" s="62"/>
      <c r="F17" s="62"/>
      <c r="G17" s="62"/>
      <c r="H17" s="62"/>
      <c r="I17" s="62"/>
      <c r="J17" s="62"/>
      <c r="K17" s="62"/>
      <c r="L17" s="62"/>
      <c r="M17" s="165"/>
      <c r="N17" s="60"/>
      <c r="O17" s="60"/>
      <c r="P17" s="60"/>
      <c r="Q17" s="60"/>
      <c r="R17" s="60"/>
      <c r="S17" s="407"/>
      <c r="T17" s="264"/>
      <c r="U17" s="264"/>
      <c r="V17" s="264"/>
      <c r="W17" s="264"/>
      <c r="X17" s="264"/>
      <c r="Y17" s="264"/>
      <c r="Z17" s="264"/>
      <c r="AA17" s="264"/>
      <c r="AB17" s="264"/>
      <c r="AC17" s="264"/>
      <c r="AD17" s="264"/>
      <c r="AE17" s="264"/>
      <c r="AF17" s="264"/>
      <c r="AG17" s="264"/>
      <c r="AH17" s="264"/>
      <c r="AI17" s="264"/>
      <c r="AJ17" s="17"/>
    </row>
    <row r="18" spans="1:36" ht="77.25" customHeight="1">
      <c r="A18" s="472"/>
      <c r="B18" s="44" t="s">
        <v>172</v>
      </c>
      <c r="C18" s="159" t="s">
        <v>711</v>
      </c>
      <c r="D18" s="62"/>
      <c r="E18" s="62"/>
      <c r="F18" s="62"/>
      <c r="G18" s="62"/>
      <c r="H18" s="62"/>
      <c r="I18" s="62"/>
      <c r="J18" s="62"/>
      <c r="K18" s="62"/>
      <c r="L18" s="62"/>
      <c r="M18" s="144"/>
      <c r="N18" s="60"/>
      <c r="O18" s="60"/>
      <c r="P18" s="60"/>
      <c r="Q18" s="60"/>
      <c r="R18" s="60"/>
      <c r="S18" s="407"/>
      <c r="T18" s="264"/>
      <c r="U18" s="264"/>
      <c r="V18" s="264"/>
      <c r="W18" s="264"/>
      <c r="X18" s="264"/>
      <c r="Y18" s="264"/>
      <c r="Z18" s="264"/>
      <c r="AA18" s="264"/>
      <c r="AB18" s="264"/>
      <c r="AC18" s="264"/>
      <c r="AD18" s="264"/>
      <c r="AE18" s="264"/>
      <c r="AF18" s="264"/>
      <c r="AG18" s="264"/>
      <c r="AH18" s="264"/>
      <c r="AI18" s="264"/>
      <c r="AJ18" s="17"/>
    </row>
    <row r="19" spans="1:36" ht="77.25" customHeight="1">
      <c r="A19" s="472"/>
      <c r="B19" s="44" t="s">
        <v>180</v>
      </c>
      <c r="C19" s="147" t="s">
        <v>181</v>
      </c>
      <c r="D19" s="148" t="s">
        <v>182</v>
      </c>
      <c r="E19" s="148" t="s">
        <v>183</v>
      </c>
      <c r="F19" s="141">
        <v>44105</v>
      </c>
      <c r="G19" s="141">
        <v>45078</v>
      </c>
      <c r="H19" s="141" t="s">
        <v>141</v>
      </c>
      <c r="I19" s="150">
        <v>0</v>
      </c>
      <c r="J19" s="139" t="s">
        <v>963</v>
      </c>
      <c r="K19" s="166" t="s">
        <v>97</v>
      </c>
      <c r="L19" s="167"/>
      <c r="M19" s="168"/>
      <c r="N19" s="60"/>
      <c r="O19" s="60" t="s">
        <v>99</v>
      </c>
      <c r="P19" s="60"/>
      <c r="Q19" s="60"/>
      <c r="R19" s="60"/>
      <c r="S19" s="407"/>
      <c r="T19" s="264" t="s">
        <v>964</v>
      </c>
      <c r="U19" s="264"/>
      <c r="V19" s="264" t="s">
        <v>965</v>
      </c>
      <c r="W19" s="264" t="s">
        <v>966</v>
      </c>
      <c r="X19" s="264" t="s">
        <v>967</v>
      </c>
      <c r="Y19" s="264"/>
      <c r="Z19" s="264"/>
      <c r="AA19" s="264"/>
      <c r="AB19" s="264"/>
      <c r="AC19" s="264"/>
      <c r="AD19" s="264"/>
      <c r="AE19" s="264"/>
      <c r="AF19" s="264" t="s">
        <v>968</v>
      </c>
      <c r="AG19" s="264"/>
      <c r="AH19" s="264"/>
      <c r="AI19" s="264" t="s">
        <v>969</v>
      </c>
      <c r="AJ19" s="17"/>
    </row>
    <row r="20" spans="1:36" ht="77.25" customHeight="1">
      <c r="A20" s="472"/>
      <c r="B20" s="44" t="s">
        <v>717</v>
      </c>
      <c r="C20" s="159" t="s">
        <v>221</v>
      </c>
      <c r="D20" s="169" t="s">
        <v>214</v>
      </c>
      <c r="E20" s="169" t="s">
        <v>215</v>
      </c>
      <c r="F20" s="153">
        <v>43252</v>
      </c>
      <c r="G20" s="153">
        <v>44896</v>
      </c>
      <c r="H20" s="170" t="s">
        <v>216</v>
      </c>
      <c r="I20" s="171">
        <v>10000</v>
      </c>
      <c r="J20" s="169" t="s">
        <v>970</v>
      </c>
      <c r="K20" s="170" t="s">
        <v>217</v>
      </c>
      <c r="L20" s="141"/>
      <c r="M20" s="140" t="s">
        <v>971</v>
      </c>
      <c r="N20" s="60"/>
      <c r="O20" s="60"/>
      <c r="P20" s="60"/>
      <c r="Q20" s="60" t="s">
        <v>99</v>
      </c>
      <c r="R20" s="60"/>
      <c r="S20" s="407"/>
      <c r="T20" s="268" t="s">
        <v>972</v>
      </c>
      <c r="U20" s="266"/>
      <c r="V20" s="264"/>
      <c r="W20" s="264" t="s">
        <v>973</v>
      </c>
      <c r="X20" s="264" t="s">
        <v>974</v>
      </c>
      <c r="Y20" s="264"/>
      <c r="Z20" s="264"/>
      <c r="AA20" s="264"/>
      <c r="AB20" s="264"/>
      <c r="AC20" s="264"/>
      <c r="AD20" s="264"/>
      <c r="AE20" s="264"/>
      <c r="AF20" s="264" t="s">
        <v>975</v>
      </c>
      <c r="AG20" s="264"/>
      <c r="AH20" s="264"/>
      <c r="AI20" s="264"/>
      <c r="AJ20" s="17"/>
    </row>
    <row r="21" spans="1:36" ht="77.25" customHeight="1">
      <c r="A21" s="471" t="s">
        <v>187</v>
      </c>
      <c r="B21" s="44" t="s">
        <v>188</v>
      </c>
      <c r="C21" s="147" t="s">
        <v>976</v>
      </c>
      <c r="D21" s="62"/>
      <c r="E21" s="62"/>
      <c r="F21" s="62"/>
      <c r="G21" s="62"/>
      <c r="H21" s="62"/>
      <c r="I21" s="62"/>
      <c r="J21" s="62"/>
      <c r="K21" s="62"/>
      <c r="L21" s="62"/>
      <c r="M21" s="62"/>
      <c r="N21" s="60"/>
      <c r="O21" s="60"/>
      <c r="P21" s="60"/>
      <c r="Q21" s="60"/>
      <c r="R21" s="60"/>
      <c r="S21" s="407"/>
      <c r="T21" s="264"/>
      <c r="U21" s="264"/>
      <c r="V21" s="264"/>
      <c r="W21" s="264"/>
      <c r="X21" s="264"/>
      <c r="Y21" s="264"/>
      <c r="Z21" s="264"/>
      <c r="AA21" s="264"/>
      <c r="AB21" s="264"/>
      <c r="AC21" s="264"/>
      <c r="AD21" s="264"/>
      <c r="AE21" s="264"/>
      <c r="AF21" s="264"/>
      <c r="AG21" s="264"/>
      <c r="AH21" s="264"/>
      <c r="AI21" s="264"/>
      <c r="AJ21" s="17"/>
    </row>
    <row r="22" spans="1:36" ht="77.25" customHeight="1">
      <c r="A22" s="472"/>
      <c r="B22" s="44" t="s">
        <v>198</v>
      </c>
      <c r="C22" s="147" t="s">
        <v>977</v>
      </c>
      <c r="D22" s="62"/>
      <c r="E22" s="62"/>
      <c r="F22" s="62"/>
      <c r="G22" s="62"/>
      <c r="H22" s="62"/>
      <c r="I22" s="62"/>
      <c r="J22" s="62"/>
      <c r="K22" s="62"/>
      <c r="L22" s="62"/>
      <c r="M22" s="62"/>
      <c r="N22" s="60"/>
      <c r="O22" s="60"/>
      <c r="P22" s="60"/>
      <c r="Q22" s="60"/>
      <c r="R22" s="60"/>
      <c r="S22" s="407"/>
      <c r="T22" s="264"/>
      <c r="U22" s="264"/>
      <c r="V22" s="264"/>
      <c r="W22" s="264"/>
      <c r="X22" s="264"/>
      <c r="Y22" s="264"/>
      <c r="Z22" s="264"/>
      <c r="AA22" s="264"/>
      <c r="AB22" s="264"/>
      <c r="AC22" s="264"/>
      <c r="AD22" s="264"/>
      <c r="AE22" s="264"/>
      <c r="AF22" s="264"/>
      <c r="AG22" s="264"/>
      <c r="AH22" s="264"/>
      <c r="AI22" s="264"/>
      <c r="AJ22" s="17"/>
    </row>
    <row r="23" spans="1:36" ht="77.25" customHeight="1">
      <c r="A23" s="472"/>
      <c r="B23" s="44" t="s">
        <v>205</v>
      </c>
      <c r="C23" s="147" t="s">
        <v>732</v>
      </c>
      <c r="D23" s="60"/>
      <c r="E23" s="60"/>
      <c r="F23" s="60"/>
      <c r="G23" s="60"/>
      <c r="H23" s="60"/>
      <c r="I23" s="60"/>
      <c r="J23" s="60"/>
      <c r="K23" s="60"/>
      <c r="L23" s="60"/>
      <c r="M23" s="60"/>
      <c r="N23" s="60"/>
      <c r="O23" s="60"/>
      <c r="P23" s="60"/>
      <c r="Q23" s="60"/>
      <c r="R23" s="60"/>
      <c r="S23" s="407"/>
      <c r="T23" s="262"/>
      <c r="U23" s="262"/>
      <c r="V23" s="262"/>
      <c r="W23" s="262"/>
      <c r="X23" s="262"/>
      <c r="Y23" s="262"/>
      <c r="Z23" s="262"/>
      <c r="AA23" s="262"/>
      <c r="AB23" s="262"/>
      <c r="AC23" s="262"/>
      <c r="AD23" s="262"/>
      <c r="AE23" s="262"/>
      <c r="AF23" s="262"/>
      <c r="AG23" s="262"/>
      <c r="AH23" s="262"/>
      <c r="AI23" s="262"/>
      <c r="AJ23" s="17"/>
    </row>
    <row r="24" spans="1:36" ht="77.25" customHeight="1">
      <c r="A24" s="472"/>
      <c r="B24" s="44" t="s">
        <v>212</v>
      </c>
      <c r="C24" s="172" t="s">
        <v>978</v>
      </c>
      <c r="D24" s="60"/>
      <c r="E24" s="60"/>
      <c r="F24" s="60"/>
      <c r="G24" s="60"/>
      <c r="H24" s="60"/>
      <c r="I24" s="60"/>
      <c r="J24" s="60"/>
      <c r="K24" s="60"/>
      <c r="L24" s="60"/>
      <c r="M24" s="60"/>
      <c r="N24" s="60"/>
      <c r="O24" s="60"/>
      <c r="P24" s="60"/>
      <c r="Q24" s="60"/>
      <c r="R24" s="60"/>
      <c r="S24" s="407"/>
      <c r="T24" s="262"/>
      <c r="U24" s="262"/>
      <c r="V24" s="262"/>
      <c r="W24" s="262"/>
      <c r="X24" s="262"/>
      <c r="Y24" s="262"/>
      <c r="Z24" s="262"/>
      <c r="AA24" s="262"/>
      <c r="AB24" s="262"/>
      <c r="AC24" s="262"/>
      <c r="AD24" s="262"/>
      <c r="AE24" s="262"/>
      <c r="AF24" s="262"/>
      <c r="AG24" s="262"/>
      <c r="AH24" s="262"/>
      <c r="AI24" s="262"/>
      <c r="AJ24" s="17"/>
    </row>
    <row r="25" spans="1:36" ht="77.25" customHeight="1">
      <c r="A25" s="471" t="s">
        <v>222</v>
      </c>
      <c r="B25" s="44" t="s">
        <v>223</v>
      </c>
      <c r="C25" s="159" t="s">
        <v>231</v>
      </c>
      <c r="D25" s="159" t="s">
        <v>733</v>
      </c>
      <c r="E25" s="139" t="s">
        <v>226</v>
      </c>
      <c r="F25" s="173">
        <v>43709</v>
      </c>
      <c r="G25" s="173">
        <v>44348</v>
      </c>
      <c r="H25" s="141" t="s">
        <v>979</v>
      </c>
      <c r="I25" s="143">
        <v>5000</v>
      </c>
      <c r="J25" s="159" t="s">
        <v>980</v>
      </c>
      <c r="K25" s="141" t="s">
        <v>97</v>
      </c>
      <c r="L25" s="141"/>
      <c r="M25" s="144" t="s">
        <v>981</v>
      </c>
      <c r="N25" s="60"/>
      <c r="O25" s="60" t="s">
        <v>99</v>
      </c>
      <c r="P25" s="60"/>
      <c r="Q25" s="60"/>
      <c r="R25" s="60"/>
      <c r="S25" s="407"/>
      <c r="T25" s="269" t="s">
        <v>982</v>
      </c>
      <c r="U25" s="269"/>
      <c r="V25" s="269" t="s">
        <v>983</v>
      </c>
      <c r="W25" s="269" t="s">
        <v>984</v>
      </c>
      <c r="X25" s="269" t="s">
        <v>985</v>
      </c>
      <c r="Y25" s="264"/>
      <c r="Z25" s="264"/>
      <c r="AA25" s="264"/>
      <c r="AB25" s="264"/>
      <c r="AC25" s="270">
        <v>44621</v>
      </c>
      <c r="AD25" s="264"/>
      <c r="AE25" s="264"/>
      <c r="AF25" s="264" t="s">
        <v>986</v>
      </c>
      <c r="AG25" s="264"/>
      <c r="AH25" s="264"/>
      <c r="AI25" s="264" t="s">
        <v>987</v>
      </c>
      <c r="AJ25" s="17"/>
    </row>
    <row r="26" spans="1:36" ht="77.25" customHeight="1">
      <c r="A26" s="472"/>
      <c r="B26" s="44" t="s">
        <v>235</v>
      </c>
      <c r="C26" s="159" t="s">
        <v>741</v>
      </c>
      <c r="D26" s="159" t="s">
        <v>247</v>
      </c>
      <c r="E26" s="159" t="s">
        <v>748</v>
      </c>
      <c r="F26" s="173">
        <v>43252</v>
      </c>
      <c r="G26" s="173">
        <v>45078</v>
      </c>
      <c r="H26" s="174" t="s">
        <v>239</v>
      </c>
      <c r="I26" s="175">
        <v>200000</v>
      </c>
      <c r="J26" s="159" t="s">
        <v>988</v>
      </c>
      <c r="K26" s="164" t="s">
        <v>749</v>
      </c>
      <c r="L26" s="145"/>
      <c r="M26" s="176" t="s">
        <v>989</v>
      </c>
      <c r="N26" s="60"/>
      <c r="O26" s="60"/>
      <c r="P26" s="60"/>
      <c r="Q26" s="60" t="s">
        <v>99</v>
      </c>
      <c r="R26" s="60"/>
      <c r="S26" s="407"/>
      <c r="T26" s="264" t="s">
        <v>990</v>
      </c>
      <c r="U26" s="264" t="s">
        <v>991</v>
      </c>
      <c r="V26" s="264"/>
      <c r="W26" s="264" t="s">
        <v>992</v>
      </c>
      <c r="X26" s="264" t="s">
        <v>993</v>
      </c>
      <c r="Y26" s="264"/>
      <c r="Z26" s="264"/>
      <c r="AA26" s="264"/>
      <c r="AB26" s="264"/>
      <c r="AC26" s="264"/>
      <c r="AD26" s="264"/>
      <c r="AE26" s="271">
        <v>240000</v>
      </c>
      <c r="AF26" s="264" t="s">
        <v>994</v>
      </c>
      <c r="AG26" s="269" t="s">
        <v>995</v>
      </c>
      <c r="AH26" s="264"/>
      <c r="AI26" s="264"/>
      <c r="AJ26" s="17"/>
    </row>
    <row r="27" spans="1:36" ht="77.25" customHeight="1">
      <c r="A27" s="472"/>
      <c r="B27" s="44" t="s">
        <v>249</v>
      </c>
      <c r="C27" s="159" t="s">
        <v>255</v>
      </c>
      <c r="D27" s="159" t="s">
        <v>256</v>
      </c>
      <c r="E27" s="139" t="s">
        <v>252</v>
      </c>
      <c r="F27" s="141">
        <v>43268</v>
      </c>
      <c r="G27" s="141">
        <v>44733</v>
      </c>
      <c r="H27" s="145" t="s">
        <v>979</v>
      </c>
      <c r="I27" s="143">
        <v>120000</v>
      </c>
      <c r="J27" s="145" t="s">
        <v>996</v>
      </c>
      <c r="K27" s="141" t="s">
        <v>97</v>
      </c>
      <c r="L27" s="141"/>
      <c r="M27" s="139" t="s">
        <v>997</v>
      </c>
      <c r="N27" s="60"/>
      <c r="O27" s="60" t="s">
        <v>99</v>
      </c>
      <c r="P27" s="60"/>
      <c r="Q27" s="60"/>
      <c r="R27" s="60"/>
      <c r="S27" s="407"/>
      <c r="T27" s="269" t="s">
        <v>998</v>
      </c>
      <c r="U27" s="269"/>
      <c r="V27" s="269" t="s">
        <v>999</v>
      </c>
      <c r="W27" s="269" t="s">
        <v>984</v>
      </c>
      <c r="X27" s="269" t="s">
        <v>1000</v>
      </c>
      <c r="Y27" s="264"/>
      <c r="Z27" s="264"/>
      <c r="AA27" s="264"/>
      <c r="AB27" s="264"/>
      <c r="AC27" s="270"/>
      <c r="AD27" s="264"/>
      <c r="AE27" s="264"/>
      <c r="AF27" s="264" t="s">
        <v>1001</v>
      </c>
      <c r="AG27" s="264"/>
      <c r="AH27" s="264"/>
      <c r="AI27" s="264"/>
      <c r="AJ27" s="17"/>
    </row>
    <row r="28" spans="1:36" ht="77.25" customHeight="1">
      <c r="A28" s="472"/>
      <c r="B28" s="44" t="s">
        <v>258</v>
      </c>
      <c r="C28" s="147" t="s">
        <v>756</v>
      </c>
      <c r="D28" s="139"/>
      <c r="E28" s="139"/>
      <c r="F28" s="141"/>
      <c r="G28" s="141"/>
      <c r="H28" s="141"/>
      <c r="I28" s="143"/>
      <c r="J28" s="145"/>
      <c r="K28" s="141"/>
      <c r="L28" s="141"/>
      <c r="M28" s="139"/>
      <c r="N28" s="60"/>
      <c r="O28" s="60"/>
      <c r="P28" s="60"/>
      <c r="Q28" s="60"/>
      <c r="R28" s="60"/>
      <c r="S28" s="407"/>
      <c r="T28" s="272"/>
      <c r="U28" s="272"/>
      <c r="V28" s="272"/>
      <c r="W28" s="272"/>
      <c r="X28" s="272"/>
      <c r="Y28" s="262"/>
      <c r="Z28" s="262"/>
      <c r="AA28" s="262"/>
      <c r="AB28" s="262"/>
      <c r="AC28" s="262"/>
      <c r="AD28" s="262"/>
      <c r="AE28" s="262"/>
      <c r="AF28" s="262"/>
      <c r="AG28" s="262"/>
      <c r="AH28" s="262"/>
      <c r="AI28" s="262"/>
      <c r="AJ28" s="17"/>
    </row>
    <row r="29" spans="1:36" ht="77.25" customHeight="1">
      <c r="A29" s="472"/>
      <c r="B29" s="44" t="s">
        <v>267</v>
      </c>
      <c r="C29" s="177" t="s">
        <v>268</v>
      </c>
      <c r="D29" s="139" t="s">
        <v>269</v>
      </c>
      <c r="E29" s="139" t="s">
        <v>270</v>
      </c>
      <c r="F29" s="141">
        <v>43268</v>
      </c>
      <c r="G29" s="141">
        <v>44562</v>
      </c>
      <c r="H29" s="145" t="s">
        <v>979</v>
      </c>
      <c r="I29" s="143">
        <v>450000</v>
      </c>
      <c r="J29" s="178" t="s">
        <v>1002</v>
      </c>
      <c r="K29" s="141" t="s">
        <v>272</v>
      </c>
      <c r="L29" s="141"/>
      <c r="M29" s="156" t="s">
        <v>1003</v>
      </c>
      <c r="N29" s="60"/>
      <c r="O29" s="60"/>
      <c r="P29" s="60"/>
      <c r="Q29" s="60" t="s">
        <v>99</v>
      </c>
      <c r="R29" s="60"/>
      <c r="S29" s="407"/>
      <c r="T29" s="272" t="s">
        <v>1004</v>
      </c>
      <c r="U29" s="272"/>
      <c r="V29" s="272"/>
      <c r="W29" s="269" t="s">
        <v>984</v>
      </c>
      <c r="X29" s="272" t="s">
        <v>1005</v>
      </c>
      <c r="Y29" s="262"/>
      <c r="Z29" s="262"/>
      <c r="AA29" s="262"/>
      <c r="AB29" s="262"/>
      <c r="AC29" s="273">
        <v>44621</v>
      </c>
      <c r="AD29" s="262"/>
      <c r="AE29" s="262"/>
      <c r="AF29" s="262"/>
      <c r="AG29" s="262"/>
      <c r="AH29" s="262"/>
      <c r="AI29" s="262" t="s">
        <v>1006</v>
      </c>
      <c r="AJ29" s="17"/>
    </row>
    <row r="30" spans="1:36" ht="77.25" customHeight="1">
      <c r="A30" s="472"/>
      <c r="B30" s="44" t="s">
        <v>278</v>
      </c>
      <c r="C30" s="147" t="s">
        <v>763</v>
      </c>
      <c r="D30" s="139"/>
      <c r="E30" s="139"/>
      <c r="F30" s="141"/>
      <c r="G30" s="141"/>
      <c r="H30" s="141"/>
      <c r="I30" s="143"/>
      <c r="J30" s="141"/>
      <c r="K30" s="141"/>
      <c r="L30" s="141"/>
      <c r="M30" s="144"/>
      <c r="N30" s="60"/>
      <c r="O30" s="60"/>
      <c r="P30" s="60"/>
      <c r="Q30" s="60"/>
      <c r="R30" s="60"/>
      <c r="S30" s="407"/>
      <c r="T30" s="262"/>
      <c r="U30" s="262"/>
      <c r="V30" s="262"/>
      <c r="W30" s="262"/>
      <c r="X30" s="262"/>
      <c r="Y30" s="262"/>
      <c r="Z30" s="262"/>
      <c r="AA30" s="262"/>
      <c r="AB30" s="262"/>
      <c r="AC30" s="262"/>
      <c r="AD30" s="262"/>
      <c r="AE30" s="262"/>
      <c r="AF30" s="262"/>
      <c r="AG30" s="262"/>
      <c r="AH30" s="262"/>
      <c r="AI30" s="262"/>
      <c r="AJ30" s="17"/>
    </row>
    <row r="31" spans="1:36" ht="77.25" customHeight="1">
      <c r="A31" s="472"/>
      <c r="B31" s="44" t="s">
        <v>289</v>
      </c>
      <c r="C31" s="147" t="s">
        <v>290</v>
      </c>
      <c r="D31" s="159" t="s">
        <v>300</v>
      </c>
      <c r="E31" s="139" t="s">
        <v>292</v>
      </c>
      <c r="F31" s="141">
        <v>43268</v>
      </c>
      <c r="G31" s="180">
        <v>44470</v>
      </c>
      <c r="H31" s="181" t="s">
        <v>301</v>
      </c>
      <c r="I31" s="143">
        <v>100000</v>
      </c>
      <c r="J31" s="159" t="s">
        <v>1007</v>
      </c>
      <c r="K31" s="141" t="s">
        <v>97</v>
      </c>
      <c r="L31" s="141"/>
      <c r="M31" s="176" t="s">
        <v>1008</v>
      </c>
      <c r="N31" s="60"/>
      <c r="O31" s="60"/>
      <c r="P31" s="60"/>
      <c r="Q31" s="60" t="s">
        <v>99</v>
      </c>
      <c r="R31" s="60"/>
      <c r="S31" s="407"/>
      <c r="T31" s="262" t="s">
        <v>1009</v>
      </c>
      <c r="U31" s="274"/>
      <c r="V31" s="262"/>
      <c r="W31" s="262" t="s">
        <v>1010</v>
      </c>
      <c r="X31" s="272" t="s">
        <v>1011</v>
      </c>
      <c r="Y31" s="272" t="s">
        <v>1012</v>
      </c>
      <c r="Z31" s="272" t="s">
        <v>1013</v>
      </c>
      <c r="AA31" s="262" t="s">
        <v>1014</v>
      </c>
      <c r="AB31" s="262"/>
      <c r="AC31" s="273">
        <v>45078</v>
      </c>
      <c r="AD31" s="262" t="s">
        <v>1015</v>
      </c>
      <c r="AE31" s="262"/>
      <c r="AF31" s="262" t="s">
        <v>1016</v>
      </c>
      <c r="AG31" s="262"/>
      <c r="AH31" s="262"/>
      <c r="AI31" s="262"/>
      <c r="AJ31" s="17"/>
    </row>
    <row r="32" spans="1:36" ht="77.25" customHeight="1">
      <c r="A32" s="472"/>
      <c r="B32" s="44" t="s">
        <v>304</v>
      </c>
      <c r="C32" s="147" t="s">
        <v>305</v>
      </c>
      <c r="D32" s="159" t="s">
        <v>776</v>
      </c>
      <c r="E32" s="159" t="s">
        <v>777</v>
      </c>
      <c r="F32" s="141">
        <v>43268</v>
      </c>
      <c r="G32" s="182">
        <v>45078</v>
      </c>
      <c r="H32" s="142" t="s">
        <v>778</v>
      </c>
      <c r="I32" s="143">
        <v>20000</v>
      </c>
      <c r="J32" s="159" t="s">
        <v>1017</v>
      </c>
      <c r="K32" s="141" t="s">
        <v>97</v>
      </c>
      <c r="L32" s="141"/>
      <c r="M32" s="159" t="s">
        <v>1018</v>
      </c>
      <c r="N32" s="60"/>
      <c r="O32" s="60"/>
      <c r="P32" s="60"/>
      <c r="Q32" s="60" t="s">
        <v>99</v>
      </c>
      <c r="R32" s="60"/>
      <c r="S32" s="407"/>
      <c r="T32" s="262" t="s">
        <v>1019</v>
      </c>
      <c r="U32" s="262"/>
      <c r="V32" s="262"/>
      <c r="W32" s="262" t="s">
        <v>1020</v>
      </c>
      <c r="X32" s="262"/>
      <c r="Y32" s="262"/>
      <c r="Z32" s="262"/>
      <c r="AA32" s="262"/>
      <c r="AB32" s="262"/>
      <c r="AC32" s="262"/>
      <c r="AD32" s="262"/>
      <c r="AE32" s="262"/>
      <c r="AF32" s="272" t="s">
        <v>1021</v>
      </c>
      <c r="AG32" s="262"/>
      <c r="AH32" s="262"/>
      <c r="AI32" s="262" t="s">
        <v>1022</v>
      </c>
      <c r="AJ32" s="17"/>
    </row>
    <row r="33" spans="1:36" ht="77.25" customHeight="1">
      <c r="A33" s="472"/>
      <c r="B33" s="44" t="s">
        <v>316</v>
      </c>
      <c r="C33" s="147" t="s">
        <v>781</v>
      </c>
      <c r="D33" s="139"/>
      <c r="E33" s="139"/>
      <c r="F33" s="141"/>
      <c r="G33" s="141"/>
      <c r="H33" s="145"/>
      <c r="I33" s="143"/>
      <c r="J33" s="141"/>
      <c r="K33" s="141"/>
      <c r="L33" s="141"/>
      <c r="M33" s="144"/>
      <c r="N33" s="60"/>
      <c r="O33" s="60"/>
      <c r="P33" s="60"/>
      <c r="Q33" s="60"/>
      <c r="R33" s="60"/>
      <c r="S33" s="407"/>
      <c r="T33" s="262"/>
      <c r="U33" s="262"/>
      <c r="V33" s="262"/>
      <c r="W33" s="262"/>
      <c r="X33" s="262"/>
      <c r="Y33" s="262"/>
      <c r="Z33" s="262"/>
      <c r="AA33" s="262"/>
      <c r="AB33" s="262"/>
      <c r="AC33" s="262"/>
      <c r="AD33" s="262"/>
      <c r="AE33" s="262"/>
      <c r="AF33" s="262"/>
      <c r="AG33" s="262"/>
      <c r="AH33" s="262"/>
      <c r="AI33" s="262"/>
      <c r="AJ33" s="17"/>
    </row>
    <row r="34" spans="1:36" ht="77.25" customHeight="1">
      <c r="A34" s="472"/>
      <c r="B34" s="44" t="s">
        <v>324</v>
      </c>
      <c r="C34" s="147" t="s">
        <v>781</v>
      </c>
      <c r="D34" s="139"/>
      <c r="E34" s="139"/>
      <c r="F34" s="141"/>
      <c r="G34" s="141"/>
      <c r="H34" s="141"/>
      <c r="I34" s="143"/>
      <c r="J34" s="145"/>
      <c r="K34" s="141"/>
      <c r="L34" s="141"/>
      <c r="M34" s="144"/>
      <c r="N34" s="60"/>
      <c r="O34" s="60"/>
      <c r="P34" s="60"/>
      <c r="Q34" s="60"/>
      <c r="R34" s="60"/>
      <c r="S34" s="407"/>
      <c r="T34" s="262"/>
      <c r="U34" s="262"/>
      <c r="V34" s="262"/>
      <c r="W34" s="262"/>
      <c r="X34" s="262"/>
      <c r="Y34" s="262"/>
      <c r="Z34" s="262"/>
      <c r="AA34" s="262"/>
      <c r="AB34" s="262"/>
      <c r="AC34" s="262"/>
      <c r="AD34" s="262"/>
      <c r="AE34" s="262"/>
      <c r="AF34" s="262"/>
      <c r="AG34" s="262"/>
      <c r="AH34" s="262"/>
      <c r="AI34" s="262"/>
      <c r="AJ34" s="17"/>
    </row>
    <row r="35" spans="1:36" ht="77.25" customHeight="1">
      <c r="A35" s="472"/>
      <c r="B35" s="44" t="s">
        <v>333</v>
      </c>
      <c r="C35" s="147" t="s">
        <v>334</v>
      </c>
      <c r="D35" s="139" t="s">
        <v>335</v>
      </c>
      <c r="E35" s="139" t="s">
        <v>336</v>
      </c>
      <c r="F35" s="182">
        <v>44136</v>
      </c>
      <c r="G35" s="182">
        <v>44531</v>
      </c>
      <c r="H35" s="145" t="s">
        <v>141</v>
      </c>
      <c r="I35" s="143">
        <v>0</v>
      </c>
      <c r="J35" s="145" t="s">
        <v>1023</v>
      </c>
      <c r="K35" s="141" t="s">
        <v>97</v>
      </c>
      <c r="L35" s="141"/>
      <c r="M35" s="186" t="s">
        <v>1024</v>
      </c>
      <c r="N35" s="60"/>
      <c r="O35" s="60" t="s">
        <v>99</v>
      </c>
      <c r="P35" s="60"/>
      <c r="Q35" s="60"/>
      <c r="R35" s="60"/>
      <c r="S35" s="407"/>
      <c r="T35" s="262" t="s">
        <v>1025</v>
      </c>
      <c r="U35" s="262"/>
      <c r="V35" s="262" t="s">
        <v>1026</v>
      </c>
      <c r="W35" s="262" t="s">
        <v>1020</v>
      </c>
      <c r="X35" s="262" t="s">
        <v>1027</v>
      </c>
      <c r="Y35" s="262"/>
      <c r="Z35" s="262"/>
      <c r="AA35" s="262"/>
      <c r="AB35" s="275">
        <v>44440</v>
      </c>
      <c r="AC35" s="275">
        <v>44713</v>
      </c>
      <c r="AE35" s="262"/>
      <c r="AF35" s="272" t="s">
        <v>1028</v>
      </c>
      <c r="AG35" s="262"/>
      <c r="AH35" s="262"/>
      <c r="AI35" s="262" t="s">
        <v>1029</v>
      </c>
      <c r="AJ35" s="17"/>
    </row>
    <row r="36" spans="1:36" ht="77.25" customHeight="1">
      <c r="A36" s="471" t="s">
        <v>341</v>
      </c>
      <c r="B36" s="44" t="s">
        <v>342</v>
      </c>
      <c r="C36" s="156" t="s">
        <v>349</v>
      </c>
      <c r="D36" s="139" t="s">
        <v>733</v>
      </c>
      <c r="E36" s="139" t="s">
        <v>345</v>
      </c>
      <c r="F36" s="173">
        <v>43678</v>
      </c>
      <c r="G36" s="173">
        <v>44409</v>
      </c>
      <c r="H36" s="145" t="s">
        <v>790</v>
      </c>
      <c r="I36" s="143">
        <v>0</v>
      </c>
      <c r="J36" s="151" t="s">
        <v>1030</v>
      </c>
      <c r="K36" s="141" t="s">
        <v>97</v>
      </c>
      <c r="L36" s="141"/>
      <c r="M36" s="139" t="s">
        <v>1031</v>
      </c>
      <c r="N36" s="60"/>
      <c r="O36" s="60"/>
      <c r="P36" s="60" t="s">
        <v>99</v>
      </c>
      <c r="Q36" s="60"/>
      <c r="R36" s="60"/>
      <c r="S36" s="407"/>
      <c r="T36" s="264" t="s">
        <v>1032</v>
      </c>
      <c r="U36" s="264"/>
      <c r="V36" s="264" t="s">
        <v>1033</v>
      </c>
      <c r="W36" s="264" t="s">
        <v>1034</v>
      </c>
      <c r="X36" s="264"/>
      <c r="Y36" s="264"/>
      <c r="Z36" s="264"/>
      <c r="AA36" s="264"/>
      <c r="AB36" s="264"/>
      <c r="AC36" s="270">
        <v>45078</v>
      </c>
      <c r="AD36" s="264"/>
      <c r="AE36" s="264"/>
      <c r="AF36" s="264" t="s">
        <v>1035</v>
      </c>
      <c r="AG36" s="264"/>
      <c r="AH36" s="264"/>
      <c r="AI36" s="264"/>
      <c r="AJ36" s="17"/>
    </row>
    <row r="37" spans="1:36" ht="77.25" customHeight="1">
      <c r="A37" s="472"/>
      <c r="B37" s="44" t="s">
        <v>353</v>
      </c>
      <c r="C37" s="168" t="s">
        <v>797</v>
      </c>
      <c r="D37" s="156" t="s">
        <v>798</v>
      </c>
      <c r="E37" s="139" t="s">
        <v>356</v>
      </c>
      <c r="F37" s="141">
        <v>43252</v>
      </c>
      <c r="G37" s="141">
        <v>44562</v>
      </c>
      <c r="H37" s="145" t="s">
        <v>1036</v>
      </c>
      <c r="I37" s="143">
        <v>50000</v>
      </c>
      <c r="J37" s="156" t="s">
        <v>1037</v>
      </c>
      <c r="K37" s="141" t="s">
        <v>97</v>
      </c>
      <c r="L37" s="145"/>
      <c r="M37" s="139" t="s">
        <v>1038</v>
      </c>
      <c r="N37" s="60"/>
      <c r="O37" s="60"/>
      <c r="P37" s="60"/>
      <c r="Q37" s="60" t="s">
        <v>99</v>
      </c>
      <c r="R37" s="60"/>
      <c r="S37" s="407"/>
      <c r="T37" s="264" t="s">
        <v>1039</v>
      </c>
      <c r="U37" s="264"/>
      <c r="V37" s="62"/>
      <c r="W37" s="264" t="s">
        <v>1040</v>
      </c>
      <c r="X37" s="266"/>
      <c r="Y37" s="264"/>
      <c r="Z37" s="264"/>
      <c r="AA37" s="264"/>
      <c r="AB37" s="264"/>
      <c r="AC37" s="270">
        <v>45108</v>
      </c>
      <c r="AD37" s="264"/>
      <c r="AE37" s="264"/>
      <c r="AF37" s="264"/>
      <c r="AG37" s="264"/>
      <c r="AH37" s="264"/>
      <c r="AI37" s="264"/>
      <c r="AJ37" s="17"/>
    </row>
    <row r="38" spans="1:36" ht="77.25" customHeight="1">
      <c r="A38" s="472"/>
      <c r="B38" s="44" t="s">
        <v>364</v>
      </c>
      <c r="C38" s="139" t="s">
        <v>365</v>
      </c>
      <c r="D38" s="139" t="s">
        <v>806</v>
      </c>
      <c r="E38" s="139" t="s">
        <v>367</v>
      </c>
      <c r="F38" s="141">
        <v>43252</v>
      </c>
      <c r="G38" s="276">
        <v>44896</v>
      </c>
      <c r="H38" s="154" t="s">
        <v>301</v>
      </c>
      <c r="I38" s="143">
        <v>12000</v>
      </c>
      <c r="J38" s="145" t="s">
        <v>1041</v>
      </c>
      <c r="K38" s="141" t="s">
        <v>97</v>
      </c>
      <c r="L38" s="141"/>
      <c r="M38" s="139" t="s">
        <v>1042</v>
      </c>
      <c r="N38" s="60"/>
      <c r="O38" s="60"/>
      <c r="P38" s="60"/>
      <c r="Q38" s="60" t="s">
        <v>99</v>
      </c>
      <c r="R38" s="60"/>
      <c r="S38" s="407"/>
      <c r="T38" s="264" t="s">
        <v>1043</v>
      </c>
      <c r="U38" s="266"/>
      <c r="V38" s="264" t="s">
        <v>489</v>
      </c>
      <c r="W38" s="264" t="s">
        <v>374</v>
      </c>
      <c r="X38" s="266"/>
      <c r="Y38" s="264"/>
      <c r="Z38" s="264"/>
      <c r="AA38" s="264"/>
      <c r="AB38" s="264"/>
      <c r="AC38" s="267"/>
      <c r="AD38" s="264" t="s">
        <v>1015</v>
      </c>
      <c r="AE38" s="264"/>
      <c r="AF38" s="264" t="s">
        <v>1044</v>
      </c>
      <c r="AG38" s="264"/>
      <c r="AH38" s="264"/>
      <c r="AI38" s="264"/>
      <c r="AJ38" s="17"/>
    </row>
    <row r="39" spans="1:36" ht="77.25" customHeight="1">
      <c r="A39" s="472"/>
      <c r="B39" s="44" t="s">
        <v>376</v>
      </c>
      <c r="C39" s="151" t="s">
        <v>386</v>
      </c>
      <c r="D39" s="151" t="s">
        <v>808</v>
      </c>
      <c r="E39" s="151" t="s">
        <v>809</v>
      </c>
      <c r="F39" s="173">
        <v>43252</v>
      </c>
      <c r="G39" s="173">
        <v>45078</v>
      </c>
      <c r="H39" s="158" t="s">
        <v>301</v>
      </c>
      <c r="I39" s="143">
        <v>15000</v>
      </c>
      <c r="J39" s="145" t="s">
        <v>1045</v>
      </c>
      <c r="K39" s="141" t="s">
        <v>97</v>
      </c>
      <c r="L39" s="141"/>
      <c r="M39" s="139" t="s">
        <v>1046</v>
      </c>
      <c r="N39" s="60"/>
      <c r="O39" s="60"/>
      <c r="P39" s="60"/>
      <c r="Q39" s="60" t="s">
        <v>99</v>
      </c>
      <c r="R39" s="60"/>
      <c r="S39" s="407"/>
      <c r="T39" s="264" t="s">
        <v>1047</v>
      </c>
      <c r="U39" s="269" t="s">
        <v>1048</v>
      </c>
      <c r="V39" s="264"/>
      <c r="W39" s="264" t="s">
        <v>1049</v>
      </c>
      <c r="X39" s="264"/>
      <c r="Y39" s="269" t="s">
        <v>1050</v>
      </c>
      <c r="Z39" s="264"/>
      <c r="AA39" s="264"/>
      <c r="AB39" s="264"/>
      <c r="AC39" s="264"/>
      <c r="AD39" s="264" t="s">
        <v>1015</v>
      </c>
      <c r="AE39" s="264"/>
      <c r="AF39" s="264"/>
      <c r="AG39" s="264"/>
      <c r="AH39" s="264"/>
      <c r="AI39" s="264"/>
      <c r="AJ39" s="17"/>
    </row>
    <row r="40" spans="1:36" ht="77.25" customHeight="1">
      <c r="A40" s="472"/>
      <c r="B40" s="44" t="s">
        <v>388</v>
      </c>
      <c r="C40" s="151" t="s">
        <v>1051</v>
      </c>
      <c r="D40" s="151" t="s">
        <v>1052</v>
      </c>
      <c r="E40" s="139" t="s">
        <v>391</v>
      </c>
      <c r="F40" s="141">
        <v>43252</v>
      </c>
      <c r="G40" s="141">
        <v>44896</v>
      </c>
      <c r="H40" s="145" t="s">
        <v>374</v>
      </c>
      <c r="I40" s="143">
        <v>60000</v>
      </c>
      <c r="J40" s="145" t="s">
        <v>1053</v>
      </c>
      <c r="K40" s="145" t="s">
        <v>97</v>
      </c>
      <c r="L40" s="141"/>
      <c r="M40" s="139" t="s">
        <v>1054</v>
      </c>
      <c r="N40" s="60"/>
      <c r="O40" s="60"/>
      <c r="P40" s="60"/>
      <c r="Q40" s="60" t="s">
        <v>99</v>
      </c>
      <c r="R40" s="60"/>
      <c r="S40" s="407"/>
      <c r="T40" s="264" t="s">
        <v>1055</v>
      </c>
      <c r="U40" s="269" t="s">
        <v>1056</v>
      </c>
      <c r="V40" s="264" t="s">
        <v>1057</v>
      </c>
      <c r="W40" s="264" t="s">
        <v>374</v>
      </c>
      <c r="X40" s="264" t="s">
        <v>1058</v>
      </c>
      <c r="Y40" s="264"/>
      <c r="Z40" s="264"/>
      <c r="AA40" s="264"/>
      <c r="AB40" s="264"/>
      <c r="AC40" s="264"/>
      <c r="AD40" s="264" t="s">
        <v>1015</v>
      </c>
      <c r="AE40" s="264"/>
      <c r="AF40" s="264" t="s">
        <v>1059</v>
      </c>
      <c r="AG40" s="264"/>
      <c r="AH40" s="264"/>
      <c r="AI40" s="264"/>
      <c r="AJ40" s="17"/>
    </row>
    <row r="41" spans="1:36" ht="77.25" customHeight="1">
      <c r="A41" s="472"/>
      <c r="B41" s="44" t="s">
        <v>400</v>
      </c>
      <c r="C41" s="176" t="s">
        <v>401</v>
      </c>
      <c r="D41" s="176" t="s">
        <v>1060</v>
      </c>
      <c r="E41" s="139" t="s">
        <v>403</v>
      </c>
      <c r="F41" s="141">
        <v>43252</v>
      </c>
      <c r="G41" s="141">
        <v>44896</v>
      </c>
      <c r="H41" s="141" t="s">
        <v>293</v>
      </c>
      <c r="I41" s="143">
        <v>0</v>
      </c>
      <c r="J41" s="145" t="s">
        <v>1061</v>
      </c>
      <c r="K41" s="154" t="s">
        <v>97</v>
      </c>
      <c r="L41" s="141"/>
      <c r="M41" s="139" t="s">
        <v>408</v>
      </c>
      <c r="N41" s="60"/>
      <c r="O41" s="60"/>
      <c r="P41" s="60"/>
      <c r="Q41" s="60" t="s">
        <v>99</v>
      </c>
      <c r="R41" s="60"/>
      <c r="S41" s="407"/>
      <c r="T41" s="264" t="s">
        <v>1062</v>
      </c>
      <c r="U41" s="269" t="s">
        <v>1063</v>
      </c>
      <c r="V41" s="264"/>
      <c r="W41" s="264" t="s">
        <v>1064</v>
      </c>
      <c r="X41" s="264" t="s">
        <v>1065</v>
      </c>
      <c r="Y41" s="264"/>
      <c r="Z41" s="264"/>
      <c r="AA41" s="264"/>
      <c r="AB41" s="264"/>
      <c r="AC41" s="264"/>
      <c r="AD41" s="264" t="s">
        <v>465</v>
      </c>
      <c r="AE41" s="264"/>
      <c r="AF41" s="264" t="s">
        <v>1066</v>
      </c>
      <c r="AG41" s="264"/>
      <c r="AH41" s="264"/>
      <c r="AI41" s="264"/>
      <c r="AJ41" s="17"/>
    </row>
    <row r="42" spans="1:36" ht="77.25" customHeight="1">
      <c r="A42" s="472"/>
      <c r="B42" s="44" t="s">
        <v>409</v>
      </c>
      <c r="C42" s="152" t="s">
        <v>410</v>
      </c>
      <c r="D42" s="139" t="s">
        <v>411</v>
      </c>
      <c r="E42" s="139" t="s">
        <v>412</v>
      </c>
      <c r="F42" s="141">
        <v>43252</v>
      </c>
      <c r="G42" s="141">
        <v>44896</v>
      </c>
      <c r="H42" s="141" t="s">
        <v>413</v>
      </c>
      <c r="I42" s="143">
        <v>50000</v>
      </c>
      <c r="J42" s="154" t="s">
        <v>1067</v>
      </c>
      <c r="K42" s="145" t="s">
        <v>97</v>
      </c>
      <c r="L42" s="141"/>
      <c r="M42" s="139" t="s">
        <v>1068</v>
      </c>
      <c r="N42" s="60"/>
      <c r="O42" s="60" t="s">
        <v>99</v>
      </c>
      <c r="P42" s="60"/>
      <c r="Q42" s="60"/>
      <c r="R42" s="60"/>
      <c r="S42" s="407"/>
      <c r="T42" s="264" t="s">
        <v>1025</v>
      </c>
      <c r="U42" s="264"/>
      <c r="V42" s="264" t="s">
        <v>1069</v>
      </c>
      <c r="W42" s="269" t="s">
        <v>1070</v>
      </c>
      <c r="X42" s="264" t="s">
        <v>1071</v>
      </c>
      <c r="Y42" s="264"/>
      <c r="Z42" s="264"/>
      <c r="AA42" s="264"/>
      <c r="AB42" s="264"/>
      <c r="AC42" s="264"/>
      <c r="AD42" s="264"/>
      <c r="AE42" s="264"/>
      <c r="AF42" s="264" t="s">
        <v>1072</v>
      </c>
      <c r="AG42" s="264"/>
      <c r="AH42" s="264"/>
      <c r="AI42" s="264"/>
      <c r="AJ42" s="17"/>
    </row>
    <row r="43" spans="1:36" ht="77.25" customHeight="1">
      <c r="A43" s="472"/>
      <c r="B43" s="44" t="s">
        <v>420</v>
      </c>
      <c r="C43" s="176" t="s">
        <v>421</v>
      </c>
      <c r="D43" s="139" t="s">
        <v>422</v>
      </c>
      <c r="E43" s="152" t="s">
        <v>827</v>
      </c>
      <c r="F43" s="141">
        <v>43252</v>
      </c>
      <c r="G43" s="173">
        <v>45078</v>
      </c>
      <c r="H43" s="141" t="s">
        <v>424</v>
      </c>
      <c r="I43" s="143">
        <v>180000</v>
      </c>
      <c r="J43" s="145" t="s">
        <v>1073</v>
      </c>
      <c r="K43" s="145" t="s">
        <v>97</v>
      </c>
      <c r="L43" s="141"/>
      <c r="M43" s="156" t="s">
        <v>1074</v>
      </c>
      <c r="N43" s="60"/>
      <c r="O43" s="60"/>
      <c r="P43" s="60"/>
      <c r="Q43" s="60" t="s">
        <v>99</v>
      </c>
      <c r="R43" s="60"/>
      <c r="S43" s="407" t="s">
        <v>77</v>
      </c>
      <c r="T43" s="269" t="s">
        <v>1075</v>
      </c>
      <c r="U43" s="176" t="s">
        <v>1076</v>
      </c>
      <c r="V43" s="264" t="s">
        <v>1077</v>
      </c>
      <c r="W43" s="264" t="s">
        <v>424</v>
      </c>
      <c r="X43" s="264"/>
      <c r="Y43" s="264"/>
      <c r="Z43" s="264"/>
      <c r="AA43" s="264"/>
      <c r="AB43" s="264"/>
      <c r="AC43" s="264"/>
      <c r="AD43" s="264"/>
      <c r="AE43" s="264"/>
      <c r="AF43" s="264"/>
      <c r="AG43" s="264"/>
      <c r="AH43" s="264"/>
      <c r="AI43" s="264"/>
      <c r="AJ43" s="17"/>
    </row>
    <row r="44" spans="1:36" ht="77.25" customHeight="1">
      <c r="A44" s="472"/>
      <c r="B44" s="44" t="s">
        <v>432</v>
      </c>
      <c r="C44" s="176" t="s">
        <v>433</v>
      </c>
      <c r="D44" s="139" t="s">
        <v>434</v>
      </c>
      <c r="E44" s="139" t="s">
        <v>435</v>
      </c>
      <c r="F44" s="141">
        <v>43252</v>
      </c>
      <c r="G44" s="182">
        <v>45078</v>
      </c>
      <c r="H44" s="141" t="s">
        <v>424</v>
      </c>
      <c r="I44" s="143">
        <v>300000</v>
      </c>
      <c r="J44" s="152" t="s">
        <v>1078</v>
      </c>
      <c r="K44" s="145" t="s">
        <v>437</v>
      </c>
      <c r="L44" s="141"/>
      <c r="M44" s="160" t="s">
        <v>1079</v>
      </c>
      <c r="N44" s="60"/>
      <c r="O44" s="60"/>
      <c r="P44" s="60"/>
      <c r="Q44" s="60" t="s">
        <v>99</v>
      </c>
      <c r="R44" s="60"/>
      <c r="S44" s="407"/>
      <c r="T44" s="269" t="s">
        <v>1075</v>
      </c>
      <c r="U44" s="176" t="s">
        <v>1076</v>
      </c>
      <c r="V44" s="262"/>
      <c r="W44" s="264" t="s">
        <v>424</v>
      </c>
      <c r="X44" s="262"/>
      <c r="Y44" s="262" t="s">
        <v>1080</v>
      </c>
      <c r="Z44" s="262" t="s">
        <v>1081</v>
      </c>
      <c r="AA44" s="262"/>
      <c r="AB44" s="262"/>
      <c r="AC44" s="262"/>
      <c r="AD44" s="262"/>
      <c r="AE44" s="262"/>
      <c r="AF44" s="272" t="s">
        <v>1082</v>
      </c>
      <c r="AG44" s="262" t="s">
        <v>97</v>
      </c>
      <c r="AH44" s="262" t="s">
        <v>97</v>
      </c>
      <c r="AI44" s="262" t="s">
        <v>1083</v>
      </c>
      <c r="AJ44" s="17"/>
    </row>
    <row r="45" spans="1:36" ht="77.25" customHeight="1">
      <c r="A45" s="472"/>
      <c r="B45" s="44" t="s">
        <v>444</v>
      </c>
      <c r="C45" s="147" t="s">
        <v>976</v>
      </c>
      <c r="D45" s="139"/>
      <c r="E45" s="139"/>
      <c r="F45" s="141"/>
      <c r="G45" s="141"/>
      <c r="H45" s="145"/>
      <c r="I45" s="143"/>
      <c r="J45" s="156"/>
      <c r="K45" s="145"/>
      <c r="L45" s="141"/>
      <c r="M45" s="139"/>
      <c r="N45" s="60"/>
      <c r="O45" s="60"/>
      <c r="P45" s="60"/>
      <c r="Q45" s="60"/>
      <c r="R45" s="60"/>
      <c r="S45" s="407"/>
      <c r="T45" s="262"/>
      <c r="U45" s="262"/>
      <c r="V45" s="262"/>
      <c r="W45" s="262"/>
      <c r="X45" s="262"/>
      <c r="Y45" s="262"/>
      <c r="Z45" s="262"/>
      <c r="AA45" s="262"/>
      <c r="AB45" s="262"/>
      <c r="AC45" s="262"/>
      <c r="AD45" s="262"/>
      <c r="AE45" s="262"/>
      <c r="AF45" s="262"/>
      <c r="AG45" s="262"/>
      <c r="AH45" s="262"/>
      <c r="AI45" s="262"/>
      <c r="AJ45" s="17"/>
    </row>
    <row r="46" spans="1:36" ht="77.25" customHeight="1">
      <c r="A46" s="472"/>
      <c r="B46" s="44" t="s">
        <v>453</v>
      </c>
      <c r="C46" s="156" t="s">
        <v>844</v>
      </c>
      <c r="D46" s="151" t="s">
        <v>455</v>
      </c>
      <c r="E46" s="151" t="s">
        <v>1084</v>
      </c>
      <c r="F46" s="173">
        <v>43252</v>
      </c>
      <c r="G46" s="173">
        <v>44896</v>
      </c>
      <c r="H46" s="142" t="s">
        <v>374</v>
      </c>
      <c r="I46" s="277">
        <v>0</v>
      </c>
      <c r="J46" s="152" t="s">
        <v>1085</v>
      </c>
      <c r="K46" s="145" t="s">
        <v>97</v>
      </c>
      <c r="L46" s="141"/>
      <c r="M46" s="139" t="s">
        <v>1086</v>
      </c>
      <c r="N46" s="60"/>
      <c r="O46" s="60"/>
      <c r="P46" s="60"/>
      <c r="Q46" s="60" t="s">
        <v>99</v>
      </c>
      <c r="R46" s="60"/>
      <c r="S46" s="407"/>
      <c r="T46" s="262" t="s">
        <v>1087</v>
      </c>
      <c r="U46" s="278" t="s">
        <v>1088</v>
      </c>
      <c r="V46" s="262"/>
      <c r="W46" s="262" t="s">
        <v>1089</v>
      </c>
      <c r="X46" s="262" t="s">
        <v>1090</v>
      </c>
      <c r="Y46" s="262"/>
      <c r="Z46" s="262"/>
      <c r="AA46" s="262"/>
      <c r="AB46" s="262"/>
      <c r="AC46" s="262"/>
      <c r="AD46" s="262" t="s">
        <v>1091</v>
      </c>
      <c r="AE46" s="262"/>
      <c r="AF46" s="262"/>
      <c r="AG46" s="262"/>
      <c r="AH46" s="262"/>
      <c r="AI46" s="262"/>
      <c r="AJ46" s="17"/>
    </row>
    <row r="47" spans="1:36" ht="77.25" customHeight="1">
      <c r="A47" s="472"/>
      <c r="B47" s="44" t="s">
        <v>461</v>
      </c>
      <c r="C47" s="140" t="s">
        <v>851</v>
      </c>
      <c r="D47" s="140" t="s">
        <v>852</v>
      </c>
      <c r="E47" s="139" t="s">
        <v>464</v>
      </c>
      <c r="F47" s="173">
        <v>43831</v>
      </c>
      <c r="G47" s="182">
        <v>44531</v>
      </c>
      <c r="H47" s="279" t="s">
        <v>122</v>
      </c>
      <c r="I47" s="280">
        <v>40000</v>
      </c>
      <c r="J47" s="281" t="s">
        <v>846</v>
      </c>
      <c r="K47" s="141" t="s">
        <v>466</v>
      </c>
      <c r="L47" s="141"/>
      <c r="M47" s="156" t="s">
        <v>1092</v>
      </c>
      <c r="N47" s="60"/>
      <c r="O47" s="60" t="s">
        <v>99</v>
      </c>
      <c r="P47" s="60"/>
      <c r="Q47" s="60"/>
      <c r="R47" s="60"/>
      <c r="S47" s="407"/>
      <c r="T47" s="262" t="s">
        <v>1093</v>
      </c>
      <c r="U47" s="262"/>
      <c r="V47" s="262" t="s">
        <v>1094</v>
      </c>
      <c r="W47" s="262" t="s">
        <v>1095</v>
      </c>
      <c r="X47" s="262" t="s">
        <v>1096</v>
      </c>
      <c r="Y47" s="140" t="s">
        <v>1097</v>
      </c>
      <c r="Z47" s="140"/>
      <c r="AA47" s="139"/>
      <c r="AB47" s="262"/>
      <c r="AC47" s="275">
        <v>45078</v>
      </c>
      <c r="AD47" s="262" t="s">
        <v>465</v>
      </c>
      <c r="AE47" s="282"/>
      <c r="AF47" s="262" t="s">
        <v>1098</v>
      </c>
      <c r="AG47" s="262" t="s">
        <v>1099</v>
      </c>
      <c r="AH47" s="262"/>
      <c r="AI47" s="262" t="s">
        <v>1100</v>
      </c>
      <c r="AJ47" s="17"/>
    </row>
    <row r="48" spans="1:36" ht="77.25" customHeight="1">
      <c r="A48" s="472"/>
      <c r="B48" s="44" t="s">
        <v>471</v>
      </c>
      <c r="C48" s="139" t="s">
        <v>472</v>
      </c>
      <c r="D48" s="139" t="s">
        <v>473</v>
      </c>
      <c r="E48" s="139" t="s">
        <v>474</v>
      </c>
      <c r="F48" s="173">
        <v>43252</v>
      </c>
      <c r="G48" s="173">
        <v>45078</v>
      </c>
      <c r="H48" s="145" t="s">
        <v>465</v>
      </c>
      <c r="I48" s="143">
        <v>18000</v>
      </c>
      <c r="J48" s="152" t="s">
        <v>1101</v>
      </c>
      <c r="K48" s="145" t="s">
        <v>476</v>
      </c>
      <c r="L48" s="141"/>
      <c r="M48" s="139" t="s">
        <v>1102</v>
      </c>
      <c r="N48" s="60"/>
      <c r="O48" s="60"/>
      <c r="P48" s="60"/>
      <c r="Q48" s="60" t="s">
        <v>99</v>
      </c>
      <c r="R48" s="60"/>
      <c r="S48" s="407"/>
      <c r="T48" s="272" t="s">
        <v>1103</v>
      </c>
      <c r="U48" s="272" t="s">
        <v>1104</v>
      </c>
      <c r="V48" s="262"/>
      <c r="W48" s="262" t="s">
        <v>1105</v>
      </c>
      <c r="X48" s="262" t="s">
        <v>1106</v>
      </c>
      <c r="Y48" s="262"/>
      <c r="Z48" s="262"/>
      <c r="AA48" s="262"/>
      <c r="AB48" s="262"/>
      <c r="AC48" s="262"/>
      <c r="AD48" s="262"/>
      <c r="AE48" s="262"/>
      <c r="AF48" s="262" t="s">
        <v>1107</v>
      </c>
      <c r="AG48" s="262"/>
      <c r="AH48" s="262"/>
      <c r="AI48" s="262"/>
      <c r="AJ48" s="17"/>
    </row>
    <row r="49" spans="1:36" ht="77.25" customHeight="1">
      <c r="A49" s="472"/>
      <c r="B49" s="44" t="s">
        <v>481</v>
      </c>
      <c r="C49" s="283" t="s">
        <v>482</v>
      </c>
      <c r="D49" s="156" t="s">
        <v>483</v>
      </c>
      <c r="E49" s="156" t="s">
        <v>484</v>
      </c>
      <c r="F49" s="276">
        <v>43466</v>
      </c>
      <c r="G49" s="284">
        <v>45078</v>
      </c>
      <c r="H49" s="285" t="s">
        <v>862</v>
      </c>
      <c r="I49" s="143">
        <v>170000</v>
      </c>
      <c r="J49" s="145" t="s">
        <v>1108</v>
      </c>
      <c r="K49" s="145" t="s">
        <v>476</v>
      </c>
      <c r="L49" s="141"/>
      <c r="M49" s="176" t="s">
        <v>1109</v>
      </c>
      <c r="N49" s="60"/>
      <c r="O49" s="60"/>
      <c r="P49" s="60"/>
      <c r="Q49" s="60" t="s">
        <v>99</v>
      </c>
      <c r="R49" s="60"/>
      <c r="S49" s="407"/>
      <c r="T49" s="262" t="s">
        <v>1110</v>
      </c>
      <c r="U49" s="262"/>
      <c r="V49" s="262"/>
      <c r="W49" s="262" t="s">
        <v>465</v>
      </c>
      <c r="X49" s="262" t="s">
        <v>1111</v>
      </c>
      <c r="Y49" s="262"/>
      <c r="Z49" s="262"/>
      <c r="AA49" s="262"/>
      <c r="AB49" s="262"/>
      <c r="AC49" s="262"/>
      <c r="AD49" s="262"/>
      <c r="AE49" s="262"/>
      <c r="AF49" s="272" t="s">
        <v>1112</v>
      </c>
      <c r="AG49" s="262"/>
      <c r="AH49" s="262"/>
      <c r="AI49" s="262" t="s">
        <v>1113</v>
      </c>
      <c r="AJ49" s="17"/>
    </row>
    <row r="50" spans="1:36" ht="77.25" customHeight="1">
      <c r="A50" s="471" t="s">
        <v>490</v>
      </c>
      <c r="B50" s="44" t="s">
        <v>491</v>
      </c>
      <c r="C50" s="156" t="s">
        <v>502</v>
      </c>
      <c r="D50" s="156" t="s">
        <v>503</v>
      </c>
      <c r="E50" s="156" t="s">
        <v>494</v>
      </c>
      <c r="F50" s="276">
        <v>43483</v>
      </c>
      <c r="G50" s="276">
        <v>44927</v>
      </c>
      <c r="H50" s="276" t="s">
        <v>495</v>
      </c>
      <c r="I50" s="143">
        <v>15000</v>
      </c>
      <c r="J50" s="145" t="s">
        <v>1114</v>
      </c>
      <c r="K50" s="141" t="s">
        <v>97</v>
      </c>
      <c r="L50" s="181"/>
      <c r="M50" s="174" t="s">
        <v>1115</v>
      </c>
      <c r="N50" s="60"/>
      <c r="O50" s="60" t="s">
        <v>99</v>
      </c>
      <c r="P50" s="60"/>
      <c r="Q50" s="60"/>
      <c r="R50" s="60"/>
      <c r="S50" s="407"/>
      <c r="T50" s="264" t="s">
        <v>1116</v>
      </c>
      <c r="U50" s="264"/>
      <c r="V50" s="264" t="s">
        <v>1117</v>
      </c>
      <c r="W50" s="264" t="s">
        <v>1118</v>
      </c>
      <c r="X50" s="264" t="s">
        <v>1119</v>
      </c>
      <c r="Y50" s="264"/>
      <c r="Z50" s="264"/>
      <c r="AA50" s="264"/>
      <c r="AB50" s="264"/>
      <c r="AC50" s="264"/>
      <c r="AD50" s="264"/>
      <c r="AE50" s="264"/>
      <c r="AF50" s="264" t="s">
        <v>1120</v>
      </c>
      <c r="AG50" s="264"/>
      <c r="AH50" s="264"/>
      <c r="AI50" s="264"/>
      <c r="AJ50" s="17"/>
    </row>
    <row r="51" spans="1:36" ht="77.25" customHeight="1">
      <c r="A51" s="472"/>
      <c r="B51" s="44" t="s">
        <v>506</v>
      </c>
      <c r="C51" s="286" t="s">
        <v>507</v>
      </c>
      <c r="D51" s="156" t="s">
        <v>508</v>
      </c>
      <c r="E51" s="156" t="s">
        <v>509</v>
      </c>
      <c r="F51" s="276">
        <v>43483</v>
      </c>
      <c r="G51" s="276">
        <v>45078</v>
      </c>
      <c r="H51" s="276" t="s">
        <v>510</v>
      </c>
      <c r="I51" s="143">
        <v>0</v>
      </c>
      <c r="J51" s="151" t="s">
        <v>1121</v>
      </c>
      <c r="K51" s="141" t="s">
        <v>97</v>
      </c>
      <c r="L51" s="174"/>
      <c r="M51" s="174" t="s">
        <v>1122</v>
      </c>
      <c r="N51" s="60"/>
      <c r="O51" s="60"/>
      <c r="P51" s="60"/>
      <c r="Q51" s="60" t="s">
        <v>99</v>
      </c>
      <c r="R51" s="60"/>
      <c r="S51" s="407"/>
      <c r="T51" s="264" t="s">
        <v>1123</v>
      </c>
      <c r="U51" s="264"/>
      <c r="V51" s="264"/>
      <c r="W51" s="264" t="s">
        <v>1124</v>
      </c>
      <c r="X51" s="264" t="s">
        <v>1125</v>
      </c>
      <c r="Y51" s="264"/>
      <c r="Z51" s="264"/>
      <c r="AA51" s="264"/>
      <c r="AB51" s="264"/>
      <c r="AC51" s="264"/>
      <c r="AD51" s="264"/>
      <c r="AE51" s="264"/>
      <c r="AF51" s="264" t="s">
        <v>1126</v>
      </c>
      <c r="AG51" s="264"/>
      <c r="AH51" s="264"/>
      <c r="AI51" s="264"/>
      <c r="AJ51" s="17"/>
    </row>
    <row r="52" spans="1:36" ht="77.25" customHeight="1">
      <c r="A52" s="472"/>
      <c r="B52" s="44" t="s">
        <v>516</v>
      </c>
      <c r="C52" s="168" t="s">
        <v>874</v>
      </c>
      <c r="D52" s="156"/>
      <c r="E52" s="156"/>
      <c r="F52" s="276"/>
      <c r="G52" s="276"/>
      <c r="H52" s="276"/>
      <c r="I52" s="143"/>
      <c r="J52" s="145"/>
      <c r="K52" s="141"/>
      <c r="L52" s="181"/>
      <c r="M52" s="174"/>
      <c r="N52" s="60"/>
      <c r="O52" s="60"/>
      <c r="P52" s="60"/>
      <c r="Q52" s="60"/>
      <c r="R52" s="60"/>
      <c r="S52" s="407"/>
      <c r="T52" s="264"/>
      <c r="U52" s="264"/>
      <c r="V52" s="264"/>
      <c r="W52" s="264"/>
      <c r="X52" s="264"/>
      <c r="Y52" s="264"/>
      <c r="Z52" s="264"/>
      <c r="AA52" s="264"/>
      <c r="AB52" s="264"/>
      <c r="AC52" s="264"/>
      <c r="AD52" s="264"/>
      <c r="AE52" s="264"/>
      <c r="AF52" s="264"/>
      <c r="AG52" s="264"/>
      <c r="AH52" s="264"/>
      <c r="AI52" s="264"/>
      <c r="AJ52" s="17"/>
    </row>
    <row r="53" spans="1:36" ht="77.25" customHeight="1">
      <c r="A53" s="472"/>
      <c r="B53" s="44" t="s">
        <v>525</v>
      </c>
      <c r="C53" s="156" t="s">
        <v>526</v>
      </c>
      <c r="D53" s="156" t="s">
        <v>532</v>
      </c>
      <c r="E53" s="156" t="s">
        <v>875</v>
      </c>
      <c r="F53" s="276">
        <v>43252</v>
      </c>
      <c r="G53" s="276">
        <v>44378</v>
      </c>
      <c r="H53" s="164" t="s">
        <v>500</v>
      </c>
      <c r="I53" s="143">
        <v>30000</v>
      </c>
      <c r="J53" s="141"/>
      <c r="K53" s="145" t="s">
        <v>530</v>
      </c>
      <c r="L53" s="181"/>
      <c r="M53" s="174" t="s">
        <v>1127</v>
      </c>
      <c r="N53" s="60"/>
      <c r="O53" s="60" t="s">
        <v>99</v>
      </c>
      <c r="P53" s="60"/>
      <c r="Q53" s="60"/>
      <c r="R53" s="60"/>
      <c r="S53" s="407"/>
      <c r="T53" s="264" t="s">
        <v>1128</v>
      </c>
      <c r="U53" s="264"/>
      <c r="V53" s="264" t="s">
        <v>1129</v>
      </c>
      <c r="W53" s="264" t="s">
        <v>500</v>
      </c>
      <c r="X53" s="264" t="s">
        <v>1130</v>
      </c>
      <c r="Y53" s="156" t="s">
        <v>1131</v>
      </c>
      <c r="Z53" s="151" t="s">
        <v>1132</v>
      </c>
      <c r="AA53" s="269"/>
      <c r="AB53" s="269"/>
      <c r="AC53" s="270">
        <v>44896</v>
      </c>
      <c r="AD53" s="269"/>
      <c r="AE53" s="269"/>
      <c r="AF53" s="269" t="s">
        <v>1133</v>
      </c>
      <c r="AG53" s="264"/>
      <c r="AH53" s="264"/>
      <c r="AI53" s="264"/>
      <c r="AJ53" s="17"/>
    </row>
    <row r="54" spans="1:36" ht="77.25" customHeight="1">
      <c r="A54" s="472"/>
      <c r="B54" s="44" t="s">
        <v>533</v>
      </c>
      <c r="C54" s="156" t="s">
        <v>541</v>
      </c>
      <c r="D54" s="156" t="s">
        <v>247</v>
      </c>
      <c r="E54" s="156" t="s">
        <v>536</v>
      </c>
      <c r="F54" s="276">
        <v>43252</v>
      </c>
      <c r="G54" s="276">
        <v>45078</v>
      </c>
      <c r="H54" s="164" t="s">
        <v>1036</v>
      </c>
      <c r="I54" s="143">
        <v>600000</v>
      </c>
      <c r="J54" s="141" t="s">
        <v>1134</v>
      </c>
      <c r="K54" s="141" t="s">
        <v>538</v>
      </c>
      <c r="L54" s="181"/>
      <c r="M54" s="174" t="s">
        <v>1135</v>
      </c>
      <c r="N54" s="60"/>
      <c r="O54" s="60"/>
      <c r="P54" s="60"/>
      <c r="Q54" s="60" t="s">
        <v>99</v>
      </c>
      <c r="R54" s="60"/>
      <c r="S54" s="407"/>
      <c r="T54" s="264" t="s">
        <v>1136</v>
      </c>
      <c r="U54" s="264"/>
      <c r="V54" s="264"/>
      <c r="W54" s="264" t="s">
        <v>1040</v>
      </c>
      <c r="X54" s="264" t="s">
        <v>1137</v>
      </c>
      <c r="Y54" s="264"/>
      <c r="Z54" s="264"/>
      <c r="AA54" s="264"/>
      <c r="AB54" s="264"/>
      <c r="AC54" s="264"/>
      <c r="AD54" s="264"/>
      <c r="AE54" s="264"/>
      <c r="AF54" s="264"/>
      <c r="AG54" s="264"/>
      <c r="AH54" s="264"/>
      <c r="AI54" s="264" t="s">
        <v>1138</v>
      </c>
      <c r="AJ54" s="17"/>
    </row>
    <row r="55" spans="1:36" ht="77.25" customHeight="1">
      <c r="A55" s="472"/>
      <c r="B55" s="44" t="s">
        <v>543</v>
      </c>
      <c r="C55" s="168" t="s">
        <v>781</v>
      </c>
      <c r="D55" s="156"/>
      <c r="E55" s="156"/>
      <c r="F55" s="276"/>
      <c r="G55" s="276"/>
      <c r="H55" s="276"/>
      <c r="I55" s="143"/>
      <c r="J55" s="145"/>
      <c r="K55" s="141"/>
      <c r="L55" s="181"/>
      <c r="M55" s="174"/>
      <c r="N55" s="60"/>
      <c r="O55" s="60"/>
      <c r="P55" s="60"/>
      <c r="Q55" s="60"/>
      <c r="R55" s="60"/>
      <c r="S55" s="407"/>
      <c r="T55" s="264"/>
      <c r="U55" s="264"/>
      <c r="V55" s="264"/>
      <c r="W55" s="264"/>
      <c r="X55" s="264"/>
      <c r="Y55" s="264"/>
      <c r="Z55" s="264"/>
      <c r="AA55" s="264"/>
      <c r="AB55" s="264"/>
      <c r="AC55" s="264"/>
      <c r="AD55" s="264"/>
      <c r="AE55" s="264"/>
      <c r="AF55" s="264"/>
      <c r="AG55" s="264"/>
      <c r="AH55" s="264"/>
      <c r="AI55" s="264"/>
      <c r="AJ55" s="17"/>
    </row>
    <row r="56" spans="1:36" ht="77.25" customHeight="1">
      <c r="A56" s="472"/>
      <c r="B56" s="44" t="s">
        <v>553</v>
      </c>
      <c r="C56" s="168" t="s">
        <v>554</v>
      </c>
      <c r="D56" s="156" t="s">
        <v>555</v>
      </c>
      <c r="E56" s="156" t="s">
        <v>556</v>
      </c>
      <c r="F56" s="276">
        <v>44562</v>
      </c>
      <c r="G56" s="276">
        <v>44866</v>
      </c>
      <c r="H56" s="276" t="s">
        <v>547</v>
      </c>
      <c r="I56" s="143">
        <v>1000000</v>
      </c>
      <c r="J56" s="145" t="s">
        <v>495</v>
      </c>
      <c r="K56" s="141" t="s">
        <v>538</v>
      </c>
      <c r="L56" s="181"/>
      <c r="M56" s="174"/>
      <c r="N56" s="60"/>
      <c r="O56" s="60"/>
      <c r="P56" s="60"/>
      <c r="Q56" s="60" t="s">
        <v>99</v>
      </c>
      <c r="R56" s="60"/>
      <c r="S56" s="407"/>
      <c r="T56" s="264" t="s">
        <v>1139</v>
      </c>
      <c r="U56" s="264"/>
      <c r="V56" s="264"/>
      <c r="W56" s="264" t="s">
        <v>1140</v>
      </c>
      <c r="X56" s="264"/>
      <c r="Y56" s="264"/>
      <c r="Z56" s="264"/>
      <c r="AA56" s="264"/>
      <c r="AB56" s="264"/>
      <c r="AC56" s="264"/>
      <c r="AD56" s="264"/>
      <c r="AE56" s="264"/>
      <c r="AF56" s="264"/>
      <c r="AG56" s="264"/>
      <c r="AH56" s="264"/>
      <c r="AI56" s="264"/>
      <c r="AJ56" s="17"/>
    </row>
    <row r="57" spans="1:36" ht="77.25" customHeight="1">
      <c r="A57" s="472"/>
      <c r="B57" s="44" t="s">
        <v>560</v>
      </c>
      <c r="C57" s="168" t="s">
        <v>781</v>
      </c>
      <c r="D57" s="156"/>
      <c r="E57" s="156"/>
      <c r="F57" s="276"/>
      <c r="G57" s="276"/>
      <c r="H57" s="164"/>
      <c r="I57" s="143"/>
      <c r="J57" s="145"/>
      <c r="K57" s="141"/>
      <c r="L57" s="181"/>
      <c r="M57" s="174"/>
      <c r="N57" s="60"/>
      <c r="O57" s="60"/>
      <c r="P57" s="60"/>
      <c r="Q57" s="60"/>
      <c r="R57" s="60"/>
      <c r="S57" s="407"/>
      <c r="T57" s="264"/>
      <c r="U57" s="264"/>
      <c r="V57" s="264"/>
      <c r="W57" s="264"/>
      <c r="X57" s="264"/>
      <c r="Y57" s="264"/>
      <c r="Z57" s="264"/>
      <c r="AA57" s="264"/>
      <c r="AB57" s="264"/>
      <c r="AC57" s="264"/>
      <c r="AD57" s="264"/>
      <c r="AE57" s="264"/>
      <c r="AF57" s="264"/>
      <c r="AG57" s="264"/>
      <c r="AH57" s="264"/>
      <c r="AI57" s="264"/>
      <c r="AJ57" s="17"/>
    </row>
    <row r="58" spans="1:36" ht="77.25" customHeight="1">
      <c r="A58" s="472"/>
      <c r="B58" s="44" t="s">
        <v>568</v>
      </c>
      <c r="C58" s="286" t="s">
        <v>569</v>
      </c>
      <c r="D58" s="156" t="s">
        <v>570</v>
      </c>
      <c r="E58" s="156" t="s">
        <v>571</v>
      </c>
      <c r="F58" s="276">
        <v>44562</v>
      </c>
      <c r="G58" s="276">
        <v>44866</v>
      </c>
      <c r="H58" s="164" t="s">
        <v>122</v>
      </c>
      <c r="I58" s="143">
        <v>9600</v>
      </c>
      <c r="J58" s="145" t="s">
        <v>1141</v>
      </c>
      <c r="K58" s="145" t="s">
        <v>573</v>
      </c>
      <c r="L58" s="181"/>
      <c r="M58" s="174"/>
      <c r="N58" s="60"/>
      <c r="O58" s="60" t="s">
        <v>99</v>
      </c>
      <c r="P58" s="60"/>
      <c r="Q58" s="60"/>
      <c r="R58" s="60"/>
      <c r="S58" s="407"/>
      <c r="T58" s="264" t="s">
        <v>1142</v>
      </c>
      <c r="U58" s="287"/>
      <c r="V58" s="264" t="s">
        <v>1143</v>
      </c>
      <c r="W58" s="264" t="s">
        <v>122</v>
      </c>
      <c r="X58" s="264" t="s">
        <v>1144</v>
      </c>
      <c r="Y58" s="264"/>
      <c r="Z58" s="264"/>
      <c r="AA58" s="264"/>
      <c r="AB58" s="264"/>
      <c r="AC58" s="288">
        <v>44896</v>
      </c>
      <c r="AD58" s="264"/>
      <c r="AE58" s="264"/>
      <c r="AF58" s="264"/>
      <c r="AG58" s="264"/>
      <c r="AH58" s="264"/>
      <c r="AI58" s="264"/>
      <c r="AJ58" s="17"/>
    </row>
    <row r="59" spans="1:36" ht="77.25" customHeight="1">
      <c r="A59" s="471" t="s">
        <v>577</v>
      </c>
      <c r="B59" s="44" t="s">
        <v>578</v>
      </c>
      <c r="C59" s="159" t="s">
        <v>895</v>
      </c>
      <c r="D59" s="159" t="s">
        <v>1145</v>
      </c>
      <c r="E59" s="159" t="s">
        <v>897</v>
      </c>
      <c r="F59" s="289">
        <v>43252</v>
      </c>
      <c r="G59" s="178">
        <v>45078</v>
      </c>
      <c r="H59" s="164" t="s">
        <v>95</v>
      </c>
      <c r="I59" s="143">
        <v>0</v>
      </c>
      <c r="J59" s="169" t="s">
        <v>1146</v>
      </c>
      <c r="K59" s="141" t="s">
        <v>97</v>
      </c>
      <c r="L59" s="141"/>
      <c r="M59" s="152" t="s">
        <v>1147</v>
      </c>
      <c r="N59" s="60"/>
      <c r="O59" s="60"/>
      <c r="P59" s="60"/>
      <c r="Q59" s="60" t="s">
        <v>99</v>
      </c>
      <c r="R59" s="60"/>
      <c r="S59" s="407"/>
      <c r="T59" s="268" t="s">
        <v>1148</v>
      </c>
      <c r="U59" s="264"/>
      <c r="V59" s="264"/>
      <c r="W59" s="264" t="s">
        <v>95</v>
      </c>
      <c r="X59" s="264"/>
      <c r="Y59" s="264"/>
      <c r="Z59" s="264"/>
      <c r="AA59" s="264"/>
      <c r="AB59" s="264"/>
      <c r="AC59" s="264"/>
      <c r="AD59" s="264"/>
      <c r="AE59" s="264"/>
      <c r="AF59" s="264" t="s">
        <v>1149</v>
      </c>
      <c r="AG59" s="264"/>
      <c r="AH59" s="264"/>
      <c r="AI59" s="264"/>
      <c r="AJ59" s="17"/>
    </row>
    <row r="60" spans="1:36" ht="77.25" customHeight="1">
      <c r="A60" s="472"/>
      <c r="B60" s="44" t="s">
        <v>587</v>
      </c>
      <c r="C60" s="168" t="s">
        <v>588</v>
      </c>
      <c r="D60" s="156" t="s">
        <v>1150</v>
      </c>
      <c r="E60" s="156" t="s">
        <v>590</v>
      </c>
      <c r="F60" s="290">
        <v>44136</v>
      </c>
      <c r="G60" s="290">
        <v>44743</v>
      </c>
      <c r="H60" s="174" t="s">
        <v>95</v>
      </c>
      <c r="I60" s="143">
        <v>20000</v>
      </c>
      <c r="J60" s="169" t="s">
        <v>1151</v>
      </c>
      <c r="K60" s="141" t="s">
        <v>97</v>
      </c>
      <c r="L60" s="174"/>
      <c r="M60" s="174" t="s">
        <v>1152</v>
      </c>
      <c r="N60" s="60"/>
      <c r="O60" s="60"/>
      <c r="P60" s="60"/>
      <c r="Q60" s="60" t="s">
        <v>99</v>
      </c>
      <c r="R60" s="60"/>
      <c r="S60" s="407"/>
      <c r="T60" s="268" t="s">
        <v>1153</v>
      </c>
      <c r="U60" s="264"/>
      <c r="V60" s="264"/>
      <c r="W60" s="264" t="s">
        <v>95</v>
      </c>
      <c r="X60" s="264"/>
      <c r="Y60" s="264"/>
      <c r="Z60" s="264"/>
      <c r="AA60" s="264"/>
      <c r="AB60" s="264"/>
      <c r="AC60" s="267">
        <v>45078</v>
      </c>
      <c r="AD60" s="264"/>
      <c r="AE60" s="264"/>
      <c r="AF60" s="264" t="s">
        <v>1154</v>
      </c>
      <c r="AG60" s="264"/>
      <c r="AH60" s="264"/>
      <c r="AI60" s="264" t="s">
        <v>1155</v>
      </c>
      <c r="AJ60" s="17"/>
    </row>
    <row r="61" spans="1:36" ht="77.25" customHeight="1">
      <c r="A61" s="472"/>
      <c r="B61" s="44" t="s">
        <v>601</v>
      </c>
      <c r="C61" s="234" t="s">
        <v>602</v>
      </c>
      <c r="D61" s="176" t="s">
        <v>603</v>
      </c>
      <c r="E61" s="176" t="s">
        <v>604</v>
      </c>
      <c r="F61" s="225">
        <v>43252</v>
      </c>
      <c r="G61" s="225">
        <v>44743</v>
      </c>
      <c r="H61" s="225" t="s">
        <v>605</v>
      </c>
      <c r="I61" s="291">
        <v>0</v>
      </c>
      <c r="J61" s="169" t="s">
        <v>908</v>
      </c>
      <c r="K61" s="223" t="s">
        <v>97</v>
      </c>
      <c r="L61" s="225"/>
      <c r="M61" s="176" t="s">
        <v>1156</v>
      </c>
      <c r="N61" s="60"/>
      <c r="O61" s="60"/>
      <c r="P61" s="60"/>
      <c r="Q61" s="60" t="s">
        <v>99</v>
      </c>
      <c r="R61" s="60"/>
      <c r="S61" s="407"/>
      <c r="T61" s="269" t="s">
        <v>1157</v>
      </c>
      <c r="U61" s="264"/>
      <c r="V61" s="264"/>
      <c r="W61" s="264" t="s">
        <v>605</v>
      </c>
      <c r="X61" s="264"/>
      <c r="Y61" s="264"/>
      <c r="Z61" s="264"/>
      <c r="AA61" s="264"/>
      <c r="AB61" s="264"/>
      <c r="AC61" s="267">
        <v>45078</v>
      </c>
      <c r="AD61" s="264"/>
      <c r="AE61" s="264"/>
      <c r="AF61" s="264"/>
      <c r="AG61" s="264"/>
      <c r="AH61" s="264"/>
      <c r="AI61" s="264" t="s">
        <v>1158</v>
      </c>
      <c r="AJ61" s="17"/>
    </row>
    <row r="62" spans="1:36" ht="77.25" customHeight="1">
      <c r="A62" s="472"/>
      <c r="B62" s="44" t="s">
        <v>611</v>
      </c>
      <c r="C62" s="176" t="s">
        <v>612</v>
      </c>
      <c r="D62" s="176" t="s">
        <v>613</v>
      </c>
      <c r="E62" s="176" t="s">
        <v>614</v>
      </c>
      <c r="F62" s="292">
        <v>43252</v>
      </c>
      <c r="G62" s="292">
        <v>43800</v>
      </c>
      <c r="H62" s="225" t="s">
        <v>615</v>
      </c>
      <c r="I62" s="291">
        <v>0</v>
      </c>
      <c r="J62" s="225" t="s">
        <v>616</v>
      </c>
      <c r="K62" s="223" t="s">
        <v>97</v>
      </c>
      <c r="L62" s="225"/>
      <c r="M62" s="176" t="s">
        <v>1159</v>
      </c>
      <c r="N62" s="60"/>
      <c r="O62" s="60"/>
      <c r="P62" s="60"/>
      <c r="Q62" s="60"/>
      <c r="R62" s="60" t="s">
        <v>99</v>
      </c>
      <c r="S62" s="407"/>
      <c r="T62" s="268" t="s">
        <v>1160</v>
      </c>
      <c r="U62" s="264" t="s">
        <v>1161</v>
      </c>
      <c r="V62" s="264"/>
      <c r="W62" s="264" t="s">
        <v>95</v>
      </c>
      <c r="X62" s="264"/>
      <c r="Y62" s="264"/>
      <c r="Z62" s="264"/>
      <c r="AA62" s="264"/>
      <c r="AB62" s="264"/>
      <c r="AC62" s="293"/>
      <c r="AD62" s="264"/>
      <c r="AE62" s="264"/>
      <c r="AF62" s="264"/>
      <c r="AG62" s="264"/>
      <c r="AH62" s="264"/>
      <c r="AI62" s="264"/>
      <c r="AJ62" s="17"/>
    </row>
    <row r="63" spans="1:36" ht="77.25" customHeight="1">
      <c r="A63" s="472"/>
      <c r="B63" s="44" t="s">
        <v>619</v>
      </c>
      <c r="C63" s="176" t="s">
        <v>620</v>
      </c>
      <c r="D63" s="176" t="s">
        <v>621</v>
      </c>
      <c r="E63" s="176" t="s">
        <v>614</v>
      </c>
      <c r="F63" s="255">
        <v>44136</v>
      </c>
      <c r="G63" s="255">
        <v>44531</v>
      </c>
      <c r="H63" s="225" t="s">
        <v>615</v>
      </c>
      <c r="I63" s="291">
        <v>0</v>
      </c>
      <c r="J63" s="176" t="s">
        <v>1162</v>
      </c>
      <c r="K63" s="294" t="s">
        <v>97</v>
      </c>
      <c r="L63" s="225"/>
      <c r="M63" s="176" t="s">
        <v>1163</v>
      </c>
      <c r="N63" s="60"/>
      <c r="O63" s="60"/>
      <c r="P63" s="60"/>
      <c r="Q63" s="60" t="s">
        <v>99</v>
      </c>
      <c r="R63" s="60"/>
      <c r="S63" s="407"/>
      <c r="T63" s="268" t="s">
        <v>1164</v>
      </c>
      <c r="U63" s="264"/>
      <c r="V63" s="264"/>
      <c r="W63" s="264" t="s">
        <v>95</v>
      </c>
      <c r="X63" s="264"/>
      <c r="Y63" s="264"/>
      <c r="Z63" s="264"/>
      <c r="AA63" s="264"/>
      <c r="AB63" s="264"/>
      <c r="AC63" s="267">
        <v>44743</v>
      </c>
      <c r="AD63" s="264"/>
      <c r="AE63" s="264"/>
      <c r="AF63" s="264"/>
      <c r="AG63" s="264"/>
      <c r="AH63" s="264"/>
      <c r="AI63" s="264"/>
      <c r="AJ63" s="17"/>
    </row>
    <row r="64" spans="1:36" ht="77.25" customHeight="1">
      <c r="A64" s="472"/>
      <c r="B64" s="44" t="s">
        <v>625</v>
      </c>
      <c r="C64" s="159" t="s">
        <v>635</v>
      </c>
      <c r="D64" s="295" t="s">
        <v>627</v>
      </c>
      <c r="E64" s="295" t="s">
        <v>628</v>
      </c>
      <c r="F64" s="296">
        <v>43252</v>
      </c>
      <c r="G64" s="296">
        <v>45078</v>
      </c>
      <c r="H64" s="141" t="s">
        <v>629</v>
      </c>
      <c r="I64" s="143">
        <v>2000000</v>
      </c>
      <c r="J64" s="297" t="s">
        <v>1165</v>
      </c>
      <c r="K64" s="297" t="s">
        <v>631</v>
      </c>
      <c r="L64" s="181"/>
      <c r="M64" s="159" t="s">
        <v>1166</v>
      </c>
      <c r="N64" s="60"/>
      <c r="O64" s="60"/>
      <c r="P64" s="60"/>
      <c r="Q64" s="60" t="s">
        <v>99</v>
      </c>
      <c r="R64" s="60"/>
      <c r="S64" s="407"/>
      <c r="T64" s="169" t="s">
        <v>1167</v>
      </c>
      <c r="U64" s="269" t="s">
        <v>1168</v>
      </c>
      <c r="V64" s="264"/>
      <c r="W64" s="264" t="s">
        <v>634</v>
      </c>
      <c r="X64" s="264"/>
      <c r="Y64" s="264" t="s">
        <v>1169</v>
      </c>
      <c r="Z64" s="264"/>
      <c r="AA64" s="264"/>
      <c r="AB64" s="264"/>
      <c r="AC64" s="264"/>
      <c r="AD64" s="264"/>
      <c r="AE64" s="264"/>
      <c r="AF64" s="264"/>
      <c r="AG64" s="264"/>
      <c r="AH64" s="264"/>
      <c r="AI64" s="266"/>
      <c r="AJ64" s="17"/>
    </row>
    <row r="65" spans="1:36" ht="77.25" customHeight="1">
      <c r="A65" s="473"/>
      <c r="B65" s="44" t="s">
        <v>639</v>
      </c>
      <c r="C65" s="257" t="s">
        <v>640</v>
      </c>
      <c r="D65" s="298" t="s">
        <v>924</v>
      </c>
      <c r="E65" s="298"/>
      <c r="F65" s="299">
        <v>43709</v>
      </c>
      <c r="G65" s="299">
        <v>45078</v>
      </c>
      <c r="H65" s="300" t="s">
        <v>122</v>
      </c>
      <c r="I65" s="301">
        <v>0</v>
      </c>
      <c r="J65" s="298"/>
      <c r="K65" s="298"/>
      <c r="L65" s="181"/>
      <c r="M65" s="174"/>
      <c r="N65" s="60"/>
      <c r="O65" s="60"/>
      <c r="P65" s="60"/>
      <c r="Q65" s="60" t="s">
        <v>99</v>
      </c>
      <c r="R65" s="60"/>
      <c r="S65" s="407"/>
      <c r="T65" s="269" t="s">
        <v>1170</v>
      </c>
      <c r="U65" s="264"/>
      <c r="V65" s="264"/>
      <c r="W65" s="264" t="s">
        <v>122</v>
      </c>
      <c r="X65" s="264"/>
      <c r="Y65" s="264" t="s">
        <v>1171</v>
      </c>
      <c r="Z65" s="264"/>
      <c r="AA65" s="264" t="s">
        <v>1172</v>
      </c>
      <c r="AB65" s="264"/>
      <c r="AC65" s="264"/>
      <c r="AD65" s="264"/>
      <c r="AE65" s="264"/>
      <c r="AF65" s="269" t="s">
        <v>1173</v>
      </c>
      <c r="AG65" s="264"/>
      <c r="AH65" s="264"/>
      <c r="AI65" s="264"/>
      <c r="AJ65" s="17"/>
    </row>
    <row r="66" spans="1:36">
      <c r="AJ66" s="17"/>
    </row>
    <row r="67" spans="1:36">
      <c r="B67" s="63"/>
      <c r="AJ67" s="17"/>
    </row>
    <row r="68" spans="1:36" ht="15.75" thickBot="1">
      <c r="L68" s="71"/>
      <c r="AJ68" s="17"/>
    </row>
    <row r="69" spans="1:36" ht="26.25" customHeight="1" thickBot="1">
      <c r="A69" s="67" t="s">
        <v>636</v>
      </c>
      <c r="B69" s="68"/>
      <c r="C69" s="68"/>
      <c r="D69" s="68"/>
      <c r="E69" s="68"/>
      <c r="F69" s="68"/>
      <c r="G69" s="68"/>
      <c r="H69" s="68"/>
      <c r="I69" s="68"/>
      <c r="J69" s="68"/>
      <c r="K69" s="68"/>
      <c r="L69" s="70"/>
      <c r="M69" s="69"/>
      <c r="AJ69" s="17"/>
    </row>
    <row r="70" spans="1:36" ht="26.25" customHeight="1" thickBot="1">
      <c r="A70" s="46"/>
      <c r="B70" s="47"/>
      <c r="C70" s="47"/>
      <c r="D70" s="48"/>
      <c r="E70" s="48"/>
      <c r="F70" s="48"/>
      <c r="G70" s="48"/>
      <c r="H70" s="48"/>
      <c r="I70" s="48"/>
      <c r="J70" s="48"/>
      <c r="K70" s="48"/>
      <c r="L70" s="48"/>
      <c r="M70" s="48"/>
      <c r="N70" s="48"/>
      <c r="AJ70" s="17"/>
    </row>
    <row r="71" spans="1:36" ht="43.5" customHeight="1" thickBot="1">
      <c r="A71" s="52" t="s">
        <v>637</v>
      </c>
      <c r="B71" s="53"/>
      <c r="C71" s="54">
        <f>COUNTA(C75:C83,C87:C95,C99:C107,C111:C119)</f>
        <v>1</v>
      </c>
      <c r="AJ71" s="17"/>
    </row>
    <row r="72" spans="1:36">
      <c r="AJ72" s="17"/>
    </row>
    <row r="73" spans="1:36" ht="15.75">
      <c r="A73" s="469" t="s">
        <v>638</v>
      </c>
      <c r="B73" s="447" t="s">
        <v>83</v>
      </c>
      <c r="C73" s="447" t="s">
        <v>1</v>
      </c>
      <c r="D73" s="447" t="s">
        <v>3</v>
      </c>
      <c r="E73" s="446" t="s">
        <v>5</v>
      </c>
      <c r="F73" s="447" t="s">
        <v>7</v>
      </c>
      <c r="G73" s="447"/>
      <c r="H73" s="447" t="s">
        <v>9</v>
      </c>
      <c r="I73" s="447" t="s">
        <v>13</v>
      </c>
      <c r="J73" s="468" t="s">
        <v>11</v>
      </c>
      <c r="K73" s="468" t="s">
        <v>84</v>
      </c>
      <c r="L73" s="468"/>
      <c r="M73" s="468" t="s">
        <v>19</v>
      </c>
      <c r="N73" s="45"/>
      <c r="AJ73" s="17"/>
    </row>
    <row r="74" spans="1:36" ht="15.75">
      <c r="A74" s="470"/>
      <c r="B74" s="447"/>
      <c r="C74" s="447"/>
      <c r="D74" s="447"/>
      <c r="E74" s="446"/>
      <c r="F74" s="49" t="s">
        <v>86</v>
      </c>
      <c r="G74" s="49" t="s">
        <v>87</v>
      </c>
      <c r="H74" s="447"/>
      <c r="I74" s="447"/>
      <c r="J74" s="468"/>
      <c r="K74" s="96" t="s">
        <v>88</v>
      </c>
      <c r="L74" s="96" t="s">
        <v>89</v>
      </c>
      <c r="M74" s="468"/>
      <c r="N74" s="2"/>
      <c r="AJ74" s="17"/>
    </row>
    <row r="75" spans="1:36" ht="225">
      <c r="A75" s="44">
        <v>3</v>
      </c>
      <c r="B75" s="302" t="s">
        <v>1174</v>
      </c>
      <c r="C75" s="269" t="s">
        <v>1175</v>
      </c>
      <c r="D75" s="269" t="s">
        <v>1176</v>
      </c>
      <c r="E75" s="269" t="s">
        <v>1177</v>
      </c>
      <c r="F75" s="303">
        <v>44440</v>
      </c>
      <c r="G75" s="303">
        <v>45078</v>
      </c>
      <c r="H75" s="268" t="s">
        <v>1178</v>
      </c>
      <c r="I75" s="304">
        <v>100000</v>
      </c>
      <c r="J75" s="269" t="s">
        <v>1179</v>
      </c>
      <c r="K75" s="60" t="s">
        <v>97</v>
      </c>
      <c r="L75" s="60" t="s">
        <v>97</v>
      </c>
      <c r="M75" s="60"/>
      <c r="N75" s="2"/>
      <c r="AJ75" s="17"/>
    </row>
    <row r="76" spans="1:36">
      <c r="A76" s="44"/>
      <c r="B76" s="44"/>
      <c r="C76" s="62"/>
      <c r="D76" s="62"/>
      <c r="E76" s="62"/>
      <c r="F76" s="62"/>
      <c r="G76" s="62"/>
      <c r="H76" s="62"/>
      <c r="I76" s="62"/>
      <c r="J76" s="62"/>
      <c r="K76" s="62"/>
      <c r="L76" s="62"/>
      <c r="M76" s="62"/>
      <c r="N76" s="2"/>
      <c r="AJ76" s="17"/>
    </row>
    <row r="77" spans="1:36">
      <c r="A77" s="44"/>
      <c r="B77" s="44"/>
      <c r="C77" s="62"/>
      <c r="D77" s="62"/>
      <c r="E77" s="62"/>
      <c r="F77" s="62"/>
      <c r="G77" s="62"/>
      <c r="H77" s="62"/>
      <c r="I77" s="62"/>
      <c r="J77" s="62"/>
      <c r="K77" s="62"/>
      <c r="L77" s="62"/>
      <c r="M77" s="62"/>
      <c r="N77" s="2"/>
      <c r="AJ77" s="17"/>
    </row>
    <row r="78" spans="1:36">
      <c r="A78" s="44"/>
      <c r="B78" s="44"/>
      <c r="C78" s="62"/>
      <c r="D78" s="62"/>
      <c r="E78" s="62"/>
      <c r="F78" s="62"/>
      <c r="G78" s="62"/>
      <c r="H78" s="62"/>
      <c r="I78" s="62"/>
      <c r="J78" s="62"/>
      <c r="K78" s="62"/>
      <c r="L78" s="62"/>
      <c r="M78" s="62"/>
      <c r="N78" s="2"/>
      <c r="AJ78" s="17"/>
    </row>
    <row r="79" spans="1:36">
      <c r="A79" s="44"/>
      <c r="B79" s="44"/>
      <c r="C79" s="62"/>
      <c r="D79" s="62"/>
      <c r="E79" s="62"/>
      <c r="F79" s="62"/>
      <c r="G79" s="62"/>
      <c r="H79" s="62"/>
      <c r="I79" s="62"/>
      <c r="J79" s="62"/>
      <c r="K79" s="62"/>
      <c r="L79" s="62"/>
      <c r="M79" s="62"/>
      <c r="N79" s="2"/>
      <c r="AJ79" s="17"/>
    </row>
    <row r="80" spans="1:36">
      <c r="A80" s="44"/>
      <c r="B80" s="44"/>
      <c r="C80" s="62"/>
      <c r="D80" s="62"/>
      <c r="E80" s="62"/>
      <c r="F80" s="62"/>
      <c r="G80" s="62"/>
      <c r="H80" s="62"/>
      <c r="I80" s="62"/>
      <c r="J80" s="62"/>
      <c r="K80" s="62"/>
      <c r="L80" s="62"/>
      <c r="M80" s="62"/>
      <c r="N80" s="2"/>
      <c r="AJ80" s="17"/>
    </row>
    <row r="81" spans="1:36">
      <c r="A81" s="44"/>
      <c r="B81" s="44"/>
      <c r="C81" s="62"/>
      <c r="D81" s="62"/>
      <c r="E81" s="62"/>
      <c r="F81" s="62"/>
      <c r="G81" s="62"/>
      <c r="H81" s="62"/>
      <c r="I81" s="62"/>
      <c r="J81" s="62"/>
      <c r="K81" s="62"/>
      <c r="L81" s="62"/>
      <c r="M81" s="62"/>
      <c r="N81" s="2"/>
      <c r="AJ81" s="17"/>
    </row>
    <row r="82" spans="1:36">
      <c r="A82" s="44"/>
      <c r="B82" s="44"/>
      <c r="C82" s="62"/>
      <c r="D82" s="62"/>
      <c r="E82" s="62"/>
      <c r="F82" s="62"/>
      <c r="G82" s="62"/>
      <c r="H82" s="62"/>
      <c r="I82" s="62"/>
      <c r="J82" s="62"/>
      <c r="K82" s="62"/>
      <c r="L82" s="62"/>
      <c r="M82" s="62"/>
      <c r="N82" s="2"/>
      <c r="AJ82" s="17"/>
    </row>
    <row r="83" spans="1:36">
      <c r="A83" s="44"/>
      <c r="B83" s="44"/>
      <c r="C83" s="62"/>
      <c r="D83" s="62"/>
      <c r="E83" s="62"/>
      <c r="F83" s="62"/>
      <c r="G83" s="62"/>
      <c r="H83" s="62"/>
      <c r="I83" s="62"/>
      <c r="J83" s="62"/>
      <c r="K83" s="62"/>
      <c r="L83" s="62"/>
      <c r="M83" s="62"/>
      <c r="N83" s="2"/>
      <c r="AJ83" s="17"/>
    </row>
    <row r="84" spans="1:36">
      <c r="AJ84" s="17"/>
    </row>
    <row r="85" spans="1:36" ht="15.75">
      <c r="A85" s="469" t="s">
        <v>638</v>
      </c>
      <c r="B85" s="447" t="s">
        <v>83</v>
      </c>
      <c r="C85" s="447" t="s">
        <v>1</v>
      </c>
      <c r="D85" s="447" t="s">
        <v>3</v>
      </c>
      <c r="E85" s="446" t="s">
        <v>5</v>
      </c>
      <c r="F85" s="447" t="s">
        <v>7</v>
      </c>
      <c r="G85" s="447"/>
      <c r="H85" s="447" t="s">
        <v>9</v>
      </c>
      <c r="I85" s="447" t="s">
        <v>13</v>
      </c>
      <c r="J85" s="447" t="s">
        <v>11</v>
      </c>
      <c r="K85" s="468" t="s">
        <v>84</v>
      </c>
      <c r="L85" s="468"/>
      <c r="M85" s="447" t="s">
        <v>19</v>
      </c>
      <c r="N85" s="45"/>
      <c r="AJ85" s="17"/>
    </row>
    <row r="86" spans="1:36" ht="15" customHeight="1">
      <c r="A86" s="470"/>
      <c r="B86" s="447"/>
      <c r="C86" s="447"/>
      <c r="D86" s="447"/>
      <c r="E86" s="446"/>
      <c r="F86" s="49" t="s">
        <v>86</v>
      </c>
      <c r="G86" s="49" t="s">
        <v>87</v>
      </c>
      <c r="H86" s="447"/>
      <c r="I86" s="447"/>
      <c r="J86" s="447"/>
      <c r="K86" s="96" t="s">
        <v>88</v>
      </c>
      <c r="L86" s="96" t="s">
        <v>89</v>
      </c>
      <c r="M86" s="447"/>
      <c r="N86" s="2"/>
      <c r="AJ86" s="17"/>
    </row>
    <row r="87" spans="1:36">
      <c r="A87" s="44"/>
      <c r="B87" s="44"/>
      <c r="C87" s="62"/>
      <c r="D87" s="62"/>
      <c r="E87" s="62"/>
      <c r="F87" s="62"/>
      <c r="G87" s="62"/>
      <c r="H87" s="62"/>
      <c r="I87" s="62"/>
      <c r="J87" s="60"/>
      <c r="K87" s="60"/>
      <c r="L87" s="60"/>
      <c r="M87" s="60"/>
      <c r="N87" s="2"/>
      <c r="AJ87" s="17"/>
    </row>
    <row r="88" spans="1:36">
      <c r="A88" s="44"/>
      <c r="B88" s="44"/>
      <c r="C88" s="62"/>
      <c r="D88" s="62"/>
      <c r="E88" s="62"/>
      <c r="F88" s="62"/>
      <c r="G88" s="62"/>
      <c r="H88" s="62"/>
      <c r="I88" s="62"/>
      <c r="J88" s="62"/>
      <c r="K88" s="62"/>
      <c r="L88" s="62"/>
      <c r="M88" s="62"/>
      <c r="N88" s="2"/>
      <c r="AJ88" s="17"/>
    </row>
    <row r="89" spans="1:36">
      <c r="A89" s="44"/>
      <c r="B89" s="44"/>
      <c r="C89" s="62"/>
      <c r="D89" s="62"/>
      <c r="E89" s="62"/>
      <c r="F89" s="62"/>
      <c r="G89" s="62"/>
      <c r="H89" s="62"/>
      <c r="I89" s="62"/>
      <c r="J89" s="62"/>
      <c r="K89" s="62"/>
      <c r="L89" s="62"/>
      <c r="M89" s="62"/>
      <c r="N89" s="2"/>
      <c r="AJ89" s="17"/>
    </row>
    <row r="90" spans="1:36">
      <c r="A90" s="44"/>
      <c r="B90" s="44"/>
      <c r="C90" s="62"/>
      <c r="D90" s="62"/>
      <c r="E90" s="62"/>
      <c r="F90" s="62"/>
      <c r="G90" s="62"/>
      <c r="H90" s="62"/>
      <c r="I90" s="62"/>
      <c r="J90" s="62"/>
      <c r="K90" s="62"/>
      <c r="L90" s="62"/>
      <c r="M90" s="62"/>
      <c r="N90" s="2"/>
      <c r="AJ90" s="17"/>
    </row>
    <row r="91" spans="1:36">
      <c r="A91" s="44"/>
      <c r="B91" s="44"/>
      <c r="C91" s="62"/>
      <c r="D91" s="62"/>
      <c r="E91" s="62"/>
      <c r="F91" s="62"/>
      <c r="G91" s="62"/>
      <c r="H91" s="62"/>
      <c r="I91" s="62"/>
      <c r="J91" s="62"/>
      <c r="K91" s="62"/>
      <c r="L91" s="62"/>
      <c r="M91" s="62"/>
      <c r="N91" s="2"/>
      <c r="AJ91" s="17"/>
    </row>
    <row r="92" spans="1:36">
      <c r="A92" s="44"/>
      <c r="B92" s="44"/>
      <c r="C92" s="62"/>
      <c r="D92" s="62"/>
      <c r="E92" s="62"/>
      <c r="F92" s="62"/>
      <c r="G92" s="62"/>
      <c r="H92" s="62"/>
      <c r="I92" s="62"/>
      <c r="J92" s="62"/>
      <c r="K92" s="62"/>
      <c r="L92" s="62"/>
      <c r="M92" s="62"/>
      <c r="N92" s="2"/>
      <c r="AJ92" s="17"/>
    </row>
    <row r="93" spans="1:36">
      <c r="A93" s="44"/>
      <c r="B93" s="44"/>
      <c r="C93" s="62"/>
      <c r="D93" s="62"/>
      <c r="E93" s="62"/>
      <c r="F93" s="62"/>
      <c r="G93" s="62"/>
      <c r="H93" s="62"/>
      <c r="I93" s="62"/>
      <c r="J93" s="62"/>
      <c r="K93" s="62"/>
      <c r="L93" s="62"/>
      <c r="M93" s="62"/>
      <c r="N93" s="2"/>
      <c r="AJ93" s="17"/>
    </row>
    <row r="94" spans="1:36">
      <c r="A94" s="44"/>
      <c r="B94" s="44"/>
      <c r="C94" s="62"/>
      <c r="D94" s="62"/>
      <c r="E94" s="62"/>
      <c r="F94" s="62"/>
      <c r="G94" s="62"/>
      <c r="H94" s="62"/>
      <c r="I94" s="62"/>
      <c r="J94" s="62"/>
      <c r="K94" s="62"/>
      <c r="L94" s="62"/>
      <c r="M94" s="62"/>
      <c r="N94" s="2"/>
      <c r="AJ94" s="17"/>
    </row>
    <row r="95" spans="1:36">
      <c r="A95" s="44"/>
      <c r="B95" s="44"/>
      <c r="C95" s="62"/>
      <c r="D95" s="62"/>
      <c r="E95" s="62"/>
      <c r="F95" s="62"/>
      <c r="G95" s="62"/>
      <c r="H95" s="62"/>
      <c r="I95" s="62"/>
      <c r="J95" s="62"/>
      <c r="K95" s="62"/>
      <c r="L95" s="62"/>
      <c r="M95" s="62"/>
      <c r="N95" s="2"/>
      <c r="AJ95" s="17"/>
    </row>
    <row r="96" spans="1:36">
      <c r="AJ96" s="17"/>
    </row>
    <row r="97" spans="1:36" ht="15.75">
      <c r="A97" s="469" t="s">
        <v>638</v>
      </c>
      <c r="B97" s="447" t="s">
        <v>83</v>
      </c>
      <c r="C97" s="447" t="s">
        <v>1</v>
      </c>
      <c r="D97" s="447" t="s">
        <v>3</v>
      </c>
      <c r="E97" s="446" t="s">
        <v>5</v>
      </c>
      <c r="F97" s="447" t="s">
        <v>7</v>
      </c>
      <c r="G97" s="447"/>
      <c r="H97" s="447" t="s">
        <v>9</v>
      </c>
      <c r="I97" s="447" t="s">
        <v>13</v>
      </c>
      <c r="J97" s="447" t="s">
        <v>11</v>
      </c>
      <c r="K97" s="468" t="s">
        <v>84</v>
      </c>
      <c r="L97" s="468"/>
      <c r="M97" s="447" t="s">
        <v>19</v>
      </c>
      <c r="N97" s="45"/>
      <c r="AJ97" s="17"/>
    </row>
    <row r="98" spans="1:36" ht="15" customHeight="1">
      <c r="A98" s="470"/>
      <c r="B98" s="447"/>
      <c r="C98" s="447"/>
      <c r="D98" s="447"/>
      <c r="E98" s="446"/>
      <c r="F98" s="49" t="s">
        <v>86</v>
      </c>
      <c r="G98" s="49" t="s">
        <v>87</v>
      </c>
      <c r="H98" s="447"/>
      <c r="I98" s="447"/>
      <c r="J98" s="447"/>
      <c r="K98" s="96" t="s">
        <v>88</v>
      </c>
      <c r="L98" s="96" t="s">
        <v>89</v>
      </c>
      <c r="M98" s="447"/>
      <c r="N98" s="2"/>
      <c r="AJ98" s="17"/>
    </row>
    <row r="99" spans="1:36">
      <c r="A99" s="44"/>
      <c r="B99" s="44"/>
      <c r="C99" s="62"/>
      <c r="D99" s="62"/>
      <c r="E99" s="62"/>
      <c r="F99" s="62"/>
      <c r="G99" s="62"/>
      <c r="H99" s="62"/>
      <c r="I99" s="62"/>
      <c r="J99" s="60"/>
      <c r="K99" s="60"/>
      <c r="L99" s="60"/>
      <c r="M99" s="60"/>
      <c r="N99" s="2"/>
      <c r="AJ99" s="17"/>
    </row>
    <row r="100" spans="1:36">
      <c r="A100" s="44"/>
      <c r="B100" s="44"/>
      <c r="C100" s="62"/>
      <c r="D100" s="62"/>
      <c r="E100" s="62"/>
      <c r="F100" s="62"/>
      <c r="G100" s="62"/>
      <c r="H100" s="62"/>
      <c r="I100" s="62"/>
      <c r="J100" s="62"/>
      <c r="K100" s="62"/>
      <c r="L100" s="62"/>
      <c r="M100" s="62"/>
      <c r="N100" s="2"/>
      <c r="AJ100" s="17"/>
    </row>
    <row r="101" spans="1:36">
      <c r="A101" s="44"/>
      <c r="B101" s="44"/>
      <c r="C101" s="62"/>
      <c r="D101" s="62"/>
      <c r="E101" s="62"/>
      <c r="F101" s="62"/>
      <c r="G101" s="62"/>
      <c r="H101" s="62"/>
      <c r="I101" s="62"/>
      <c r="J101" s="62"/>
      <c r="K101" s="62"/>
      <c r="L101" s="62"/>
      <c r="M101" s="62"/>
      <c r="N101" s="2"/>
      <c r="AJ101" s="17"/>
    </row>
    <row r="102" spans="1:36">
      <c r="A102" s="44"/>
      <c r="B102" s="44"/>
      <c r="C102" s="62"/>
      <c r="D102" s="62"/>
      <c r="E102" s="62"/>
      <c r="F102" s="62"/>
      <c r="G102" s="62"/>
      <c r="H102" s="62"/>
      <c r="I102" s="62"/>
      <c r="J102" s="62"/>
      <c r="K102" s="62"/>
      <c r="L102" s="62"/>
      <c r="M102" s="62"/>
      <c r="N102" s="2"/>
      <c r="AJ102" s="17"/>
    </row>
    <row r="103" spans="1:36">
      <c r="A103" s="44"/>
      <c r="B103" s="44"/>
      <c r="C103" s="62"/>
      <c r="D103" s="62"/>
      <c r="E103" s="62"/>
      <c r="F103" s="62"/>
      <c r="G103" s="62"/>
      <c r="H103" s="62"/>
      <c r="I103" s="62"/>
      <c r="J103" s="62"/>
      <c r="K103" s="62"/>
      <c r="L103" s="62"/>
      <c r="M103" s="62"/>
      <c r="N103" s="2"/>
      <c r="AJ103" s="17"/>
    </row>
    <row r="104" spans="1:36">
      <c r="A104" s="44"/>
      <c r="B104" s="44"/>
      <c r="C104" s="62"/>
      <c r="D104" s="62"/>
      <c r="E104" s="62"/>
      <c r="F104" s="62"/>
      <c r="G104" s="62"/>
      <c r="H104" s="62"/>
      <c r="I104" s="62"/>
      <c r="J104" s="62"/>
      <c r="K104" s="62"/>
      <c r="L104" s="62"/>
      <c r="M104" s="62"/>
      <c r="N104" s="2"/>
      <c r="AJ104" s="17"/>
    </row>
    <row r="105" spans="1:36">
      <c r="A105" s="44"/>
      <c r="B105" s="44"/>
      <c r="C105" s="62"/>
      <c r="D105" s="62"/>
      <c r="E105" s="62"/>
      <c r="F105" s="62"/>
      <c r="G105" s="62"/>
      <c r="H105" s="62"/>
      <c r="I105" s="62"/>
      <c r="J105" s="62"/>
      <c r="K105" s="62"/>
      <c r="L105" s="62"/>
      <c r="M105" s="62"/>
      <c r="N105" s="2"/>
      <c r="AJ105" s="17"/>
    </row>
    <row r="106" spans="1:36">
      <c r="A106" s="44"/>
      <c r="B106" s="44"/>
      <c r="C106" s="62"/>
      <c r="D106" s="62"/>
      <c r="E106" s="62"/>
      <c r="F106" s="62"/>
      <c r="G106" s="62"/>
      <c r="H106" s="62"/>
      <c r="I106" s="62"/>
      <c r="J106" s="62"/>
      <c r="K106" s="62"/>
      <c r="L106" s="62"/>
      <c r="M106" s="62"/>
      <c r="N106" s="2"/>
      <c r="AJ106" s="17"/>
    </row>
    <row r="107" spans="1:36">
      <c r="A107" s="44"/>
      <c r="B107" s="44"/>
      <c r="C107" s="62"/>
      <c r="D107" s="62"/>
      <c r="E107" s="62"/>
      <c r="F107" s="62"/>
      <c r="G107" s="62"/>
      <c r="H107" s="62"/>
      <c r="I107" s="62"/>
      <c r="J107" s="62"/>
      <c r="K107" s="62"/>
      <c r="L107" s="62"/>
      <c r="M107" s="62"/>
      <c r="N107" s="2"/>
      <c r="AJ107" s="17"/>
    </row>
    <row r="108" spans="1:36">
      <c r="AJ108" s="17"/>
    </row>
    <row r="109" spans="1:36" ht="15.75">
      <c r="A109" s="474" t="s">
        <v>642</v>
      </c>
      <c r="B109" s="447" t="s">
        <v>83</v>
      </c>
      <c r="C109" s="447" t="s">
        <v>1</v>
      </c>
      <c r="D109" s="447" t="s">
        <v>3</v>
      </c>
      <c r="E109" s="446" t="s">
        <v>5</v>
      </c>
      <c r="F109" s="447" t="s">
        <v>7</v>
      </c>
      <c r="G109" s="447"/>
      <c r="H109" s="447" t="s">
        <v>9</v>
      </c>
      <c r="I109" s="447" t="s">
        <v>13</v>
      </c>
      <c r="J109" s="447" t="s">
        <v>11</v>
      </c>
      <c r="K109" s="468" t="s">
        <v>84</v>
      </c>
      <c r="L109" s="468"/>
      <c r="M109" s="447" t="s">
        <v>19</v>
      </c>
      <c r="N109" s="45"/>
      <c r="AJ109" s="17"/>
    </row>
    <row r="110" spans="1:36" ht="15.75">
      <c r="A110" s="474"/>
      <c r="B110" s="447"/>
      <c r="C110" s="447"/>
      <c r="D110" s="447"/>
      <c r="E110" s="446"/>
      <c r="F110" s="49" t="s">
        <v>86</v>
      </c>
      <c r="G110" s="49" t="s">
        <v>87</v>
      </c>
      <c r="H110" s="447"/>
      <c r="I110" s="447"/>
      <c r="J110" s="447"/>
      <c r="K110" s="96" t="s">
        <v>88</v>
      </c>
      <c r="L110" s="96" t="s">
        <v>89</v>
      </c>
      <c r="M110" s="447"/>
      <c r="N110" s="2"/>
      <c r="AJ110" s="17"/>
    </row>
    <row r="111" spans="1:36">
      <c r="A111" s="44"/>
      <c r="B111" s="44"/>
      <c r="C111" s="62"/>
      <c r="D111" s="62"/>
      <c r="E111" s="62"/>
      <c r="F111" s="62"/>
      <c r="G111" s="62"/>
      <c r="H111" s="62"/>
      <c r="I111" s="62"/>
      <c r="J111" s="60"/>
      <c r="K111" s="60"/>
      <c r="L111" s="60"/>
      <c r="M111" s="60"/>
      <c r="N111" s="2"/>
      <c r="AJ111" s="17"/>
    </row>
    <row r="112" spans="1:36">
      <c r="A112" s="44"/>
      <c r="B112" s="44"/>
      <c r="C112" s="62"/>
      <c r="D112" s="62"/>
      <c r="E112" s="62"/>
      <c r="F112" s="62"/>
      <c r="G112" s="62"/>
      <c r="H112" s="62"/>
      <c r="I112" s="62"/>
      <c r="J112" s="62"/>
      <c r="K112" s="62"/>
      <c r="L112" s="62"/>
      <c r="M112" s="62"/>
      <c r="N112" s="2"/>
      <c r="AJ112" s="17"/>
    </row>
    <row r="113" spans="1:36">
      <c r="A113" s="44"/>
      <c r="B113" s="44"/>
      <c r="C113" s="62"/>
      <c r="D113" s="62"/>
      <c r="E113" s="62"/>
      <c r="F113" s="62"/>
      <c r="G113" s="62"/>
      <c r="H113" s="62"/>
      <c r="I113" s="62"/>
      <c r="J113" s="62"/>
      <c r="K113" s="62"/>
      <c r="L113" s="62"/>
      <c r="M113" s="62"/>
      <c r="N113" s="2"/>
      <c r="AJ113" s="17"/>
    </row>
    <row r="114" spans="1:36">
      <c r="A114" s="44"/>
      <c r="B114" s="44"/>
      <c r="C114" s="62"/>
      <c r="D114" s="62"/>
      <c r="E114" s="62"/>
      <c r="F114" s="62"/>
      <c r="G114" s="62"/>
      <c r="H114" s="62"/>
      <c r="I114" s="62"/>
      <c r="J114" s="62"/>
      <c r="K114" s="62"/>
      <c r="L114" s="62"/>
      <c r="M114" s="62"/>
      <c r="N114" s="2"/>
      <c r="AJ114" s="17"/>
    </row>
    <row r="115" spans="1:36">
      <c r="A115" s="44"/>
      <c r="B115" s="44"/>
      <c r="C115" s="62"/>
      <c r="D115" s="62"/>
      <c r="E115" s="62"/>
      <c r="F115" s="62"/>
      <c r="G115" s="62"/>
      <c r="H115" s="62"/>
      <c r="I115" s="62"/>
      <c r="J115" s="62"/>
      <c r="K115" s="62"/>
      <c r="L115" s="62"/>
      <c r="M115" s="62"/>
      <c r="N115" s="2"/>
      <c r="AJ115" s="17"/>
    </row>
    <row r="116" spans="1:36">
      <c r="A116" s="44"/>
      <c r="B116" s="44"/>
      <c r="C116" s="62"/>
      <c r="D116" s="62"/>
      <c r="E116" s="62"/>
      <c r="F116" s="62"/>
      <c r="G116" s="62"/>
      <c r="H116" s="62"/>
      <c r="I116" s="62"/>
      <c r="J116" s="62"/>
      <c r="K116" s="62"/>
      <c r="L116" s="62"/>
      <c r="M116" s="62"/>
      <c r="N116" s="2"/>
      <c r="AJ116" s="17"/>
    </row>
    <row r="117" spans="1:36">
      <c r="A117" s="44"/>
      <c r="B117" s="44"/>
      <c r="C117" s="62"/>
      <c r="D117" s="62"/>
      <c r="E117" s="62"/>
      <c r="F117" s="62"/>
      <c r="G117" s="62"/>
      <c r="H117" s="62"/>
      <c r="I117" s="62"/>
      <c r="J117" s="62"/>
      <c r="K117" s="62"/>
      <c r="L117" s="62"/>
      <c r="M117" s="62"/>
      <c r="N117" s="2"/>
      <c r="AJ117" s="17"/>
    </row>
    <row r="118" spans="1:36">
      <c r="A118" s="44"/>
      <c r="B118" s="44"/>
      <c r="C118" s="62"/>
      <c r="D118" s="62"/>
      <c r="E118" s="62"/>
      <c r="F118" s="62"/>
      <c r="G118" s="62"/>
      <c r="H118" s="62"/>
      <c r="I118" s="62"/>
      <c r="J118" s="62"/>
      <c r="K118" s="62"/>
      <c r="L118" s="62"/>
      <c r="M118" s="62"/>
      <c r="N118" s="2"/>
      <c r="AJ118" s="17"/>
    </row>
    <row r="119" spans="1:36">
      <c r="A119" s="44"/>
      <c r="B119" s="44"/>
      <c r="C119" s="62"/>
      <c r="D119" s="62"/>
      <c r="E119" s="62"/>
      <c r="F119" s="62"/>
      <c r="G119" s="62"/>
      <c r="H119" s="62"/>
      <c r="I119" s="62"/>
      <c r="J119" s="62"/>
      <c r="K119" s="62"/>
      <c r="L119" s="62"/>
      <c r="M119" s="62"/>
      <c r="N119" s="2"/>
      <c r="AJ119" s="17"/>
    </row>
    <row r="120" spans="1:36">
      <c r="A120" s="17"/>
      <c r="B120" s="17"/>
      <c r="C120" s="17"/>
      <c r="D120" s="17"/>
      <c r="E120" s="17"/>
      <c r="F120" s="17"/>
      <c r="G120" s="17"/>
      <c r="H120" s="17"/>
      <c r="I120" s="17"/>
      <c r="J120" s="17"/>
      <c r="K120" s="17"/>
      <c r="L120" s="17"/>
      <c r="M120" s="17"/>
      <c r="N120" s="55"/>
      <c r="O120" s="55"/>
      <c r="P120" s="55"/>
      <c r="Q120" s="55"/>
      <c r="R120" s="55"/>
      <c r="S120" s="55"/>
      <c r="T120" s="55"/>
      <c r="U120" s="55"/>
      <c r="V120" s="55"/>
      <c r="W120" s="55"/>
      <c r="X120" s="55"/>
      <c r="Y120" s="55"/>
      <c r="Z120" s="55"/>
      <c r="AA120" s="55"/>
      <c r="AB120" s="55"/>
      <c r="AC120" s="55"/>
      <c r="AD120" s="55"/>
      <c r="AE120" s="55"/>
      <c r="AF120" s="55"/>
      <c r="AG120" s="55"/>
      <c r="AH120" s="55"/>
      <c r="AI120" s="55"/>
      <c r="AJ120" s="17"/>
    </row>
    <row r="121" spans="1:36">
      <c r="A121" s="17"/>
      <c r="B121" s="17"/>
      <c r="C121" s="17"/>
      <c r="D121" s="17"/>
      <c r="E121" s="17"/>
      <c r="F121" s="17"/>
      <c r="G121" s="17"/>
      <c r="H121" s="17"/>
      <c r="I121" s="17"/>
      <c r="J121" s="17"/>
      <c r="K121" s="17"/>
      <c r="L121" s="17"/>
      <c r="M121" s="17"/>
      <c r="N121" s="55"/>
      <c r="O121" s="55"/>
      <c r="P121" s="55"/>
      <c r="Q121" s="55"/>
      <c r="R121" s="55"/>
      <c r="S121" s="55"/>
      <c r="T121" s="55"/>
      <c r="U121" s="55"/>
      <c r="V121" s="55"/>
      <c r="W121" s="55"/>
      <c r="X121" s="55"/>
      <c r="Y121" s="55"/>
      <c r="Z121" s="55"/>
      <c r="AA121" s="55"/>
      <c r="AB121" s="55"/>
      <c r="AC121" s="55"/>
      <c r="AD121" s="55"/>
      <c r="AE121" s="55"/>
      <c r="AF121" s="55"/>
      <c r="AG121" s="55"/>
      <c r="AH121" s="55"/>
      <c r="AI121" s="55"/>
      <c r="AJ121" s="17"/>
    </row>
  </sheetData>
  <sheetProtection algorithmName="SHA-512" hashValue="F9Af/PeOP1JQVktWAmaE9vR3//Yh0dkYhvXgthuhdc/RwKy3XZI85uD5P1KC0ijqurOfab/F1fZSYR0U8Y1dxQ==" saltValue="atO6J3uekL0H0223RaS3xQ==" spinCount="100000" sheet="1" objects="1" scenarios="1"/>
  <mergeCells count="90">
    <mergeCell ref="K109:L109"/>
    <mergeCell ref="M109:M110"/>
    <mergeCell ref="A109:A110"/>
    <mergeCell ref="B109:B110"/>
    <mergeCell ref="C109:C110"/>
    <mergeCell ref="D109:D110"/>
    <mergeCell ref="E109:E110"/>
    <mergeCell ref="F109:G109"/>
    <mergeCell ref="F97:G97"/>
    <mergeCell ref="H97:H98"/>
    <mergeCell ref="I97:I98"/>
    <mergeCell ref="J97:J98"/>
    <mergeCell ref="H109:H110"/>
    <mergeCell ref="I109:I110"/>
    <mergeCell ref="J109:J110"/>
    <mergeCell ref="K97:L97"/>
    <mergeCell ref="M97:M98"/>
    <mergeCell ref="H85:H86"/>
    <mergeCell ref="I85:I86"/>
    <mergeCell ref="J85:J86"/>
    <mergeCell ref="K85:L85"/>
    <mergeCell ref="M85:M86"/>
    <mergeCell ref="A97:A98"/>
    <mergeCell ref="B97:B98"/>
    <mergeCell ref="C97:C98"/>
    <mergeCell ref="D97:D98"/>
    <mergeCell ref="E97:E98"/>
    <mergeCell ref="A85:A86"/>
    <mergeCell ref="B85:B86"/>
    <mergeCell ref="C85:C86"/>
    <mergeCell ref="D85:D86"/>
    <mergeCell ref="E85:E86"/>
    <mergeCell ref="F85:G85"/>
    <mergeCell ref="F73:G73"/>
    <mergeCell ref="H73:H74"/>
    <mergeCell ref="I73:I74"/>
    <mergeCell ref="J73:J74"/>
    <mergeCell ref="K73:L73"/>
    <mergeCell ref="M73:M74"/>
    <mergeCell ref="A73:A74"/>
    <mergeCell ref="B73:B74"/>
    <mergeCell ref="C73:C74"/>
    <mergeCell ref="D73:D74"/>
    <mergeCell ref="E73:E74"/>
    <mergeCell ref="A36:A49"/>
    <mergeCell ref="A50:A58"/>
    <mergeCell ref="A59:A65"/>
    <mergeCell ref="AG9:AG10"/>
    <mergeCell ref="AH9:AH10"/>
    <mergeCell ref="O9:O10"/>
    <mergeCell ref="P9:P10"/>
    <mergeCell ref="Q9:Q10"/>
    <mergeCell ref="R9:R10"/>
    <mergeCell ref="S9:S10"/>
    <mergeCell ref="T9:T10"/>
    <mergeCell ref="N9:N10"/>
    <mergeCell ref="A9:A10"/>
    <mergeCell ref="B9:B10"/>
    <mergeCell ref="C9:C10"/>
    <mergeCell ref="D9:D10"/>
    <mergeCell ref="A11:A20"/>
    <mergeCell ref="A21:A24"/>
    <mergeCell ref="A25:A35"/>
    <mergeCell ref="AA9:AA10"/>
    <mergeCell ref="AB9:AB10"/>
    <mergeCell ref="K9:L9"/>
    <mergeCell ref="M9:M10"/>
    <mergeCell ref="E9:E10"/>
    <mergeCell ref="F9:G9"/>
    <mergeCell ref="H9:H10"/>
    <mergeCell ref="I9:I10"/>
    <mergeCell ref="J9:J10"/>
    <mergeCell ref="U9:U10"/>
    <mergeCell ref="V9:V10"/>
    <mergeCell ref="W9:W10"/>
    <mergeCell ref="X9:X10"/>
    <mergeCell ref="AI9:AI10"/>
    <mergeCell ref="AC9:AC10"/>
    <mergeCell ref="A1:AI1"/>
    <mergeCell ref="A2:AI2"/>
    <mergeCell ref="B4:G4"/>
    <mergeCell ref="B6:C6"/>
    <mergeCell ref="A8:M8"/>
    <mergeCell ref="N8:X8"/>
    <mergeCell ref="Y8:AI8"/>
    <mergeCell ref="AD9:AD10"/>
    <mergeCell ref="AE9:AE10"/>
    <mergeCell ref="AF9:AF10"/>
    <mergeCell ref="Y9:Y10"/>
    <mergeCell ref="Z9:Z10"/>
  </mergeCells>
  <conditionalFormatting sqref="N11:N65">
    <cfRule type="cellIs" dxfId="56" priority="7" stopIfTrue="1" operator="equal">
      <formula>"x"</formula>
    </cfRule>
  </conditionalFormatting>
  <conditionalFormatting sqref="O11:O65">
    <cfRule type="cellIs" dxfId="55" priority="6" operator="equal">
      <formula>"x"</formula>
    </cfRule>
  </conditionalFormatting>
  <conditionalFormatting sqref="P11:P65">
    <cfRule type="cellIs" dxfId="54" priority="5" operator="equal">
      <formula>"x"</formula>
    </cfRule>
  </conditionalFormatting>
  <conditionalFormatting sqref="Q11:Q65">
    <cfRule type="cellIs" dxfId="53" priority="4" stopIfTrue="1" operator="equal">
      <formula>"x"</formula>
    </cfRule>
  </conditionalFormatting>
  <conditionalFormatting sqref="R11:R65">
    <cfRule type="cellIs" dxfId="52" priority="3" operator="equal">
      <formula>"x"</formula>
    </cfRule>
  </conditionalFormatting>
  <conditionalFormatting sqref="S11:S65">
    <cfRule type="cellIs" dxfId="51" priority="1" stopIfTrue="1" operator="equal">
      <formula>$AN$7</formula>
    </cfRule>
    <cfRule type="cellIs" dxfId="50" priority="2" stopIfTrue="1" operator="equal">
      <formula>$AN$6</formula>
    </cfRule>
  </conditionalFormatting>
  <conditionalFormatting sqref="AN6:AN7">
    <cfRule type="cellIs" dxfId="49" priority="51" stopIfTrue="1" operator="equal">
      <formula>$AN$6</formula>
    </cfRule>
  </conditionalFormatting>
  <dataValidations count="1">
    <dataValidation type="list" allowBlank="1" showInputMessage="1" showErrorMessage="1" sqref="S11:S65" xr:uid="{00000000-0002-0000-05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B43"/>
  <sheetViews>
    <sheetView showGridLines="0" zoomScale="80" zoomScaleNormal="80" zoomScalePageLayoutView="70" workbookViewId="0">
      <selection activeCell="B1" sqref="B1:W2"/>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0"/>
      <c r="B1" s="505" t="s">
        <v>71</v>
      </c>
      <c r="C1" s="505"/>
      <c r="D1" s="505"/>
      <c r="E1" s="505"/>
      <c r="F1" s="505"/>
      <c r="G1" s="505"/>
      <c r="H1" s="505"/>
      <c r="I1" s="505"/>
      <c r="J1" s="505"/>
      <c r="K1" s="505"/>
      <c r="L1" s="505"/>
      <c r="M1" s="505"/>
      <c r="N1" s="505"/>
      <c r="O1" s="505"/>
      <c r="P1" s="505"/>
      <c r="Q1" s="505"/>
      <c r="R1" s="505"/>
      <c r="S1" s="505"/>
      <c r="T1" s="505"/>
      <c r="U1" s="505"/>
      <c r="V1" s="505"/>
      <c r="W1" s="505"/>
      <c r="X1" s="10"/>
    </row>
    <row r="2" spans="1:28" s="14" customFormat="1" ht="21" customHeight="1">
      <c r="A2" s="15"/>
      <c r="B2" s="505"/>
      <c r="C2" s="505"/>
      <c r="D2" s="505"/>
      <c r="E2" s="505"/>
      <c r="F2" s="505"/>
      <c r="G2" s="505"/>
      <c r="H2" s="505"/>
      <c r="I2" s="505"/>
      <c r="J2" s="505"/>
      <c r="K2" s="505"/>
      <c r="L2" s="505"/>
      <c r="M2" s="505"/>
      <c r="N2" s="505"/>
      <c r="O2" s="505"/>
      <c r="P2" s="505"/>
      <c r="Q2" s="505"/>
      <c r="R2" s="505"/>
      <c r="S2" s="505"/>
      <c r="T2" s="505"/>
      <c r="U2" s="505"/>
      <c r="V2" s="505"/>
      <c r="W2" s="505"/>
      <c r="X2" s="15"/>
    </row>
    <row r="3" spans="1:28" ht="33.75" customHeight="1">
      <c r="A3" s="10"/>
      <c r="B3" s="511" t="str">
        <f>'Monitoria Anual - 3'!A2</f>
        <v>PLANO DE AÇÃO NACIONAL PARA A CONSERVAÇÃO DOS GRANDES FELINOS</v>
      </c>
      <c r="C3" s="511"/>
      <c r="D3" s="511"/>
      <c r="E3" s="511"/>
      <c r="F3" s="511"/>
      <c r="G3" s="511"/>
      <c r="H3" s="511"/>
      <c r="I3" s="511"/>
      <c r="J3" s="511"/>
      <c r="K3" s="511"/>
      <c r="L3" s="511"/>
      <c r="M3" s="511"/>
      <c r="N3" s="511"/>
      <c r="O3" s="511"/>
      <c r="P3" s="511"/>
      <c r="Q3" s="511"/>
      <c r="R3" s="511"/>
      <c r="S3" s="511"/>
      <c r="T3" s="511"/>
      <c r="U3" s="511"/>
      <c r="V3" s="511"/>
      <c r="W3" s="511"/>
      <c r="X3" s="10"/>
    </row>
    <row r="4" spans="1:28">
      <c r="A4" s="10"/>
      <c r="J4" s="11"/>
      <c r="K4" s="11"/>
      <c r="L4" s="11"/>
      <c r="M4" s="11"/>
      <c r="N4" s="11"/>
      <c r="O4" s="11"/>
      <c r="X4" s="10"/>
    </row>
    <row r="5" spans="1:28" s="2" customFormat="1" ht="45" customHeight="1">
      <c r="A5" s="17"/>
      <c r="B5" s="516" t="s">
        <v>643</v>
      </c>
      <c r="C5" s="516"/>
      <c r="D5" s="517" t="str">
        <f>'Monitoria Anual - 3'!B4</f>
        <v>Reduzir a vulnerabilidade da onça-pintada e da onça-parda, em 5 anos, com vistas a melhorar o estado de conservação de suas populações.</v>
      </c>
      <c r="E5" s="517"/>
      <c r="F5" s="517"/>
      <c r="G5" s="517"/>
      <c r="H5" s="517"/>
      <c r="I5" s="517"/>
      <c r="J5" s="517"/>
      <c r="K5" s="517"/>
      <c r="L5" s="517"/>
      <c r="M5" s="518"/>
      <c r="N5" s="12"/>
      <c r="O5" s="12"/>
      <c r="P5" s="12"/>
      <c r="Q5" s="12"/>
      <c r="R5" s="12"/>
      <c r="X5" s="17"/>
    </row>
    <row r="6" spans="1:28">
      <c r="A6" s="10"/>
      <c r="J6" s="11"/>
      <c r="K6" s="11"/>
      <c r="L6" s="11"/>
      <c r="M6" s="11"/>
      <c r="N6" s="11"/>
      <c r="O6" s="11"/>
      <c r="X6" s="10"/>
    </row>
    <row r="7" spans="1:28" ht="26.25" customHeight="1">
      <c r="A7" s="10"/>
      <c r="B7" s="516" t="s">
        <v>75</v>
      </c>
      <c r="C7" s="516"/>
      <c r="D7" s="506" t="str">
        <f>'Monitoria Anual - 3'!B6</f>
        <v>09 a 13, e 31/08/2021 (virtual)</v>
      </c>
      <c r="E7" s="506"/>
      <c r="F7" s="506"/>
      <c r="G7" s="507"/>
      <c r="H7" s="2"/>
      <c r="I7" s="13"/>
      <c r="J7" s="11"/>
      <c r="K7" s="11"/>
      <c r="L7" s="11"/>
      <c r="M7" s="11"/>
      <c r="N7" s="11"/>
      <c r="O7" s="11"/>
      <c r="X7" s="10"/>
    </row>
    <row r="8" spans="1:28">
      <c r="A8" s="10"/>
      <c r="X8" s="10"/>
    </row>
    <row r="9" spans="1:28" ht="31.5" customHeight="1">
      <c r="A9" s="10"/>
      <c r="B9" s="505" t="s">
        <v>644</v>
      </c>
      <c r="C9" s="505"/>
      <c r="D9" s="505"/>
      <c r="E9" s="505"/>
      <c r="F9" s="505"/>
      <c r="G9" s="505"/>
      <c r="H9" s="505"/>
      <c r="I9" s="505"/>
      <c r="J9" s="505"/>
      <c r="K9" s="505"/>
      <c r="L9" s="505"/>
      <c r="M9" s="505"/>
      <c r="N9" s="505"/>
      <c r="O9" s="505"/>
      <c r="P9" s="505"/>
      <c r="Q9" s="505"/>
      <c r="R9" s="505"/>
      <c r="S9" s="505"/>
      <c r="T9" s="505"/>
      <c r="U9" s="505"/>
      <c r="V9" s="505"/>
      <c r="W9" s="505"/>
      <c r="X9" s="10"/>
    </row>
    <row r="10" spans="1:28">
      <c r="A10" s="10"/>
      <c r="G10" s="9"/>
      <c r="H10" s="9"/>
      <c r="I10" s="9"/>
      <c r="X10" s="10"/>
    </row>
    <row r="11" spans="1:28" ht="15.75">
      <c r="A11" s="10"/>
      <c r="B11" s="506" t="s">
        <v>645</v>
      </c>
      <c r="C11" s="507"/>
      <c r="D11" s="401"/>
      <c r="E11" s="401"/>
      <c r="F11" s="401"/>
      <c r="G11" s="401"/>
      <c r="H11" s="401"/>
      <c r="I11" s="401"/>
      <c r="J11" s="401"/>
      <c r="K11" s="401"/>
      <c r="L11" s="401"/>
      <c r="M11" s="401"/>
      <c r="N11" s="401"/>
      <c r="O11" s="401"/>
      <c r="P11" s="401"/>
      <c r="Q11" s="401"/>
      <c r="R11" s="401"/>
      <c r="S11" s="401"/>
      <c r="T11" s="401"/>
      <c r="U11" s="401"/>
      <c r="V11" s="401"/>
      <c r="W11" s="401"/>
      <c r="X11" s="10"/>
    </row>
    <row r="12" spans="1:28" ht="15.75" thickBot="1">
      <c r="A12" s="10"/>
      <c r="F12" s="512"/>
      <c r="G12" s="512"/>
      <c r="H12" s="107"/>
      <c r="X12" s="10"/>
    </row>
    <row r="13" spans="1:28" ht="33.75" customHeight="1" thickBot="1">
      <c r="A13" s="10"/>
      <c r="C13" s="513" t="s">
        <v>1180</v>
      </c>
      <c r="D13" s="514"/>
      <c r="E13" s="514"/>
      <c r="F13" s="514"/>
      <c r="G13" s="515"/>
      <c r="H13" s="3"/>
      <c r="X13" s="10"/>
    </row>
    <row r="14" spans="1:28" s="2" customFormat="1" ht="34.5" customHeight="1" thickBot="1">
      <c r="A14" s="17"/>
      <c r="C14" s="25" t="s">
        <v>647</v>
      </c>
      <c r="D14" s="6" t="s">
        <v>648</v>
      </c>
      <c r="E14" s="7" t="s">
        <v>649</v>
      </c>
      <c r="F14" s="6" t="s">
        <v>650</v>
      </c>
      <c r="G14" s="8" t="s">
        <v>649</v>
      </c>
      <c r="H14" s="5"/>
      <c r="X14" s="17"/>
    </row>
    <row r="15" spans="1:28" ht="15.75">
      <c r="A15" s="10"/>
      <c r="C15" s="78" t="s">
        <v>651</v>
      </c>
      <c r="D15" s="88"/>
      <c r="E15" s="89"/>
      <c r="F15" s="85">
        <f>COUNTA('Monitoria Anual - 3'!S11:S904)</f>
        <v>1</v>
      </c>
      <c r="G15" s="26">
        <f t="shared" ref="G15:G21" si="0">F15/$F$22</f>
        <v>2.4390243902439025E-2</v>
      </c>
      <c r="H15" s="406"/>
      <c r="X15" s="10"/>
    </row>
    <row r="16" spans="1:28" ht="15.75">
      <c r="A16" s="10"/>
      <c r="C16" s="79" t="s">
        <v>652</v>
      </c>
      <c r="D16" s="90">
        <f>COUNTA('Monitoria Anual - 3'!N11:N904)</f>
        <v>3</v>
      </c>
      <c r="E16" s="28">
        <f>D16/$D$22</f>
        <v>7.3170731707317069E-2</v>
      </c>
      <c r="F16" s="86">
        <f>D16-AB16</f>
        <v>3</v>
      </c>
      <c r="G16" s="28">
        <f t="shared" si="0"/>
        <v>7.3170731707317069E-2</v>
      </c>
      <c r="H16" s="406"/>
      <c r="X16" s="10"/>
      <c r="Z16">
        <f>COUNTIFS('Monitoria Anual - 3'!N:N,"x",'Monitoria Anual - 3'!S:S,"Excluída")</f>
        <v>0</v>
      </c>
      <c r="AA16">
        <f>COUNTIFS('Monitoria Anual - 3'!N:N,"x",'Monitoria Anual - 3'!S:S,"Agrupada")</f>
        <v>0</v>
      </c>
      <c r="AB16">
        <f>Z16+AA16</f>
        <v>0</v>
      </c>
    </row>
    <row r="17" spans="1:28" ht="15.75">
      <c r="A17" s="10"/>
      <c r="C17" s="80" t="s">
        <v>653</v>
      </c>
      <c r="D17" s="90">
        <f>COUNTA('Monitoria Anual - 3'!O11:O904)</f>
        <v>10</v>
      </c>
      <c r="E17" s="28">
        <f>D17/$D$22</f>
        <v>0.24390243902439024</v>
      </c>
      <c r="F17" s="86">
        <f>D17-AB17</f>
        <v>10</v>
      </c>
      <c r="G17" s="28">
        <f t="shared" si="0"/>
        <v>0.24390243902439024</v>
      </c>
      <c r="H17" s="406"/>
      <c r="X17" s="10"/>
      <c r="Z17">
        <f t="array" ref="Z17">COUNTIFS('Monitoria Anual - 3'!O:O,"x",'Monitoria Anual - 3'!S:S,"Excluída")</f>
        <v>0</v>
      </c>
      <c r="AA17">
        <f t="array" ref="AA17">COUNTIFS('Monitoria Anual - 3'!O:O,"x",'Monitoria Anual - 3'!S:S,"Agrupada")</f>
        <v>0</v>
      </c>
      <c r="AB17">
        <f>Z17+AA17</f>
        <v>0</v>
      </c>
    </row>
    <row r="18" spans="1:28" ht="15.75">
      <c r="A18" s="10"/>
      <c r="C18" s="81" t="s">
        <v>654</v>
      </c>
      <c r="D18" s="90">
        <f>COUNTA('Monitoria Anual - 3'!P11:P904)</f>
        <v>1</v>
      </c>
      <c r="E18" s="28">
        <f>D18/$D$22</f>
        <v>2.4390243902439025E-2</v>
      </c>
      <c r="F18" s="86">
        <f>D18-AB18</f>
        <v>1</v>
      </c>
      <c r="G18" s="28">
        <f t="shared" si="0"/>
        <v>2.4390243902439025E-2</v>
      </c>
      <c r="H18" s="406"/>
      <c r="X18" s="10"/>
      <c r="Z18">
        <f t="array" ref="Z18">COUNTIFS('Monitoria Anual - 3'!P:P,"x",'Monitoria Anual - 3'!S:S,"Excluída")</f>
        <v>0</v>
      </c>
      <c r="AA18">
        <f t="array" ref="AA18">COUNTIFS('Monitoria Anual - 3'!P:P,"x",'Monitoria Anual - 3'!S:S,"Agrupada")</f>
        <v>0</v>
      </c>
      <c r="AB18">
        <f>Z18+AA18</f>
        <v>0</v>
      </c>
    </row>
    <row r="19" spans="1:28" ht="15.75">
      <c r="A19" s="10"/>
      <c r="C19" s="82" t="s">
        <v>655</v>
      </c>
      <c r="D19" s="90">
        <f>COUNTA('Monitoria Anual - 3'!Q11:Q904)</f>
        <v>26</v>
      </c>
      <c r="E19" s="28">
        <f>D19/$D$22</f>
        <v>0.63414634146341464</v>
      </c>
      <c r="F19" s="86">
        <f t="shared" ref="F19:F20" si="1">D19-AB19</f>
        <v>25</v>
      </c>
      <c r="G19" s="28">
        <f t="shared" si="0"/>
        <v>0.6097560975609756</v>
      </c>
      <c r="H19" s="406"/>
      <c r="X19" s="10"/>
      <c r="Z19">
        <f t="array" ref="Z19">COUNTIFS('Monitoria Anual - 3'!Q:Q,"x",'Monitoria Anual - 3'!S:S,"Excluída")</f>
        <v>0</v>
      </c>
      <c r="AA19">
        <f t="array" ref="AA19">COUNTIFS('Monitoria Anual - 3'!Q:Q,"x",'Monitoria Anual - 3'!S:S,"Agrupada")</f>
        <v>1</v>
      </c>
      <c r="AB19">
        <f>Z19+AA19</f>
        <v>1</v>
      </c>
    </row>
    <row r="20" spans="1:28" ht="15.75">
      <c r="A20" s="10"/>
      <c r="C20" s="83" t="s">
        <v>656</v>
      </c>
      <c r="D20" s="90">
        <f>COUNTA('Monitoria Anual - 3'!R11:R904)</f>
        <v>1</v>
      </c>
      <c r="E20" s="28">
        <f>D20/$D$22</f>
        <v>2.4390243902439025E-2</v>
      </c>
      <c r="F20" s="86">
        <f t="shared" si="1"/>
        <v>1</v>
      </c>
      <c r="G20" s="28">
        <f t="shared" si="0"/>
        <v>2.4390243902439025E-2</v>
      </c>
      <c r="H20" s="406"/>
      <c r="X20" s="10"/>
      <c r="Z20">
        <f t="array" ref="Z20">COUNTIFS('Monitoria Anual - 3'!R:R,"x",'Monitoria Anual - 3'!S:S,"Excluída")</f>
        <v>0</v>
      </c>
      <c r="AA20">
        <f t="array" ref="AA20">COUNTIFS('Monitoria Anual - 3'!R:R,"x",'Monitoria Anual - 3'!S:S,"Agrupada")</f>
        <v>0</v>
      </c>
      <c r="AB20">
        <f>Z20+AA20</f>
        <v>0</v>
      </c>
    </row>
    <row r="21" spans="1:28" ht="16.5" thickBot="1">
      <c r="A21" s="10"/>
      <c r="C21" s="84" t="s">
        <v>657</v>
      </c>
      <c r="D21" s="91"/>
      <c r="E21" s="92"/>
      <c r="F21" s="87">
        <f>'Monitoria Anual - 3'!C71</f>
        <v>1</v>
      </c>
      <c r="G21" s="29">
        <f t="shared" si="0"/>
        <v>2.4390243902439025E-2</v>
      </c>
      <c r="H21" s="406"/>
      <c r="X21" s="10"/>
    </row>
    <row r="22" spans="1:28" ht="16.5" thickBot="1">
      <c r="A22" s="10"/>
      <c r="C22" s="93" t="s">
        <v>658</v>
      </c>
      <c r="D22" s="95">
        <f>SUM(D16:D20)</f>
        <v>41</v>
      </c>
      <c r="E22" s="31">
        <f>SUM(E15:E21)</f>
        <v>1</v>
      </c>
      <c r="F22" s="94">
        <f>SUM(F16:F21)</f>
        <v>41</v>
      </c>
      <c r="G22" s="31">
        <f>SUM(G16:G21)</f>
        <v>1</v>
      </c>
      <c r="H22" s="406"/>
      <c r="X22" s="10"/>
    </row>
    <row r="23" spans="1:28" ht="15.75" thickBot="1">
      <c r="A23" s="10"/>
      <c r="C23" s="73" t="s">
        <v>659</v>
      </c>
      <c r="D23" s="508">
        <f>COUNTIF('Monitoria Anual - 3'!S11:S904,"Agrupada")</f>
        <v>1</v>
      </c>
      <c r="E23" s="509"/>
      <c r="F23" s="509"/>
      <c r="G23" s="510"/>
      <c r="H23" s="4"/>
      <c r="X23" s="10"/>
    </row>
    <row r="24" spans="1:28" ht="15.75" thickBot="1">
      <c r="A24" s="10"/>
      <c r="C24" s="72" t="s">
        <v>660</v>
      </c>
      <c r="D24" s="508">
        <f>COUNTIF('Monitoria Anual - 3'!S11:S66,"Excluída")</f>
        <v>0</v>
      </c>
      <c r="E24" s="509"/>
      <c r="F24" s="509"/>
      <c r="G24" s="510"/>
      <c r="X24" s="10"/>
    </row>
    <row r="25" spans="1:28">
      <c r="A25" s="10"/>
      <c r="X25" s="10"/>
    </row>
    <row r="26" spans="1:28">
      <c r="A26" s="10"/>
      <c r="X26" s="10"/>
    </row>
    <row r="27" spans="1:28" ht="15.75">
      <c r="A27" s="10"/>
      <c r="B27" s="506" t="s">
        <v>661</v>
      </c>
      <c r="C27" s="507"/>
      <c r="D27" s="401"/>
      <c r="E27" s="401"/>
      <c r="F27" s="401"/>
      <c r="G27" s="401"/>
      <c r="X27" s="10"/>
    </row>
    <row r="28" spans="1:28" ht="16.5" thickBot="1">
      <c r="A28" s="10"/>
      <c r="B28" s="401"/>
      <c r="C28" s="16"/>
      <c r="D28" s="16"/>
      <c r="E28" s="16"/>
      <c r="F28" s="16"/>
      <c r="G28" s="16"/>
      <c r="H28" s="401"/>
      <c r="I28" s="401"/>
      <c r="J28" s="401"/>
      <c r="K28" s="401"/>
      <c r="L28" s="401"/>
      <c r="M28" s="401"/>
      <c r="N28" s="401"/>
      <c r="O28" s="401"/>
      <c r="P28" s="401"/>
      <c r="Q28" s="401"/>
      <c r="R28" s="401"/>
      <c r="S28" s="401"/>
      <c r="T28" s="401"/>
      <c r="U28" s="401"/>
      <c r="V28" s="401"/>
      <c r="W28" s="401"/>
      <c r="X28" s="10"/>
    </row>
    <row r="29" spans="1:28" ht="16.5" thickBot="1">
      <c r="A29" s="10"/>
      <c r="B29" s="16"/>
      <c r="C29" s="32" t="s">
        <v>662</v>
      </c>
      <c r="D29" s="66">
        <f>COUNTA('Monitoria Anual - 3'!A11:A65)</f>
        <v>6</v>
      </c>
      <c r="H29" s="16"/>
      <c r="I29" s="16"/>
      <c r="J29" s="16"/>
      <c r="K29" s="16"/>
      <c r="L29" s="16"/>
      <c r="M29" s="16"/>
      <c r="N29" s="16"/>
      <c r="O29" s="16"/>
      <c r="P29" s="16"/>
      <c r="Q29" s="16"/>
      <c r="R29" s="16"/>
      <c r="S29" s="16"/>
      <c r="T29" s="16"/>
      <c r="U29" s="16"/>
      <c r="V29" s="16"/>
      <c r="W29" s="16"/>
      <c r="X29" s="10"/>
    </row>
    <row r="30" spans="1:28" ht="15.75" thickBot="1">
      <c r="A30" s="10"/>
      <c r="X30" s="10"/>
    </row>
    <row r="31" spans="1:28" ht="15.75" thickBot="1">
      <c r="A31" s="10"/>
      <c r="C31" s="77" t="s">
        <v>663</v>
      </c>
      <c r="D31" s="77" t="s">
        <v>664</v>
      </c>
      <c r="E31" s="18"/>
      <c r="F31" s="19"/>
      <c r="G31" s="20"/>
      <c r="H31" s="22"/>
      <c r="I31" s="23"/>
      <c r="J31" s="24"/>
      <c r="W31" s="1"/>
      <c r="X31" s="10"/>
    </row>
    <row r="32" spans="1:28">
      <c r="A32" s="10"/>
      <c r="C32" s="74" t="s">
        <v>665</v>
      </c>
      <c r="D32" s="98">
        <f>SUM(F32:J32)</f>
        <v>8</v>
      </c>
      <c r="E32" s="33">
        <f>COUNTA('Monitoria Anual - 3'!S11:S20)</f>
        <v>0</v>
      </c>
      <c r="F32" s="64">
        <f>COUNTA('Monitoria Anual - 3'!N11:N20)</f>
        <v>3</v>
      </c>
      <c r="G32" s="64">
        <f>COUNTA('Monitoria Anual - 3'!O11:O20)</f>
        <v>2</v>
      </c>
      <c r="H32" s="64">
        <f>COUNTA('Monitoria Anual - 3'!P11:P20)</f>
        <v>0</v>
      </c>
      <c r="I32" s="64">
        <f>COUNTA('Monitoria Anual - 3'!Q11:Q20)</f>
        <v>3</v>
      </c>
      <c r="J32" s="65">
        <f>COUNTA('Monitoria Anual - 3'!R11:R20)</f>
        <v>0</v>
      </c>
      <c r="W32" s="1"/>
      <c r="X32" s="10"/>
    </row>
    <row r="33" spans="1:24">
      <c r="A33" s="10"/>
      <c r="C33" s="75" t="s">
        <v>666</v>
      </c>
      <c r="D33" s="74">
        <f>SUM(F33:J33)</f>
        <v>0</v>
      </c>
      <c r="E33" s="34">
        <f>COUNTA('Monitoria Anual - 3'!S21:S24)</f>
        <v>0</v>
      </c>
      <c r="F33" s="35">
        <f>COUNTA('Monitoria Anual - 3'!N21:N24)</f>
        <v>0</v>
      </c>
      <c r="G33" s="35">
        <f>COUNTA('Monitoria Anual - 3'!O21:O24)</f>
        <v>0</v>
      </c>
      <c r="H33" s="35">
        <f>COUNTA('Monitoria Anual - 3'!P21:P24)</f>
        <v>0</v>
      </c>
      <c r="I33" s="35">
        <f>COUNTA('Monitoria Anual - 3'!Q21:Q24)</f>
        <v>0</v>
      </c>
      <c r="J33" s="36">
        <f>COUNTA('Monitoria Anual - 3'!R21:R24)</f>
        <v>0</v>
      </c>
      <c r="W33" s="1"/>
      <c r="X33" s="10"/>
    </row>
    <row r="34" spans="1:24">
      <c r="A34" s="10"/>
      <c r="C34" s="75" t="s">
        <v>667</v>
      </c>
      <c r="D34" s="74">
        <f t="shared" ref="D34:D37" si="2">SUM(F34:J34)</f>
        <v>7</v>
      </c>
      <c r="E34" s="34">
        <f>COUNTA('Monitoria Anual - 3'!S25:S35)</f>
        <v>0</v>
      </c>
      <c r="F34" s="35">
        <f>COUNTA('Monitoria Anual - 3'!N25:N35)</f>
        <v>0</v>
      </c>
      <c r="G34" s="35">
        <f>COUNTA('Monitoria Anual - 3'!O25:O35)</f>
        <v>3</v>
      </c>
      <c r="H34" s="35">
        <f>COUNTA('Monitoria Anual - 3'!P25:P35)</f>
        <v>0</v>
      </c>
      <c r="I34" s="35">
        <f>COUNTA('Monitoria Anual - 3'!Q25:Q35)</f>
        <v>4</v>
      </c>
      <c r="J34" s="36">
        <f>COUNTA('Monitoria Anual - 3'!R25:R35)</f>
        <v>0</v>
      </c>
      <c r="W34" s="1"/>
      <c r="X34" s="10"/>
    </row>
    <row r="35" spans="1:24">
      <c r="A35" s="10"/>
      <c r="C35" s="75" t="s">
        <v>668</v>
      </c>
      <c r="D35" s="74">
        <f t="shared" si="2"/>
        <v>13</v>
      </c>
      <c r="E35" s="34">
        <f>COUNTA('Monitoria Anual - 3'!S36:S49)</f>
        <v>1</v>
      </c>
      <c r="F35" s="35">
        <f>COUNTA('Monitoria Anual - 3'!N36:N49)</f>
        <v>0</v>
      </c>
      <c r="G35" s="35">
        <f>COUNTA('Monitoria Anual - 3'!O36:O49)</f>
        <v>2</v>
      </c>
      <c r="H35" s="35">
        <f>COUNTA('Monitoria Anual - 3'!P36:P49)</f>
        <v>1</v>
      </c>
      <c r="I35" s="35">
        <f>COUNTA('Monitoria Anual - 3'!Q36:Q49)</f>
        <v>10</v>
      </c>
      <c r="J35" s="36">
        <f>COUNTA('Monitoria Anual - 3'!R36:R49)</f>
        <v>0</v>
      </c>
      <c r="W35" s="1"/>
      <c r="X35" s="10"/>
    </row>
    <row r="36" spans="1:24">
      <c r="A36" s="10"/>
      <c r="C36" s="75" t="s">
        <v>669</v>
      </c>
      <c r="D36" s="74">
        <f t="shared" si="2"/>
        <v>6</v>
      </c>
      <c r="E36" s="34">
        <f>COUNTA('Monitoria Anual - 3'!S50:S58)</f>
        <v>0</v>
      </c>
      <c r="F36" s="35">
        <f>COUNTA('Monitoria Anual - 3'!N50:N58)</f>
        <v>0</v>
      </c>
      <c r="G36" s="35">
        <f>COUNTA('Monitoria Anual - 3'!O50:O58)</f>
        <v>3</v>
      </c>
      <c r="H36" s="35">
        <f>COUNTA('Monitoria Anual - 3'!P50:P58)</f>
        <v>0</v>
      </c>
      <c r="I36" s="35">
        <f>COUNTA('Monitoria Anual - 3'!Q50:Q58)</f>
        <v>3</v>
      </c>
      <c r="J36" s="36">
        <f>COUNTA('Monitoria Anual - 3'!R50:R58)</f>
        <v>0</v>
      </c>
      <c r="W36" s="1"/>
      <c r="X36" s="10"/>
    </row>
    <row r="37" spans="1:24" ht="15.75" thickBot="1">
      <c r="A37" s="10"/>
      <c r="C37" s="76" t="s">
        <v>670</v>
      </c>
      <c r="D37" s="99">
        <f t="shared" si="2"/>
        <v>7</v>
      </c>
      <c r="E37" s="37">
        <f>COUNTA('Monitoria Anual - 3'!S59:S65)</f>
        <v>0</v>
      </c>
      <c r="F37" s="38">
        <f>COUNTA('Monitoria Anual - 3'!N59:N65)</f>
        <v>0</v>
      </c>
      <c r="G37" s="38">
        <f>COUNTA('Monitoria Anual - 3'!O59:O65)</f>
        <v>0</v>
      </c>
      <c r="H37" s="38">
        <f>COUNTA('Monitoria Anual - 3'!P59:P65)</f>
        <v>0</v>
      </c>
      <c r="I37" s="38">
        <f>COUNTA('Monitoria Anual - 3'!Q59:Q65)</f>
        <v>6</v>
      </c>
      <c r="J37" s="39">
        <f>COUNTA('Monitoria Anual - 3'!R59:R65)</f>
        <v>1</v>
      </c>
      <c r="W37" s="1"/>
      <c r="X37" s="10"/>
    </row>
    <row r="38" spans="1:24">
      <c r="A38" s="10"/>
      <c r="W38" s="1"/>
      <c r="X38" s="10"/>
    </row>
    <row r="39" spans="1:24">
      <c r="A39" s="10"/>
      <c r="W39" s="1"/>
      <c r="X39" s="10"/>
    </row>
    <row r="40" spans="1:24">
      <c r="A40" s="10"/>
      <c r="W40" s="1"/>
      <c r="X40" s="10"/>
    </row>
    <row r="41" spans="1:24">
      <c r="A41" s="10"/>
      <c r="W41" s="1"/>
      <c r="X41" s="10"/>
    </row>
    <row r="42" spans="1:24">
      <c r="A42" s="10"/>
      <c r="X42" s="10"/>
    </row>
    <row r="43" spans="1:24">
      <c r="A43" s="10"/>
      <c r="B43" s="10"/>
      <c r="C43" s="10"/>
      <c r="D43" s="10"/>
      <c r="E43" s="10"/>
      <c r="F43" s="10"/>
      <c r="G43" s="10"/>
      <c r="H43" s="10"/>
      <c r="I43" s="10"/>
      <c r="J43" s="10"/>
      <c r="K43" s="10"/>
      <c r="L43" s="10"/>
      <c r="M43" s="10"/>
      <c r="N43" s="10"/>
      <c r="O43" s="10"/>
      <c r="P43" s="10"/>
      <c r="Q43" s="10"/>
      <c r="R43" s="10"/>
      <c r="S43" s="10"/>
      <c r="T43" s="10"/>
      <c r="U43" s="10"/>
      <c r="V43" s="10"/>
      <c r="W43" s="10"/>
      <c r="X43" s="10"/>
    </row>
  </sheetData>
  <sheetProtection algorithmName="SHA-512" hashValue="fLdgecv/eigmbd62DHf41+7x7wO9gZH7skN3kIdh1g/TWTLHdoIq4PE7wsh5jyAtqamLKsBu4FJsEUgwWR5jzA==" saltValue="bcvsZ8CMYwStoT8/9RBy6A=="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7 F33:F37">
    <cfRule type="cellIs" dxfId="48"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N122"/>
  <sheetViews>
    <sheetView showGridLines="0" zoomScale="80" zoomScaleNormal="80" workbookViewId="0">
      <selection activeCell="C11" sqref="C11"/>
    </sheetView>
  </sheetViews>
  <sheetFormatPr defaultColWidth="8.85546875" defaultRowHeight="15"/>
  <cols>
    <col min="1" max="1" width="29.140625" style="2" customWidth="1"/>
    <col min="2" max="2" width="7.28515625" style="2" customWidth="1"/>
    <col min="3" max="3" width="46" style="2" customWidth="1"/>
    <col min="4" max="4" width="20.42578125" style="2" customWidth="1"/>
    <col min="5" max="5" width="19.42578125" style="2" customWidth="1"/>
    <col min="6" max="7" width="7.85546875" style="2" bestFit="1" customWidth="1"/>
    <col min="8" max="8" width="19.7109375" style="2" customWidth="1"/>
    <col min="9" max="9" width="26.7109375" style="2" customWidth="1"/>
    <col min="10" max="10" width="19.85546875" style="2" customWidth="1"/>
    <col min="11" max="11" width="19" style="2" customWidth="1"/>
    <col min="12" max="12" width="21.85546875" style="2" customWidth="1"/>
    <col min="13" max="13" width="31.85546875" style="2" customWidth="1"/>
    <col min="14" max="19" width="19.42578125" style="58" customWidth="1"/>
    <col min="20" max="21" width="51" style="2" customWidth="1"/>
    <col min="22" max="22" width="38.7109375" style="2" customWidth="1"/>
    <col min="23" max="23" width="30.28515625" style="2" customWidth="1"/>
    <col min="24" max="24" width="38.7109375" style="2" customWidth="1"/>
    <col min="25" max="27" width="27.42578125" style="2" customWidth="1"/>
    <col min="28" max="29" width="14.7109375" style="2" customWidth="1"/>
    <col min="30" max="30" width="19.42578125" style="2" customWidth="1"/>
    <col min="31" max="31" width="21" style="2" customWidth="1"/>
    <col min="32" max="32" width="24.140625" style="2" customWidth="1"/>
    <col min="33" max="35" width="22.85546875" style="2" customWidth="1"/>
    <col min="36" max="36" width="7" style="2" customWidth="1"/>
    <col min="37" max="39" width="8.85546875" style="2"/>
    <col min="40" max="40" width="8.85546875" style="2" hidden="1" customWidth="1"/>
    <col min="41" max="16384" width="8.85546875" style="2"/>
  </cols>
  <sheetData>
    <row r="1" spans="1:40" ht="21">
      <c r="A1" s="483" t="s">
        <v>71</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c r="AG1" s="483"/>
      <c r="AH1" s="483"/>
      <c r="AI1" s="483"/>
      <c r="AJ1" s="17"/>
    </row>
    <row r="2" spans="1:40" ht="21.75" thickBot="1">
      <c r="A2" s="484" t="s">
        <v>72</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17"/>
    </row>
    <row r="3" spans="1:40" ht="15.75" thickTop="1">
      <c r="AJ3" s="17"/>
    </row>
    <row r="4" spans="1:40" ht="47.45" customHeight="1">
      <c r="A4" s="51" t="s">
        <v>73</v>
      </c>
      <c r="B4" s="517" t="s">
        <v>74</v>
      </c>
      <c r="C4" s="517"/>
      <c r="D4" s="517"/>
      <c r="E4" s="517"/>
      <c r="F4" s="517"/>
      <c r="G4" s="518"/>
      <c r="H4" s="12"/>
      <c r="I4" s="12"/>
      <c r="J4" s="12"/>
      <c r="K4" s="12"/>
      <c r="L4" s="12"/>
      <c r="M4" s="12"/>
      <c r="N4" s="12"/>
      <c r="O4" s="12"/>
      <c r="P4" s="12"/>
      <c r="Q4" s="12"/>
      <c r="R4" s="12"/>
      <c r="S4" s="2"/>
      <c r="AJ4" s="17"/>
    </row>
    <row r="5" spans="1:40">
      <c r="AJ5" s="17"/>
    </row>
    <row r="6" spans="1:40" ht="17.25" customHeight="1">
      <c r="A6" s="51" t="s">
        <v>75</v>
      </c>
      <c r="B6" s="498" t="s">
        <v>1181</v>
      </c>
      <c r="C6" s="499"/>
      <c r="M6" s="58"/>
      <c r="AJ6" s="17"/>
      <c r="AN6" s="2" t="s">
        <v>77</v>
      </c>
    </row>
    <row r="7" spans="1:40" ht="15.75" thickBot="1">
      <c r="AJ7" s="17"/>
      <c r="AN7" s="59" t="s">
        <v>78</v>
      </c>
    </row>
    <row r="8" spans="1:40" ht="16.5" thickBot="1">
      <c r="A8" s="465" t="s">
        <v>79</v>
      </c>
      <c r="B8" s="466"/>
      <c r="C8" s="466"/>
      <c r="D8" s="466"/>
      <c r="E8" s="466"/>
      <c r="F8" s="466"/>
      <c r="G8" s="466"/>
      <c r="H8" s="466"/>
      <c r="I8" s="466"/>
      <c r="J8" s="466"/>
      <c r="K8" s="466"/>
      <c r="L8" s="466"/>
      <c r="M8" s="467"/>
      <c r="N8" s="448" t="s">
        <v>80</v>
      </c>
      <c r="O8" s="449"/>
      <c r="P8" s="449"/>
      <c r="Q8" s="449"/>
      <c r="R8" s="449"/>
      <c r="S8" s="449"/>
      <c r="T8" s="449"/>
      <c r="U8" s="449"/>
      <c r="V8" s="449"/>
      <c r="W8" s="449"/>
      <c r="X8" s="450"/>
      <c r="Y8" s="485" t="s">
        <v>81</v>
      </c>
      <c r="Z8" s="486"/>
      <c r="AA8" s="486"/>
      <c r="AB8" s="486"/>
      <c r="AC8" s="486"/>
      <c r="AD8" s="486"/>
      <c r="AE8" s="486"/>
      <c r="AF8" s="486"/>
      <c r="AG8" s="486"/>
      <c r="AH8" s="486"/>
      <c r="AI8" s="487"/>
      <c r="AJ8" s="17"/>
    </row>
    <row r="9" spans="1:40" ht="15.75">
      <c r="A9" s="490" t="s">
        <v>82</v>
      </c>
      <c r="B9" s="488" t="s">
        <v>83</v>
      </c>
      <c r="C9" s="488" t="s">
        <v>1</v>
      </c>
      <c r="D9" s="488" t="s">
        <v>3</v>
      </c>
      <c r="E9" s="492" t="s">
        <v>5</v>
      </c>
      <c r="F9" s="488" t="s">
        <v>7</v>
      </c>
      <c r="G9" s="488"/>
      <c r="H9" s="519" t="s">
        <v>9</v>
      </c>
      <c r="I9" s="488" t="s">
        <v>13</v>
      </c>
      <c r="J9" s="488" t="s">
        <v>11</v>
      </c>
      <c r="K9" s="502" t="s">
        <v>84</v>
      </c>
      <c r="L9" s="503"/>
      <c r="M9" s="488" t="s">
        <v>19</v>
      </c>
      <c r="N9" s="457" t="s">
        <v>22</v>
      </c>
      <c r="O9" s="459" t="s">
        <v>24</v>
      </c>
      <c r="P9" s="461" t="s">
        <v>26</v>
      </c>
      <c r="Q9" s="463" t="s">
        <v>28</v>
      </c>
      <c r="R9" s="477" t="s">
        <v>30</v>
      </c>
      <c r="S9" s="479" t="s">
        <v>32</v>
      </c>
      <c r="T9" s="481" t="s">
        <v>38</v>
      </c>
      <c r="U9" s="481" t="s">
        <v>40</v>
      </c>
      <c r="V9" s="481" t="s">
        <v>42</v>
      </c>
      <c r="W9" s="481" t="s">
        <v>44</v>
      </c>
      <c r="X9" s="453" t="s">
        <v>46</v>
      </c>
      <c r="Y9" s="455" t="s">
        <v>49</v>
      </c>
      <c r="Z9" s="451" t="s">
        <v>51</v>
      </c>
      <c r="AA9" s="475" t="s">
        <v>53</v>
      </c>
      <c r="AB9" s="451" t="s">
        <v>55</v>
      </c>
      <c r="AC9" s="451" t="s">
        <v>57</v>
      </c>
      <c r="AD9" s="451" t="s">
        <v>59</v>
      </c>
      <c r="AE9" s="451" t="s">
        <v>61</v>
      </c>
      <c r="AF9" s="500" t="s">
        <v>63</v>
      </c>
      <c r="AG9" s="451" t="s">
        <v>65</v>
      </c>
      <c r="AH9" s="451" t="s">
        <v>67</v>
      </c>
      <c r="AI9" s="494" t="s">
        <v>69</v>
      </c>
      <c r="AJ9" s="17"/>
    </row>
    <row r="10" spans="1:40" ht="33" customHeight="1" thickBot="1">
      <c r="A10" s="491"/>
      <c r="B10" s="489"/>
      <c r="C10" s="489"/>
      <c r="D10" s="489"/>
      <c r="E10" s="493"/>
      <c r="F10" s="50" t="s">
        <v>86</v>
      </c>
      <c r="G10" s="50" t="s">
        <v>87</v>
      </c>
      <c r="H10" s="520"/>
      <c r="I10" s="489"/>
      <c r="J10" s="489"/>
      <c r="K10" s="97" t="s">
        <v>88</v>
      </c>
      <c r="L10" s="97" t="s">
        <v>89</v>
      </c>
      <c r="M10" s="489"/>
      <c r="N10" s="458"/>
      <c r="O10" s="460"/>
      <c r="P10" s="462"/>
      <c r="Q10" s="464"/>
      <c r="R10" s="478"/>
      <c r="S10" s="480"/>
      <c r="T10" s="482"/>
      <c r="U10" s="482"/>
      <c r="V10" s="482"/>
      <c r="W10" s="482"/>
      <c r="X10" s="454"/>
      <c r="Y10" s="456"/>
      <c r="Z10" s="452"/>
      <c r="AA10" s="476"/>
      <c r="AB10" s="452"/>
      <c r="AC10" s="452"/>
      <c r="AD10" s="452"/>
      <c r="AE10" s="452"/>
      <c r="AF10" s="501"/>
      <c r="AG10" s="452"/>
      <c r="AH10" s="452"/>
      <c r="AI10" s="495"/>
      <c r="AJ10" s="17"/>
    </row>
    <row r="11" spans="1:40" ht="247.7" customHeight="1">
      <c r="A11" s="504" t="s">
        <v>90</v>
      </c>
      <c r="B11" s="106" t="s">
        <v>91</v>
      </c>
      <c r="C11" s="139" t="s">
        <v>102</v>
      </c>
      <c r="D11" s="139" t="s">
        <v>93</v>
      </c>
      <c r="E11" s="140" t="s">
        <v>674</v>
      </c>
      <c r="F11" s="141">
        <v>43252</v>
      </c>
      <c r="G11" s="141">
        <v>45078</v>
      </c>
      <c r="H11" s="142" t="s">
        <v>351</v>
      </c>
      <c r="I11" s="143">
        <v>0</v>
      </c>
      <c r="J11" s="144" t="s">
        <v>1182</v>
      </c>
      <c r="K11" s="145" t="s">
        <v>97</v>
      </c>
      <c r="L11" s="141"/>
      <c r="M11" s="146" t="s">
        <v>1183</v>
      </c>
      <c r="N11" s="396"/>
      <c r="O11" s="396"/>
      <c r="P11" s="396"/>
      <c r="Q11" s="396" t="s">
        <v>99</v>
      </c>
      <c r="R11" s="396"/>
      <c r="S11" s="397"/>
      <c r="T11" s="122" t="s">
        <v>1184</v>
      </c>
      <c r="U11" s="122" t="s">
        <v>1185</v>
      </c>
      <c r="V11" s="122"/>
      <c r="W11" s="122" t="s">
        <v>1186</v>
      </c>
      <c r="X11" s="122"/>
      <c r="Y11" s="120"/>
      <c r="Z11" s="122" t="s">
        <v>1187</v>
      </c>
      <c r="AA11" s="392"/>
      <c r="AB11" s="392"/>
      <c r="AC11" s="392"/>
      <c r="AD11" s="392"/>
      <c r="AE11" s="392"/>
      <c r="AF11" s="392"/>
      <c r="AG11" s="392"/>
      <c r="AH11" s="392"/>
      <c r="AI11" s="392"/>
      <c r="AJ11" s="17"/>
    </row>
    <row r="12" spans="1:40" ht="198.6" customHeight="1">
      <c r="A12" s="472"/>
      <c r="B12" s="44" t="s">
        <v>105</v>
      </c>
      <c r="C12" s="147" t="s">
        <v>106</v>
      </c>
      <c r="D12" s="148" t="s">
        <v>107</v>
      </c>
      <c r="E12" s="148" t="s">
        <v>108</v>
      </c>
      <c r="F12" s="141">
        <v>43252</v>
      </c>
      <c r="G12" s="141">
        <v>44896</v>
      </c>
      <c r="H12" s="149" t="s">
        <v>109</v>
      </c>
      <c r="I12" s="150">
        <v>0</v>
      </c>
      <c r="J12" s="151" t="s">
        <v>1188</v>
      </c>
      <c r="K12" s="149" t="s">
        <v>97</v>
      </c>
      <c r="L12" s="145"/>
      <c r="M12" s="146" t="s">
        <v>936</v>
      </c>
      <c r="N12" s="396"/>
      <c r="O12" s="396"/>
      <c r="P12" s="396" t="s">
        <v>99</v>
      </c>
      <c r="Q12" s="396"/>
      <c r="R12" s="396"/>
      <c r="S12" s="397"/>
      <c r="T12" s="392" t="s">
        <v>1189</v>
      </c>
      <c r="U12" s="123"/>
      <c r="V12" s="392" t="s">
        <v>1190</v>
      </c>
      <c r="W12" s="398"/>
      <c r="X12" s="123"/>
      <c r="Y12" s="392"/>
      <c r="Z12" s="392"/>
      <c r="AA12" s="392"/>
      <c r="AB12" s="392"/>
      <c r="AC12" s="392"/>
      <c r="AD12" s="392"/>
      <c r="AE12" s="392"/>
      <c r="AF12" s="392"/>
      <c r="AG12" s="392"/>
      <c r="AH12" s="392"/>
      <c r="AI12" s="392"/>
      <c r="AJ12" s="17"/>
    </row>
    <row r="13" spans="1:40" ht="103.35" customHeight="1">
      <c r="A13" s="472"/>
      <c r="B13" s="44" t="s">
        <v>118</v>
      </c>
      <c r="C13" s="152" t="s">
        <v>126</v>
      </c>
      <c r="D13" s="152" t="s">
        <v>127</v>
      </c>
      <c r="E13" s="139" t="s">
        <v>686</v>
      </c>
      <c r="F13" s="153">
        <v>44682</v>
      </c>
      <c r="G13" s="153">
        <v>45047</v>
      </c>
      <c r="H13" s="154" t="s">
        <v>122</v>
      </c>
      <c r="I13" s="155">
        <v>18500</v>
      </c>
      <c r="J13" s="156" t="s">
        <v>1191</v>
      </c>
      <c r="K13" s="145" t="s">
        <v>97</v>
      </c>
      <c r="L13" s="141"/>
      <c r="M13" s="144" t="s">
        <v>942</v>
      </c>
      <c r="N13" s="396"/>
      <c r="O13" s="396" t="s">
        <v>99</v>
      </c>
      <c r="P13" s="396"/>
      <c r="Q13" s="396"/>
      <c r="R13" s="396"/>
      <c r="S13" s="397"/>
      <c r="T13" s="120" t="s">
        <v>1192</v>
      </c>
      <c r="U13" s="120"/>
      <c r="V13" s="120" t="s">
        <v>1193</v>
      </c>
      <c r="W13" s="120" t="s">
        <v>122</v>
      </c>
      <c r="X13" s="124"/>
      <c r="Y13" s="392"/>
      <c r="Z13" s="396"/>
      <c r="AA13" s="392"/>
      <c r="AB13" s="393"/>
      <c r="AC13" s="393"/>
      <c r="AD13" s="392"/>
      <c r="AE13" s="392"/>
      <c r="AF13" s="392"/>
      <c r="AG13" s="392"/>
      <c r="AH13" s="392"/>
      <c r="AI13" s="392"/>
      <c r="AJ13" s="17"/>
    </row>
    <row r="14" spans="1:40" ht="179.45" customHeight="1">
      <c r="A14" s="472"/>
      <c r="B14" s="44" t="s">
        <v>130</v>
      </c>
      <c r="C14" s="152" t="s">
        <v>688</v>
      </c>
      <c r="D14" s="152" t="s">
        <v>140</v>
      </c>
      <c r="E14" s="152" t="s">
        <v>133</v>
      </c>
      <c r="F14" s="153">
        <v>44562</v>
      </c>
      <c r="G14" s="153">
        <v>45078</v>
      </c>
      <c r="H14" s="154" t="s">
        <v>141</v>
      </c>
      <c r="I14" s="157">
        <v>0</v>
      </c>
      <c r="J14" s="151" t="s">
        <v>946</v>
      </c>
      <c r="K14" s="158" t="s">
        <v>97</v>
      </c>
      <c r="L14" s="159"/>
      <c r="M14" s="146" t="s">
        <v>1194</v>
      </c>
      <c r="N14" s="396"/>
      <c r="O14" s="396"/>
      <c r="P14" s="396"/>
      <c r="Q14" s="396" t="s">
        <v>99</v>
      </c>
      <c r="R14" s="396"/>
      <c r="S14" s="397"/>
      <c r="T14" s="392" t="s">
        <v>1195</v>
      </c>
      <c r="U14" s="120" t="s">
        <v>1196</v>
      </c>
      <c r="V14" s="392"/>
      <c r="W14" s="392" t="s">
        <v>634</v>
      </c>
      <c r="X14" s="392"/>
      <c r="Y14" s="392" t="s">
        <v>1197</v>
      </c>
      <c r="Z14" s="392"/>
      <c r="AA14" s="392"/>
      <c r="AB14" s="393"/>
      <c r="AC14" s="393"/>
      <c r="AD14" s="392"/>
      <c r="AE14" s="392"/>
      <c r="AF14" s="392"/>
      <c r="AG14" s="392"/>
      <c r="AH14" s="392"/>
      <c r="AI14" s="392" t="s">
        <v>1198</v>
      </c>
      <c r="AJ14" s="17"/>
    </row>
    <row r="15" spans="1:40" ht="186" customHeight="1">
      <c r="A15" s="472"/>
      <c r="B15" s="44" t="s">
        <v>143</v>
      </c>
      <c r="C15" s="160" t="s">
        <v>951</v>
      </c>
      <c r="D15" s="139" t="s">
        <v>697</v>
      </c>
      <c r="E15" s="139" t="s">
        <v>952</v>
      </c>
      <c r="F15" s="161">
        <v>44562</v>
      </c>
      <c r="G15" s="161">
        <v>44896</v>
      </c>
      <c r="H15" s="141" t="s">
        <v>696</v>
      </c>
      <c r="I15" s="143">
        <v>10000</v>
      </c>
      <c r="J15" s="148" t="s">
        <v>1199</v>
      </c>
      <c r="K15" s="149" t="s">
        <v>97</v>
      </c>
      <c r="L15" s="141"/>
      <c r="M15" s="162" t="s">
        <v>954</v>
      </c>
      <c r="N15" s="396"/>
      <c r="O15" s="396" t="s">
        <v>99</v>
      </c>
      <c r="P15" s="396"/>
      <c r="Q15" s="396"/>
      <c r="R15" s="396"/>
      <c r="S15" s="397"/>
      <c r="T15" s="392" t="s">
        <v>1200</v>
      </c>
      <c r="U15" s="392"/>
      <c r="V15" s="392" t="s">
        <v>1201</v>
      </c>
      <c r="W15" s="392" t="s">
        <v>696</v>
      </c>
      <c r="X15" s="392"/>
      <c r="Y15" s="400"/>
      <c r="Z15" s="392"/>
      <c r="AA15" s="392"/>
      <c r="AB15" s="393">
        <v>44835</v>
      </c>
      <c r="AC15" s="393">
        <v>45078</v>
      </c>
      <c r="AD15" s="392"/>
      <c r="AE15" s="392"/>
      <c r="AF15" s="392"/>
      <c r="AG15" s="392"/>
      <c r="AH15" s="392"/>
      <c r="AI15" s="392" t="s">
        <v>1202</v>
      </c>
      <c r="AJ15" s="17"/>
    </row>
    <row r="16" spans="1:40" ht="106.7" customHeight="1">
      <c r="A16" s="472"/>
      <c r="B16" s="44" t="s">
        <v>155</v>
      </c>
      <c r="C16" s="156" t="s">
        <v>955</v>
      </c>
      <c r="D16" s="156" t="s">
        <v>956</v>
      </c>
      <c r="E16" s="156" t="s">
        <v>961</v>
      </c>
      <c r="F16" s="141">
        <v>45047</v>
      </c>
      <c r="G16" s="141">
        <v>45078</v>
      </c>
      <c r="H16" s="141" t="s">
        <v>122</v>
      </c>
      <c r="I16" s="163">
        <v>25000</v>
      </c>
      <c r="J16" s="148" t="s">
        <v>1203</v>
      </c>
      <c r="K16" s="164" t="s">
        <v>707</v>
      </c>
      <c r="L16" s="149" t="s">
        <v>97</v>
      </c>
      <c r="M16" s="139" t="s">
        <v>958</v>
      </c>
      <c r="N16" s="396" t="s">
        <v>99</v>
      </c>
      <c r="O16" s="396"/>
      <c r="P16" s="396"/>
      <c r="Q16" s="396"/>
      <c r="R16" s="396"/>
      <c r="S16" s="397"/>
      <c r="T16" s="392" t="s">
        <v>1204</v>
      </c>
      <c r="U16" s="392"/>
      <c r="V16" s="392"/>
      <c r="W16" s="392" t="s">
        <v>122</v>
      </c>
      <c r="X16" s="392"/>
      <c r="Y16" s="392"/>
      <c r="Z16" s="124"/>
      <c r="AA16" s="392"/>
      <c r="AB16" s="393"/>
      <c r="AC16" s="393"/>
      <c r="AD16" s="392"/>
      <c r="AE16" s="392"/>
      <c r="AF16" s="392"/>
      <c r="AG16" s="392"/>
      <c r="AH16" s="392"/>
      <c r="AI16" s="392"/>
      <c r="AJ16" s="17"/>
    </row>
    <row r="17" spans="1:36" ht="63.75" customHeight="1">
      <c r="A17" s="472"/>
      <c r="B17" s="44" t="s">
        <v>164</v>
      </c>
      <c r="C17" s="159" t="s">
        <v>710</v>
      </c>
      <c r="D17" s="62"/>
      <c r="E17" s="62"/>
      <c r="F17" s="62"/>
      <c r="G17" s="62"/>
      <c r="H17" s="62"/>
      <c r="I17" s="62"/>
      <c r="J17" s="62"/>
      <c r="K17" s="62"/>
      <c r="L17" s="62"/>
      <c r="M17" s="165"/>
      <c r="N17" s="396"/>
      <c r="O17" s="396"/>
      <c r="P17" s="396"/>
      <c r="Q17" s="396"/>
      <c r="R17" s="396"/>
      <c r="S17" s="397"/>
      <c r="T17" s="392"/>
      <c r="U17" s="392"/>
      <c r="V17" s="396"/>
      <c r="W17" s="392"/>
      <c r="X17" s="392"/>
      <c r="Y17" s="392"/>
      <c r="Z17" s="392"/>
      <c r="AA17" s="392"/>
      <c r="AB17" s="392"/>
      <c r="AC17" s="392"/>
      <c r="AD17" s="392"/>
      <c r="AE17" s="392"/>
      <c r="AF17" s="392"/>
      <c r="AG17" s="392"/>
      <c r="AH17" s="392"/>
      <c r="AI17" s="392"/>
      <c r="AJ17" s="17"/>
    </row>
    <row r="18" spans="1:36" ht="63.75" customHeight="1">
      <c r="A18" s="472"/>
      <c r="B18" s="44" t="s">
        <v>172</v>
      </c>
      <c r="C18" s="159" t="s">
        <v>711</v>
      </c>
      <c r="D18" s="62"/>
      <c r="E18" s="62"/>
      <c r="F18" s="62"/>
      <c r="G18" s="62"/>
      <c r="H18" s="62"/>
      <c r="I18" s="62"/>
      <c r="J18" s="62"/>
      <c r="K18" s="62"/>
      <c r="L18" s="62"/>
      <c r="M18" s="144"/>
      <c r="N18" s="396"/>
      <c r="O18" s="396"/>
      <c r="P18" s="396"/>
      <c r="Q18" s="396"/>
      <c r="R18" s="396"/>
      <c r="S18" s="126"/>
      <c r="T18" s="392"/>
      <c r="U18" s="127"/>
      <c r="V18" s="121"/>
      <c r="W18" s="393"/>
      <c r="X18" s="127"/>
      <c r="Y18" s="392"/>
      <c r="Z18" s="392"/>
      <c r="AA18" s="392"/>
      <c r="AB18" s="127"/>
      <c r="AC18" s="392"/>
      <c r="AD18" s="392"/>
      <c r="AE18" s="392"/>
      <c r="AF18" s="392"/>
      <c r="AG18" s="392"/>
      <c r="AH18" s="392"/>
      <c r="AI18" s="392"/>
      <c r="AJ18" s="17"/>
    </row>
    <row r="19" spans="1:36" ht="153" customHeight="1">
      <c r="A19" s="472"/>
      <c r="B19" s="44" t="s">
        <v>180</v>
      </c>
      <c r="C19" s="147" t="s">
        <v>181</v>
      </c>
      <c r="D19" s="139" t="s">
        <v>182</v>
      </c>
      <c r="E19" s="139" t="s">
        <v>183</v>
      </c>
      <c r="F19" s="141">
        <v>44105</v>
      </c>
      <c r="G19" s="141">
        <v>45078</v>
      </c>
      <c r="H19" s="141" t="s">
        <v>141</v>
      </c>
      <c r="I19" s="150">
        <v>0</v>
      </c>
      <c r="J19" s="139" t="s">
        <v>1205</v>
      </c>
      <c r="K19" s="166" t="s">
        <v>97</v>
      </c>
      <c r="L19" s="167"/>
      <c r="M19" s="168" t="s">
        <v>1206</v>
      </c>
      <c r="N19" s="396"/>
      <c r="O19" s="396"/>
      <c r="P19" s="396"/>
      <c r="Q19" s="396" t="s">
        <v>99</v>
      </c>
      <c r="R19" s="396"/>
      <c r="S19" s="126"/>
      <c r="T19" s="392" t="s">
        <v>1207</v>
      </c>
      <c r="U19" s="120" t="s">
        <v>1208</v>
      </c>
      <c r="V19" s="122"/>
      <c r="W19" s="306" t="s">
        <v>1209</v>
      </c>
      <c r="X19" s="120" t="s">
        <v>1210</v>
      </c>
      <c r="Y19" s="392"/>
      <c r="Z19" s="392"/>
      <c r="AA19" s="392"/>
      <c r="AB19" s="127"/>
      <c r="AC19" s="392"/>
      <c r="AD19" s="392"/>
      <c r="AE19" s="392"/>
      <c r="AF19" s="392"/>
      <c r="AG19" s="392"/>
      <c r="AH19" s="392"/>
      <c r="AI19" s="392"/>
      <c r="AJ19" s="17"/>
    </row>
    <row r="20" spans="1:36" ht="247.35" customHeight="1">
      <c r="A20" s="472"/>
      <c r="B20" s="44" t="s">
        <v>717</v>
      </c>
      <c r="C20" s="159" t="s">
        <v>221</v>
      </c>
      <c r="D20" s="169" t="s">
        <v>214</v>
      </c>
      <c r="E20" s="169" t="s">
        <v>215</v>
      </c>
      <c r="F20" s="153">
        <v>43252</v>
      </c>
      <c r="G20" s="153">
        <v>44896</v>
      </c>
      <c r="H20" s="170" t="s">
        <v>216</v>
      </c>
      <c r="I20" s="171">
        <v>10000</v>
      </c>
      <c r="J20" s="169" t="s">
        <v>1211</v>
      </c>
      <c r="K20" s="170" t="s">
        <v>217</v>
      </c>
      <c r="L20" s="141"/>
      <c r="M20" s="140" t="s">
        <v>971</v>
      </c>
      <c r="N20" s="396"/>
      <c r="O20" s="396"/>
      <c r="P20" s="396"/>
      <c r="Q20" s="396" t="s">
        <v>99</v>
      </c>
      <c r="R20" s="396"/>
      <c r="S20" s="126"/>
      <c r="T20" s="392" t="s">
        <v>1212</v>
      </c>
      <c r="U20" s="392" t="s">
        <v>1213</v>
      </c>
      <c r="V20" s="392"/>
      <c r="W20" s="393" t="s">
        <v>1214</v>
      </c>
      <c r="X20" s="392"/>
      <c r="Y20" s="392"/>
      <c r="Z20" s="392" t="s">
        <v>1215</v>
      </c>
      <c r="AA20" s="392"/>
      <c r="AB20" s="392"/>
      <c r="AC20" s="392"/>
      <c r="AD20" s="392"/>
      <c r="AE20" s="392"/>
      <c r="AF20" s="123"/>
      <c r="AG20" s="392"/>
      <c r="AH20" s="392"/>
      <c r="AI20" s="392"/>
      <c r="AJ20" s="17"/>
    </row>
    <row r="21" spans="1:36" ht="15.75">
      <c r="A21" s="471" t="s">
        <v>187</v>
      </c>
      <c r="B21" s="44" t="s">
        <v>188</v>
      </c>
      <c r="C21" s="147" t="s">
        <v>976</v>
      </c>
      <c r="D21" s="392"/>
      <c r="E21" s="392"/>
      <c r="F21" s="393"/>
      <c r="G21" s="393"/>
      <c r="H21" s="393"/>
      <c r="I21" s="394"/>
      <c r="J21" s="392"/>
      <c r="K21" s="393"/>
      <c r="L21" s="393"/>
      <c r="M21" s="392"/>
      <c r="N21" s="396"/>
      <c r="O21" s="396"/>
      <c r="P21" s="396"/>
      <c r="Q21" s="396"/>
      <c r="R21" s="396"/>
      <c r="S21" s="126"/>
      <c r="T21" s="392"/>
      <c r="U21" s="392"/>
      <c r="V21" s="392"/>
      <c r="W21" s="392"/>
      <c r="X21" s="392"/>
      <c r="Y21" s="392"/>
      <c r="Z21" s="392"/>
      <c r="AA21" s="392"/>
      <c r="AB21" s="393"/>
      <c r="AC21" s="393"/>
      <c r="AD21" s="392"/>
      <c r="AE21" s="392"/>
      <c r="AF21" s="392"/>
      <c r="AG21" s="392"/>
      <c r="AH21" s="392"/>
      <c r="AI21" s="392"/>
      <c r="AJ21" s="17"/>
    </row>
    <row r="22" spans="1:36" ht="15.75">
      <c r="A22" s="472"/>
      <c r="B22" s="44" t="s">
        <v>198</v>
      </c>
      <c r="C22" s="147" t="s">
        <v>977</v>
      </c>
      <c r="D22" s="392"/>
      <c r="E22" s="392"/>
      <c r="F22" s="393"/>
      <c r="G22" s="393"/>
      <c r="H22" s="393"/>
      <c r="I22" s="394"/>
      <c r="J22" s="392"/>
      <c r="K22" s="393"/>
      <c r="L22" s="392"/>
      <c r="M22" s="392"/>
      <c r="N22" s="396"/>
      <c r="O22" s="396"/>
      <c r="P22" s="396"/>
      <c r="Q22" s="396"/>
      <c r="R22" s="396"/>
      <c r="S22" s="126"/>
      <c r="T22" s="392"/>
      <c r="U22" s="392"/>
      <c r="V22" s="392"/>
      <c r="W22" s="124"/>
      <c r="X22" s="392"/>
      <c r="Y22" s="400"/>
      <c r="Z22" s="392"/>
      <c r="AA22" s="392"/>
      <c r="AB22" s="392"/>
      <c r="AC22" s="392"/>
      <c r="AD22" s="392"/>
      <c r="AE22" s="392"/>
      <c r="AF22" s="392"/>
      <c r="AG22" s="392"/>
      <c r="AH22" s="392"/>
      <c r="AI22" s="392"/>
      <c r="AJ22" s="17"/>
    </row>
    <row r="23" spans="1:36" ht="15.75">
      <c r="A23" s="472"/>
      <c r="B23" s="44" t="s">
        <v>205</v>
      </c>
      <c r="C23" s="147" t="s">
        <v>732</v>
      </c>
      <c r="D23" s="392"/>
      <c r="E23" s="392"/>
      <c r="F23" s="393"/>
      <c r="G23" s="393"/>
      <c r="H23" s="393"/>
      <c r="I23" s="394"/>
      <c r="J23" s="392"/>
      <c r="K23" s="393"/>
      <c r="L23" s="393"/>
      <c r="M23" s="392"/>
      <c r="N23" s="396"/>
      <c r="O23" s="396"/>
      <c r="P23" s="396"/>
      <c r="Q23" s="396"/>
      <c r="R23" s="396"/>
      <c r="S23" s="126"/>
      <c r="T23" s="392"/>
      <c r="U23" s="392"/>
      <c r="V23" s="396"/>
      <c r="W23" s="392"/>
      <c r="X23" s="392"/>
      <c r="Y23" s="392"/>
      <c r="Z23" s="392"/>
      <c r="AA23" s="392"/>
      <c r="AB23" s="392"/>
      <c r="AC23" s="392"/>
      <c r="AD23" s="392"/>
      <c r="AE23" s="392"/>
      <c r="AF23" s="392"/>
      <c r="AG23" s="392"/>
      <c r="AH23" s="392"/>
      <c r="AI23" s="401"/>
      <c r="AJ23" s="17"/>
    </row>
    <row r="24" spans="1:36" ht="30">
      <c r="A24" s="472"/>
      <c r="B24" s="44" t="s">
        <v>212</v>
      </c>
      <c r="C24" s="172" t="s">
        <v>978</v>
      </c>
      <c r="D24" s="392"/>
      <c r="E24" s="392"/>
      <c r="F24" s="393"/>
      <c r="G24" s="393"/>
      <c r="H24" s="393"/>
      <c r="I24" s="394"/>
      <c r="J24" s="392"/>
      <c r="K24" s="392"/>
      <c r="L24" s="393"/>
      <c r="M24" s="392"/>
      <c r="N24" s="396"/>
      <c r="O24" s="396"/>
      <c r="P24" s="396"/>
      <c r="Q24" s="396"/>
      <c r="R24" s="396"/>
      <c r="S24" s="126"/>
      <c r="T24" s="396"/>
      <c r="U24" s="396"/>
      <c r="V24" s="392"/>
      <c r="W24" s="392"/>
      <c r="X24" s="124"/>
      <c r="Y24" s="400"/>
      <c r="Z24" s="392"/>
      <c r="AA24" s="392"/>
      <c r="AB24" s="392"/>
      <c r="AC24" s="392"/>
      <c r="AD24" s="392"/>
      <c r="AE24" s="392"/>
      <c r="AF24" s="392"/>
      <c r="AG24" s="392"/>
      <c r="AH24" s="392"/>
      <c r="AI24" s="392"/>
      <c r="AJ24" s="17"/>
    </row>
    <row r="25" spans="1:36" ht="199.7" customHeight="1">
      <c r="A25" s="471" t="s">
        <v>222</v>
      </c>
      <c r="B25" s="44" t="s">
        <v>223</v>
      </c>
      <c r="C25" s="159" t="s">
        <v>231</v>
      </c>
      <c r="D25" s="159" t="s">
        <v>733</v>
      </c>
      <c r="E25" s="139" t="s">
        <v>226</v>
      </c>
      <c r="F25" s="173">
        <v>43709</v>
      </c>
      <c r="G25" s="173">
        <v>44621</v>
      </c>
      <c r="H25" s="141" t="s">
        <v>979</v>
      </c>
      <c r="I25" s="143">
        <v>5000</v>
      </c>
      <c r="J25" s="159" t="s">
        <v>1216</v>
      </c>
      <c r="K25" s="141" t="s">
        <v>97</v>
      </c>
      <c r="L25" s="141"/>
      <c r="M25" s="144" t="s">
        <v>1217</v>
      </c>
      <c r="N25" s="396"/>
      <c r="O25" s="396" t="s">
        <v>99</v>
      </c>
      <c r="P25" s="396"/>
      <c r="Q25" s="396"/>
      <c r="R25" s="396"/>
      <c r="S25" s="126"/>
      <c r="T25" s="392" t="s">
        <v>1218</v>
      </c>
      <c r="U25" s="392"/>
      <c r="V25" s="321" t="s">
        <v>1219</v>
      </c>
      <c r="W25" s="392" t="s">
        <v>1220</v>
      </c>
      <c r="X25" s="392"/>
      <c r="Y25" s="392"/>
      <c r="Z25" s="392" t="s">
        <v>1221</v>
      </c>
      <c r="AA25" s="392"/>
      <c r="AB25" s="393"/>
      <c r="AC25" s="393">
        <v>45078</v>
      </c>
      <c r="AD25" s="392" t="s">
        <v>1222</v>
      </c>
      <c r="AE25" s="392"/>
      <c r="AF25" s="392" t="s">
        <v>1223</v>
      </c>
      <c r="AG25" s="392"/>
      <c r="AH25" s="392"/>
      <c r="AI25" s="392" t="s">
        <v>1224</v>
      </c>
      <c r="AJ25" s="17"/>
    </row>
    <row r="26" spans="1:36" ht="409.5" customHeight="1">
      <c r="A26" s="472"/>
      <c r="B26" s="44" t="s">
        <v>235</v>
      </c>
      <c r="C26" s="159" t="s">
        <v>1225</v>
      </c>
      <c r="D26" s="159" t="s">
        <v>247</v>
      </c>
      <c r="E26" s="159" t="s">
        <v>748</v>
      </c>
      <c r="F26" s="173">
        <v>43252</v>
      </c>
      <c r="G26" s="173">
        <v>45078</v>
      </c>
      <c r="H26" s="174" t="s">
        <v>239</v>
      </c>
      <c r="I26" s="175">
        <v>240000</v>
      </c>
      <c r="J26" s="159" t="s">
        <v>1226</v>
      </c>
      <c r="K26" s="164" t="s">
        <v>1227</v>
      </c>
      <c r="L26" s="145"/>
      <c r="M26" s="176" t="s">
        <v>1228</v>
      </c>
      <c r="N26" s="396"/>
      <c r="O26" s="396"/>
      <c r="P26" s="396"/>
      <c r="Q26" s="129" t="s">
        <v>99</v>
      </c>
      <c r="R26" s="129"/>
      <c r="S26" s="126"/>
      <c r="T26" s="123" t="s">
        <v>1229</v>
      </c>
      <c r="U26" s="123" t="s">
        <v>1230</v>
      </c>
      <c r="V26" s="123"/>
      <c r="W26" s="123" t="s">
        <v>239</v>
      </c>
      <c r="X26" s="123"/>
      <c r="Y26" s="400"/>
      <c r="Z26" s="392"/>
      <c r="AA26" s="123"/>
      <c r="AB26" s="123"/>
      <c r="AC26" s="130"/>
      <c r="AD26" s="123"/>
      <c r="AE26" s="402"/>
      <c r="AF26" s="392"/>
      <c r="AG26" s="124"/>
      <c r="AH26" s="392"/>
      <c r="AI26" s="392"/>
      <c r="AJ26" s="17"/>
    </row>
    <row r="27" spans="1:36" ht="250.35" customHeight="1">
      <c r="A27" s="472"/>
      <c r="B27" s="44" t="s">
        <v>249</v>
      </c>
      <c r="C27" s="159" t="s">
        <v>255</v>
      </c>
      <c r="D27" s="159" t="s">
        <v>256</v>
      </c>
      <c r="E27" s="139" t="s">
        <v>252</v>
      </c>
      <c r="F27" s="141">
        <v>43268</v>
      </c>
      <c r="G27" s="141">
        <v>44733</v>
      </c>
      <c r="H27" s="145" t="s">
        <v>979</v>
      </c>
      <c r="I27" s="143">
        <v>120000</v>
      </c>
      <c r="J27" s="145" t="s">
        <v>1231</v>
      </c>
      <c r="K27" s="141" t="s">
        <v>97</v>
      </c>
      <c r="L27" s="141"/>
      <c r="M27" s="139" t="s">
        <v>997</v>
      </c>
      <c r="N27" s="396"/>
      <c r="O27" s="396" t="s">
        <v>99</v>
      </c>
      <c r="P27" s="396"/>
      <c r="Q27" s="396"/>
      <c r="R27" s="396"/>
      <c r="S27" s="397"/>
      <c r="T27" s="123" t="s">
        <v>1232</v>
      </c>
      <c r="U27" s="392" t="s">
        <v>1233</v>
      </c>
      <c r="V27" s="120" t="s">
        <v>1219</v>
      </c>
      <c r="W27" s="392" t="s">
        <v>1049</v>
      </c>
      <c r="X27" s="392"/>
      <c r="Y27" s="392"/>
      <c r="Z27" s="392"/>
      <c r="AA27" s="120"/>
      <c r="AB27" s="120"/>
      <c r="AC27" s="306">
        <v>45078</v>
      </c>
      <c r="AD27" s="120" t="s">
        <v>1234</v>
      </c>
      <c r="AE27" s="120"/>
      <c r="AF27" s="120" t="s">
        <v>1235</v>
      </c>
      <c r="AG27" s="392"/>
      <c r="AH27" s="392"/>
      <c r="AI27" s="392"/>
      <c r="AJ27" s="17"/>
    </row>
    <row r="28" spans="1:36" ht="63.75" customHeight="1">
      <c r="A28" s="472"/>
      <c r="B28" s="44" t="s">
        <v>258</v>
      </c>
      <c r="C28" s="147" t="s">
        <v>756</v>
      </c>
      <c r="D28" s="139"/>
      <c r="E28" s="139"/>
      <c r="F28" s="141"/>
      <c r="G28" s="141"/>
      <c r="H28" s="141"/>
      <c r="I28" s="143"/>
      <c r="J28" s="145"/>
      <c r="K28" s="141"/>
      <c r="L28" s="141"/>
      <c r="M28" s="139"/>
      <c r="N28" s="396"/>
      <c r="O28" s="396"/>
      <c r="P28" s="396"/>
      <c r="Q28" s="129"/>
      <c r="R28" s="129"/>
      <c r="S28" s="126"/>
      <c r="T28" s="392"/>
      <c r="U28" s="123"/>
      <c r="V28" s="396"/>
      <c r="W28" s="123"/>
      <c r="X28" s="124"/>
      <c r="Y28" s="123"/>
      <c r="Z28" s="392"/>
      <c r="AA28" s="392"/>
      <c r="AB28" s="392"/>
      <c r="AC28" s="392"/>
      <c r="AD28" s="392"/>
      <c r="AE28" s="392"/>
      <c r="AF28" s="392"/>
      <c r="AG28" s="392"/>
      <c r="AH28" s="392"/>
      <c r="AI28" s="123"/>
      <c r="AJ28" s="17"/>
    </row>
    <row r="29" spans="1:36" ht="162.6" customHeight="1">
      <c r="A29" s="472"/>
      <c r="B29" s="44" t="s">
        <v>267</v>
      </c>
      <c r="C29" s="177" t="s">
        <v>268</v>
      </c>
      <c r="D29" s="139" t="s">
        <v>269</v>
      </c>
      <c r="E29" s="139" t="s">
        <v>270</v>
      </c>
      <c r="F29" s="141">
        <v>43268</v>
      </c>
      <c r="G29" s="141">
        <v>44621</v>
      </c>
      <c r="H29" s="145" t="s">
        <v>979</v>
      </c>
      <c r="I29" s="143">
        <v>450000</v>
      </c>
      <c r="J29" s="178" t="s">
        <v>1002</v>
      </c>
      <c r="K29" s="141" t="s">
        <v>272</v>
      </c>
      <c r="L29" s="141"/>
      <c r="M29" s="156" t="s">
        <v>1236</v>
      </c>
      <c r="N29" s="396"/>
      <c r="O29" s="396" t="s">
        <v>99</v>
      </c>
      <c r="P29" s="396"/>
      <c r="Q29" s="396"/>
      <c r="R29" s="396"/>
      <c r="S29" s="397" t="s">
        <v>77</v>
      </c>
      <c r="T29" s="120" t="s">
        <v>1237</v>
      </c>
      <c r="U29" s="124"/>
      <c r="V29" s="120" t="s">
        <v>1238</v>
      </c>
      <c r="W29" s="392" t="s">
        <v>1239</v>
      </c>
      <c r="X29" s="120"/>
      <c r="Y29" s="400"/>
      <c r="Z29" s="392"/>
      <c r="AA29" s="392"/>
      <c r="AB29" s="392"/>
      <c r="AC29" s="393"/>
      <c r="AD29" s="392"/>
      <c r="AE29" s="392"/>
      <c r="AF29" s="392"/>
      <c r="AG29" s="392"/>
      <c r="AH29" s="392"/>
      <c r="AI29" s="392"/>
      <c r="AJ29" s="17"/>
    </row>
    <row r="30" spans="1:36" ht="63.75" customHeight="1">
      <c r="A30" s="472"/>
      <c r="B30" s="44" t="s">
        <v>278</v>
      </c>
      <c r="C30" s="147" t="s">
        <v>763</v>
      </c>
      <c r="D30" s="139"/>
      <c r="E30" s="139"/>
      <c r="F30" s="141"/>
      <c r="G30" s="141"/>
      <c r="H30" s="141"/>
      <c r="I30" s="143"/>
      <c r="J30" s="141"/>
      <c r="K30" s="141"/>
      <c r="L30" s="141"/>
      <c r="M30" s="144"/>
      <c r="N30" s="396"/>
      <c r="O30" s="396"/>
      <c r="P30" s="396"/>
      <c r="Q30" s="396"/>
      <c r="R30" s="396"/>
      <c r="S30" s="397"/>
      <c r="T30" s="392"/>
      <c r="U30" s="392"/>
      <c r="V30" s="396"/>
      <c r="W30" s="392"/>
      <c r="X30" s="392"/>
      <c r="Y30" s="392"/>
      <c r="Z30" s="392"/>
      <c r="AA30" s="392"/>
      <c r="AB30" s="392"/>
      <c r="AC30" s="392"/>
      <c r="AD30" s="392"/>
      <c r="AE30" s="392"/>
      <c r="AF30" s="392"/>
      <c r="AG30" s="392"/>
      <c r="AH30" s="392"/>
      <c r="AI30" s="392"/>
      <c r="AJ30" s="17"/>
    </row>
    <row r="31" spans="1:36" ht="307.35000000000002" customHeight="1">
      <c r="A31" s="472"/>
      <c r="B31" s="44" t="s">
        <v>289</v>
      </c>
      <c r="C31" s="307" t="s">
        <v>1012</v>
      </c>
      <c r="D31" s="307" t="s">
        <v>1013</v>
      </c>
      <c r="E31" s="179" t="s">
        <v>1014</v>
      </c>
      <c r="F31" s="141">
        <v>43268</v>
      </c>
      <c r="G31" s="180">
        <v>45078</v>
      </c>
      <c r="H31" s="181" t="s">
        <v>1240</v>
      </c>
      <c r="I31" s="143">
        <v>100000</v>
      </c>
      <c r="J31" s="159" t="s">
        <v>1241</v>
      </c>
      <c r="K31" s="141" t="s">
        <v>97</v>
      </c>
      <c r="L31" s="141"/>
      <c r="M31" s="176" t="s">
        <v>1008</v>
      </c>
      <c r="N31" s="396"/>
      <c r="O31" s="396"/>
      <c r="P31" s="396"/>
      <c r="Q31" s="396" t="s">
        <v>99</v>
      </c>
      <c r="R31" s="396"/>
      <c r="S31" s="397"/>
      <c r="T31" s="392" t="s">
        <v>1242</v>
      </c>
      <c r="U31" s="392" t="s">
        <v>1243</v>
      </c>
      <c r="V31" s="392"/>
      <c r="W31" s="392" t="s">
        <v>1240</v>
      </c>
      <c r="X31" s="392"/>
      <c r="Y31" s="392"/>
      <c r="Z31" s="392"/>
      <c r="AA31" s="392"/>
      <c r="AB31" s="392"/>
      <c r="AC31" s="392"/>
      <c r="AD31" s="392"/>
      <c r="AE31" s="392"/>
      <c r="AF31" s="392"/>
      <c r="AG31" s="392"/>
      <c r="AH31" s="392"/>
      <c r="AI31" s="392"/>
      <c r="AJ31" s="17"/>
    </row>
    <row r="32" spans="1:36" ht="152.44999999999999" customHeight="1">
      <c r="A32" s="472"/>
      <c r="B32" s="44" t="s">
        <v>304</v>
      </c>
      <c r="C32" s="147" t="s">
        <v>305</v>
      </c>
      <c r="D32" s="159" t="s">
        <v>776</v>
      </c>
      <c r="E32" s="159" t="s">
        <v>777</v>
      </c>
      <c r="F32" s="141">
        <v>43268</v>
      </c>
      <c r="G32" s="182">
        <v>45078</v>
      </c>
      <c r="H32" s="142" t="s">
        <v>141</v>
      </c>
      <c r="I32" s="143">
        <v>20000</v>
      </c>
      <c r="J32" s="159" t="s">
        <v>1244</v>
      </c>
      <c r="K32" s="141" t="s">
        <v>97</v>
      </c>
      <c r="L32" s="141"/>
      <c r="M32" s="159" t="s">
        <v>1245</v>
      </c>
      <c r="N32" s="396"/>
      <c r="O32" s="396"/>
      <c r="P32" s="396"/>
      <c r="Q32" s="396" t="s">
        <v>99</v>
      </c>
      <c r="R32" s="396"/>
      <c r="S32" s="126"/>
      <c r="T32" s="392" t="s">
        <v>1246</v>
      </c>
      <c r="U32" s="392"/>
      <c r="V32" s="392"/>
      <c r="W32" s="392" t="s">
        <v>1247</v>
      </c>
      <c r="X32" s="392" t="s">
        <v>1248</v>
      </c>
      <c r="Y32" s="400"/>
      <c r="Z32" s="392"/>
      <c r="AA32" s="392"/>
      <c r="AB32" s="392"/>
      <c r="AC32" s="392"/>
      <c r="AD32" s="392"/>
      <c r="AE32" s="392"/>
      <c r="AF32" s="123"/>
      <c r="AG32" s="392"/>
      <c r="AH32" s="392"/>
      <c r="AI32" s="392"/>
      <c r="AJ32" s="17"/>
    </row>
    <row r="33" spans="1:36" ht="63.75" customHeight="1">
      <c r="A33" s="472"/>
      <c r="B33" s="44" t="s">
        <v>316</v>
      </c>
      <c r="C33" s="147" t="s">
        <v>781</v>
      </c>
      <c r="D33" s="139"/>
      <c r="E33" s="139"/>
      <c r="F33" s="141"/>
      <c r="G33" s="141"/>
      <c r="H33" s="145"/>
      <c r="I33" s="143"/>
      <c r="J33" s="141"/>
      <c r="K33" s="141"/>
      <c r="L33" s="141"/>
      <c r="M33" s="144"/>
      <c r="N33" s="396"/>
      <c r="O33" s="396"/>
      <c r="P33" s="396"/>
      <c r="Q33" s="396"/>
      <c r="R33" s="396"/>
      <c r="S33" s="397"/>
      <c r="T33" s="392"/>
      <c r="U33" s="392"/>
      <c r="V33" s="396"/>
      <c r="W33" s="392"/>
      <c r="X33" s="392"/>
      <c r="Y33" s="400"/>
      <c r="Z33" s="392"/>
      <c r="AA33" s="392"/>
      <c r="AB33" s="392"/>
      <c r="AC33" s="392"/>
      <c r="AD33" s="392"/>
      <c r="AE33" s="392"/>
      <c r="AF33" s="392"/>
      <c r="AG33" s="392"/>
      <c r="AH33" s="392"/>
      <c r="AI33" s="392"/>
      <c r="AJ33" s="17"/>
    </row>
    <row r="34" spans="1:36" ht="63.75" customHeight="1">
      <c r="A34" s="472"/>
      <c r="B34" s="44" t="s">
        <v>324</v>
      </c>
      <c r="C34" s="147" t="s">
        <v>781</v>
      </c>
      <c r="D34" s="139"/>
      <c r="E34" s="139"/>
      <c r="F34" s="141"/>
      <c r="G34" s="141"/>
      <c r="H34" s="141"/>
      <c r="I34" s="143"/>
      <c r="J34" s="145"/>
      <c r="K34" s="141"/>
      <c r="L34" s="141"/>
      <c r="M34" s="144"/>
      <c r="N34" s="396"/>
      <c r="O34" s="131"/>
      <c r="P34" s="396"/>
      <c r="Q34" s="396"/>
      <c r="R34" s="396"/>
      <c r="S34" s="397"/>
      <c r="T34" s="392"/>
      <c r="U34" s="392"/>
      <c r="V34" s="396"/>
      <c r="W34" s="392"/>
      <c r="X34" s="392"/>
      <c r="Y34" s="392"/>
      <c r="Z34" s="392"/>
      <c r="AA34" s="392"/>
      <c r="AB34" s="392"/>
      <c r="AC34" s="392"/>
      <c r="AD34" s="392"/>
      <c r="AE34" s="392"/>
      <c r="AF34" s="392"/>
      <c r="AG34" s="392"/>
      <c r="AH34" s="392"/>
      <c r="AI34" s="392"/>
      <c r="AJ34" s="17"/>
    </row>
    <row r="35" spans="1:36" ht="159.6" customHeight="1">
      <c r="A35" s="472"/>
      <c r="B35" s="44" t="s">
        <v>333</v>
      </c>
      <c r="C35" s="147" t="s">
        <v>334</v>
      </c>
      <c r="D35" s="139" t="s">
        <v>335</v>
      </c>
      <c r="E35" s="139" t="s">
        <v>336</v>
      </c>
      <c r="F35" s="182">
        <v>44440</v>
      </c>
      <c r="G35" s="182">
        <v>44713</v>
      </c>
      <c r="H35" s="145" t="s">
        <v>141</v>
      </c>
      <c r="I35" s="143">
        <v>0</v>
      </c>
      <c r="J35" s="145" t="s">
        <v>1249</v>
      </c>
      <c r="K35" s="141" t="s">
        <v>97</v>
      </c>
      <c r="L35" s="141"/>
      <c r="M35" s="139" t="s">
        <v>1250</v>
      </c>
      <c r="N35" s="396"/>
      <c r="O35" s="131" t="s">
        <v>99</v>
      </c>
      <c r="P35" s="396"/>
      <c r="Q35" s="396"/>
      <c r="R35" s="396"/>
      <c r="S35" s="397"/>
      <c r="T35" s="392" t="s">
        <v>1251</v>
      </c>
      <c r="U35" s="392"/>
      <c r="V35" s="396" t="s">
        <v>1252</v>
      </c>
      <c r="W35" s="392" t="s">
        <v>1247</v>
      </c>
      <c r="X35" s="392"/>
      <c r="Y35" s="392"/>
      <c r="Z35" s="392"/>
      <c r="AA35" s="392"/>
      <c r="AB35" s="393">
        <v>44805</v>
      </c>
      <c r="AC35" s="393">
        <v>45078</v>
      </c>
      <c r="AD35" s="392"/>
      <c r="AE35" s="392"/>
      <c r="AF35" s="392" t="s">
        <v>1253</v>
      </c>
      <c r="AG35" s="392"/>
      <c r="AH35" s="392"/>
      <c r="AI35" s="392" t="s">
        <v>1254</v>
      </c>
      <c r="AJ35" s="17"/>
    </row>
    <row r="36" spans="1:36" ht="295.35000000000002" customHeight="1">
      <c r="A36" s="472"/>
      <c r="B36" s="44" t="s">
        <v>1174</v>
      </c>
      <c r="C36" s="308" t="s">
        <v>1175</v>
      </c>
      <c r="D36" s="309" t="s">
        <v>1255</v>
      </c>
      <c r="E36" s="309" t="s">
        <v>1177</v>
      </c>
      <c r="F36" s="310">
        <v>44440</v>
      </c>
      <c r="G36" s="310">
        <v>45078</v>
      </c>
      <c r="H36" s="311" t="s">
        <v>1256</v>
      </c>
      <c r="I36" s="183">
        <v>100000</v>
      </c>
      <c r="J36" s="184" t="s">
        <v>1179</v>
      </c>
      <c r="K36" s="185" t="s">
        <v>97</v>
      </c>
      <c r="L36" s="185" t="s">
        <v>97</v>
      </c>
      <c r="M36" s="186"/>
      <c r="N36" s="396"/>
      <c r="O36" s="396"/>
      <c r="P36" s="396"/>
      <c r="Q36" s="396" t="s">
        <v>99</v>
      </c>
      <c r="R36" s="396"/>
      <c r="S36" s="397"/>
      <c r="T36" s="120" t="s">
        <v>1257</v>
      </c>
      <c r="U36" s="392"/>
      <c r="V36" s="392"/>
      <c r="W36" s="392" t="s">
        <v>1256</v>
      </c>
      <c r="X36" s="392" t="s">
        <v>1258</v>
      </c>
      <c r="Y36" s="392"/>
      <c r="Z36" s="392"/>
      <c r="AA36" s="392"/>
      <c r="AB36" s="392"/>
      <c r="AC36" s="393"/>
      <c r="AD36" s="392"/>
      <c r="AE36" s="408">
        <v>250000</v>
      </c>
      <c r="AF36" s="392"/>
      <c r="AG36" s="392"/>
      <c r="AH36" s="392"/>
      <c r="AI36" s="392"/>
      <c r="AJ36" s="17"/>
    </row>
    <row r="37" spans="1:36" ht="116.45" customHeight="1">
      <c r="A37" s="471" t="s">
        <v>341</v>
      </c>
      <c r="B37" s="44" t="s">
        <v>342</v>
      </c>
      <c r="C37" s="187" t="s">
        <v>349</v>
      </c>
      <c r="D37" s="188" t="s">
        <v>733</v>
      </c>
      <c r="E37" s="188" t="s">
        <v>345</v>
      </c>
      <c r="F37" s="189">
        <v>43678</v>
      </c>
      <c r="G37" s="189">
        <v>45078</v>
      </c>
      <c r="H37" s="190" t="s">
        <v>95</v>
      </c>
      <c r="I37" s="191">
        <v>0</v>
      </c>
      <c r="J37" s="192" t="s">
        <v>1259</v>
      </c>
      <c r="K37" s="193" t="s">
        <v>97</v>
      </c>
      <c r="L37" s="193"/>
      <c r="M37" s="188" t="s">
        <v>1031</v>
      </c>
      <c r="N37" s="396"/>
      <c r="O37" s="396"/>
      <c r="P37" s="396"/>
      <c r="Q37" s="396" t="s">
        <v>99</v>
      </c>
      <c r="R37" s="396"/>
      <c r="S37" s="397"/>
      <c r="T37" s="392" t="s">
        <v>1260</v>
      </c>
      <c r="U37" s="392"/>
      <c r="V37" s="392"/>
      <c r="W37" s="392" t="s">
        <v>95</v>
      </c>
      <c r="X37" s="392"/>
      <c r="Y37" s="392"/>
      <c r="Z37" s="120"/>
      <c r="AA37" s="392"/>
      <c r="AB37" s="393"/>
      <c r="AC37" s="393"/>
      <c r="AD37" s="132" t="s">
        <v>1261</v>
      </c>
      <c r="AE37" s="392"/>
      <c r="AF37" s="392" t="s">
        <v>1262</v>
      </c>
      <c r="AG37" s="392"/>
      <c r="AH37" s="392"/>
      <c r="AI37" s="392"/>
      <c r="AJ37" s="17"/>
    </row>
    <row r="38" spans="1:36" ht="150.6" customHeight="1">
      <c r="A38" s="472"/>
      <c r="B38" s="44" t="s">
        <v>353</v>
      </c>
      <c r="C38" s="194" t="s">
        <v>797</v>
      </c>
      <c r="D38" s="187" t="s">
        <v>798</v>
      </c>
      <c r="E38" s="188" t="s">
        <v>356</v>
      </c>
      <c r="F38" s="193">
        <v>43252</v>
      </c>
      <c r="G38" s="193">
        <v>45078</v>
      </c>
      <c r="H38" s="190" t="s">
        <v>1036</v>
      </c>
      <c r="I38" s="191">
        <v>50000</v>
      </c>
      <c r="J38" s="187" t="s">
        <v>1037</v>
      </c>
      <c r="K38" s="193" t="s">
        <v>97</v>
      </c>
      <c r="L38" s="190"/>
      <c r="M38" s="188" t="s">
        <v>1038</v>
      </c>
      <c r="N38" s="396"/>
      <c r="O38" s="396"/>
      <c r="P38" s="131" t="s">
        <v>99</v>
      </c>
      <c r="Q38" s="396"/>
      <c r="R38" s="396"/>
      <c r="S38" s="396"/>
      <c r="T38" s="123" t="s">
        <v>1263</v>
      </c>
      <c r="U38" s="123"/>
      <c r="V38" s="123" t="s">
        <v>1264</v>
      </c>
      <c r="W38" s="123" t="s">
        <v>1265</v>
      </c>
      <c r="X38" s="396"/>
      <c r="Y38" s="392"/>
      <c r="Z38" s="392"/>
      <c r="AA38" s="392"/>
      <c r="AB38" s="403"/>
      <c r="AC38" s="392"/>
      <c r="AD38" s="392"/>
      <c r="AE38" s="409">
        <v>0</v>
      </c>
      <c r="AF38" s="392" t="s">
        <v>1266</v>
      </c>
      <c r="AG38" s="392"/>
      <c r="AH38" s="392"/>
      <c r="AI38" s="392"/>
      <c r="AJ38" s="17"/>
    </row>
    <row r="39" spans="1:36" ht="255" customHeight="1">
      <c r="A39" s="472"/>
      <c r="B39" s="44" t="s">
        <v>364</v>
      </c>
      <c r="C39" s="188" t="s">
        <v>365</v>
      </c>
      <c r="D39" s="188" t="s">
        <v>806</v>
      </c>
      <c r="E39" s="188" t="s">
        <v>367</v>
      </c>
      <c r="F39" s="193">
        <v>43252</v>
      </c>
      <c r="G39" s="195">
        <v>44896</v>
      </c>
      <c r="H39" s="181" t="s">
        <v>1240</v>
      </c>
      <c r="I39" s="191">
        <v>12000</v>
      </c>
      <c r="J39" s="190" t="s">
        <v>1267</v>
      </c>
      <c r="K39" s="193" t="s">
        <v>97</v>
      </c>
      <c r="L39" s="193"/>
      <c r="M39" s="188" t="s">
        <v>1042</v>
      </c>
      <c r="N39" s="396"/>
      <c r="O39" s="396"/>
      <c r="P39" s="396"/>
      <c r="Q39" s="396" t="s">
        <v>99</v>
      </c>
      <c r="R39" s="396"/>
      <c r="S39" s="126"/>
      <c r="T39" s="392" t="s">
        <v>1268</v>
      </c>
      <c r="U39" s="316" t="s">
        <v>1269</v>
      </c>
      <c r="V39" s="392" t="s">
        <v>1270</v>
      </c>
      <c r="W39" s="392" t="s">
        <v>1240</v>
      </c>
      <c r="X39" s="392"/>
      <c r="Y39" s="392"/>
      <c r="Z39" s="392"/>
      <c r="AA39" s="392"/>
      <c r="AB39" s="392"/>
      <c r="AC39" s="392"/>
      <c r="AD39" s="392"/>
      <c r="AE39" s="392"/>
      <c r="AF39" s="392"/>
      <c r="AG39" s="392" t="s">
        <v>1271</v>
      </c>
      <c r="AH39" s="392" t="s">
        <v>97</v>
      </c>
      <c r="AI39" s="392"/>
      <c r="AJ39" s="17"/>
    </row>
    <row r="40" spans="1:36" ht="261.60000000000002" customHeight="1">
      <c r="A40" s="472"/>
      <c r="B40" s="44" t="s">
        <v>376</v>
      </c>
      <c r="C40" s="192" t="s">
        <v>1272</v>
      </c>
      <c r="D40" s="192" t="s">
        <v>808</v>
      </c>
      <c r="E40" s="192" t="s">
        <v>809</v>
      </c>
      <c r="F40" s="189">
        <v>43252</v>
      </c>
      <c r="G40" s="189">
        <v>45078</v>
      </c>
      <c r="H40" s="181" t="s">
        <v>1240</v>
      </c>
      <c r="I40" s="191">
        <v>15000</v>
      </c>
      <c r="J40" s="190" t="s">
        <v>1045</v>
      </c>
      <c r="K40" s="193" t="s">
        <v>97</v>
      </c>
      <c r="L40" s="193"/>
      <c r="M40" s="188" t="s">
        <v>1046</v>
      </c>
      <c r="N40" s="396"/>
      <c r="O40" s="396"/>
      <c r="P40" s="396"/>
      <c r="Q40" s="396" t="s">
        <v>99</v>
      </c>
      <c r="R40" s="396"/>
      <c r="S40" s="397"/>
      <c r="T40" s="392" t="s">
        <v>1273</v>
      </c>
      <c r="U40" s="122" t="s">
        <v>1274</v>
      </c>
      <c r="V40" s="392"/>
      <c r="W40" s="392" t="s">
        <v>1240</v>
      </c>
      <c r="X40" s="392"/>
      <c r="Y40" s="392"/>
      <c r="Z40" s="392"/>
      <c r="AA40" s="392"/>
      <c r="AB40" s="392"/>
      <c r="AC40" s="393"/>
      <c r="AD40" s="392"/>
      <c r="AE40" s="392"/>
      <c r="AF40" s="392" t="s">
        <v>1275</v>
      </c>
      <c r="AG40" s="392"/>
      <c r="AH40" s="392"/>
      <c r="AI40" s="392"/>
      <c r="AJ40" s="17"/>
    </row>
    <row r="41" spans="1:36" ht="327" customHeight="1">
      <c r="A41" s="472"/>
      <c r="B41" s="44" t="s">
        <v>388</v>
      </c>
      <c r="C41" s="192" t="s">
        <v>1051</v>
      </c>
      <c r="D41" s="192" t="s">
        <v>1052</v>
      </c>
      <c r="E41" s="188" t="s">
        <v>391</v>
      </c>
      <c r="F41" s="193">
        <v>43252</v>
      </c>
      <c r="G41" s="193">
        <v>44896</v>
      </c>
      <c r="H41" s="181" t="s">
        <v>1240</v>
      </c>
      <c r="I41" s="191">
        <v>60000</v>
      </c>
      <c r="J41" s="190" t="s">
        <v>1276</v>
      </c>
      <c r="K41" s="190" t="s">
        <v>97</v>
      </c>
      <c r="L41" s="193"/>
      <c r="M41" s="188" t="s">
        <v>1054</v>
      </c>
      <c r="N41" s="396"/>
      <c r="O41" s="131"/>
      <c r="P41" s="396"/>
      <c r="Q41" s="396" t="s">
        <v>99</v>
      </c>
      <c r="R41" s="396"/>
      <c r="S41" s="397"/>
      <c r="T41" s="123" t="s">
        <v>1277</v>
      </c>
      <c r="U41" s="392" t="s">
        <v>1278</v>
      </c>
      <c r="V41" s="392"/>
      <c r="W41" s="392" t="s">
        <v>1279</v>
      </c>
      <c r="X41" s="392"/>
      <c r="Y41" s="392"/>
      <c r="Z41" s="392"/>
      <c r="AA41" s="392"/>
      <c r="AB41" s="392"/>
      <c r="AC41" s="392"/>
      <c r="AD41" s="392"/>
      <c r="AE41" s="392"/>
      <c r="AF41" s="392" t="s">
        <v>1275</v>
      </c>
      <c r="AG41" s="392"/>
      <c r="AH41" s="392"/>
      <c r="AI41" s="392"/>
      <c r="AJ41" s="17"/>
    </row>
    <row r="42" spans="1:36" ht="220.35" customHeight="1">
      <c r="A42" s="472"/>
      <c r="B42" s="44" t="s">
        <v>400</v>
      </c>
      <c r="C42" s="188" t="s">
        <v>401</v>
      </c>
      <c r="D42" s="188" t="s">
        <v>1060</v>
      </c>
      <c r="E42" s="188" t="s">
        <v>403</v>
      </c>
      <c r="F42" s="193">
        <v>43252</v>
      </c>
      <c r="G42" s="193">
        <v>44896</v>
      </c>
      <c r="H42" s="193" t="s">
        <v>465</v>
      </c>
      <c r="I42" s="191">
        <v>0</v>
      </c>
      <c r="J42" s="190" t="s">
        <v>1280</v>
      </c>
      <c r="K42" s="196" t="s">
        <v>97</v>
      </c>
      <c r="L42" s="193"/>
      <c r="M42" s="188" t="s">
        <v>408</v>
      </c>
      <c r="N42" s="396"/>
      <c r="O42" s="396"/>
      <c r="P42" s="396"/>
      <c r="Q42" s="396" t="s">
        <v>99</v>
      </c>
      <c r="R42" s="396"/>
      <c r="S42" s="126"/>
      <c r="T42" s="123" t="s">
        <v>1281</v>
      </c>
      <c r="U42" s="317" t="s">
        <v>1282</v>
      </c>
      <c r="V42" s="392"/>
      <c r="W42" s="392" t="s">
        <v>465</v>
      </c>
      <c r="X42" s="392" t="s">
        <v>1283</v>
      </c>
      <c r="Y42" s="392"/>
      <c r="Z42" s="392"/>
      <c r="AA42" s="392"/>
      <c r="AB42" s="392"/>
      <c r="AC42" s="393">
        <v>45078</v>
      </c>
      <c r="AD42" s="392"/>
      <c r="AE42" s="392"/>
      <c r="AF42" s="392" t="s">
        <v>1284</v>
      </c>
      <c r="AG42" s="392"/>
      <c r="AH42" s="392"/>
      <c r="AI42" s="123"/>
      <c r="AJ42" s="17"/>
    </row>
    <row r="43" spans="1:36" ht="240" customHeight="1">
      <c r="A43" s="472"/>
      <c r="B43" s="44" t="s">
        <v>409</v>
      </c>
      <c r="C43" s="197" t="s">
        <v>410</v>
      </c>
      <c r="D43" s="188" t="s">
        <v>411</v>
      </c>
      <c r="E43" s="188" t="s">
        <v>412</v>
      </c>
      <c r="F43" s="193">
        <v>43252</v>
      </c>
      <c r="G43" s="193">
        <v>44896</v>
      </c>
      <c r="H43" s="193" t="s">
        <v>413</v>
      </c>
      <c r="I43" s="191">
        <v>50000</v>
      </c>
      <c r="J43" s="196" t="s">
        <v>1285</v>
      </c>
      <c r="K43" s="190" t="s">
        <v>97</v>
      </c>
      <c r="L43" s="193"/>
      <c r="M43" s="188" t="s">
        <v>1068</v>
      </c>
      <c r="N43" s="396"/>
      <c r="O43" s="396" t="s">
        <v>99</v>
      </c>
      <c r="P43" s="396"/>
      <c r="Q43" s="396"/>
      <c r="R43" s="396"/>
      <c r="S43" s="397" t="s">
        <v>78</v>
      </c>
      <c r="T43" s="392" t="s">
        <v>1286</v>
      </c>
      <c r="U43" s="392"/>
      <c r="V43" s="120" t="s">
        <v>1287</v>
      </c>
      <c r="W43" s="392" t="s">
        <v>413</v>
      </c>
      <c r="X43" s="124"/>
      <c r="Y43" s="392"/>
      <c r="Z43" s="392"/>
      <c r="AA43" s="392"/>
      <c r="AB43" s="123"/>
      <c r="AC43" s="123"/>
      <c r="AD43" s="392"/>
      <c r="AE43" s="392"/>
      <c r="AF43" s="123"/>
      <c r="AG43" s="392"/>
      <c r="AH43" s="392"/>
      <c r="AI43" s="392"/>
      <c r="AJ43" s="17"/>
    </row>
    <row r="44" spans="1:36" ht="63.75" customHeight="1">
      <c r="A44" s="472"/>
      <c r="B44" s="44" t="s">
        <v>420</v>
      </c>
      <c r="C44" s="147" t="s">
        <v>1288</v>
      </c>
      <c r="D44" s="188"/>
      <c r="E44" s="197"/>
      <c r="F44" s="193"/>
      <c r="G44" s="189"/>
      <c r="H44" s="193"/>
      <c r="I44" s="191"/>
      <c r="J44" s="190"/>
      <c r="K44" s="190"/>
      <c r="L44" s="193"/>
      <c r="M44" s="187"/>
      <c r="N44" s="396"/>
      <c r="O44" s="396"/>
      <c r="P44" s="396"/>
      <c r="Q44" s="396"/>
      <c r="R44" s="396"/>
      <c r="S44" s="397"/>
      <c r="T44" s="392"/>
      <c r="U44" s="123"/>
      <c r="V44" s="392"/>
      <c r="W44" s="392"/>
      <c r="X44" s="392"/>
      <c r="Y44" s="133"/>
      <c r="Z44" s="392"/>
      <c r="AA44" s="392"/>
      <c r="AB44" s="392"/>
      <c r="AC44" s="393"/>
      <c r="AD44" s="392"/>
      <c r="AE44" s="392"/>
      <c r="AF44" s="392"/>
      <c r="AG44" s="392"/>
      <c r="AH44" s="392"/>
      <c r="AI44" s="123"/>
      <c r="AJ44" s="17"/>
    </row>
    <row r="45" spans="1:36" ht="303.60000000000002" customHeight="1">
      <c r="A45" s="472"/>
      <c r="B45" s="44" t="s">
        <v>432</v>
      </c>
      <c r="C45" s="179" t="s">
        <v>1080</v>
      </c>
      <c r="D45" s="179" t="s">
        <v>1289</v>
      </c>
      <c r="E45" s="188" t="s">
        <v>435</v>
      </c>
      <c r="F45" s="193">
        <v>43252</v>
      </c>
      <c r="G45" s="198">
        <v>45078</v>
      </c>
      <c r="H45" s="193" t="s">
        <v>424</v>
      </c>
      <c r="I45" s="191">
        <v>300000</v>
      </c>
      <c r="J45" s="197" t="s">
        <v>1290</v>
      </c>
      <c r="K45" s="190" t="s">
        <v>97</v>
      </c>
      <c r="L45" s="193" t="s">
        <v>97</v>
      </c>
      <c r="M45" s="199" t="s">
        <v>1291</v>
      </c>
      <c r="N45" s="396"/>
      <c r="O45" s="396"/>
      <c r="P45" s="396"/>
      <c r="Q45" s="396" t="s">
        <v>99</v>
      </c>
      <c r="R45" s="396"/>
      <c r="S45" s="126"/>
      <c r="T45" s="392" t="s">
        <v>1292</v>
      </c>
      <c r="U45" s="392"/>
      <c r="V45" s="392"/>
      <c r="W45" s="392" t="s">
        <v>424</v>
      </c>
      <c r="X45" s="392"/>
      <c r="Y45" s="120"/>
      <c r="Z45" s="120" t="s">
        <v>1293</v>
      </c>
      <c r="AA45" s="392"/>
      <c r="AB45" s="392"/>
      <c r="AC45" s="392"/>
      <c r="AD45" s="392" t="s">
        <v>1261</v>
      </c>
      <c r="AE45" s="392"/>
      <c r="AF45" s="123" t="s">
        <v>1294</v>
      </c>
      <c r="AG45" s="392"/>
      <c r="AH45" s="392"/>
      <c r="AI45" s="392"/>
      <c r="AJ45" s="17"/>
    </row>
    <row r="46" spans="1:36" ht="63.75" customHeight="1">
      <c r="A46" s="472"/>
      <c r="B46" s="44" t="s">
        <v>444</v>
      </c>
      <c r="C46" s="200" t="s">
        <v>976</v>
      </c>
      <c r="D46" s="188"/>
      <c r="E46" s="188"/>
      <c r="F46" s="193"/>
      <c r="G46" s="193"/>
      <c r="H46" s="190"/>
      <c r="I46" s="191"/>
      <c r="J46" s="187"/>
      <c r="K46" s="190"/>
      <c r="L46" s="193"/>
      <c r="M46" s="188"/>
      <c r="N46" s="396"/>
      <c r="O46" s="396"/>
      <c r="P46" s="396"/>
      <c r="Q46" s="396"/>
      <c r="R46" s="396"/>
      <c r="S46" s="397"/>
      <c r="T46" s="392"/>
      <c r="U46" s="392"/>
      <c r="V46" s="392"/>
      <c r="W46" s="392"/>
      <c r="X46" s="392"/>
      <c r="Y46" s="392"/>
      <c r="Z46" s="392"/>
      <c r="AA46" s="392"/>
      <c r="AB46" s="392"/>
      <c r="AC46" s="392"/>
      <c r="AD46" s="392"/>
      <c r="AE46" s="392"/>
      <c r="AF46" s="392"/>
      <c r="AG46" s="392"/>
      <c r="AH46" s="392"/>
      <c r="AI46" s="392"/>
      <c r="AJ46" s="17"/>
    </row>
    <row r="47" spans="1:36" ht="98.45" customHeight="1">
      <c r="A47" s="472"/>
      <c r="B47" s="44" t="s">
        <v>453</v>
      </c>
      <c r="C47" s="187" t="s">
        <v>844</v>
      </c>
      <c r="D47" s="192" t="s">
        <v>455</v>
      </c>
      <c r="E47" s="192" t="s">
        <v>1084</v>
      </c>
      <c r="F47" s="189">
        <v>43252</v>
      </c>
      <c r="G47" s="189">
        <v>44896</v>
      </c>
      <c r="H47" s="181" t="s">
        <v>1240</v>
      </c>
      <c r="I47" s="305">
        <v>0</v>
      </c>
      <c r="J47" s="197" t="s">
        <v>1085</v>
      </c>
      <c r="K47" s="190" t="s">
        <v>97</v>
      </c>
      <c r="L47" s="193"/>
      <c r="M47" s="188" t="s">
        <v>1086</v>
      </c>
      <c r="N47" s="396"/>
      <c r="O47" s="396"/>
      <c r="P47" s="396" t="s">
        <v>99</v>
      </c>
      <c r="Q47" s="396"/>
      <c r="R47" s="396"/>
      <c r="S47" s="397"/>
      <c r="T47" s="392" t="s">
        <v>1295</v>
      </c>
      <c r="U47" s="392" t="s">
        <v>1296</v>
      </c>
      <c r="V47" s="392" t="s">
        <v>1297</v>
      </c>
      <c r="W47" s="392" t="s">
        <v>1240</v>
      </c>
      <c r="X47" s="392"/>
      <c r="Y47" s="392"/>
      <c r="Z47" s="392"/>
      <c r="AA47" s="392"/>
      <c r="AB47" s="392"/>
      <c r="AC47" s="392"/>
      <c r="AD47" s="392"/>
      <c r="AE47" s="392"/>
      <c r="AF47" s="392" t="s">
        <v>1298</v>
      </c>
      <c r="AG47" s="392"/>
      <c r="AH47" s="392"/>
      <c r="AI47" s="392"/>
      <c r="AJ47" s="17"/>
    </row>
    <row r="48" spans="1:36" ht="136.35" customHeight="1">
      <c r="A48" s="472"/>
      <c r="B48" s="44" t="s">
        <v>461</v>
      </c>
      <c r="C48" s="201" t="s">
        <v>1299</v>
      </c>
      <c r="D48" s="201" t="s">
        <v>1300</v>
      </c>
      <c r="E48" s="188" t="s">
        <v>464</v>
      </c>
      <c r="F48" s="189">
        <v>43831</v>
      </c>
      <c r="G48" s="198">
        <v>45078</v>
      </c>
      <c r="H48" s="193" t="s">
        <v>465</v>
      </c>
      <c r="I48" s="202">
        <v>40000</v>
      </c>
      <c r="J48" s="203" t="s">
        <v>1301</v>
      </c>
      <c r="K48" s="193" t="s">
        <v>1302</v>
      </c>
      <c r="L48" s="193"/>
      <c r="M48" s="187" t="s">
        <v>919</v>
      </c>
      <c r="N48" s="396"/>
      <c r="O48" s="396"/>
      <c r="P48" s="396"/>
      <c r="Q48" s="396" t="s">
        <v>99</v>
      </c>
      <c r="R48" s="396"/>
      <c r="S48" s="397"/>
      <c r="T48" s="392" t="s">
        <v>1303</v>
      </c>
      <c r="U48" s="396"/>
      <c r="V48" s="392"/>
      <c r="W48" s="396" t="s">
        <v>465</v>
      </c>
      <c r="X48" s="392"/>
      <c r="Y48" s="318"/>
      <c r="Z48" s="392"/>
      <c r="AA48" s="392"/>
      <c r="AB48" s="392"/>
      <c r="AC48" s="393"/>
      <c r="AD48" s="392"/>
      <c r="AE48" s="392"/>
      <c r="AF48" s="392"/>
      <c r="AG48" s="392"/>
      <c r="AH48" s="392"/>
      <c r="AI48" s="392"/>
      <c r="AJ48" s="17"/>
    </row>
    <row r="49" spans="1:36" ht="138" customHeight="1">
      <c r="A49" s="472"/>
      <c r="B49" s="44" t="s">
        <v>471</v>
      </c>
      <c r="C49" s="188" t="s">
        <v>472</v>
      </c>
      <c r="D49" s="188" t="s">
        <v>473</v>
      </c>
      <c r="E49" s="188" t="s">
        <v>474</v>
      </c>
      <c r="F49" s="189">
        <v>43252</v>
      </c>
      <c r="G49" s="189">
        <v>45078</v>
      </c>
      <c r="H49" s="193" t="s">
        <v>465</v>
      </c>
      <c r="I49" s="191">
        <v>18000</v>
      </c>
      <c r="J49" s="197" t="s">
        <v>1304</v>
      </c>
      <c r="K49" s="190" t="s">
        <v>476</v>
      </c>
      <c r="L49" s="193"/>
      <c r="M49" s="188" t="s">
        <v>1102</v>
      </c>
      <c r="N49" s="396"/>
      <c r="O49" s="396"/>
      <c r="P49" s="396"/>
      <c r="Q49" s="396" t="s">
        <v>99</v>
      </c>
      <c r="R49" s="396"/>
      <c r="S49" s="397"/>
      <c r="T49" s="396" t="s">
        <v>1305</v>
      </c>
      <c r="U49" s="396"/>
      <c r="V49" s="121"/>
      <c r="W49" s="396" t="s">
        <v>465</v>
      </c>
      <c r="X49" s="392"/>
      <c r="Y49" s="392"/>
      <c r="Z49" s="392"/>
      <c r="AA49" s="392"/>
      <c r="AB49" s="392"/>
      <c r="AC49" s="393"/>
      <c r="AD49" s="392"/>
      <c r="AE49" s="392"/>
      <c r="AF49" s="392"/>
      <c r="AG49" s="392"/>
      <c r="AH49" s="392"/>
      <c r="AI49" s="392"/>
      <c r="AJ49" s="17"/>
    </row>
    <row r="50" spans="1:36" ht="146.44999999999999" customHeight="1">
      <c r="A50" s="472"/>
      <c r="B50" s="44" t="s">
        <v>481</v>
      </c>
      <c r="C50" s="204" t="s">
        <v>482</v>
      </c>
      <c r="D50" s="187" t="s">
        <v>483</v>
      </c>
      <c r="E50" s="187" t="s">
        <v>484</v>
      </c>
      <c r="F50" s="195">
        <v>43466</v>
      </c>
      <c r="G50" s="205">
        <v>45078</v>
      </c>
      <c r="H50" s="206" t="s">
        <v>465</v>
      </c>
      <c r="I50" s="191">
        <v>170000</v>
      </c>
      <c r="J50" s="190" t="s">
        <v>1306</v>
      </c>
      <c r="K50" s="190" t="s">
        <v>476</v>
      </c>
      <c r="L50" s="193"/>
      <c r="M50" s="188"/>
      <c r="N50" s="396"/>
      <c r="O50" s="396"/>
      <c r="P50" s="396"/>
      <c r="Q50" s="396" t="s">
        <v>99</v>
      </c>
      <c r="R50" s="396"/>
      <c r="S50" s="397"/>
      <c r="T50" s="396" t="s">
        <v>1307</v>
      </c>
      <c r="U50" s="316" t="s">
        <v>1308</v>
      </c>
      <c r="V50" s="121"/>
      <c r="W50" s="396" t="s">
        <v>465</v>
      </c>
      <c r="X50" s="392"/>
      <c r="Y50" s="392"/>
      <c r="Z50" s="392"/>
      <c r="AA50" s="392"/>
      <c r="AB50" s="392"/>
      <c r="AC50" s="392"/>
      <c r="AD50" s="392"/>
      <c r="AE50" s="392"/>
      <c r="AF50" s="392"/>
      <c r="AG50" s="392"/>
      <c r="AH50" s="392"/>
      <c r="AI50" s="392"/>
      <c r="AJ50" s="17"/>
    </row>
    <row r="51" spans="1:36" ht="270" customHeight="1">
      <c r="A51" s="521" t="s">
        <v>490</v>
      </c>
      <c r="B51" s="44" t="s">
        <v>491</v>
      </c>
      <c r="C51" s="187" t="s">
        <v>502</v>
      </c>
      <c r="D51" s="187" t="s">
        <v>503</v>
      </c>
      <c r="E51" s="187" t="s">
        <v>494</v>
      </c>
      <c r="F51" s="195">
        <v>43483</v>
      </c>
      <c r="G51" s="195">
        <v>44927</v>
      </c>
      <c r="H51" s="195" t="s">
        <v>495</v>
      </c>
      <c r="I51" s="191">
        <v>15000</v>
      </c>
      <c r="J51" s="190" t="s">
        <v>1309</v>
      </c>
      <c r="K51" s="193" t="s">
        <v>97</v>
      </c>
      <c r="L51" s="207"/>
      <c r="M51" s="184" t="s">
        <v>1115</v>
      </c>
      <c r="N51" s="396"/>
      <c r="O51" s="396"/>
      <c r="P51" s="396" t="s">
        <v>99</v>
      </c>
      <c r="Q51" s="396"/>
      <c r="R51" s="396"/>
      <c r="S51" s="397"/>
      <c r="T51" s="120" t="s">
        <v>1310</v>
      </c>
      <c r="U51" s="120"/>
      <c r="V51" s="120" t="s">
        <v>1311</v>
      </c>
      <c r="W51" s="120" t="s">
        <v>495</v>
      </c>
      <c r="X51" s="120" t="s">
        <v>1312</v>
      </c>
      <c r="Y51" s="187" t="s">
        <v>1313</v>
      </c>
      <c r="Z51" s="187" t="s">
        <v>1314</v>
      </c>
      <c r="AA51" s="187" t="s">
        <v>1315</v>
      </c>
      <c r="AB51" s="296"/>
      <c r="AC51" s="296">
        <v>45078</v>
      </c>
      <c r="AD51" s="139"/>
      <c r="AE51" s="319">
        <v>0</v>
      </c>
      <c r="AF51" s="139" t="s">
        <v>1316</v>
      </c>
      <c r="AG51" s="139"/>
      <c r="AH51" s="139"/>
      <c r="AI51" s="139" t="s">
        <v>1317</v>
      </c>
      <c r="AJ51" s="17"/>
    </row>
    <row r="52" spans="1:36" ht="63.75" customHeight="1">
      <c r="A52" s="472"/>
      <c r="B52" s="44" t="s">
        <v>506</v>
      </c>
      <c r="C52" s="208" t="s">
        <v>507</v>
      </c>
      <c r="D52" s="187" t="s">
        <v>508</v>
      </c>
      <c r="E52" s="187" t="s">
        <v>509</v>
      </c>
      <c r="F52" s="195">
        <v>43483</v>
      </c>
      <c r="G52" s="195">
        <v>45078</v>
      </c>
      <c r="H52" s="195" t="s">
        <v>510</v>
      </c>
      <c r="I52" s="191">
        <v>0</v>
      </c>
      <c r="J52" s="192" t="s">
        <v>1318</v>
      </c>
      <c r="K52" s="193" t="s">
        <v>97</v>
      </c>
      <c r="L52" s="184"/>
      <c r="M52" s="184" t="s">
        <v>1122</v>
      </c>
      <c r="N52" s="396"/>
      <c r="O52" s="396"/>
      <c r="P52" s="396"/>
      <c r="Q52" s="396" t="s">
        <v>99</v>
      </c>
      <c r="R52" s="396"/>
      <c r="S52" s="397"/>
      <c r="T52" s="392" t="s">
        <v>1319</v>
      </c>
      <c r="U52" s="124"/>
      <c r="V52" s="392"/>
      <c r="W52" s="392" t="s">
        <v>1320</v>
      </c>
      <c r="X52" s="392" t="s">
        <v>1321</v>
      </c>
      <c r="Y52" s="392"/>
      <c r="Z52" s="392"/>
      <c r="AA52" s="392"/>
      <c r="AB52" s="392"/>
      <c r="AC52" s="393"/>
      <c r="AD52" s="392"/>
      <c r="AE52" s="392"/>
      <c r="AF52" s="392"/>
      <c r="AG52" s="392"/>
      <c r="AH52" s="392"/>
      <c r="AI52" s="392"/>
      <c r="AJ52" s="17"/>
    </row>
    <row r="53" spans="1:36" ht="63.75" customHeight="1">
      <c r="A53" s="472"/>
      <c r="B53" s="44" t="s">
        <v>516</v>
      </c>
      <c r="C53" s="194" t="s">
        <v>874</v>
      </c>
      <c r="D53" s="187"/>
      <c r="E53" s="187"/>
      <c r="F53" s="195"/>
      <c r="G53" s="195"/>
      <c r="H53" s="195"/>
      <c r="I53" s="191"/>
      <c r="J53" s="190"/>
      <c r="K53" s="193"/>
      <c r="L53" s="207"/>
      <c r="M53" s="184"/>
      <c r="N53" s="396"/>
      <c r="O53" s="396"/>
      <c r="P53" s="396"/>
      <c r="Q53" s="396"/>
      <c r="R53" s="396"/>
      <c r="S53" s="397"/>
      <c r="T53" s="392"/>
      <c r="U53" s="392"/>
      <c r="V53" s="121"/>
      <c r="W53" s="392"/>
      <c r="X53" s="392"/>
      <c r="Y53" s="392"/>
      <c r="Z53" s="392"/>
      <c r="AA53" s="392"/>
      <c r="AB53" s="392"/>
      <c r="AC53" s="392"/>
      <c r="AD53" s="392"/>
      <c r="AE53" s="392"/>
      <c r="AF53" s="392"/>
      <c r="AG53" s="392"/>
      <c r="AH53" s="392"/>
      <c r="AI53" s="392"/>
      <c r="AJ53" s="17"/>
    </row>
    <row r="54" spans="1:36" ht="63.75" customHeight="1">
      <c r="A54" s="473"/>
      <c r="B54" s="44" t="s">
        <v>525</v>
      </c>
      <c r="C54" s="187" t="s">
        <v>1131</v>
      </c>
      <c r="D54" s="192" t="s">
        <v>1132</v>
      </c>
      <c r="E54" s="187" t="s">
        <v>875</v>
      </c>
      <c r="F54" s="195">
        <v>43252</v>
      </c>
      <c r="G54" s="195">
        <v>44896</v>
      </c>
      <c r="H54" s="195" t="s">
        <v>495</v>
      </c>
      <c r="I54" s="191">
        <v>30000</v>
      </c>
      <c r="J54" s="193" t="s">
        <v>1322</v>
      </c>
      <c r="K54" s="190" t="s">
        <v>530</v>
      </c>
      <c r="L54" s="207"/>
      <c r="M54" s="184" t="s">
        <v>1127</v>
      </c>
      <c r="N54" s="396"/>
      <c r="O54" s="396"/>
      <c r="P54" s="396"/>
      <c r="Q54" s="396" t="s">
        <v>99</v>
      </c>
      <c r="R54" s="396"/>
      <c r="S54" s="126"/>
      <c r="T54" s="392" t="s">
        <v>1323</v>
      </c>
      <c r="U54" s="392" t="s">
        <v>1324</v>
      </c>
      <c r="V54" s="392"/>
      <c r="W54" s="392" t="s">
        <v>495</v>
      </c>
      <c r="X54" s="392"/>
      <c r="Y54" s="396"/>
      <c r="Z54" s="397"/>
      <c r="AA54" s="392"/>
      <c r="AB54" s="392"/>
      <c r="AC54" s="393">
        <v>44986</v>
      </c>
      <c r="AD54" s="393"/>
      <c r="AE54" s="392"/>
      <c r="AF54" s="392" t="s">
        <v>1325</v>
      </c>
      <c r="AG54" s="392"/>
      <c r="AH54" s="392"/>
      <c r="AI54" s="392" t="s">
        <v>1326</v>
      </c>
      <c r="AJ54" s="17"/>
    </row>
    <row r="55" spans="1:36" ht="150.6" customHeight="1">
      <c r="A55" s="472"/>
      <c r="B55" s="44" t="s">
        <v>533</v>
      </c>
      <c r="C55" s="187" t="s">
        <v>541</v>
      </c>
      <c r="D55" s="187" t="s">
        <v>247</v>
      </c>
      <c r="E55" s="187" t="s">
        <v>536</v>
      </c>
      <c r="F55" s="195">
        <v>43252</v>
      </c>
      <c r="G55" s="195">
        <v>45078</v>
      </c>
      <c r="H55" s="209" t="s">
        <v>1036</v>
      </c>
      <c r="I55" s="191">
        <v>600000</v>
      </c>
      <c r="J55" s="193" t="s">
        <v>1134</v>
      </c>
      <c r="K55" s="193" t="s">
        <v>538</v>
      </c>
      <c r="L55" s="207"/>
      <c r="M55" s="184"/>
      <c r="N55" s="396"/>
      <c r="O55" s="396"/>
      <c r="P55" s="396"/>
      <c r="Q55" s="396" t="s">
        <v>99</v>
      </c>
      <c r="R55" s="396"/>
      <c r="S55" s="397"/>
      <c r="T55" s="123" t="s">
        <v>1327</v>
      </c>
      <c r="U55" s="123"/>
      <c r="V55" s="123"/>
      <c r="W55" s="123" t="s">
        <v>1265</v>
      </c>
      <c r="X55" s="392"/>
      <c r="Y55" s="396" t="s">
        <v>1328</v>
      </c>
      <c r="Z55" s="392"/>
      <c r="AA55" s="392"/>
      <c r="AB55" s="392"/>
      <c r="AC55" s="393"/>
      <c r="AD55" s="392"/>
      <c r="AE55" s="392"/>
      <c r="AF55" s="392"/>
      <c r="AG55" s="392" t="s">
        <v>1329</v>
      </c>
      <c r="AH55" s="392"/>
      <c r="AI55" s="392"/>
      <c r="AJ55" s="17"/>
    </row>
    <row r="56" spans="1:36" ht="63.75" customHeight="1">
      <c r="A56" s="472"/>
      <c r="B56" s="44" t="s">
        <v>543</v>
      </c>
      <c r="C56" s="194" t="s">
        <v>781</v>
      </c>
      <c r="D56" s="187"/>
      <c r="E56" s="187"/>
      <c r="F56" s="195"/>
      <c r="G56" s="195"/>
      <c r="H56" s="195"/>
      <c r="I56" s="191"/>
      <c r="J56" s="190"/>
      <c r="K56" s="193"/>
      <c r="L56" s="207"/>
      <c r="M56" s="184"/>
      <c r="N56" s="396"/>
      <c r="O56" s="396"/>
      <c r="P56" s="396"/>
      <c r="Q56" s="396"/>
      <c r="R56" s="396"/>
      <c r="S56" s="397"/>
      <c r="T56" s="392"/>
      <c r="U56" s="392"/>
      <c r="V56" s="396"/>
      <c r="W56" s="392"/>
      <c r="X56" s="392"/>
      <c r="Y56" s="392"/>
      <c r="Z56" s="392"/>
      <c r="AA56" s="392"/>
      <c r="AB56" s="392"/>
      <c r="AC56" s="392"/>
      <c r="AD56" s="392"/>
      <c r="AE56" s="392"/>
      <c r="AF56" s="392"/>
      <c r="AG56" s="392"/>
      <c r="AH56" s="392"/>
      <c r="AI56" s="392"/>
      <c r="AJ56" s="17"/>
    </row>
    <row r="57" spans="1:36" ht="63.75" customHeight="1">
      <c r="A57" s="472"/>
      <c r="B57" s="44" t="s">
        <v>553</v>
      </c>
      <c r="C57" s="194" t="s">
        <v>554</v>
      </c>
      <c r="D57" s="187" t="s">
        <v>555</v>
      </c>
      <c r="E57" s="187" t="s">
        <v>556</v>
      </c>
      <c r="F57" s="195">
        <v>44562</v>
      </c>
      <c r="G57" s="195">
        <v>44866</v>
      </c>
      <c r="H57" s="195" t="s">
        <v>510</v>
      </c>
      <c r="I57" s="191">
        <v>1000000</v>
      </c>
      <c r="J57" s="190" t="s">
        <v>495</v>
      </c>
      <c r="K57" s="193" t="s">
        <v>538</v>
      </c>
      <c r="L57" s="207"/>
      <c r="M57" s="184"/>
      <c r="N57" s="396"/>
      <c r="O57" s="396"/>
      <c r="P57" s="396"/>
      <c r="Q57" s="396" t="s">
        <v>99</v>
      </c>
      <c r="R57" s="396"/>
      <c r="S57" s="126"/>
      <c r="T57" s="392" t="s">
        <v>1330</v>
      </c>
      <c r="U57" s="124"/>
      <c r="V57" s="392"/>
      <c r="W57" s="392" t="s">
        <v>510</v>
      </c>
      <c r="X57" s="392" t="s">
        <v>1331</v>
      </c>
      <c r="Y57" s="392"/>
      <c r="Z57" s="392"/>
      <c r="AA57" s="392"/>
      <c r="AB57" s="393"/>
      <c r="AC57" s="393">
        <v>45078</v>
      </c>
      <c r="AD57" s="392"/>
      <c r="AE57" s="392"/>
      <c r="AF57" s="392"/>
      <c r="AG57" s="392"/>
      <c r="AH57" s="392"/>
      <c r="AI57" s="392"/>
      <c r="AJ57" s="17"/>
    </row>
    <row r="58" spans="1:36" ht="63.75" customHeight="1">
      <c r="A58" s="472"/>
      <c r="B58" s="44" t="s">
        <v>560</v>
      </c>
      <c r="C58" s="194" t="s">
        <v>781</v>
      </c>
      <c r="D58" s="187"/>
      <c r="E58" s="187"/>
      <c r="F58" s="195"/>
      <c r="G58" s="195"/>
      <c r="H58" s="209"/>
      <c r="I58" s="191"/>
      <c r="J58" s="190"/>
      <c r="K58" s="193"/>
      <c r="L58" s="207"/>
      <c r="M58" s="184"/>
      <c r="N58" s="396"/>
      <c r="O58" s="396"/>
      <c r="P58" s="396"/>
      <c r="Q58" s="396"/>
      <c r="R58" s="396"/>
      <c r="S58" s="397"/>
      <c r="T58" s="392"/>
      <c r="U58" s="392"/>
      <c r="V58" s="396"/>
      <c r="W58" s="392"/>
      <c r="X58" s="392"/>
      <c r="Y58" s="392"/>
      <c r="Z58" s="392"/>
      <c r="AA58" s="392"/>
      <c r="AB58" s="392"/>
      <c r="AC58" s="392"/>
      <c r="AD58" s="392"/>
      <c r="AE58" s="392"/>
      <c r="AF58" s="392"/>
      <c r="AG58" s="392"/>
      <c r="AH58" s="392"/>
      <c r="AI58" s="392"/>
      <c r="AJ58" s="17"/>
    </row>
    <row r="59" spans="1:36" ht="63.75" customHeight="1">
      <c r="A59" s="472"/>
      <c r="B59" s="44" t="s">
        <v>568</v>
      </c>
      <c r="C59" s="208" t="s">
        <v>569</v>
      </c>
      <c r="D59" s="187" t="s">
        <v>570</v>
      </c>
      <c r="E59" s="187" t="s">
        <v>571</v>
      </c>
      <c r="F59" s="195">
        <v>43617</v>
      </c>
      <c r="G59" s="195">
        <v>44896</v>
      </c>
      <c r="H59" s="209" t="s">
        <v>122</v>
      </c>
      <c r="I59" s="191">
        <v>9600</v>
      </c>
      <c r="J59" s="190" t="s">
        <v>1141</v>
      </c>
      <c r="K59" s="190" t="s">
        <v>573</v>
      </c>
      <c r="L59" s="207"/>
      <c r="M59" s="184"/>
      <c r="N59" s="396"/>
      <c r="O59" s="396" t="s">
        <v>99</v>
      </c>
      <c r="P59" s="396"/>
      <c r="Q59" s="396"/>
      <c r="R59" s="396"/>
      <c r="S59" s="397"/>
      <c r="T59" s="120" t="s">
        <v>1192</v>
      </c>
      <c r="U59" s="120"/>
      <c r="V59" s="120" t="s">
        <v>1193</v>
      </c>
      <c r="W59" s="392" t="s">
        <v>122</v>
      </c>
      <c r="X59" s="392"/>
      <c r="Y59" s="392"/>
      <c r="Z59" s="392"/>
      <c r="AA59" s="392"/>
      <c r="AB59" s="392"/>
      <c r="AC59" s="393">
        <v>45078</v>
      </c>
      <c r="AD59" s="392"/>
      <c r="AE59" s="392"/>
      <c r="AF59" s="392"/>
      <c r="AG59" s="392"/>
      <c r="AH59" s="392"/>
      <c r="AI59" s="392"/>
      <c r="AJ59" s="17"/>
    </row>
    <row r="60" spans="1:36" ht="153" customHeight="1">
      <c r="A60" s="471" t="s">
        <v>577</v>
      </c>
      <c r="B60" s="44" t="s">
        <v>578</v>
      </c>
      <c r="C60" s="210" t="s">
        <v>895</v>
      </c>
      <c r="D60" s="210" t="s">
        <v>1332</v>
      </c>
      <c r="E60" s="210" t="s">
        <v>897</v>
      </c>
      <c r="F60" s="195">
        <v>43252</v>
      </c>
      <c r="G60" s="207">
        <v>45078</v>
      </c>
      <c r="H60" s="190" t="s">
        <v>95</v>
      </c>
      <c r="I60" s="191">
        <v>0</v>
      </c>
      <c r="J60" s="211" t="s">
        <v>1333</v>
      </c>
      <c r="K60" s="193" t="s">
        <v>97</v>
      </c>
      <c r="L60" s="193"/>
      <c r="M60" s="197" t="s">
        <v>1147</v>
      </c>
      <c r="N60" s="396"/>
      <c r="O60" s="396"/>
      <c r="P60" s="396"/>
      <c r="Q60" s="396" t="s">
        <v>99</v>
      </c>
      <c r="R60" s="396"/>
      <c r="S60" s="126"/>
      <c r="T60" s="392" t="s">
        <v>1334</v>
      </c>
      <c r="U60" s="392" t="s">
        <v>1335</v>
      </c>
      <c r="V60" s="392"/>
      <c r="W60" s="392" t="s">
        <v>95</v>
      </c>
      <c r="X60" s="392"/>
      <c r="Y60" s="392"/>
      <c r="Z60" s="392" t="s">
        <v>1336</v>
      </c>
      <c r="AA60" s="392"/>
      <c r="AB60" s="392"/>
      <c r="AC60" s="393"/>
      <c r="AD60" s="134"/>
      <c r="AE60" s="392"/>
      <c r="AF60" s="392" t="s">
        <v>1337</v>
      </c>
      <c r="AG60" s="392"/>
      <c r="AH60" s="392"/>
      <c r="AI60" s="392"/>
      <c r="AJ60" s="17"/>
    </row>
    <row r="61" spans="1:36" ht="129" customHeight="1">
      <c r="A61" s="472"/>
      <c r="B61" s="44" t="s">
        <v>587</v>
      </c>
      <c r="C61" s="194" t="s">
        <v>588</v>
      </c>
      <c r="D61" s="187" t="s">
        <v>1338</v>
      </c>
      <c r="E61" s="187" t="s">
        <v>590</v>
      </c>
      <c r="F61" s="212">
        <v>44136</v>
      </c>
      <c r="G61" s="212">
        <v>45078</v>
      </c>
      <c r="H61" s="190" t="s">
        <v>95</v>
      </c>
      <c r="I61" s="191">
        <v>20000</v>
      </c>
      <c r="J61" s="211" t="s">
        <v>1339</v>
      </c>
      <c r="K61" s="193" t="s">
        <v>97</v>
      </c>
      <c r="L61" s="184"/>
      <c r="M61" s="184" t="s">
        <v>1340</v>
      </c>
      <c r="N61" s="396"/>
      <c r="O61" s="396"/>
      <c r="P61" s="396"/>
      <c r="Q61" s="396" t="s">
        <v>99</v>
      </c>
      <c r="R61" s="396"/>
      <c r="S61" s="397"/>
      <c r="T61" s="392" t="s">
        <v>1341</v>
      </c>
      <c r="U61" s="392"/>
      <c r="V61" s="392"/>
      <c r="W61" s="392" t="s">
        <v>95</v>
      </c>
      <c r="X61" s="392"/>
      <c r="Y61" s="396"/>
      <c r="Z61" s="392"/>
      <c r="AA61" s="392"/>
      <c r="AB61" s="393"/>
      <c r="AC61" s="393"/>
      <c r="AD61" s="392"/>
      <c r="AE61" s="392"/>
      <c r="AF61" s="120" t="s">
        <v>1342</v>
      </c>
      <c r="AG61" s="392"/>
      <c r="AH61" s="392"/>
      <c r="AI61" s="392"/>
      <c r="AJ61" s="17"/>
    </row>
    <row r="62" spans="1:36" ht="116.45" customHeight="1">
      <c r="A62" s="472"/>
      <c r="B62" s="44" t="s">
        <v>601</v>
      </c>
      <c r="C62" s="199" t="s">
        <v>602</v>
      </c>
      <c r="D62" s="188" t="s">
        <v>603</v>
      </c>
      <c r="E62" s="188" t="s">
        <v>604</v>
      </c>
      <c r="F62" s="193">
        <v>43252</v>
      </c>
      <c r="G62" s="193">
        <v>45078</v>
      </c>
      <c r="H62" s="193" t="s">
        <v>605</v>
      </c>
      <c r="I62" s="191">
        <v>0</v>
      </c>
      <c r="J62" s="211" t="s">
        <v>908</v>
      </c>
      <c r="K62" s="193" t="s">
        <v>97</v>
      </c>
      <c r="L62" s="213"/>
      <c r="M62" s="188" t="s">
        <v>1343</v>
      </c>
      <c r="N62" s="396"/>
      <c r="O62" s="396"/>
      <c r="P62" s="396"/>
      <c r="Q62" s="396" t="s">
        <v>99</v>
      </c>
      <c r="R62" s="396"/>
      <c r="S62" s="397"/>
      <c r="T62" s="392" t="s">
        <v>1344</v>
      </c>
      <c r="U62" s="392"/>
      <c r="V62" s="392"/>
      <c r="W62" s="392" t="s">
        <v>605</v>
      </c>
      <c r="X62" s="392" t="s">
        <v>1345</v>
      </c>
      <c r="Y62" s="392"/>
      <c r="Z62" s="392"/>
      <c r="AA62" s="392"/>
      <c r="AB62" s="392"/>
      <c r="AC62" s="396"/>
      <c r="AD62" s="392"/>
      <c r="AE62" s="392"/>
      <c r="AF62" s="392"/>
      <c r="AG62" s="392"/>
      <c r="AH62" s="392"/>
      <c r="AI62" s="392"/>
      <c r="AJ62" s="17"/>
    </row>
    <row r="63" spans="1:36" ht="112.35" customHeight="1">
      <c r="A63" s="472"/>
      <c r="B63" s="44" t="s">
        <v>611</v>
      </c>
      <c r="C63" s="188" t="s">
        <v>612</v>
      </c>
      <c r="D63" s="188" t="s">
        <v>613</v>
      </c>
      <c r="E63" s="188" t="s">
        <v>614</v>
      </c>
      <c r="F63" s="214">
        <v>43252</v>
      </c>
      <c r="G63" s="214">
        <v>43800</v>
      </c>
      <c r="H63" s="190" t="s">
        <v>95</v>
      </c>
      <c r="I63" s="191">
        <v>0</v>
      </c>
      <c r="J63" s="213" t="s">
        <v>616</v>
      </c>
      <c r="K63" s="193" t="s">
        <v>97</v>
      </c>
      <c r="L63" s="213"/>
      <c r="M63" s="188" t="s">
        <v>1346</v>
      </c>
      <c r="N63" s="396"/>
      <c r="O63" s="396"/>
      <c r="P63" s="396"/>
      <c r="Q63" s="396"/>
      <c r="R63" s="396" t="s">
        <v>99</v>
      </c>
      <c r="S63" s="397"/>
      <c r="T63" s="396" t="s">
        <v>1347</v>
      </c>
      <c r="U63" s="392"/>
      <c r="V63" s="392"/>
      <c r="W63" s="392" t="s">
        <v>95</v>
      </c>
      <c r="X63" s="392"/>
      <c r="Y63" s="392"/>
      <c r="Z63" s="392"/>
      <c r="AA63" s="392"/>
      <c r="AB63" s="392"/>
      <c r="AC63" s="393"/>
      <c r="AD63" s="392"/>
      <c r="AE63" s="392"/>
      <c r="AF63" s="392"/>
      <c r="AG63" s="392"/>
      <c r="AH63" s="392"/>
      <c r="AI63" s="392"/>
      <c r="AJ63" s="17"/>
    </row>
    <row r="64" spans="1:36" ht="206.45" customHeight="1">
      <c r="A64" s="472"/>
      <c r="B64" s="44" t="s">
        <v>619</v>
      </c>
      <c r="C64" s="188" t="s">
        <v>620</v>
      </c>
      <c r="D64" s="188" t="s">
        <v>621</v>
      </c>
      <c r="E64" s="188" t="s">
        <v>614</v>
      </c>
      <c r="F64" s="215">
        <v>44136</v>
      </c>
      <c r="G64" s="215">
        <v>44743</v>
      </c>
      <c r="H64" s="190" t="s">
        <v>95</v>
      </c>
      <c r="I64" s="191">
        <v>0</v>
      </c>
      <c r="J64" s="188" t="s">
        <v>1162</v>
      </c>
      <c r="K64" s="190" t="s">
        <v>97</v>
      </c>
      <c r="L64" s="213"/>
      <c r="M64" s="188" t="s">
        <v>1163</v>
      </c>
      <c r="N64" s="396"/>
      <c r="O64" s="396" t="s">
        <v>99</v>
      </c>
      <c r="P64" s="396"/>
      <c r="Q64" s="396"/>
      <c r="R64" s="396"/>
      <c r="S64" s="397"/>
      <c r="T64" s="396" t="s">
        <v>1348</v>
      </c>
      <c r="U64" s="392"/>
      <c r="V64" s="120" t="s">
        <v>1349</v>
      </c>
      <c r="W64" s="392" t="s">
        <v>95</v>
      </c>
      <c r="X64" s="392"/>
      <c r="Y64" s="392"/>
      <c r="Z64" s="392"/>
      <c r="AA64" s="392"/>
      <c r="AB64" s="392"/>
      <c r="AC64" s="393">
        <v>45078</v>
      </c>
      <c r="AD64" s="392"/>
      <c r="AE64" s="392"/>
      <c r="AF64" s="392"/>
      <c r="AG64" s="392"/>
      <c r="AH64" s="392"/>
      <c r="AI64" s="392"/>
      <c r="AJ64" s="17"/>
    </row>
    <row r="65" spans="1:36" ht="63.75" customHeight="1">
      <c r="A65" s="472"/>
      <c r="B65" s="44" t="s">
        <v>625</v>
      </c>
      <c r="C65" s="216" t="s">
        <v>1169</v>
      </c>
      <c r="D65" s="217" t="s">
        <v>627</v>
      </c>
      <c r="E65" s="217" t="s">
        <v>628</v>
      </c>
      <c r="F65" s="193">
        <v>43252</v>
      </c>
      <c r="G65" s="193">
        <v>45078</v>
      </c>
      <c r="H65" s="193" t="s">
        <v>629</v>
      </c>
      <c r="I65" s="191">
        <v>2000000</v>
      </c>
      <c r="J65" s="218" t="s">
        <v>1165</v>
      </c>
      <c r="K65" s="218" t="s">
        <v>631</v>
      </c>
      <c r="L65" s="207"/>
      <c r="M65" s="210" t="s">
        <v>1166</v>
      </c>
      <c r="N65" s="396"/>
      <c r="O65" s="396"/>
      <c r="P65" s="396"/>
      <c r="Q65" s="396"/>
      <c r="R65" s="396" t="s">
        <v>99</v>
      </c>
      <c r="S65" s="397"/>
      <c r="T65" s="396" t="s">
        <v>1350</v>
      </c>
      <c r="U65" s="392"/>
      <c r="V65" s="392"/>
      <c r="W65" s="392" t="s">
        <v>629</v>
      </c>
      <c r="X65" s="392"/>
      <c r="Y65" s="392"/>
      <c r="Z65" s="392"/>
      <c r="AA65" s="392"/>
      <c r="AB65" s="392"/>
      <c r="AC65" s="393"/>
      <c r="AD65" s="392"/>
      <c r="AE65" s="392"/>
      <c r="AF65" s="392"/>
      <c r="AG65" s="392"/>
      <c r="AH65" s="392"/>
      <c r="AI65" s="392"/>
      <c r="AJ65" s="17"/>
    </row>
    <row r="66" spans="1:36" ht="63.75" customHeight="1">
      <c r="A66" s="473"/>
      <c r="B66" s="44" t="s">
        <v>639</v>
      </c>
      <c r="C66" s="216" t="s">
        <v>1171</v>
      </c>
      <c r="D66" s="219" t="s">
        <v>924</v>
      </c>
      <c r="E66" s="216" t="s">
        <v>1172</v>
      </c>
      <c r="F66" s="220">
        <v>43709</v>
      </c>
      <c r="G66" s="220">
        <v>45078</v>
      </c>
      <c r="H66" s="221" t="s">
        <v>122</v>
      </c>
      <c r="I66" s="222">
        <v>0</v>
      </c>
      <c r="J66" s="219" t="s">
        <v>1351</v>
      </c>
      <c r="K66" s="219"/>
      <c r="L66" s="207"/>
      <c r="M66" s="184"/>
      <c r="N66" s="396"/>
      <c r="O66" s="396"/>
      <c r="P66" s="396"/>
      <c r="Q66" s="396" t="s">
        <v>99</v>
      </c>
      <c r="R66" s="396"/>
      <c r="S66" s="397"/>
      <c r="T66" s="396" t="s">
        <v>1352</v>
      </c>
      <c r="U66" s="392"/>
      <c r="V66" s="392"/>
      <c r="W66" s="392" t="s">
        <v>122</v>
      </c>
      <c r="X66" s="392"/>
      <c r="Y66" s="404"/>
      <c r="Z66" s="392"/>
      <c r="AA66" s="392"/>
      <c r="AB66" s="392"/>
      <c r="AC66" s="393"/>
      <c r="AD66" s="392"/>
      <c r="AE66" s="392"/>
      <c r="AF66" s="392"/>
      <c r="AG66" s="392"/>
      <c r="AH66" s="392"/>
      <c r="AI66" s="392"/>
      <c r="AJ66" s="17"/>
    </row>
    <row r="67" spans="1:36">
      <c r="AJ67" s="17"/>
    </row>
    <row r="68" spans="1:36">
      <c r="B68" s="63"/>
      <c r="AJ68" s="17"/>
    </row>
    <row r="69" spans="1:36" ht="15.75" thickBot="1">
      <c r="L69" s="71"/>
      <c r="AJ69" s="17"/>
    </row>
    <row r="70" spans="1:36" ht="21.75" thickBot="1">
      <c r="A70" s="67" t="s">
        <v>636</v>
      </c>
      <c r="B70" s="68"/>
      <c r="C70" s="68"/>
      <c r="D70" s="68"/>
      <c r="E70" s="68"/>
      <c r="F70" s="68"/>
      <c r="G70" s="68"/>
      <c r="H70" s="68"/>
      <c r="I70" s="68"/>
      <c r="J70" s="68"/>
      <c r="K70" s="68"/>
      <c r="L70" s="70"/>
      <c r="M70" s="69"/>
      <c r="AJ70" s="17"/>
    </row>
    <row r="71" spans="1:36" ht="21.75" thickBot="1">
      <c r="A71" s="46"/>
      <c r="B71" s="47"/>
      <c r="C71" s="47"/>
      <c r="D71" s="48"/>
      <c r="E71" s="48"/>
      <c r="F71" s="48"/>
      <c r="G71" s="48"/>
      <c r="H71" s="48"/>
      <c r="I71" s="48"/>
      <c r="J71" s="48"/>
      <c r="K71" s="48"/>
      <c r="L71" s="48"/>
      <c r="M71" s="48"/>
      <c r="N71" s="48"/>
      <c r="AJ71" s="17"/>
    </row>
    <row r="72" spans="1:36" ht="24" thickBot="1">
      <c r="A72" s="52" t="s">
        <v>637</v>
      </c>
      <c r="B72" s="53"/>
      <c r="C72" s="54">
        <f>COUNTA(C76:C84,C88:C96,C100:C108,C112:C120)</f>
        <v>1</v>
      </c>
      <c r="AJ72" s="17"/>
    </row>
    <row r="73" spans="1:36">
      <c r="AJ73" s="17"/>
    </row>
    <row r="74" spans="1:36" ht="15.75">
      <c r="A74" s="469" t="s">
        <v>638</v>
      </c>
      <c r="B74" s="447" t="s">
        <v>83</v>
      </c>
      <c r="C74" s="447" t="s">
        <v>1</v>
      </c>
      <c r="D74" s="447" t="s">
        <v>3</v>
      </c>
      <c r="E74" s="446" t="s">
        <v>5</v>
      </c>
      <c r="F74" s="447" t="s">
        <v>7</v>
      </c>
      <c r="G74" s="447"/>
      <c r="H74" s="447" t="s">
        <v>9</v>
      </c>
      <c r="I74" s="447" t="s">
        <v>13</v>
      </c>
      <c r="J74" s="468" t="s">
        <v>11</v>
      </c>
      <c r="K74" s="468" t="s">
        <v>84</v>
      </c>
      <c r="L74" s="468"/>
      <c r="M74" s="468" t="s">
        <v>19</v>
      </c>
      <c r="N74" s="45"/>
      <c r="AJ74" s="17"/>
    </row>
    <row r="75" spans="1:36" ht="15.75">
      <c r="A75" s="470"/>
      <c r="B75" s="447"/>
      <c r="C75" s="447"/>
      <c r="D75" s="447"/>
      <c r="E75" s="446"/>
      <c r="F75" s="49" t="s">
        <v>86</v>
      </c>
      <c r="G75" s="49" t="s">
        <v>87</v>
      </c>
      <c r="H75" s="447"/>
      <c r="I75" s="447"/>
      <c r="J75" s="468"/>
      <c r="K75" s="96" t="s">
        <v>88</v>
      </c>
      <c r="L75" s="96" t="s">
        <v>89</v>
      </c>
      <c r="M75" s="468"/>
      <c r="N75" s="2"/>
      <c r="AJ75" s="17"/>
    </row>
    <row r="76" spans="1:36" ht="110.25">
      <c r="A76" s="312">
        <v>1</v>
      </c>
      <c r="B76" s="312" t="s">
        <v>1353</v>
      </c>
      <c r="C76" s="313" t="s">
        <v>1354</v>
      </c>
      <c r="D76" s="313" t="s">
        <v>1355</v>
      </c>
      <c r="E76" s="313"/>
      <c r="F76" s="314">
        <v>44805</v>
      </c>
      <c r="G76" s="314">
        <v>44896</v>
      </c>
      <c r="H76" s="313" t="s">
        <v>109</v>
      </c>
      <c r="I76" s="315">
        <v>0</v>
      </c>
      <c r="J76" s="313" t="s">
        <v>1356</v>
      </c>
      <c r="K76" s="313" t="s">
        <v>97</v>
      </c>
      <c r="L76" s="313" t="s">
        <v>97</v>
      </c>
      <c r="M76" s="313" t="s">
        <v>1357</v>
      </c>
      <c r="N76" s="2"/>
      <c r="AJ76" s="17"/>
    </row>
    <row r="77" spans="1:36">
      <c r="A77" s="44"/>
      <c r="B77" s="44"/>
      <c r="C77" s="62"/>
      <c r="D77" s="62"/>
      <c r="E77" s="62"/>
      <c r="F77" s="62"/>
      <c r="G77" s="62"/>
      <c r="H77" s="62"/>
      <c r="I77" s="62"/>
      <c r="J77" s="62"/>
      <c r="K77" s="62"/>
      <c r="L77" s="62"/>
      <c r="M77" s="62"/>
      <c r="N77" s="2"/>
      <c r="AJ77" s="17"/>
    </row>
    <row r="78" spans="1:36">
      <c r="A78" s="44"/>
      <c r="B78" s="44"/>
      <c r="C78" s="62"/>
      <c r="D78" s="62"/>
      <c r="E78" s="62"/>
      <c r="F78" s="62"/>
      <c r="G78" s="62"/>
      <c r="H78" s="62"/>
      <c r="I78" s="62"/>
      <c r="J78" s="62"/>
      <c r="K78" s="62"/>
      <c r="L78" s="62"/>
      <c r="M78" s="62"/>
      <c r="N78" s="2"/>
      <c r="AJ78" s="17"/>
    </row>
    <row r="79" spans="1:36">
      <c r="A79" s="44"/>
      <c r="B79" s="44"/>
      <c r="C79" s="62"/>
      <c r="D79" s="62"/>
      <c r="E79" s="62"/>
      <c r="F79" s="62"/>
      <c r="G79" s="62"/>
      <c r="H79" s="62"/>
      <c r="I79" s="62"/>
      <c r="J79" s="62"/>
      <c r="K79" s="62"/>
      <c r="L79" s="62"/>
      <c r="M79" s="62"/>
      <c r="N79" s="2"/>
      <c r="AJ79" s="17"/>
    </row>
    <row r="80" spans="1:36">
      <c r="A80" s="44"/>
      <c r="B80" s="44"/>
      <c r="C80" s="62"/>
      <c r="D80" s="62"/>
      <c r="E80" s="62"/>
      <c r="F80" s="62"/>
      <c r="G80" s="62"/>
      <c r="H80" s="62"/>
      <c r="I80" s="62"/>
      <c r="J80" s="62"/>
      <c r="K80" s="62"/>
      <c r="L80" s="62"/>
      <c r="M80" s="62"/>
      <c r="N80" s="2"/>
      <c r="AJ80" s="17"/>
    </row>
    <row r="81" spans="1:36">
      <c r="A81" s="44"/>
      <c r="B81" s="44"/>
      <c r="C81" s="62"/>
      <c r="D81" s="62"/>
      <c r="E81" s="62"/>
      <c r="F81" s="62"/>
      <c r="G81" s="62"/>
      <c r="H81" s="62"/>
      <c r="I81" s="62"/>
      <c r="J81" s="62"/>
      <c r="K81" s="62"/>
      <c r="L81" s="62"/>
      <c r="M81" s="62"/>
      <c r="N81" s="2"/>
      <c r="AJ81" s="17"/>
    </row>
    <row r="82" spans="1:36">
      <c r="A82" s="44"/>
      <c r="B82" s="44"/>
      <c r="C82" s="62"/>
      <c r="D82" s="62"/>
      <c r="E82" s="62"/>
      <c r="F82" s="62"/>
      <c r="G82" s="62"/>
      <c r="H82" s="62"/>
      <c r="I82" s="62"/>
      <c r="J82" s="62"/>
      <c r="K82" s="62"/>
      <c r="L82" s="62"/>
      <c r="M82" s="62"/>
      <c r="N82" s="2"/>
      <c r="AJ82" s="17"/>
    </row>
    <row r="83" spans="1:36">
      <c r="A83" s="44"/>
      <c r="B83" s="44"/>
      <c r="C83" s="62"/>
      <c r="D83" s="62"/>
      <c r="E83" s="62"/>
      <c r="F83" s="62"/>
      <c r="G83" s="62"/>
      <c r="H83" s="62"/>
      <c r="I83" s="62"/>
      <c r="J83" s="62"/>
      <c r="K83" s="62"/>
      <c r="L83" s="62"/>
      <c r="M83" s="62"/>
      <c r="N83" s="2"/>
      <c r="AJ83" s="17"/>
    </row>
    <row r="84" spans="1:36">
      <c r="A84" s="44"/>
      <c r="B84" s="44"/>
      <c r="C84" s="62"/>
      <c r="D84" s="62"/>
      <c r="E84" s="62"/>
      <c r="F84" s="62"/>
      <c r="G84" s="62"/>
      <c r="H84" s="62"/>
      <c r="I84" s="62"/>
      <c r="J84" s="62"/>
      <c r="K84" s="62"/>
      <c r="L84" s="62"/>
      <c r="M84" s="62"/>
      <c r="N84" s="2"/>
      <c r="AJ84" s="17"/>
    </row>
    <row r="85" spans="1:36">
      <c r="AJ85" s="17"/>
    </row>
    <row r="86" spans="1:36" ht="15.75">
      <c r="A86" s="469" t="s">
        <v>638</v>
      </c>
      <c r="B86" s="447" t="s">
        <v>83</v>
      </c>
      <c r="C86" s="447" t="s">
        <v>1</v>
      </c>
      <c r="D86" s="447" t="s">
        <v>3</v>
      </c>
      <c r="E86" s="446" t="s">
        <v>5</v>
      </c>
      <c r="F86" s="447" t="s">
        <v>7</v>
      </c>
      <c r="G86" s="447"/>
      <c r="H86" s="447" t="s">
        <v>9</v>
      </c>
      <c r="I86" s="447" t="s">
        <v>13</v>
      </c>
      <c r="J86" s="447" t="s">
        <v>11</v>
      </c>
      <c r="K86" s="468" t="s">
        <v>84</v>
      </c>
      <c r="L86" s="468"/>
      <c r="M86" s="447" t="s">
        <v>19</v>
      </c>
      <c r="N86" s="45"/>
      <c r="AJ86" s="17"/>
    </row>
    <row r="87" spans="1:36" ht="15.75">
      <c r="A87" s="470"/>
      <c r="B87" s="447"/>
      <c r="C87" s="447"/>
      <c r="D87" s="447"/>
      <c r="E87" s="446"/>
      <c r="F87" s="49" t="s">
        <v>86</v>
      </c>
      <c r="G87" s="49" t="s">
        <v>87</v>
      </c>
      <c r="H87" s="447"/>
      <c r="I87" s="447"/>
      <c r="J87" s="447"/>
      <c r="K87" s="96" t="s">
        <v>88</v>
      </c>
      <c r="L87" s="96" t="s">
        <v>89</v>
      </c>
      <c r="M87" s="447"/>
      <c r="N87" s="2"/>
      <c r="AJ87" s="17"/>
    </row>
    <row r="88" spans="1:36">
      <c r="A88" s="44"/>
      <c r="B88" s="44"/>
      <c r="C88" s="62"/>
      <c r="D88" s="62"/>
      <c r="E88" s="62"/>
      <c r="F88" s="62"/>
      <c r="G88" s="62"/>
      <c r="H88" s="62"/>
      <c r="I88" s="62"/>
      <c r="J88" s="60"/>
      <c r="K88" s="60"/>
      <c r="L88" s="60"/>
      <c r="M88" s="60"/>
      <c r="N88" s="2"/>
      <c r="AJ88" s="17"/>
    </row>
    <row r="89" spans="1:36">
      <c r="A89" s="44"/>
      <c r="B89" s="44"/>
      <c r="C89" s="62"/>
      <c r="D89" s="62"/>
      <c r="E89" s="62"/>
      <c r="F89" s="62"/>
      <c r="G89" s="62"/>
      <c r="H89" s="62"/>
      <c r="I89" s="62"/>
      <c r="J89" s="62"/>
      <c r="K89" s="62"/>
      <c r="L89" s="62"/>
      <c r="M89" s="62"/>
      <c r="N89" s="2"/>
      <c r="AJ89" s="17"/>
    </row>
    <row r="90" spans="1:36">
      <c r="A90" s="44"/>
      <c r="B90" s="44"/>
      <c r="C90" s="62"/>
      <c r="D90" s="62"/>
      <c r="E90" s="62"/>
      <c r="F90" s="62"/>
      <c r="G90" s="62"/>
      <c r="H90" s="62"/>
      <c r="I90" s="62"/>
      <c r="J90" s="62"/>
      <c r="K90" s="62"/>
      <c r="L90" s="62"/>
      <c r="M90" s="62"/>
      <c r="N90" s="2"/>
      <c r="AJ90" s="17"/>
    </row>
    <row r="91" spans="1:36">
      <c r="A91" s="44"/>
      <c r="B91" s="44"/>
      <c r="C91" s="62"/>
      <c r="D91" s="62"/>
      <c r="E91" s="62"/>
      <c r="F91" s="62"/>
      <c r="G91" s="62"/>
      <c r="H91" s="62"/>
      <c r="I91" s="62"/>
      <c r="J91" s="62"/>
      <c r="K91" s="62"/>
      <c r="L91" s="62"/>
      <c r="M91" s="62"/>
      <c r="N91" s="2"/>
      <c r="AJ91" s="17"/>
    </row>
    <row r="92" spans="1:36">
      <c r="A92" s="44"/>
      <c r="B92" s="44"/>
      <c r="C92" s="62"/>
      <c r="D92" s="62"/>
      <c r="E92" s="62"/>
      <c r="F92" s="62"/>
      <c r="G92" s="62"/>
      <c r="H92" s="62"/>
      <c r="I92" s="62"/>
      <c r="J92" s="62"/>
      <c r="K92" s="62"/>
      <c r="L92" s="62"/>
      <c r="M92" s="62"/>
      <c r="N92" s="2"/>
      <c r="AJ92" s="17"/>
    </row>
    <row r="93" spans="1:36">
      <c r="A93" s="44"/>
      <c r="B93" s="44"/>
      <c r="C93" s="62"/>
      <c r="D93" s="62"/>
      <c r="E93" s="62"/>
      <c r="F93" s="62"/>
      <c r="G93" s="62"/>
      <c r="H93" s="62"/>
      <c r="I93" s="62"/>
      <c r="J93" s="62"/>
      <c r="K93" s="62"/>
      <c r="L93" s="62"/>
      <c r="M93" s="62"/>
      <c r="N93" s="2"/>
      <c r="AJ93" s="17"/>
    </row>
    <row r="94" spans="1:36">
      <c r="A94" s="44"/>
      <c r="B94" s="44"/>
      <c r="C94" s="62"/>
      <c r="D94" s="62"/>
      <c r="E94" s="62"/>
      <c r="F94" s="62"/>
      <c r="G94" s="62"/>
      <c r="H94" s="62"/>
      <c r="I94" s="62"/>
      <c r="J94" s="62"/>
      <c r="K94" s="62"/>
      <c r="L94" s="62"/>
      <c r="M94" s="62"/>
      <c r="N94" s="2"/>
      <c r="AJ94" s="17"/>
    </row>
    <row r="95" spans="1:36">
      <c r="A95" s="44"/>
      <c r="B95" s="44"/>
      <c r="C95" s="62"/>
      <c r="D95" s="62"/>
      <c r="E95" s="62"/>
      <c r="F95" s="62"/>
      <c r="G95" s="62"/>
      <c r="H95" s="62"/>
      <c r="I95" s="62"/>
      <c r="J95" s="62"/>
      <c r="K95" s="62"/>
      <c r="L95" s="62"/>
      <c r="M95" s="62"/>
      <c r="N95" s="2"/>
      <c r="AJ95" s="17"/>
    </row>
    <row r="96" spans="1:36">
      <c r="A96" s="44"/>
      <c r="B96" s="44"/>
      <c r="C96" s="62"/>
      <c r="D96" s="62"/>
      <c r="E96" s="62"/>
      <c r="F96" s="62"/>
      <c r="G96" s="62"/>
      <c r="H96" s="62"/>
      <c r="I96" s="62"/>
      <c r="J96" s="62"/>
      <c r="K96" s="62"/>
      <c r="L96" s="62"/>
      <c r="M96" s="62"/>
      <c r="N96" s="2"/>
      <c r="AJ96" s="17"/>
    </row>
    <row r="97" spans="1:36">
      <c r="AJ97" s="17"/>
    </row>
    <row r="98" spans="1:36" ht="15.75">
      <c r="A98" s="469" t="s">
        <v>638</v>
      </c>
      <c r="B98" s="447" t="s">
        <v>83</v>
      </c>
      <c r="C98" s="447" t="s">
        <v>1</v>
      </c>
      <c r="D98" s="447" t="s">
        <v>3</v>
      </c>
      <c r="E98" s="446" t="s">
        <v>5</v>
      </c>
      <c r="F98" s="447" t="s">
        <v>7</v>
      </c>
      <c r="G98" s="447"/>
      <c r="H98" s="447" t="s">
        <v>9</v>
      </c>
      <c r="I98" s="447" t="s">
        <v>13</v>
      </c>
      <c r="J98" s="447" t="s">
        <v>11</v>
      </c>
      <c r="K98" s="468" t="s">
        <v>84</v>
      </c>
      <c r="L98" s="468"/>
      <c r="M98" s="447" t="s">
        <v>19</v>
      </c>
      <c r="N98" s="45"/>
      <c r="AJ98" s="17"/>
    </row>
    <row r="99" spans="1:36" ht="15.75">
      <c r="A99" s="470"/>
      <c r="B99" s="447"/>
      <c r="C99" s="447"/>
      <c r="D99" s="447"/>
      <c r="E99" s="446"/>
      <c r="F99" s="49" t="s">
        <v>86</v>
      </c>
      <c r="G99" s="49" t="s">
        <v>87</v>
      </c>
      <c r="H99" s="447"/>
      <c r="I99" s="447"/>
      <c r="J99" s="447"/>
      <c r="K99" s="96" t="s">
        <v>88</v>
      </c>
      <c r="L99" s="96" t="s">
        <v>89</v>
      </c>
      <c r="M99" s="447"/>
      <c r="N99" s="2"/>
      <c r="AJ99" s="17"/>
    </row>
    <row r="100" spans="1:36">
      <c r="A100" s="44"/>
      <c r="B100" s="44"/>
      <c r="C100" s="62"/>
      <c r="D100" s="62"/>
      <c r="E100" s="62"/>
      <c r="F100" s="62"/>
      <c r="G100" s="62"/>
      <c r="H100" s="62"/>
      <c r="I100" s="62"/>
      <c r="J100" s="60"/>
      <c r="K100" s="60"/>
      <c r="L100" s="60"/>
      <c r="M100" s="60"/>
      <c r="N100" s="2"/>
      <c r="AJ100" s="17"/>
    </row>
    <row r="101" spans="1:36">
      <c r="A101" s="44"/>
      <c r="B101" s="44"/>
      <c r="C101" s="62"/>
      <c r="D101" s="62"/>
      <c r="E101" s="62"/>
      <c r="F101" s="62"/>
      <c r="G101" s="62"/>
      <c r="H101" s="62"/>
      <c r="I101" s="62"/>
      <c r="J101" s="62"/>
      <c r="K101" s="62"/>
      <c r="L101" s="62"/>
      <c r="M101" s="62"/>
      <c r="N101" s="2"/>
      <c r="AJ101" s="17"/>
    </row>
    <row r="102" spans="1:36">
      <c r="A102" s="44"/>
      <c r="B102" s="44"/>
      <c r="C102" s="62"/>
      <c r="D102" s="62"/>
      <c r="E102" s="62"/>
      <c r="F102" s="62"/>
      <c r="G102" s="62"/>
      <c r="H102" s="62"/>
      <c r="I102" s="62"/>
      <c r="J102" s="62"/>
      <c r="K102" s="62"/>
      <c r="L102" s="62"/>
      <c r="M102" s="62"/>
      <c r="N102" s="2"/>
      <c r="AJ102" s="17"/>
    </row>
    <row r="103" spans="1:36">
      <c r="A103" s="44"/>
      <c r="B103" s="44"/>
      <c r="C103" s="62"/>
      <c r="D103" s="62"/>
      <c r="E103" s="62"/>
      <c r="F103" s="62"/>
      <c r="G103" s="62"/>
      <c r="H103" s="62"/>
      <c r="I103" s="62"/>
      <c r="J103" s="62"/>
      <c r="K103" s="62"/>
      <c r="L103" s="62"/>
      <c r="M103" s="62"/>
      <c r="N103" s="2"/>
      <c r="AJ103" s="17"/>
    </row>
    <row r="104" spans="1:36">
      <c r="A104" s="44"/>
      <c r="B104" s="44"/>
      <c r="C104" s="62"/>
      <c r="D104" s="62"/>
      <c r="E104" s="62"/>
      <c r="F104" s="62"/>
      <c r="G104" s="62"/>
      <c r="H104" s="62"/>
      <c r="I104" s="62"/>
      <c r="J104" s="62"/>
      <c r="K104" s="62"/>
      <c r="L104" s="62"/>
      <c r="M104" s="62"/>
      <c r="N104" s="2"/>
      <c r="AJ104" s="17"/>
    </row>
    <row r="105" spans="1:36">
      <c r="A105" s="44"/>
      <c r="B105" s="44"/>
      <c r="C105" s="62"/>
      <c r="D105" s="62"/>
      <c r="E105" s="62"/>
      <c r="F105" s="62"/>
      <c r="G105" s="62"/>
      <c r="H105" s="62"/>
      <c r="I105" s="62"/>
      <c r="J105" s="62"/>
      <c r="K105" s="62"/>
      <c r="L105" s="62"/>
      <c r="M105" s="62"/>
      <c r="N105" s="2"/>
      <c r="AJ105" s="17"/>
    </row>
    <row r="106" spans="1:36">
      <c r="A106" s="44"/>
      <c r="B106" s="44"/>
      <c r="C106" s="62"/>
      <c r="D106" s="62"/>
      <c r="E106" s="62"/>
      <c r="F106" s="62"/>
      <c r="G106" s="62"/>
      <c r="H106" s="62"/>
      <c r="I106" s="62"/>
      <c r="J106" s="62"/>
      <c r="K106" s="62"/>
      <c r="L106" s="62"/>
      <c r="M106" s="62"/>
      <c r="N106" s="2"/>
      <c r="AJ106" s="17"/>
    </row>
    <row r="107" spans="1:36">
      <c r="A107" s="44"/>
      <c r="B107" s="44"/>
      <c r="C107" s="62"/>
      <c r="D107" s="62"/>
      <c r="E107" s="62"/>
      <c r="F107" s="62"/>
      <c r="G107" s="62"/>
      <c r="H107" s="62"/>
      <c r="I107" s="62"/>
      <c r="J107" s="62"/>
      <c r="K107" s="62"/>
      <c r="L107" s="62"/>
      <c r="M107" s="62"/>
      <c r="N107" s="2"/>
      <c r="AJ107" s="17"/>
    </row>
    <row r="108" spans="1:36">
      <c r="A108" s="44"/>
      <c r="B108" s="44"/>
      <c r="C108" s="62"/>
      <c r="D108" s="62"/>
      <c r="E108" s="62"/>
      <c r="F108" s="62"/>
      <c r="G108" s="62"/>
      <c r="H108" s="62"/>
      <c r="I108" s="62"/>
      <c r="J108" s="62"/>
      <c r="K108" s="62"/>
      <c r="L108" s="62"/>
      <c r="M108" s="62"/>
      <c r="N108" s="2"/>
      <c r="AJ108" s="17"/>
    </row>
    <row r="109" spans="1:36">
      <c r="AJ109" s="17"/>
    </row>
    <row r="110" spans="1:36" ht="15.75">
      <c r="A110" s="474" t="s">
        <v>642</v>
      </c>
      <c r="B110" s="447" t="s">
        <v>83</v>
      </c>
      <c r="C110" s="447" t="s">
        <v>1</v>
      </c>
      <c r="D110" s="447" t="s">
        <v>3</v>
      </c>
      <c r="E110" s="446" t="s">
        <v>5</v>
      </c>
      <c r="F110" s="447" t="s">
        <v>7</v>
      </c>
      <c r="G110" s="447"/>
      <c r="H110" s="447" t="s">
        <v>9</v>
      </c>
      <c r="I110" s="447" t="s">
        <v>13</v>
      </c>
      <c r="J110" s="447" t="s">
        <v>11</v>
      </c>
      <c r="K110" s="468" t="s">
        <v>84</v>
      </c>
      <c r="L110" s="468"/>
      <c r="M110" s="447" t="s">
        <v>19</v>
      </c>
      <c r="N110" s="45"/>
      <c r="AJ110" s="17"/>
    </row>
    <row r="111" spans="1:36" ht="15.75">
      <c r="A111" s="474"/>
      <c r="B111" s="447"/>
      <c r="C111" s="447"/>
      <c r="D111" s="447"/>
      <c r="E111" s="446"/>
      <c r="F111" s="49" t="s">
        <v>86</v>
      </c>
      <c r="G111" s="49" t="s">
        <v>87</v>
      </c>
      <c r="H111" s="447"/>
      <c r="I111" s="447"/>
      <c r="J111" s="447"/>
      <c r="K111" s="96" t="s">
        <v>88</v>
      </c>
      <c r="L111" s="96" t="s">
        <v>89</v>
      </c>
      <c r="M111" s="447"/>
      <c r="N111" s="2"/>
      <c r="AJ111" s="17"/>
    </row>
    <row r="112" spans="1:36">
      <c r="A112" s="44"/>
      <c r="B112" s="44"/>
      <c r="C112" s="62"/>
      <c r="D112" s="62"/>
      <c r="E112" s="62"/>
      <c r="F112" s="62"/>
      <c r="G112" s="62"/>
      <c r="H112" s="62"/>
      <c r="I112" s="62"/>
      <c r="J112" s="60"/>
      <c r="K112" s="60"/>
      <c r="L112" s="60"/>
      <c r="M112" s="60"/>
      <c r="N112" s="2"/>
      <c r="AJ112" s="17"/>
    </row>
    <row r="113" spans="1:36">
      <c r="A113" s="44"/>
      <c r="B113" s="44"/>
      <c r="C113" s="62"/>
      <c r="D113" s="62"/>
      <c r="E113" s="62"/>
      <c r="F113" s="62"/>
      <c r="G113" s="62"/>
      <c r="H113" s="62"/>
      <c r="I113" s="62"/>
      <c r="J113" s="62"/>
      <c r="K113" s="62"/>
      <c r="L113" s="62"/>
      <c r="M113" s="62"/>
      <c r="N113" s="2"/>
      <c r="AJ113" s="17"/>
    </row>
    <row r="114" spans="1:36">
      <c r="A114" s="44"/>
      <c r="B114" s="44"/>
      <c r="C114" s="62"/>
      <c r="D114" s="62"/>
      <c r="E114" s="62"/>
      <c r="F114" s="62"/>
      <c r="G114" s="62"/>
      <c r="H114" s="62"/>
      <c r="I114" s="62"/>
      <c r="J114" s="62"/>
      <c r="K114" s="62"/>
      <c r="L114" s="62"/>
      <c r="M114" s="62"/>
      <c r="N114" s="2"/>
      <c r="AJ114" s="17"/>
    </row>
    <row r="115" spans="1:36">
      <c r="A115" s="44"/>
      <c r="B115" s="44"/>
      <c r="C115" s="62"/>
      <c r="D115" s="62"/>
      <c r="E115" s="62"/>
      <c r="F115" s="62"/>
      <c r="G115" s="62"/>
      <c r="H115" s="62"/>
      <c r="I115" s="62"/>
      <c r="J115" s="62"/>
      <c r="K115" s="62"/>
      <c r="L115" s="62"/>
      <c r="M115" s="62"/>
      <c r="N115" s="2"/>
      <c r="AJ115" s="17"/>
    </row>
    <row r="116" spans="1:36">
      <c r="A116" s="44"/>
      <c r="B116" s="44"/>
      <c r="C116" s="62"/>
      <c r="D116" s="62"/>
      <c r="E116" s="62"/>
      <c r="F116" s="62"/>
      <c r="G116" s="62"/>
      <c r="H116" s="62"/>
      <c r="I116" s="62"/>
      <c r="J116" s="62"/>
      <c r="K116" s="62"/>
      <c r="L116" s="62"/>
      <c r="M116" s="62"/>
      <c r="N116" s="2"/>
      <c r="AJ116" s="17"/>
    </row>
    <row r="117" spans="1:36">
      <c r="A117" s="44"/>
      <c r="B117" s="44"/>
      <c r="C117" s="62"/>
      <c r="D117" s="62"/>
      <c r="E117" s="62"/>
      <c r="F117" s="62"/>
      <c r="G117" s="62"/>
      <c r="H117" s="62"/>
      <c r="I117" s="62"/>
      <c r="J117" s="62"/>
      <c r="K117" s="62"/>
      <c r="L117" s="62"/>
      <c r="M117" s="62"/>
      <c r="N117" s="2"/>
      <c r="AJ117" s="17"/>
    </row>
    <row r="118" spans="1:36">
      <c r="A118" s="44"/>
      <c r="B118" s="44"/>
      <c r="C118" s="62"/>
      <c r="D118" s="62"/>
      <c r="E118" s="62"/>
      <c r="F118" s="62"/>
      <c r="G118" s="62"/>
      <c r="H118" s="62"/>
      <c r="I118" s="62"/>
      <c r="J118" s="62"/>
      <c r="K118" s="62"/>
      <c r="L118" s="62"/>
      <c r="M118" s="62"/>
      <c r="N118" s="2"/>
      <c r="AJ118" s="17"/>
    </row>
    <row r="119" spans="1:36">
      <c r="A119" s="44"/>
      <c r="B119" s="44"/>
      <c r="C119" s="62"/>
      <c r="D119" s="62"/>
      <c r="E119" s="62"/>
      <c r="F119" s="62"/>
      <c r="G119" s="62"/>
      <c r="H119" s="62"/>
      <c r="I119" s="62"/>
      <c r="J119" s="62"/>
      <c r="K119" s="62"/>
      <c r="L119" s="62"/>
      <c r="M119" s="62"/>
      <c r="N119" s="2"/>
      <c r="AJ119" s="17"/>
    </row>
    <row r="120" spans="1:36">
      <c r="A120" s="44"/>
      <c r="B120" s="44"/>
      <c r="C120" s="62"/>
      <c r="D120" s="62"/>
      <c r="E120" s="62"/>
      <c r="F120" s="62"/>
      <c r="G120" s="62"/>
      <c r="H120" s="62"/>
      <c r="I120" s="62"/>
      <c r="J120" s="62"/>
      <c r="K120" s="62"/>
      <c r="L120" s="62"/>
      <c r="M120" s="62"/>
      <c r="N120" s="2"/>
      <c r="AJ120" s="17"/>
    </row>
    <row r="121" spans="1:36">
      <c r="A121" s="17"/>
      <c r="B121" s="17"/>
      <c r="C121" s="17"/>
      <c r="D121" s="17"/>
      <c r="E121" s="17"/>
      <c r="F121" s="17"/>
      <c r="G121" s="17"/>
      <c r="H121" s="17"/>
      <c r="I121" s="17"/>
      <c r="J121" s="17"/>
      <c r="K121" s="17"/>
      <c r="L121" s="17"/>
      <c r="M121" s="17"/>
      <c r="N121" s="55"/>
      <c r="O121" s="55"/>
      <c r="P121" s="55"/>
      <c r="Q121" s="55"/>
      <c r="R121" s="55"/>
      <c r="S121" s="55"/>
      <c r="T121" s="55"/>
      <c r="U121" s="55"/>
      <c r="V121" s="55"/>
      <c r="W121" s="55"/>
      <c r="X121" s="55"/>
      <c r="Y121" s="55"/>
      <c r="Z121" s="55"/>
      <c r="AA121" s="55"/>
      <c r="AB121" s="55"/>
      <c r="AC121" s="55"/>
      <c r="AD121" s="55"/>
      <c r="AE121" s="55"/>
      <c r="AF121" s="55"/>
      <c r="AG121" s="55"/>
      <c r="AH121" s="55"/>
      <c r="AI121" s="55"/>
      <c r="AJ121" s="17"/>
    </row>
    <row r="122" spans="1:36">
      <c r="A122" s="17"/>
      <c r="B122" s="17"/>
      <c r="C122" s="17"/>
      <c r="D122" s="17"/>
      <c r="E122" s="17"/>
      <c r="F122" s="17"/>
      <c r="G122" s="17"/>
      <c r="H122" s="17"/>
      <c r="I122" s="17"/>
      <c r="J122" s="17"/>
      <c r="K122" s="17"/>
      <c r="L122" s="17"/>
      <c r="M122" s="17"/>
      <c r="N122" s="55"/>
      <c r="O122" s="55"/>
      <c r="P122" s="55"/>
      <c r="Q122" s="55"/>
      <c r="R122" s="55"/>
      <c r="S122" s="55"/>
      <c r="T122" s="55"/>
      <c r="U122" s="55"/>
      <c r="V122" s="55"/>
      <c r="W122" s="55"/>
      <c r="X122" s="55"/>
      <c r="Y122" s="55"/>
      <c r="Z122" s="55"/>
      <c r="AA122" s="55"/>
      <c r="AB122" s="55"/>
      <c r="AC122" s="55"/>
      <c r="AD122" s="55"/>
      <c r="AE122" s="55"/>
      <c r="AF122" s="55"/>
      <c r="AG122" s="55"/>
      <c r="AH122" s="55"/>
      <c r="AI122" s="55"/>
      <c r="AJ122" s="17"/>
    </row>
  </sheetData>
  <sheetProtection algorithmName="SHA-512" hashValue="wmQpdrPEFJrAYO6lmHDhsPmqxrPkG+s1uUrTwpyCyyzlzGzxLu9vSPxGwHop7k0WEKpDvv0/PRpSPhewMviLyQ==" saltValue="4P4ANnXc9xQEPdBzfZ/2Tw==" spinCount="100000" sheet="1" objects="1" scenarios="1"/>
  <mergeCells count="90">
    <mergeCell ref="K110:L110"/>
    <mergeCell ref="M110:M111"/>
    <mergeCell ref="A110:A111"/>
    <mergeCell ref="B110:B111"/>
    <mergeCell ref="C110:C111"/>
    <mergeCell ref="D110:D111"/>
    <mergeCell ref="E110:E111"/>
    <mergeCell ref="F110:G110"/>
    <mergeCell ref="F98:G98"/>
    <mergeCell ref="H98:H99"/>
    <mergeCell ref="I98:I99"/>
    <mergeCell ref="J98:J99"/>
    <mergeCell ref="H110:H111"/>
    <mergeCell ref="I110:I111"/>
    <mergeCell ref="J110:J111"/>
    <mergeCell ref="K98:L98"/>
    <mergeCell ref="M98:M99"/>
    <mergeCell ref="H86:H87"/>
    <mergeCell ref="I86:I87"/>
    <mergeCell ref="J86:J87"/>
    <mergeCell ref="K86:L86"/>
    <mergeCell ref="M86:M87"/>
    <mergeCell ref="A98:A99"/>
    <mergeCell ref="B98:B99"/>
    <mergeCell ref="C98:C99"/>
    <mergeCell ref="D98:D99"/>
    <mergeCell ref="E98:E99"/>
    <mergeCell ref="A86:A87"/>
    <mergeCell ref="B86:B87"/>
    <mergeCell ref="C86:C87"/>
    <mergeCell ref="D86:D87"/>
    <mergeCell ref="E86:E87"/>
    <mergeCell ref="F86:G86"/>
    <mergeCell ref="F74:G74"/>
    <mergeCell ref="H74:H75"/>
    <mergeCell ref="I74:I75"/>
    <mergeCell ref="J74:J75"/>
    <mergeCell ref="K74:L74"/>
    <mergeCell ref="M74:M75"/>
    <mergeCell ref="A74:A75"/>
    <mergeCell ref="B74:B75"/>
    <mergeCell ref="C74:C75"/>
    <mergeCell ref="D74:D75"/>
    <mergeCell ref="E74:E75"/>
    <mergeCell ref="A37:A50"/>
    <mergeCell ref="A51:A59"/>
    <mergeCell ref="A60:A66"/>
    <mergeCell ref="AG9:AG10"/>
    <mergeCell ref="AH9:AH10"/>
    <mergeCell ref="O9:O10"/>
    <mergeCell ref="P9:P10"/>
    <mergeCell ref="Q9:Q10"/>
    <mergeCell ref="R9:R10"/>
    <mergeCell ref="S9:S10"/>
    <mergeCell ref="T9:T10"/>
    <mergeCell ref="N9:N10"/>
    <mergeCell ref="A9:A10"/>
    <mergeCell ref="B9:B10"/>
    <mergeCell ref="C9:C10"/>
    <mergeCell ref="D9:D10"/>
    <mergeCell ref="A11:A20"/>
    <mergeCell ref="A21:A24"/>
    <mergeCell ref="A25:A36"/>
    <mergeCell ref="AA9:AA10"/>
    <mergeCell ref="AB9:AB10"/>
    <mergeCell ref="K9:L9"/>
    <mergeCell ref="M9:M10"/>
    <mergeCell ref="E9:E10"/>
    <mergeCell ref="F9:G9"/>
    <mergeCell ref="I9:I10"/>
    <mergeCell ref="J9:J10"/>
    <mergeCell ref="U9:U10"/>
    <mergeCell ref="V9:V10"/>
    <mergeCell ref="W9:W10"/>
    <mergeCell ref="X9:X10"/>
    <mergeCell ref="Y9:Y10"/>
    <mergeCell ref="AI9:AI10"/>
    <mergeCell ref="AC9:AC10"/>
    <mergeCell ref="AD9:AD10"/>
    <mergeCell ref="A1:AI1"/>
    <mergeCell ref="A2:AI2"/>
    <mergeCell ref="B4:G4"/>
    <mergeCell ref="B6:C6"/>
    <mergeCell ref="A8:M8"/>
    <mergeCell ref="N8:X8"/>
    <mergeCell ref="Y8:AI8"/>
    <mergeCell ref="AE9:AE10"/>
    <mergeCell ref="AF9:AF10"/>
    <mergeCell ref="Z9:Z10"/>
    <mergeCell ref="H9:H10"/>
  </mergeCells>
  <phoneticPr fontId="40" type="noConversion"/>
  <conditionalFormatting sqref="N11:N66">
    <cfRule type="cellIs" dxfId="47" priority="1" stopIfTrue="1" operator="equal">
      <formula>"x"</formula>
    </cfRule>
  </conditionalFormatting>
  <conditionalFormatting sqref="O11:O66">
    <cfRule type="cellIs" dxfId="46" priority="2" operator="equal">
      <formula>"x"</formula>
    </cfRule>
  </conditionalFormatting>
  <conditionalFormatting sqref="P11:P66">
    <cfRule type="cellIs" dxfId="45" priority="3" operator="equal">
      <formula>"x"</formula>
    </cfRule>
  </conditionalFormatting>
  <conditionalFormatting sqref="Q11:Q17">
    <cfRule type="cellIs" dxfId="44" priority="100" stopIfTrue="1" operator="equal">
      <formula>"x"</formula>
    </cfRule>
  </conditionalFormatting>
  <conditionalFormatting sqref="Q18:Q26">
    <cfRule type="cellIs" dxfId="43" priority="72" operator="equal">
      <formula>"x"</formula>
    </cfRule>
  </conditionalFormatting>
  <conditionalFormatting sqref="Q27 Q29:Q31">
    <cfRule type="cellIs" dxfId="42" priority="43" stopIfTrue="1" operator="equal">
      <formula>"x"</formula>
    </cfRule>
  </conditionalFormatting>
  <conditionalFormatting sqref="Q28">
    <cfRule type="cellIs" dxfId="41" priority="79" operator="equal">
      <formula>"x"</formula>
    </cfRule>
  </conditionalFormatting>
  <conditionalFormatting sqref="Q32">
    <cfRule type="cellIs" dxfId="40" priority="57" operator="equal">
      <formula>"x"</formula>
    </cfRule>
  </conditionalFormatting>
  <conditionalFormatting sqref="Q33:Q38 Q40:Q41 Q43:Q44">
    <cfRule type="cellIs" dxfId="39" priority="32" stopIfTrue="1" operator="equal">
      <formula>"x"</formula>
    </cfRule>
  </conditionalFormatting>
  <conditionalFormatting sqref="Q39 Q42 Q45">
    <cfRule type="cellIs" dxfId="38" priority="36" operator="equal">
      <formula>"x"</formula>
    </cfRule>
  </conditionalFormatting>
  <conditionalFormatting sqref="Q46:Q53 Q55:Q56 Q58:Q59">
    <cfRule type="cellIs" dxfId="37" priority="15" stopIfTrue="1" operator="equal">
      <formula>"x"</formula>
    </cfRule>
  </conditionalFormatting>
  <conditionalFormatting sqref="Q54 Q57">
    <cfRule type="cellIs" dxfId="36" priority="19" operator="equal">
      <formula>"x"</formula>
    </cfRule>
  </conditionalFormatting>
  <conditionalFormatting sqref="Q60">
    <cfRule type="cellIs" dxfId="35" priority="8" operator="equal">
      <formula>"x"</formula>
    </cfRule>
  </conditionalFormatting>
  <conditionalFormatting sqref="Q61:Q66">
    <cfRule type="cellIs" dxfId="34" priority="4" stopIfTrue="1" operator="equal">
      <formula>"x"</formula>
    </cfRule>
  </conditionalFormatting>
  <conditionalFormatting sqref="R11:R66">
    <cfRule type="cellIs" dxfId="33" priority="5" operator="equal">
      <formula>"x"</formula>
    </cfRule>
  </conditionalFormatting>
  <conditionalFormatting sqref="S11:S17">
    <cfRule type="cellIs" dxfId="32" priority="102" stopIfTrue="1" operator="equal">
      <formula>$AN$7</formula>
    </cfRule>
    <cfRule type="cellIs" dxfId="31" priority="103" stopIfTrue="1" operator="equal">
      <formula>$AN$6</formula>
    </cfRule>
  </conditionalFormatting>
  <conditionalFormatting sqref="S18:S26">
    <cfRule type="cellIs" dxfId="30" priority="73" operator="equal">
      <formula>$AN$7</formula>
    </cfRule>
    <cfRule type="cellIs" dxfId="29" priority="74" operator="equal">
      <formula>$AN$6</formula>
    </cfRule>
  </conditionalFormatting>
  <conditionalFormatting sqref="S27 S29:S31">
    <cfRule type="cellIs" dxfId="28" priority="45" stopIfTrue="1" operator="equal">
      <formula>$AN$7</formula>
    </cfRule>
    <cfRule type="cellIs" dxfId="27" priority="46" stopIfTrue="1" operator="equal">
      <formula>$AN$6</formula>
    </cfRule>
  </conditionalFormatting>
  <conditionalFormatting sqref="S28">
    <cfRule type="cellIs" dxfId="26" priority="81" operator="equal">
      <formula>$AN$7</formula>
    </cfRule>
    <cfRule type="cellIs" dxfId="25" priority="82" operator="equal">
      <formula>$AN$6</formula>
    </cfRule>
  </conditionalFormatting>
  <conditionalFormatting sqref="S32">
    <cfRule type="cellIs" dxfId="24" priority="59" operator="equal">
      <formula>$AN$7</formula>
    </cfRule>
    <cfRule type="cellIs" dxfId="23" priority="60" operator="equal">
      <formula>$AN$6</formula>
    </cfRule>
  </conditionalFormatting>
  <conditionalFormatting sqref="S33:S38 S40:S41 S43:S44">
    <cfRule type="cellIs" dxfId="22" priority="35" stopIfTrue="1" operator="equal">
      <formula>$AN$6</formula>
    </cfRule>
    <cfRule type="cellIs" dxfId="21" priority="34" stopIfTrue="1" operator="equal">
      <formula>$AN$7</formula>
    </cfRule>
  </conditionalFormatting>
  <conditionalFormatting sqref="S39 S42 S45">
    <cfRule type="cellIs" dxfId="20" priority="38" operator="equal">
      <formula>$AN$7</formula>
    </cfRule>
    <cfRule type="cellIs" dxfId="19" priority="39" operator="equal">
      <formula>$AN$6</formula>
    </cfRule>
  </conditionalFormatting>
  <conditionalFormatting sqref="S46:S53 S55:S56 S58:S59">
    <cfRule type="cellIs" dxfId="18" priority="17" stopIfTrue="1" operator="equal">
      <formula>$AN$7</formula>
    </cfRule>
    <cfRule type="cellIs" dxfId="17" priority="18" stopIfTrue="1" operator="equal">
      <formula>$AN$6</formula>
    </cfRule>
  </conditionalFormatting>
  <conditionalFormatting sqref="S54 S57">
    <cfRule type="cellIs" dxfId="16" priority="22" operator="equal">
      <formula>$AN$6</formula>
    </cfRule>
    <cfRule type="cellIs" dxfId="15" priority="21" operator="equal">
      <formula>$AN$7</formula>
    </cfRule>
  </conditionalFormatting>
  <conditionalFormatting sqref="S60">
    <cfRule type="cellIs" dxfId="14" priority="10" operator="equal">
      <formula>$AN$7</formula>
    </cfRule>
    <cfRule type="cellIs" dxfId="13" priority="11" operator="equal">
      <formula>$AN$6</formula>
    </cfRule>
  </conditionalFormatting>
  <conditionalFormatting sqref="S61:S66">
    <cfRule type="cellIs" dxfId="12" priority="6" stopIfTrue="1" operator="equal">
      <formula>$AN$7</formula>
    </cfRule>
    <cfRule type="cellIs" dxfId="11" priority="7" stopIfTrue="1" operator="equal">
      <formula>$AN$6</formula>
    </cfRule>
  </conditionalFormatting>
  <conditionalFormatting sqref="V11">
    <cfRule type="cellIs" dxfId="10" priority="127" operator="equal">
      <formula>"x"</formula>
    </cfRule>
  </conditionalFormatting>
  <conditionalFormatting sqref="AN6:AN7">
    <cfRule type="cellIs" dxfId="9" priority="140" stopIfTrue="1" operator="equal">
      <formula>$AN$6</formula>
    </cfRule>
  </conditionalFormatting>
  <dataValidations count="1">
    <dataValidation type="list" allowBlank="1" showErrorMessage="1" sqref="S11:S66" xr:uid="{485298B9-90E2-48CF-B753-BDEC303385B2}">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B42"/>
  <sheetViews>
    <sheetView showGridLines="0" zoomScale="80" zoomScaleNormal="80" zoomScalePageLayoutView="70" workbookViewId="0">
      <selection activeCell="B1" sqref="B1:W2"/>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0"/>
      <c r="B1" s="505" t="s">
        <v>71</v>
      </c>
      <c r="C1" s="505"/>
      <c r="D1" s="505"/>
      <c r="E1" s="505"/>
      <c r="F1" s="505"/>
      <c r="G1" s="505"/>
      <c r="H1" s="505"/>
      <c r="I1" s="505"/>
      <c r="J1" s="505"/>
      <c r="K1" s="505"/>
      <c r="L1" s="505"/>
      <c r="M1" s="505"/>
      <c r="N1" s="505"/>
      <c r="O1" s="505"/>
      <c r="P1" s="505"/>
      <c r="Q1" s="505"/>
      <c r="R1" s="505"/>
      <c r="S1" s="505"/>
      <c r="T1" s="505"/>
      <c r="U1" s="505"/>
      <c r="V1" s="505"/>
      <c r="W1" s="505"/>
      <c r="X1" s="10"/>
    </row>
    <row r="2" spans="1:28" s="14" customFormat="1" ht="21" customHeight="1">
      <c r="A2" s="15"/>
      <c r="B2" s="505"/>
      <c r="C2" s="505"/>
      <c r="D2" s="505"/>
      <c r="E2" s="505"/>
      <c r="F2" s="505"/>
      <c r="G2" s="505"/>
      <c r="H2" s="505"/>
      <c r="I2" s="505"/>
      <c r="J2" s="505"/>
      <c r="K2" s="505"/>
      <c r="L2" s="505"/>
      <c r="M2" s="505"/>
      <c r="N2" s="505"/>
      <c r="O2" s="505"/>
      <c r="P2" s="505"/>
      <c r="Q2" s="505"/>
      <c r="R2" s="505"/>
      <c r="S2" s="505"/>
      <c r="T2" s="505"/>
      <c r="U2" s="505"/>
      <c r="V2" s="505"/>
      <c r="W2" s="505"/>
      <c r="X2" s="15"/>
    </row>
    <row r="3" spans="1:28" ht="33.75" customHeight="1">
      <c r="A3" s="10"/>
      <c r="B3" s="511" t="str">
        <f>'Monitoria Anual - 4'!A2</f>
        <v>PLANO DE AÇÃO NACIONAL PARA A CONSERVAÇÃO DOS GRANDES FELINOS</v>
      </c>
      <c r="C3" s="511"/>
      <c r="D3" s="511"/>
      <c r="E3" s="511"/>
      <c r="F3" s="511"/>
      <c r="G3" s="511"/>
      <c r="H3" s="511"/>
      <c r="I3" s="511"/>
      <c r="J3" s="511"/>
      <c r="K3" s="511"/>
      <c r="L3" s="511"/>
      <c r="M3" s="511"/>
      <c r="N3" s="511"/>
      <c r="O3" s="511"/>
      <c r="P3" s="511"/>
      <c r="Q3" s="511"/>
      <c r="R3" s="511"/>
      <c r="S3" s="511"/>
      <c r="T3" s="511"/>
      <c r="U3" s="511"/>
      <c r="V3" s="511"/>
      <c r="W3" s="511"/>
      <c r="X3" s="10"/>
    </row>
    <row r="4" spans="1:28" ht="4.5" customHeight="1">
      <c r="A4" s="10"/>
      <c r="J4" s="11"/>
      <c r="K4" s="11"/>
      <c r="L4" s="11"/>
      <c r="M4" s="11"/>
      <c r="N4" s="11"/>
      <c r="O4" s="11"/>
      <c r="X4" s="10"/>
    </row>
    <row r="5" spans="1:28" s="2" customFormat="1" ht="45" customHeight="1">
      <c r="A5" s="17"/>
      <c r="B5" s="516" t="s">
        <v>643</v>
      </c>
      <c r="C5" s="516"/>
      <c r="D5" s="517" t="str">
        <f>'Monitoria Anual - 4'!B4</f>
        <v>Reduzir a vulnerabilidade da onça-pintada e da onça-parda, em 5 anos, com vistas a melhorar o estado de conservação de suas populações.</v>
      </c>
      <c r="E5" s="517"/>
      <c r="F5" s="517"/>
      <c r="G5" s="517"/>
      <c r="H5" s="517"/>
      <c r="I5" s="517"/>
      <c r="J5" s="517"/>
      <c r="K5" s="517"/>
      <c r="L5" s="517"/>
      <c r="M5" s="518"/>
      <c r="N5" s="12"/>
      <c r="O5" s="12"/>
      <c r="P5" s="12"/>
      <c r="Q5" s="12"/>
      <c r="R5" s="12"/>
      <c r="X5" s="17"/>
    </row>
    <row r="6" spans="1:28" ht="26.25" customHeight="1">
      <c r="A6" s="10"/>
      <c r="B6" s="516" t="s">
        <v>75</v>
      </c>
      <c r="C6" s="516"/>
      <c r="D6" s="506" t="str">
        <f>'Monitoria Anual - 4'!B6</f>
        <v>13/09/2022 - 15/09/2022 (virtual)</v>
      </c>
      <c r="E6" s="506"/>
      <c r="F6" s="506"/>
      <c r="G6" s="507"/>
      <c r="H6" s="2"/>
      <c r="I6" s="13"/>
      <c r="J6" s="11"/>
      <c r="K6" s="11"/>
      <c r="L6" s="11"/>
      <c r="M6" s="11"/>
      <c r="N6" s="11"/>
      <c r="O6" s="11"/>
      <c r="X6" s="10"/>
    </row>
    <row r="7" spans="1:28" ht="1.5" customHeight="1">
      <c r="A7" s="10"/>
      <c r="X7" s="10"/>
    </row>
    <row r="8" spans="1:28" ht="31.5" customHeight="1">
      <c r="A8" s="10"/>
      <c r="B8" s="505" t="s">
        <v>644</v>
      </c>
      <c r="C8" s="505"/>
      <c r="D8" s="505"/>
      <c r="E8" s="505"/>
      <c r="F8" s="505"/>
      <c r="G8" s="505"/>
      <c r="H8" s="505"/>
      <c r="I8" s="505"/>
      <c r="J8" s="505"/>
      <c r="K8" s="505"/>
      <c r="L8" s="505"/>
      <c r="M8" s="505"/>
      <c r="N8" s="505"/>
      <c r="O8" s="505"/>
      <c r="P8" s="505"/>
      <c r="Q8" s="505"/>
      <c r="R8" s="505"/>
      <c r="S8" s="505"/>
      <c r="T8" s="505"/>
      <c r="U8" s="505"/>
      <c r="V8" s="505"/>
      <c r="W8" s="505"/>
      <c r="X8" s="10"/>
    </row>
    <row r="9" spans="1:28">
      <c r="A9" s="10"/>
      <c r="G9" s="9"/>
      <c r="H9" s="9"/>
      <c r="I9" s="9"/>
      <c r="X9" s="10"/>
    </row>
    <row r="10" spans="1:28" ht="15.75">
      <c r="A10" s="10"/>
      <c r="B10" s="506" t="s">
        <v>645</v>
      </c>
      <c r="C10" s="507"/>
      <c r="D10" s="401"/>
      <c r="E10" s="401"/>
      <c r="F10" s="401"/>
      <c r="G10" s="401"/>
      <c r="H10" s="401"/>
      <c r="I10" s="401"/>
      <c r="J10" s="401"/>
      <c r="K10" s="401"/>
      <c r="L10" s="401"/>
      <c r="M10" s="401"/>
      <c r="N10" s="401"/>
      <c r="O10" s="401"/>
      <c r="P10" s="401"/>
      <c r="Q10" s="401"/>
      <c r="R10" s="401"/>
      <c r="S10" s="401"/>
      <c r="T10" s="401"/>
      <c r="U10" s="401"/>
      <c r="V10" s="401"/>
      <c r="W10" s="401"/>
      <c r="X10" s="10"/>
    </row>
    <row r="11" spans="1:28" ht="15.75" thickBot="1">
      <c r="A11" s="10"/>
      <c r="F11" s="512"/>
      <c r="G11" s="512"/>
      <c r="H11" s="107"/>
      <c r="X11" s="10"/>
    </row>
    <row r="12" spans="1:28" ht="33.75" customHeight="1" thickBot="1">
      <c r="A12" s="10"/>
      <c r="C12" s="513" t="s">
        <v>1358</v>
      </c>
      <c r="D12" s="514"/>
      <c r="E12" s="514"/>
      <c r="F12" s="514"/>
      <c r="G12" s="515"/>
      <c r="H12" s="3"/>
      <c r="X12" s="10"/>
    </row>
    <row r="13" spans="1:28" s="2" customFormat="1" ht="34.5" customHeight="1" thickBot="1">
      <c r="A13" s="17"/>
      <c r="C13" s="25" t="s">
        <v>647</v>
      </c>
      <c r="D13" s="6" t="s">
        <v>648</v>
      </c>
      <c r="E13" s="7" t="s">
        <v>649</v>
      </c>
      <c r="F13" s="6" t="s">
        <v>650</v>
      </c>
      <c r="G13" s="8" t="s">
        <v>649</v>
      </c>
      <c r="H13" s="5"/>
      <c r="X13" s="17"/>
    </row>
    <row r="14" spans="1:28" ht="15.75">
      <c r="A14" s="10"/>
      <c r="C14" s="78" t="s">
        <v>651</v>
      </c>
      <c r="D14" s="88"/>
      <c r="E14" s="89"/>
      <c r="F14" s="85">
        <f>COUNTA('Monitoria Anual - 4'!S11:S905)</f>
        <v>2</v>
      </c>
      <c r="G14" s="26">
        <f t="shared" ref="G14:G20" si="0">F14/$F$21</f>
        <v>0.05</v>
      </c>
      <c r="H14" s="406"/>
      <c r="X14" s="10"/>
    </row>
    <row r="15" spans="1:28" ht="15.75">
      <c r="A15" s="10"/>
      <c r="C15" s="79" t="s">
        <v>652</v>
      </c>
      <c r="D15" s="90">
        <f>COUNTA('Monitoria Anual - 4'!N11:N905)</f>
        <v>1</v>
      </c>
      <c r="E15" s="28">
        <f>D15/$D$21</f>
        <v>2.4390243902439025E-2</v>
      </c>
      <c r="F15" s="86">
        <f>D15-AB15</f>
        <v>1</v>
      </c>
      <c r="G15" s="28">
        <f t="shared" si="0"/>
        <v>2.5000000000000001E-2</v>
      </c>
      <c r="H15" s="406"/>
      <c r="X15" s="10"/>
      <c r="Z15">
        <f>COUNTIFS('Monitoria Anual - 4'!N:N,"x",'Monitoria Anual - 4'!S:S,"Excluída")</f>
        <v>0</v>
      </c>
      <c r="AA15">
        <f>COUNTIFS('Monitoria Anual - 4'!N:N,"x",'Monitoria Anual - 4'!S:S,"Agrupada")</f>
        <v>0</v>
      </c>
      <c r="AB15">
        <f>Z15+AA15</f>
        <v>0</v>
      </c>
    </row>
    <row r="16" spans="1:28" ht="15.75">
      <c r="A16" s="10"/>
      <c r="C16" s="80" t="s">
        <v>653</v>
      </c>
      <c r="D16" s="90">
        <f>COUNTA('Monitoria Anual - 4'!O11:O905)</f>
        <v>9</v>
      </c>
      <c r="E16" s="28">
        <f>D16/$D$21</f>
        <v>0.21951219512195122</v>
      </c>
      <c r="F16" s="86">
        <f>D16-AB16</f>
        <v>7</v>
      </c>
      <c r="G16" s="28">
        <f t="shared" si="0"/>
        <v>0.17499999999999999</v>
      </c>
      <c r="H16" s="406"/>
      <c r="X16" s="10"/>
      <c r="Z16">
        <f t="array" ref="Z16">COUNTIFS('Monitoria Anual - 4'!O:O,"x",'Monitoria Anual - 4'!S:S,"Excluída")</f>
        <v>1</v>
      </c>
      <c r="AA16">
        <f t="array" ref="AA16">COUNTIFS('Monitoria Anual - 4'!O:O,"x",'Monitoria Anual - 4'!S:S,"Agrupada")</f>
        <v>1</v>
      </c>
      <c r="AB16">
        <f>Z16+AA16</f>
        <v>2</v>
      </c>
    </row>
    <row r="17" spans="1:28" ht="15.75">
      <c r="A17" s="10"/>
      <c r="C17" s="81" t="s">
        <v>654</v>
      </c>
      <c r="D17" s="90">
        <f>COUNTA('Monitoria Anual - 4'!P11:P905)</f>
        <v>4</v>
      </c>
      <c r="E17" s="28">
        <f>D17/$D$21</f>
        <v>9.7560975609756101E-2</v>
      </c>
      <c r="F17" s="86">
        <f>D17-AB17</f>
        <v>4</v>
      </c>
      <c r="G17" s="28">
        <f t="shared" si="0"/>
        <v>0.1</v>
      </c>
      <c r="H17" s="406"/>
      <c r="X17" s="10"/>
      <c r="Z17">
        <f t="array" ref="Z17">COUNTIFS('Monitoria Anual - 4'!P:P,"x",'Monitoria Anual - 4'!S:S,"Excluída")</f>
        <v>0</v>
      </c>
      <c r="AA17">
        <f t="array" ref="AA17">COUNTIFS('Monitoria Anual - 4'!P:P,"x",'Monitoria Anual - 4'!S:S,"Agrupada")</f>
        <v>0</v>
      </c>
      <c r="AB17">
        <f>Z17+AA17</f>
        <v>0</v>
      </c>
    </row>
    <row r="18" spans="1:28" ht="15.75">
      <c r="A18" s="10"/>
      <c r="C18" s="82" t="s">
        <v>655</v>
      </c>
      <c r="D18" s="90">
        <f>COUNTA('Monitoria Anual - 4'!Q11:Q905)</f>
        <v>25</v>
      </c>
      <c r="E18" s="28">
        <f>D18/$D$21</f>
        <v>0.6097560975609756</v>
      </c>
      <c r="F18" s="86">
        <f t="shared" ref="F18:F19" si="1">D18-AB18</f>
        <v>25</v>
      </c>
      <c r="G18" s="28">
        <f t="shared" si="0"/>
        <v>0.625</v>
      </c>
      <c r="H18" s="406"/>
      <c r="X18" s="10"/>
      <c r="Z18">
        <f t="array" ref="Z18">COUNTIFS('Monitoria Anual - 4'!Q:Q,"x",'Monitoria Anual - 4'!S:S,"Excluída")</f>
        <v>0</v>
      </c>
      <c r="AA18">
        <f t="array" ref="AA18">COUNTIFS('Monitoria Anual - 4'!Q:Q,"x",'Monitoria Anual - 4'!S:S,"Agrupada")</f>
        <v>0</v>
      </c>
      <c r="AB18">
        <f>Z18+AA18</f>
        <v>0</v>
      </c>
    </row>
    <row r="19" spans="1:28" ht="15.75">
      <c r="A19" s="10"/>
      <c r="C19" s="83" t="s">
        <v>656</v>
      </c>
      <c r="D19" s="90">
        <f>COUNTA('Monitoria Anual - 4'!R11:R905)</f>
        <v>2</v>
      </c>
      <c r="E19" s="28">
        <f>D19/$D$21</f>
        <v>4.878048780487805E-2</v>
      </c>
      <c r="F19" s="86">
        <f t="shared" si="1"/>
        <v>2</v>
      </c>
      <c r="G19" s="28">
        <f t="shared" si="0"/>
        <v>0.05</v>
      </c>
      <c r="H19" s="406"/>
      <c r="X19" s="10"/>
      <c r="Z19">
        <f t="array" ref="Z19">COUNTIFS('Monitoria Anual - 4'!R:R,"x",'Monitoria Anual - 4'!S:S,"Excluída")</f>
        <v>0</v>
      </c>
      <c r="AA19">
        <f t="array" ref="AA19">COUNTIFS('Monitoria Anual - 4'!R:R,"x",'Monitoria Anual - 4'!S:S,"Agrupada")</f>
        <v>0</v>
      </c>
      <c r="AB19">
        <f>Z19+AA19</f>
        <v>0</v>
      </c>
    </row>
    <row r="20" spans="1:28" ht="16.5" thickBot="1">
      <c r="A20" s="10"/>
      <c r="C20" s="84" t="s">
        <v>657</v>
      </c>
      <c r="D20" s="91"/>
      <c r="E20" s="92"/>
      <c r="F20" s="87">
        <f>'Monitoria Anual - 4'!C72</f>
        <v>1</v>
      </c>
      <c r="G20" s="29">
        <f t="shared" si="0"/>
        <v>2.5000000000000001E-2</v>
      </c>
      <c r="H20" s="406"/>
      <c r="X20" s="10"/>
    </row>
    <row r="21" spans="1:28" ht="16.5" thickBot="1">
      <c r="A21" s="10"/>
      <c r="C21" s="93" t="s">
        <v>658</v>
      </c>
      <c r="D21" s="95">
        <f>SUM(D15:D19)</f>
        <v>41</v>
      </c>
      <c r="E21" s="31">
        <f>SUM(E14:E20)</f>
        <v>1</v>
      </c>
      <c r="F21" s="94">
        <f>SUM(F15:F20)</f>
        <v>40</v>
      </c>
      <c r="G21" s="31">
        <f>SUM(G15:G20)</f>
        <v>1</v>
      </c>
      <c r="H21" s="406"/>
      <c r="X21" s="10"/>
    </row>
    <row r="22" spans="1:28" ht="15.75" thickBot="1">
      <c r="A22" s="10"/>
      <c r="C22" s="73" t="s">
        <v>659</v>
      </c>
      <c r="D22" s="508">
        <f>COUNTIF('Monitoria Anual - 4'!S11:S905,"Agrupada")</f>
        <v>1</v>
      </c>
      <c r="E22" s="509"/>
      <c r="F22" s="509"/>
      <c r="G22" s="510"/>
      <c r="H22" s="4"/>
      <c r="X22" s="10"/>
    </row>
    <row r="23" spans="1:28" ht="15.75" thickBot="1">
      <c r="A23" s="10"/>
      <c r="C23" s="72" t="s">
        <v>660</v>
      </c>
      <c r="D23" s="508">
        <f>COUNTIF('Monitoria Anual - 4'!S11:S67,"Excluída")</f>
        <v>1</v>
      </c>
      <c r="E23" s="509"/>
      <c r="F23" s="509"/>
      <c r="G23" s="510"/>
      <c r="X23" s="10"/>
    </row>
    <row r="24" spans="1:28">
      <c r="A24" s="10"/>
      <c r="X24" s="10"/>
    </row>
    <row r="25" spans="1:28">
      <c r="A25" s="10"/>
      <c r="X25" s="10"/>
    </row>
    <row r="26" spans="1:28" ht="15.75">
      <c r="A26" s="10"/>
      <c r="B26" s="506" t="s">
        <v>661</v>
      </c>
      <c r="C26" s="507"/>
      <c r="D26" s="401"/>
      <c r="E26" s="401"/>
      <c r="F26" s="401"/>
      <c r="G26" s="401"/>
      <c r="X26" s="10"/>
    </row>
    <row r="27" spans="1:28" ht="16.5" thickBot="1">
      <c r="A27" s="10"/>
      <c r="B27" s="401"/>
      <c r="C27" s="16"/>
      <c r="D27" s="16"/>
      <c r="E27" s="16"/>
      <c r="F27" s="16"/>
      <c r="G27" s="16"/>
      <c r="H27" s="401"/>
      <c r="I27" s="401"/>
      <c r="J27" s="401"/>
      <c r="K27" s="401"/>
      <c r="L27" s="401"/>
      <c r="M27" s="401"/>
      <c r="N27" s="401"/>
      <c r="O27" s="401"/>
      <c r="P27" s="401"/>
      <c r="Q27" s="401"/>
      <c r="R27" s="401"/>
      <c r="S27" s="401"/>
      <c r="T27" s="401"/>
      <c r="U27" s="401"/>
      <c r="V27" s="401"/>
      <c r="W27" s="401"/>
      <c r="X27" s="10"/>
    </row>
    <row r="28" spans="1:28" ht="16.5" thickBot="1">
      <c r="A28" s="10"/>
      <c r="B28" s="16"/>
      <c r="C28" s="32" t="s">
        <v>662</v>
      </c>
      <c r="D28" s="66">
        <f>COUNTA('Monitoria Anual - 4'!A11:A66)</f>
        <v>6</v>
      </c>
      <c r="H28" s="16"/>
      <c r="I28" s="16"/>
      <c r="J28" s="16"/>
      <c r="K28" s="16"/>
      <c r="L28" s="16"/>
      <c r="M28" s="16"/>
      <c r="N28" s="16"/>
      <c r="O28" s="16"/>
      <c r="P28" s="16"/>
      <c r="Q28" s="16"/>
      <c r="R28" s="16"/>
      <c r="S28" s="16"/>
      <c r="T28" s="16"/>
      <c r="U28" s="16"/>
      <c r="V28" s="16"/>
      <c r="W28" s="16"/>
      <c r="X28" s="10"/>
    </row>
    <row r="29" spans="1:28" ht="15.75" thickBot="1">
      <c r="A29" s="10"/>
      <c r="X29" s="10"/>
    </row>
    <row r="30" spans="1:28" ht="15.75" thickBot="1">
      <c r="A30" s="10"/>
      <c r="C30" s="77" t="s">
        <v>663</v>
      </c>
      <c r="D30" s="77" t="s">
        <v>664</v>
      </c>
      <c r="E30" s="18"/>
      <c r="F30" s="19"/>
      <c r="G30" s="20"/>
      <c r="H30" s="22"/>
      <c r="I30" s="23"/>
      <c r="J30" s="24"/>
      <c r="W30" s="1"/>
      <c r="X30" s="10"/>
    </row>
    <row r="31" spans="1:28">
      <c r="A31" s="10"/>
      <c r="C31" s="74" t="s">
        <v>665</v>
      </c>
      <c r="D31" s="98">
        <f>SUM(F31:J31)</f>
        <v>8</v>
      </c>
      <c r="E31" s="33">
        <f>COUNTA('Monitoria Anual - 4'!S11:S20)</f>
        <v>0</v>
      </c>
      <c r="F31" s="64">
        <f>COUNTA('Monitoria Anual - 4'!N11:N20)</f>
        <v>1</v>
      </c>
      <c r="G31" s="64">
        <f>COUNTA('Monitoria Anual - 4'!O11:O20)</f>
        <v>2</v>
      </c>
      <c r="H31" s="64">
        <f>COUNTA('Monitoria Anual - 4'!P11:P20)</f>
        <v>1</v>
      </c>
      <c r="I31" s="64">
        <f>COUNTA('Monitoria Anual - 4'!Q11:Q20)</f>
        <v>4</v>
      </c>
      <c r="J31" s="65">
        <f>COUNTA('Monitoria Anual - 4'!R11:R20)</f>
        <v>0</v>
      </c>
      <c r="W31" s="1"/>
      <c r="X31" s="10"/>
    </row>
    <row r="32" spans="1:28">
      <c r="A32" s="10"/>
      <c r="C32" s="75" t="s">
        <v>666</v>
      </c>
      <c r="D32" s="74">
        <f>SUM(F32:J32)</f>
        <v>0</v>
      </c>
      <c r="E32" s="34">
        <f>COUNTA('Monitoria Anual - 4'!S21:S24)</f>
        <v>0</v>
      </c>
      <c r="F32" s="35">
        <f>COUNTA('Monitoria Anual - 4'!N21:N24)</f>
        <v>0</v>
      </c>
      <c r="G32" s="35">
        <f>COUNTA('Monitoria Anual - 4'!O21:O24)</f>
        <v>0</v>
      </c>
      <c r="H32" s="35">
        <f>COUNTA('Monitoria Anual - 4'!P21:P24)</f>
        <v>0</v>
      </c>
      <c r="I32" s="35">
        <f>COUNTA('Monitoria Anual - 4'!Q21:Q24)</f>
        <v>0</v>
      </c>
      <c r="J32" s="36">
        <f>COUNTA('Monitoria Anual - 4'!R21:R24)</f>
        <v>0</v>
      </c>
      <c r="W32" s="1"/>
      <c r="X32" s="10"/>
    </row>
    <row r="33" spans="1:24">
      <c r="A33" s="10"/>
      <c r="C33" s="75" t="s">
        <v>667</v>
      </c>
      <c r="D33" s="74">
        <f t="shared" ref="D33:D36" si="2">SUM(F33:J33)</f>
        <v>8</v>
      </c>
      <c r="E33" s="34">
        <f>COUNTA('Monitoria Anual - 4'!S25:S36)</f>
        <v>1</v>
      </c>
      <c r="F33" s="35">
        <f>COUNTA('Monitoria Anual - 4'!N25:N36)</f>
        <v>0</v>
      </c>
      <c r="G33" s="35">
        <f>COUNTA('Monitoria Anual - 4'!O25:O36)</f>
        <v>4</v>
      </c>
      <c r="H33" s="35">
        <f>COUNTA('Monitoria Anual - 4'!P25:P36)</f>
        <v>0</v>
      </c>
      <c r="I33" s="35">
        <f>COUNTA('Monitoria Anual - 4'!Q25:Q36)</f>
        <v>4</v>
      </c>
      <c r="J33" s="36">
        <f>COUNTA('Monitoria Anual - 4'!R25:R36)</f>
        <v>0</v>
      </c>
      <c r="W33" s="1"/>
      <c r="X33" s="10"/>
    </row>
    <row r="34" spans="1:24">
      <c r="A34" s="10"/>
      <c r="C34" s="75" t="s">
        <v>668</v>
      </c>
      <c r="D34" s="74">
        <f t="shared" si="2"/>
        <v>12</v>
      </c>
      <c r="E34" s="34">
        <f>COUNTA('Monitoria Anual - 4'!S37:S50)</f>
        <v>1</v>
      </c>
      <c r="F34" s="35">
        <f>COUNTA('Monitoria Anual - 4'!N37:N50)</f>
        <v>0</v>
      </c>
      <c r="G34" s="35">
        <f>COUNTA('Monitoria Anual - 4'!O37:O50)</f>
        <v>1</v>
      </c>
      <c r="H34" s="35">
        <f>COUNTA('Monitoria Anual - 4'!P37:P50)</f>
        <v>2</v>
      </c>
      <c r="I34" s="35">
        <f>COUNTA('Monitoria Anual - 4'!Q37:Q50)</f>
        <v>9</v>
      </c>
      <c r="J34" s="36">
        <f>COUNTA('Monitoria Anual - 4'!R37:R50)</f>
        <v>0</v>
      </c>
      <c r="W34" s="1"/>
      <c r="X34" s="10"/>
    </row>
    <row r="35" spans="1:24">
      <c r="A35" s="10"/>
      <c r="C35" s="75" t="s">
        <v>669</v>
      </c>
      <c r="D35" s="75">
        <f t="shared" si="2"/>
        <v>6</v>
      </c>
      <c r="E35" s="34">
        <f>COUNTA('Monitoria Anual - 4'!S51:S59)</f>
        <v>0</v>
      </c>
      <c r="F35" s="35">
        <f>COUNTA('Monitoria Anual - 4'!N51:N59)</f>
        <v>0</v>
      </c>
      <c r="G35" s="35">
        <f>COUNTA('Monitoria Anual - 4'!O51:O59)</f>
        <v>1</v>
      </c>
      <c r="H35" s="35">
        <f>COUNTA('Monitoria Anual - 4'!P51:P59)</f>
        <v>1</v>
      </c>
      <c r="I35" s="35">
        <f>COUNTA('Monitoria Anual - 4'!Q51:Q59)</f>
        <v>4</v>
      </c>
      <c r="J35" s="36">
        <f>COUNTA('Monitoria Anual - 4'!R51:R59)</f>
        <v>0</v>
      </c>
      <c r="W35" s="1"/>
      <c r="X35" s="10"/>
    </row>
    <row r="36" spans="1:24" ht="15.75" thickBot="1">
      <c r="A36" s="10"/>
      <c r="C36" s="76" t="s">
        <v>670</v>
      </c>
      <c r="D36" s="99">
        <f t="shared" si="2"/>
        <v>7</v>
      </c>
      <c r="E36" s="37">
        <f>COUNTA('Monitoria Anual - 4'!S60:S66)</f>
        <v>0</v>
      </c>
      <c r="F36" s="38">
        <f>COUNTA('Monitoria Anual - 4'!N60:N66)</f>
        <v>0</v>
      </c>
      <c r="G36" s="38">
        <f>COUNTA('Monitoria Anual - 4'!O60:O66)</f>
        <v>1</v>
      </c>
      <c r="H36" s="38">
        <f>COUNTA('Monitoria Anual - 4'!P60:P66)</f>
        <v>0</v>
      </c>
      <c r="I36" s="38">
        <f>COUNTA('Monitoria Anual - 4'!Q60:Q66)</f>
        <v>4</v>
      </c>
      <c r="J36" s="39">
        <f>COUNTA('Monitoria Anual - 4'!R60:R66)</f>
        <v>2</v>
      </c>
      <c r="W36" s="1"/>
      <c r="X36" s="10"/>
    </row>
    <row r="37" spans="1:24">
      <c r="A37" s="10"/>
      <c r="W37" s="1"/>
      <c r="X37" s="10"/>
    </row>
    <row r="38" spans="1:24">
      <c r="A38" s="10"/>
      <c r="W38" s="1"/>
      <c r="X38" s="10"/>
    </row>
    <row r="39" spans="1:24">
      <c r="A39" s="10"/>
      <c r="W39" s="1"/>
      <c r="X39" s="10"/>
    </row>
    <row r="40" spans="1:24">
      <c r="A40" s="10"/>
      <c r="W40" s="1"/>
      <c r="X40" s="10"/>
    </row>
    <row r="41" spans="1:24">
      <c r="A41" s="10"/>
      <c r="X41" s="10"/>
    </row>
    <row r="42" spans="1:24">
      <c r="A42" s="10"/>
      <c r="B42" s="10"/>
      <c r="C42" s="10"/>
      <c r="D42" s="10"/>
      <c r="E42" s="10"/>
      <c r="F42" s="10"/>
      <c r="G42" s="10"/>
      <c r="H42" s="10"/>
      <c r="I42" s="10"/>
      <c r="J42" s="10"/>
      <c r="K42" s="10"/>
      <c r="L42" s="10"/>
      <c r="M42" s="10"/>
      <c r="N42" s="10"/>
      <c r="O42" s="10"/>
      <c r="P42" s="10"/>
      <c r="Q42" s="10"/>
      <c r="R42" s="10"/>
      <c r="S42" s="10"/>
      <c r="T42" s="10"/>
      <c r="U42" s="10"/>
      <c r="V42" s="10"/>
      <c r="W42" s="10"/>
      <c r="X42" s="10"/>
    </row>
  </sheetData>
  <sheetProtection algorithmName="SHA-512" hashValue="cHwdgM1e0ctzAFmKkmrMEMyL/0FNhqfQHtH9tlI9n/yT4dV7e8idKT6JxYuPjuE7Q12/RKr/ySYFLxk0DLE+Gw==" saltValue="05NrM+m3A8awdiAqjx4jig==" spinCount="100000" sheet="1" objects="1" scenarios="1"/>
  <mergeCells count="13">
    <mergeCell ref="B26:C26"/>
    <mergeCell ref="B8:W8"/>
    <mergeCell ref="B10:C10"/>
    <mergeCell ref="F11:G11"/>
    <mergeCell ref="C12:G12"/>
    <mergeCell ref="D22:G22"/>
    <mergeCell ref="D23:G23"/>
    <mergeCell ref="B1:W2"/>
    <mergeCell ref="B3:W3"/>
    <mergeCell ref="B5:C5"/>
    <mergeCell ref="D5:M5"/>
    <mergeCell ref="B6:C6"/>
    <mergeCell ref="D6:G6"/>
  </mergeCells>
  <conditionalFormatting sqref="E31:F31 G31:J36 F32:F36">
    <cfRule type="cellIs" dxfId="8"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262c583-ff64-4db5-95f7-0975d010bab7">
      <UserInfo>
        <DisplayName>Selma Cristina Ribeiro</DisplayName>
        <AccountId>254</AccountId>
        <AccountType/>
      </UserInfo>
    </SharedWithUsers>
    <_ip_UnifiedCompliancePolicyUIAction xmlns="http://schemas.microsoft.com/sharepoint/v3" xsi:nil="true"/>
    <Autoriza_x00e7__x00e3_odeusoparaoCENAP_x002f_ICMBio xmlns="d48891a3-fa21-4480-9dcb-202080cb6d5b">false</Autoriza_x00e7__x00e3_odeusoparaoCENAP_x002f_ICMBio>
    <j61951ea8320440dab7e1274a374873d xmlns="d48891a3-fa21-4480-9dcb-202080cb6d5b">
      <Terms xmlns="http://schemas.microsoft.com/office/infopath/2007/PartnerControls"/>
    </j61951ea8320440dab7e1274a374873d>
    <h1to xmlns="d48891a3-fa21-4480-9dcb-202080cb6d5b" xsi:nil="true"/>
    <_ip_UnifiedCompliancePolicyProperties xmlns="http://schemas.microsoft.com/sharepoint/v3" xsi:nil="true"/>
    <Pessoas xmlns="d48891a3-fa21-4480-9dcb-202080cb6d5b">
      <UserInfo>
        <DisplayName/>
        <AccountId xsi:nil="true"/>
        <AccountType/>
      </UserInfo>
    </Pessoas>
    <TaxCatchAll xmlns="1262c583-ff64-4db5-95f7-0975d010bab7" xsi:nil="true"/>
    <lcf76f155ced4ddcb4097134ff3c332f xmlns="d48891a3-fa21-4480-9dcb-202080cb6d5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8A9FA3EBFD826458AF5EFED1AD78E9F" ma:contentTypeVersion="31" ma:contentTypeDescription="Crie um novo documento." ma:contentTypeScope="" ma:versionID="7588d750d735707242b7bd1ae01af9b0">
  <xsd:schema xmlns:xsd="http://www.w3.org/2001/XMLSchema" xmlns:xs="http://www.w3.org/2001/XMLSchema" xmlns:p="http://schemas.microsoft.com/office/2006/metadata/properties" xmlns:ns1="http://schemas.microsoft.com/sharepoint/v3" xmlns:ns2="d48891a3-fa21-4480-9dcb-202080cb6d5b" xmlns:ns3="1262c583-ff64-4db5-95f7-0975d010bab7" targetNamespace="http://schemas.microsoft.com/office/2006/metadata/properties" ma:root="true" ma:fieldsID="2cb8ccb0b6df8f7d14fade7afd287a2f" ns1:_="" ns2:_="" ns3:_="">
    <xsd:import namespace="http://schemas.microsoft.com/sharepoint/v3"/>
    <xsd:import namespace="d48891a3-fa21-4480-9dcb-202080cb6d5b"/>
    <xsd:import namespace="1262c583-ff64-4db5-95f7-0975d010ba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j61951ea8320440dab7e1274a374873d" minOccurs="0"/>
                <xsd:element ref="ns3:TaxCatchAll" minOccurs="0"/>
                <xsd:element ref="ns2:Pessoas" minOccurs="0"/>
                <xsd:element ref="ns2:Autoriza_x00e7__x00e3_odeusoparaoCENAP_x002f_ICMBio" minOccurs="0"/>
                <xsd:element ref="ns2:h1to" minOccurs="0"/>
                <xsd:element ref="ns2:MediaLengthInSeconds" minOccurs="0"/>
                <xsd:element ref="ns1:_ip_UnifiedCompliancePolicyProperties" minOccurs="0"/>
                <xsd:element ref="ns1:_ip_UnifiedCompliancePolicyUIAction"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Propriedades da Política de Conformidade Unificada" ma:hidden="true" ma:internalName="_ip_UnifiedCompliancePolicyProperties">
      <xsd:simpleType>
        <xsd:restriction base="dms:Note"/>
      </xsd:simpleType>
    </xsd:element>
    <xsd:element name="_ip_UnifiedCompliancePolicyUIAction" ma:index="28"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8891a3-fa21-4480-9dcb-202080cb6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j61951ea8320440dab7e1274a374873d" ma:index="21" nillable="true" ma:taxonomy="true" ma:internalName="j61951ea8320440dab7e1274a374873d" ma:taxonomyFieldName="Tags" ma:displayName="Tags" ma:readOnly="false" ma:default="" ma:fieldId="{361951ea-8320-440d-ab7e-1274a374873d}" ma:taxonomyMulti="true" ma:sspId="11439537-a661-4c27-8fe4-74698d587d7f" ma:termSetId="163a0ffd-9e23-40ad-852d-9381ab81b8ea" ma:anchorId="00000000-0000-0000-0000-000000000000" ma:open="true" ma:isKeyword="false">
      <xsd:complexType>
        <xsd:sequence>
          <xsd:element ref="pc:Terms" minOccurs="0" maxOccurs="1"/>
        </xsd:sequence>
      </xsd:complexType>
    </xsd:element>
    <xsd:element name="Pessoas" ma:index="23" nillable="true" ma:displayName="Pessoas" ma:list="UserInfo" ma:SharePointGroup="0" ma:internalName="Pessoas"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oriza_x00e7__x00e3_odeusoparaoCENAP_x002f_ICMBio" ma:index="24" nillable="true" ma:displayName="Autorização de uso para o CENAP/ICMBio" ma:default="0" ma:description="Marcar se tivermos autorização do autor para uso em nossas atividades" ma:format="Dropdown" ma:internalName="Autoriza_x00e7__x00e3_odeusoparaoCENAP_x002f_ICMBio">
      <xsd:simpleType>
        <xsd:restriction base="dms:Boolean"/>
      </xsd:simpleType>
    </xsd:element>
    <xsd:element name="h1to" ma:index="25" nillable="true" ma:displayName="Data e hora" ma:internalName="h1to">
      <xsd:simpleType>
        <xsd:restriction base="dms:DateTime"/>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30"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62c583-ff64-4db5-95f7-0975d010bab7"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24cfd5e4-6e76-40a0-8025-22329fa19566}" ma:internalName="TaxCatchAll" ma:showField="CatchAllData" ma:web="1262c583-ff64-4db5-95f7-0975d010b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 ds:uri="1262c583-ff64-4db5-95f7-0975d010bab7"/>
    <ds:schemaRef ds:uri="http://schemas.microsoft.com/sharepoint/v3"/>
    <ds:schemaRef ds:uri="d48891a3-fa21-4480-9dcb-202080cb6d5b"/>
  </ds:schemaRefs>
</ds:datastoreItem>
</file>

<file path=customXml/itemProps2.xml><?xml version="1.0" encoding="utf-8"?>
<ds:datastoreItem xmlns:ds="http://schemas.openxmlformats.org/officeDocument/2006/customXml" ds:itemID="{9D83B618-916C-4A1B-BB17-02A727C5A1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48891a3-fa21-4480-9dcb-202080cb6d5b"/>
    <ds:schemaRef ds:uri="1262c583-ff64-4db5-95f7-0975d010b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Cintia Lepesqueur</cp:lastModifiedBy>
  <cp:revision/>
  <dcterms:created xsi:type="dcterms:W3CDTF">2012-07-30T00:05:19Z</dcterms:created>
  <dcterms:modified xsi:type="dcterms:W3CDTF">2024-02-26T12:18:11Z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0x010100E8A9FA3EBFD826458AF5EFED1AD78E9F</vt:lpwstr>
  </property>
  <property fmtid="{D5CDD505-2E9C-101B-9397-08002B2CF9AE}" pid="3" name="MediaServiceImageTags">
    <vt:lpwstr/>
  </property>
  <property fmtid="{D5CDD505-2E9C-101B-9397-08002B2CF9AE}" pid="4" name="Tags">
    <vt:lpwstr/>
  </property>
  <property fmtid="{D5CDD505-2E9C-101B-9397-08002B2CF9AE}" pid="5" name="Order">
    <vt:r8>44502400</vt:r8>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AutorizaçãodeusoparaoCENAP/ICMBio">
    <vt:bool>false</vt:bool>
  </property>
  <property fmtid="{D5CDD505-2E9C-101B-9397-08002B2CF9AE}" pid="10" name="TriggerFlowInfo">
    <vt:lpwstr/>
  </property>
  <property fmtid="{D5CDD505-2E9C-101B-9397-08002B2CF9AE}" pid="11" name="ComplianceAssetId">
    <vt:lpwstr/>
  </property>
  <property fmtid="{D5CDD505-2E9C-101B-9397-08002B2CF9AE}" pid="12" name="TemplateUrl">
    <vt:lpwstr/>
  </property>
  <property fmtid="{D5CDD505-2E9C-101B-9397-08002B2CF9AE}" pid="13" name="MSIP_Label_3738d5ca-cd4e-433d-8f2a-eee77df5cad2_Enabled">
    <vt:lpwstr>true</vt:lpwstr>
  </property>
  <property fmtid="{D5CDD505-2E9C-101B-9397-08002B2CF9AE}" pid="14" name="MSIP_Label_3738d5ca-cd4e-433d-8f2a-eee77df5cad2_SetDate">
    <vt:lpwstr>2023-04-24T15:22:15Z</vt:lpwstr>
  </property>
  <property fmtid="{D5CDD505-2E9C-101B-9397-08002B2CF9AE}" pid="15" name="MSIP_Label_3738d5ca-cd4e-433d-8f2a-eee77df5cad2_Method">
    <vt:lpwstr>Standard</vt:lpwstr>
  </property>
  <property fmtid="{D5CDD505-2E9C-101B-9397-08002B2CF9AE}" pid="16" name="MSIP_Label_3738d5ca-cd4e-433d-8f2a-eee77df5cad2_Name">
    <vt:lpwstr>defa4170-0d19-0005-0004-bc88714345d2</vt:lpwstr>
  </property>
  <property fmtid="{D5CDD505-2E9C-101B-9397-08002B2CF9AE}" pid="17" name="MSIP_Label_3738d5ca-cd4e-433d-8f2a-eee77df5cad2_SiteId">
    <vt:lpwstr>c14e2b56-c5bc-43bd-ad9c-408cf6cc3560</vt:lpwstr>
  </property>
  <property fmtid="{D5CDD505-2E9C-101B-9397-08002B2CF9AE}" pid="18" name="MSIP_Label_3738d5ca-cd4e-433d-8f2a-eee77df5cad2_ActionId">
    <vt:lpwstr>38aaca74-b53a-45a0-a2b4-7a3dcaa2144b</vt:lpwstr>
  </property>
  <property fmtid="{D5CDD505-2E9C-101B-9397-08002B2CF9AE}" pid="19" name="MSIP_Label_3738d5ca-cd4e-433d-8f2a-eee77df5cad2_ContentBits">
    <vt:lpwstr>0</vt:lpwstr>
  </property>
  <property fmtid="{D5CDD505-2E9C-101B-9397-08002B2CF9AE}" pid="20" name="_ColorHex">
    <vt:lpwstr/>
  </property>
  <property fmtid="{D5CDD505-2E9C-101B-9397-08002B2CF9AE}" pid="21" name="_ColorTag">
    <vt:lpwstr/>
  </property>
  <property fmtid="{D5CDD505-2E9C-101B-9397-08002B2CF9AE}" pid="22" name="_activity">
    <vt:lpwstr>{"FileActivityType":"9","FileActivityTimeStamp":"2023-04-24T14:36:54.267Z","FileActivityUsersOnPage":[{"DisplayName":"Aline Nayara Poscai","Id":"aline.poscai.bolsista@icmbio.gov.br"},{"DisplayName":"Selma Cristina Ribeiro","Id":"selma.ribeiro@icmbio.gov.br"}],"FileActivityNavigationId":null}</vt:lpwstr>
  </property>
  <property fmtid="{D5CDD505-2E9C-101B-9397-08002B2CF9AE}" pid="23" name="_Emoji">
    <vt:lpwstr/>
  </property>
  <property fmtid="{D5CDD505-2E9C-101B-9397-08002B2CF9AE}" pid="24" name="_SourceUrl">
    <vt:lpwstr/>
  </property>
  <property fmtid="{D5CDD505-2E9C-101B-9397-08002B2CF9AE}" pid="25" name="_SharedFileIndex">
    <vt:lpwstr/>
  </property>
</Properties>
</file>