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C:\Users\BarbaraAlmeidadeCarv\Downloads\"/>
    </mc:Choice>
  </mc:AlternateContent>
  <xr:revisionPtr revIDLastSave="0" documentId="13_ncr:1_{4F093C97-C4E1-478B-878C-232132C5600D}" xr6:coauthVersionLast="47" xr6:coauthVersionMax="47" xr10:uidLastSave="{00000000-0000-0000-0000-000000000000}"/>
  <bookViews>
    <workbookView xWindow="-120" yWindow="-120" windowWidth="29040" windowHeight="15720" tabRatio="793" firstSheet="5" activeTab="6" xr2:uid="{00000000-000D-0000-FFFF-FFFF00000000}"/>
  </bookViews>
  <sheets>
    <sheet name="Monitoria Anual - 1" sheetId="1" r:id="rId1"/>
    <sheet name="Painel de Gestão - 1" sheetId="2" r:id="rId2"/>
    <sheet name="Monitoria Anual - 2" sheetId="44" r:id="rId3"/>
    <sheet name="Painel de Gestão - 2" sheetId="45" r:id="rId4"/>
    <sheet name="Monitoria Anual - 3" sheetId="46" r:id="rId5"/>
    <sheet name="Painel de Gestão - 3" sheetId="47" r:id="rId6"/>
    <sheet name="Monitoria Anual - 4" sheetId="48" r:id="rId7"/>
    <sheet name="Painel de Gestão - 4" sheetId="49" r:id="rId8"/>
    <sheet name="Monitoria Final" sheetId="35" r:id="rId9"/>
    <sheet name="Painel de Gestão Final" sheetId="36" r:id="rId10"/>
  </sheets>
  <definedNames>
    <definedName name="_xlnm._FilterDatabase" localSheetId="0" hidden="1">'Monitoria Anual - 1'!$A$8:$AI$10</definedName>
    <definedName name="_xlnm._FilterDatabase" localSheetId="4" hidden="1">'Monitoria Anual - 3'!$A$10:$AN$90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2" l="1"/>
  <c r="J32" i="2"/>
  <c r="F15" i="2"/>
  <c r="J41" i="49"/>
  <c r="I41" i="49"/>
  <c r="H41" i="49"/>
  <c r="G41" i="49"/>
  <c r="F41" i="49"/>
  <c r="E41" i="49"/>
  <c r="J40" i="49"/>
  <c r="I40" i="49"/>
  <c r="H40" i="49"/>
  <c r="G40" i="49"/>
  <c r="F40" i="49"/>
  <c r="E40" i="49"/>
  <c r="J39" i="49"/>
  <c r="I39" i="49"/>
  <c r="H39" i="49"/>
  <c r="D39" i="49" s="1"/>
  <c r="G39" i="49"/>
  <c r="F39" i="49"/>
  <c r="E39" i="49"/>
  <c r="J38" i="49"/>
  <c r="I38" i="49"/>
  <c r="H38" i="49"/>
  <c r="G38" i="49"/>
  <c r="F38" i="49"/>
  <c r="E38" i="49"/>
  <c r="J37" i="49"/>
  <c r="I37" i="49"/>
  <c r="H37" i="49"/>
  <c r="G37" i="49"/>
  <c r="F37" i="49"/>
  <c r="D37" i="49" s="1"/>
  <c r="E37" i="49"/>
  <c r="J36" i="49"/>
  <c r="I36" i="49"/>
  <c r="H36" i="49"/>
  <c r="G36" i="49"/>
  <c r="F36" i="49"/>
  <c r="E36" i="49"/>
  <c r="J35" i="49"/>
  <c r="I35" i="49"/>
  <c r="H35" i="49"/>
  <c r="G35" i="49"/>
  <c r="F35" i="49"/>
  <c r="E35" i="49"/>
  <c r="J34" i="49"/>
  <c r="I34" i="49"/>
  <c r="H34" i="49"/>
  <c r="G34" i="49"/>
  <c r="F34" i="49"/>
  <c r="E34" i="49"/>
  <c r="J33" i="49"/>
  <c r="I33" i="49"/>
  <c r="H33" i="49"/>
  <c r="G33" i="49"/>
  <c r="F33" i="49"/>
  <c r="E33" i="49"/>
  <c r="J32" i="49"/>
  <c r="I32" i="49"/>
  <c r="H32" i="49"/>
  <c r="G32" i="49"/>
  <c r="F32" i="49"/>
  <c r="E32" i="49"/>
  <c r="D29" i="49"/>
  <c r="D24" i="49"/>
  <c r="D23" i="49"/>
  <c r="AA20" i="49" a="1"/>
  <c r="AA20" i="49" s="1"/>
  <c r="Z20" i="49" a="1"/>
  <c r="Z20" i="49" s="1"/>
  <c r="D20" i="49"/>
  <c r="AA19" i="49" a="1"/>
  <c r="AA19" i="49" s="1"/>
  <c r="Z19" i="49" a="1"/>
  <c r="Z19" i="49" s="1"/>
  <c r="D19" i="49"/>
  <c r="AA18" i="49" a="1"/>
  <c r="AA18" i="49" s="1"/>
  <c r="Z18" i="49" a="1"/>
  <c r="Z18" i="49" s="1"/>
  <c r="D18" i="49"/>
  <c r="AA17" i="49" a="1"/>
  <c r="AA17" i="49" s="1"/>
  <c r="Z17" i="49" a="1"/>
  <c r="Z17" i="49" s="1"/>
  <c r="D17" i="49"/>
  <c r="AA16" i="49"/>
  <c r="Z16" i="49"/>
  <c r="D16" i="49"/>
  <c r="F15" i="49"/>
  <c r="D7" i="49"/>
  <c r="D5" i="49"/>
  <c r="B3" i="49"/>
  <c r="D33" i="49"/>
  <c r="C97" i="48"/>
  <c r="F21" i="49" s="1"/>
  <c r="J41" i="47"/>
  <c r="I41" i="47"/>
  <c r="H41" i="47"/>
  <c r="G41" i="47"/>
  <c r="F41" i="47"/>
  <c r="E41" i="47"/>
  <c r="J40" i="47"/>
  <c r="I40" i="47"/>
  <c r="H40" i="47"/>
  <c r="G40" i="47"/>
  <c r="F40" i="47"/>
  <c r="E40" i="47"/>
  <c r="J39" i="47"/>
  <c r="I39" i="47"/>
  <c r="H39" i="47"/>
  <c r="F39" i="47"/>
  <c r="G39" i="47"/>
  <c r="E39" i="47"/>
  <c r="J38" i="47"/>
  <c r="I38" i="47"/>
  <c r="H38" i="47"/>
  <c r="G38" i="47"/>
  <c r="F38" i="47"/>
  <c r="E38" i="47"/>
  <c r="J37" i="47"/>
  <c r="I37" i="47"/>
  <c r="H37" i="47"/>
  <c r="G37" i="47"/>
  <c r="F37" i="47"/>
  <c r="E37" i="47"/>
  <c r="J36" i="47"/>
  <c r="I36" i="47"/>
  <c r="H36" i="47"/>
  <c r="G36" i="47"/>
  <c r="F36" i="47"/>
  <c r="E36" i="47"/>
  <c r="J35" i="47"/>
  <c r="I35" i="47"/>
  <c r="H35" i="47"/>
  <c r="F35" i="47"/>
  <c r="G35" i="47"/>
  <c r="E35" i="47"/>
  <c r="J34" i="47"/>
  <c r="I34" i="47"/>
  <c r="H34" i="47"/>
  <c r="G34" i="47"/>
  <c r="F34" i="47"/>
  <c r="E34" i="47"/>
  <c r="J33" i="47"/>
  <c r="I33" i="47"/>
  <c r="H33" i="47"/>
  <c r="G33" i="47"/>
  <c r="F33" i="47"/>
  <c r="E33" i="47"/>
  <c r="J32" i="47"/>
  <c r="I32" i="47"/>
  <c r="H32" i="47"/>
  <c r="G32" i="47"/>
  <c r="F32" i="47"/>
  <c r="E32" i="47"/>
  <c r="D29" i="47"/>
  <c r="D24" i="47"/>
  <c r="D23" i="47"/>
  <c r="AA20" i="47" a="1"/>
  <c r="AA20" i="47" s="1"/>
  <c r="Z20" i="47" a="1"/>
  <c r="Z20" i="47" s="1"/>
  <c r="D20" i="47"/>
  <c r="AA19" i="47" a="1"/>
  <c r="AA19" i="47" s="1"/>
  <c r="Z19" i="47" a="1"/>
  <c r="Z19" i="47" s="1"/>
  <c r="D19" i="47"/>
  <c r="AA18" i="47" a="1"/>
  <c r="AA18" i="47" s="1"/>
  <c r="Z18" i="47" a="1"/>
  <c r="Z18" i="47" s="1"/>
  <c r="D18" i="47"/>
  <c r="AA17" i="47" a="1"/>
  <c r="AA17" i="47" s="1"/>
  <c r="Z17" i="47" a="1"/>
  <c r="Z17" i="47" s="1"/>
  <c r="D17" i="47"/>
  <c r="AA16" i="47"/>
  <c r="Z16" i="47"/>
  <c r="D16" i="47"/>
  <c r="F15" i="47"/>
  <c r="D7" i="47"/>
  <c r="D5" i="47"/>
  <c r="B3" i="47"/>
  <c r="D33" i="47"/>
  <c r="F21" i="47"/>
  <c r="J41" i="45"/>
  <c r="I41" i="45"/>
  <c r="H41" i="45"/>
  <c r="G41" i="45"/>
  <c r="F41" i="45"/>
  <c r="D41" i="45"/>
  <c r="E41" i="45"/>
  <c r="J40" i="45"/>
  <c r="I40" i="45"/>
  <c r="H40" i="45"/>
  <c r="G40" i="45"/>
  <c r="F40" i="45"/>
  <c r="D40" i="45"/>
  <c r="E40" i="45"/>
  <c r="J39" i="45"/>
  <c r="I39" i="45"/>
  <c r="H39" i="45"/>
  <c r="G39" i="45"/>
  <c r="F39" i="45"/>
  <c r="E39" i="45"/>
  <c r="J38" i="45"/>
  <c r="I38" i="45"/>
  <c r="H38" i="45"/>
  <c r="G38" i="45"/>
  <c r="F38" i="45"/>
  <c r="E38" i="45"/>
  <c r="J37" i="45"/>
  <c r="I37" i="45"/>
  <c r="H37" i="45"/>
  <c r="G37" i="45"/>
  <c r="F37" i="45"/>
  <c r="D37" i="45"/>
  <c r="E37" i="45"/>
  <c r="J36" i="45"/>
  <c r="I36" i="45"/>
  <c r="H36" i="45"/>
  <c r="G36" i="45"/>
  <c r="F36" i="45"/>
  <c r="D36" i="45"/>
  <c r="E36" i="45"/>
  <c r="J35" i="45"/>
  <c r="I35" i="45"/>
  <c r="H35" i="45"/>
  <c r="G35" i="45"/>
  <c r="F35" i="45"/>
  <c r="E35" i="45"/>
  <c r="J34" i="45"/>
  <c r="I34" i="45"/>
  <c r="H34" i="45"/>
  <c r="G34" i="45"/>
  <c r="F34" i="45"/>
  <c r="E34" i="45"/>
  <c r="J33" i="45"/>
  <c r="I33" i="45"/>
  <c r="H33" i="45"/>
  <c r="G33" i="45"/>
  <c r="F33" i="45"/>
  <c r="D33" i="45"/>
  <c r="E33" i="45"/>
  <c r="J32" i="45"/>
  <c r="I32" i="45"/>
  <c r="H32" i="45"/>
  <c r="G32" i="45"/>
  <c r="F32" i="45"/>
  <c r="D32" i="45"/>
  <c r="E32" i="45"/>
  <c r="D29" i="45"/>
  <c r="D24" i="45"/>
  <c r="D23" i="45"/>
  <c r="AA20" i="45" a="1"/>
  <c r="AA20" i="45"/>
  <c r="Z20" i="45" a="1"/>
  <c r="Z20" i="45"/>
  <c r="AB20" i="45"/>
  <c r="D20" i="45"/>
  <c r="F20" i="45"/>
  <c r="AA19" i="45" a="1"/>
  <c r="AA19" i="45"/>
  <c r="Z19" i="45" a="1"/>
  <c r="Z19" i="45"/>
  <c r="AB19" i="45"/>
  <c r="D19" i="45"/>
  <c r="F19" i="45" s="1"/>
  <c r="AA18" i="45" a="1"/>
  <c r="AA18" i="45" s="1"/>
  <c r="Z18" i="45" a="1"/>
  <c r="Z18" i="45" s="1"/>
  <c r="AB18" i="45" s="1"/>
  <c r="F18" i="45" s="1"/>
  <c r="D18" i="45"/>
  <c r="AA17" i="45" a="1"/>
  <c r="AA17" i="45" s="1"/>
  <c r="AB17" i="45" s="1"/>
  <c r="F17" i="45" s="1"/>
  <c r="Z17" i="45" a="1"/>
  <c r="Z17" i="45"/>
  <c r="D17" i="45"/>
  <c r="AA16" i="45"/>
  <c r="Z16" i="45"/>
  <c r="AB16" i="45" s="1"/>
  <c r="F16" i="45" s="1"/>
  <c r="D16" i="45"/>
  <c r="D22" i="45"/>
  <c r="E17" i="45"/>
  <c r="F15" i="45"/>
  <c r="D7" i="45"/>
  <c r="D5" i="45"/>
  <c r="B3" i="45"/>
  <c r="D39" i="45"/>
  <c r="D38" i="45"/>
  <c r="D35" i="45"/>
  <c r="D34" i="45"/>
  <c r="C95" i="44"/>
  <c r="F21" i="45" s="1"/>
  <c r="F33" i="2"/>
  <c r="G33" i="2"/>
  <c r="H33" i="2"/>
  <c r="I33" i="2"/>
  <c r="J33" i="2"/>
  <c r="AA16" i="2"/>
  <c r="Z16" i="2"/>
  <c r="Z17" i="2" a="1"/>
  <c r="Z17" i="2" s="1"/>
  <c r="AB17" i="2" s="1"/>
  <c r="F17" i="2" s="1"/>
  <c r="AA17" i="2" a="1"/>
  <c r="AA17" i="2"/>
  <c r="D33" i="2"/>
  <c r="E16" i="45"/>
  <c r="AA20" i="2" a="1"/>
  <c r="AA20" i="2" s="1"/>
  <c r="Z20" i="2" a="1"/>
  <c r="Z20" i="2" s="1"/>
  <c r="AA19" i="2" a="1"/>
  <c r="AA19" i="2" s="1"/>
  <c r="Z19" i="2" a="1"/>
  <c r="Z19" i="2"/>
  <c r="D19" i="2"/>
  <c r="AA18" i="2" a="1"/>
  <c r="AA18" i="2" s="1"/>
  <c r="Z18" i="2" a="1"/>
  <c r="Z18" i="2" s="1"/>
  <c r="D5" i="36"/>
  <c r="F25" i="36"/>
  <c r="G25" i="36"/>
  <c r="F26" i="36"/>
  <c r="E26" i="36"/>
  <c r="G26" i="36"/>
  <c r="F27" i="36"/>
  <c r="G27" i="36"/>
  <c r="E27" i="36"/>
  <c r="D27" i="36"/>
  <c r="F28" i="36"/>
  <c r="G28" i="36"/>
  <c r="F29" i="36"/>
  <c r="E29" i="36"/>
  <c r="G29" i="36"/>
  <c r="D29" i="36"/>
  <c r="F30" i="36"/>
  <c r="G30" i="36"/>
  <c r="F31" i="36"/>
  <c r="G31" i="36"/>
  <c r="F32" i="36"/>
  <c r="G32" i="36"/>
  <c r="F33" i="36"/>
  <c r="G33" i="36"/>
  <c r="E33" i="36"/>
  <c r="D33" i="36" s="1"/>
  <c r="F34" i="36"/>
  <c r="G34" i="36"/>
  <c r="E34" i="36"/>
  <c r="D34" i="36" s="1"/>
  <c r="E32" i="36"/>
  <c r="E31" i="36"/>
  <c r="D31" i="36"/>
  <c r="E30" i="36"/>
  <c r="E28" i="36"/>
  <c r="D28" i="36"/>
  <c r="D22" i="36"/>
  <c r="E25" i="36"/>
  <c r="D25" i="36"/>
  <c r="D17" i="36"/>
  <c r="D16" i="36"/>
  <c r="D15" i="36"/>
  <c r="D18" i="36" s="1"/>
  <c r="D24" i="2"/>
  <c r="D23" i="2"/>
  <c r="D30" i="36"/>
  <c r="D20" i="2"/>
  <c r="D18" i="2"/>
  <c r="D16" i="2"/>
  <c r="E16" i="2" s="1"/>
  <c r="D17" i="2"/>
  <c r="D7" i="36"/>
  <c r="B3" i="36"/>
  <c r="C95" i="1"/>
  <c r="F21" i="2" s="1"/>
  <c r="D7" i="2"/>
  <c r="D22" i="2"/>
  <c r="E19" i="2" s="1"/>
  <c r="E32" i="2"/>
  <c r="G32" i="2"/>
  <c r="H32" i="2"/>
  <c r="I32" i="2"/>
  <c r="G34" i="2"/>
  <c r="H34" i="2"/>
  <c r="I34" i="2"/>
  <c r="J34" i="2"/>
  <c r="G35" i="2"/>
  <c r="H35" i="2"/>
  <c r="I35" i="2"/>
  <c r="J35" i="2"/>
  <c r="G36" i="2"/>
  <c r="H36" i="2"/>
  <c r="I36" i="2"/>
  <c r="J36" i="2"/>
  <c r="G37" i="2"/>
  <c r="H37" i="2"/>
  <c r="I37" i="2"/>
  <c r="J37" i="2"/>
  <c r="G38" i="2"/>
  <c r="H38" i="2"/>
  <c r="I38" i="2"/>
  <c r="J38" i="2"/>
  <c r="G39" i="2"/>
  <c r="H39" i="2"/>
  <c r="I39" i="2"/>
  <c r="J39" i="2"/>
  <c r="G40" i="2"/>
  <c r="H40" i="2"/>
  <c r="I40" i="2"/>
  <c r="J40" i="2"/>
  <c r="G41" i="2"/>
  <c r="D41" i="2" s="1"/>
  <c r="H41" i="2"/>
  <c r="I41" i="2"/>
  <c r="J41" i="2"/>
  <c r="F41" i="2"/>
  <c r="F40" i="2"/>
  <c r="F39" i="2"/>
  <c r="F38" i="2"/>
  <c r="F37" i="2"/>
  <c r="F36" i="2"/>
  <c r="D36" i="2" s="1"/>
  <c r="F35" i="2"/>
  <c r="F34" i="2"/>
  <c r="F32" i="2"/>
  <c r="D32" i="2" s="1"/>
  <c r="E41" i="2"/>
  <c r="E40" i="2"/>
  <c r="E39" i="2"/>
  <c r="E38" i="2"/>
  <c r="E37" i="2"/>
  <c r="E36" i="2"/>
  <c r="E35" i="2"/>
  <c r="E34" i="2"/>
  <c r="E33" i="2"/>
  <c r="D29" i="2"/>
  <c r="B3" i="2"/>
  <c r="D40" i="2"/>
  <c r="E17" i="2"/>
  <c r="E19" i="45"/>
  <c r="E20" i="45"/>
  <c r="E18" i="45"/>
  <c r="D41" i="49" l="1"/>
  <c r="E22" i="45"/>
  <c r="D34" i="2"/>
  <c r="D37" i="2"/>
  <c r="D39" i="2"/>
  <c r="D38" i="2"/>
  <c r="E18" i="2"/>
  <c r="D35" i="2"/>
  <c r="D32" i="36"/>
  <c r="D26" i="36"/>
  <c r="D32" i="49"/>
  <c r="D40" i="49"/>
  <c r="D36" i="49"/>
  <c r="D38" i="49"/>
  <c r="D35" i="49"/>
  <c r="D34" i="49"/>
  <c r="D22" i="49"/>
  <c r="E20" i="49" s="1"/>
  <c r="AB16" i="49"/>
  <c r="F16" i="49" s="1"/>
  <c r="AB19" i="49"/>
  <c r="F19" i="49" s="1"/>
  <c r="AB17" i="49"/>
  <c r="F17" i="49" s="1"/>
  <c r="AB20" i="49"/>
  <c r="F20" i="49" s="1"/>
  <c r="AB18" i="49"/>
  <c r="F18" i="49" s="1"/>
  <c r="D39" i="47"/>
  <c r="D41" i="47"/>
  <c r="AB19" i="47"/>
  <c r="F19" i="47" s="1"/>
  <c r="AB20" i="47"/>
  <c r="F20" i="47" s="1"/>
  <c r="D36" i="47"/>
  <c r="D37" i="47"/>
  <c r="D38" i="47"/>
  <c r="D40" i="47"/>
  <c r="D35" i="47"/>
  <c r="AB16" i="2"/>
  <c r="F16" i="2" s="1"/>
  <c r="D34" i="47"/>
  <c r="AB18" i="47"/>
  <c r="F18" i="47" s="1"/>
  <c r="AB17" i="47"/>
  <c r="F17" i="47" s="1"/>
  <c r="D22" i="47"/>
  <c r="E18" i="47" s="1"/>
  <c r="AB16" i="47"/>
  <c r="F16" i="47" s="1"/>
  <c r="D32" i="47"/>
  <c r="F22" i="45"/>
  <c r="G16" i="45" s="1"/>
  <c r="E17" i="36"/>
  <c r="E15" i="36"/>
  <c r="E16" i="36"/>
  <c r="G17" i="45"/>
  <c r="AB18" i="2"/>
  <c r="F18" i="2" s="1"/>
  <c r="AB19" i="2"/>
  <c r="F19" i="2" s="1"/>
  <c r="AB20" i="2"/>
  <c r="F20" i="2" s="1"/>
  <c r="E20" i="2"/>
  <c r="E22" i="2" s="1"/>
  <c r="G18" i="45" l="1"/>
  <c r="E19" i="49"/>
  <c r="E17" i="49"/>
  <c r="E16" i="49"/>
  <c r="E18" i="49"/>
  <c r="F22" i="49"/>
  <c r="G17" i="49" s="1"/>
  <c r="F22" i="47"/>
  <c r="G16" i="47" s="1"/>
  <c r="E20" i="47"/>
  <c r="E17" i="47"/>
  <c r="E16" i="47"/>
  <c r="E19" i="47"/>
  <c r="F22" i="2"/>
  <c r="G20" i="2" s="1"/>
  <c r="E18" i="36"/>
  <c r="G19" i="45"/>
  <c r="G21" i="45"/>
  <c r="G22" i="45" s="1"/>
  <c r="G15" i="45"/>
  <c r="G20" i="45"/>
  <c r="G20" i="49" l="1"/>
  <c r="G15" i="49"/>
  <c r="E22" i="49"/>
  <c r="G21" i="49"/>
  <c r="G18" i="49"/>
  <c r="G16" i="49"/>
  <c r="G19" i="49"/>
  <c r="G20" i="47"/>
  <c r="G17" i="47"/>
  <c r="G19" i="2"/>
  <c r="G15" i="47"/>
  <c r="G19" i="47"/>
  <c r="G21" i="47"/>
  <c r="G18" i="47"/>
  <c r="E22" i="47"/>
  <c r="G15" i="2"/>
  <c r="G16" i="2"/>
  <c r="G21" i="2"/>
  <c r="G17" i="2"/>
  <c r="G18" i="2"/>
  <c r="G22" i="49" l="1"/>
  <c r="G22" i="47"/>
  <c r="G22" i="2"/>
</calcChain>
</file>

<file path=xl/sharedStrings.xml><?xml version="1.0" encoding="utf-8"?>
<sst xmlns="http://schemas.openxmlformats.org/spreadsheetml/2006/main" count="5703" uniqueCount="2364">
  <si>
    <t>PLANO DE AÇÃO NACIONAL DE CONSERVAÇÃO DE ESPÉCIES AMEAÇADAS DE EXTINÇÃO - PAN</t>
  </si>
  <si>
    <t>Plano de Ação Nacional para Conservação de Cetáceos Marinhos Ameaçados de Extinção - PAN Cetáceos Marinhos</t>
  </si>
  <si>
    <t>Objetivo geral do PAN</t>
  </si>
  <si>
    <t>Melhorar o estado de conservação de cetáceos marinhos, mitigando os impactos antrópicos e minimizando as ameaças</t>
  </si>
  <si>
    <t>Data da monitoria</t>
  </si>
  <si>
    <t>22/06/2020   -  24/06/2020 (virtual)</t>
  </si>
  <si>
    <t>Agrupada</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</si>
  <si>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</si>
  <si>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</si>
  <si>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</si>
  <si>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</si>
  <si>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</si>
  <si>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</si>
  <si>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</si>
  <si>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</si>
  <si>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</si>
  <si>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</si>
  <si>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</si>
  <si>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</si>
  <si>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</si>
  <si>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</si>
  <si>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</si>
  <si>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</si>
  <si>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ou não concluída</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</si>
  <si>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</si>
  <si>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</si>
  <si>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</si>
  <si>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</si>
  <si>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</si>
  <si>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</si>
  <si>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</si>
  <si>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</si>
  <si>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</si>
  <si>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</si>
  <si>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</si>
  <si>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</si>
  <si>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</si>
  <si>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</si>
  <si>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</si>
  <si>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</si>
  <si>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</si>
  <si>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</si>
  <si>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</si>
  <si>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</si>
  <si>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</si>
  <si>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</si>
  <si>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</si>
  <si>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</si>
  <si>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Redução das capturas acidentais, intencionais e enredamentos de cetáceos marinhos</t>
  </si>
  <si>
    <t>1.1</t>
  </si>
  <si>
    <t>Avaliar a efetividade da INI MPA/MMA nº12 de 2012 para a redução das capturas acidentais de cetáceos marinhos</t>
  </si>
  <si>
    <t>Relatório de avaliação com propostas de aprimoramento das normas</t>
  </si>
  <si>
    <t>Aprimoramento das normas que contribuem para a redução das capturas acidentais</t>
  </si>
  <si>
    <t>Sergio Estima (NEMA)</t>
  </si>
  <si>
    <r>
      <t>Pedro Fruet, Isabel Goncalves* (KAOSA), Paulo Flores* (ICMBio), Eduardo Secchi* (FURG), Marlen Palheta (SEAP), Thais Evangelista</t>
    </r>
    <r>
      <rPr>
        <sz val="11"/>
        <color indexed="10"/>
        <rFont val="Calibri"/>
        <family val="2"/>
      </rPr>
      <t xml:space="preserve"> </t>
    </r>
    <r>
      <rPr>
        <sz val="11"/>
        <rFont val="Calibri"/>
        <family val="2"/>
      </rPr>
      <t>(MMA/DESP), Sabrina Oliveira (SINDIPI), Camila Domit* (UFPR), Jocemar Mendonca (IP-SP), Paula Salge (ICMBio/CEPSUL), Juliana Di Tullio (FURG, KAOSA), Danielle Monteiro (NEMA, FURG), Fernanda Attademo (CEMAM)</t>
    </r>
  </si>
  <si>
    <t>Estuario da lagoa dos patos, Barra e estuarios de laguna, Baia de Sepetiba, Baia de Guanabara e areas costeira adjacentes, litoral de SP,  Litoral do RN</t>
  </si>
  <si>
    <t>Sudeste e Sul</t>
  </si>
  <si>
    <t>Avaliar o esforço de fiscalização e cumprimento da INI</t>
  </si>
  <si>
    <t>x</t>
  </si>
  <si>
    <t>A SAP abriu no começo do ano (2020) uma consulta pública de Revisão da IN MPA/MMA nº 12/2012. O CEPSUL, juntamente com alguns membros do GAT do PAN Tubarões e a Sociedade Brasileira para o Estudos de Elasmobrânquios (SBEEL), enviou uma proposta de aprimoramento dos artigos da IN que ordenam as pescarias de emalhe no Sudeste e Sul do Brasil.    O CMA e pesquisadores do Projeto Toninhas (Funbio) também encaminharam p/ SAP considerações sobre a revisão da INI 12, considerando a importância para mitigar as capturas incidentais e as novas informações que serão geradas pelo Projeto (que aborda especificamente a avaliação da norma).  O GAT do PAN Toninha preparou uma manifestação solicitando que a SAP aguarde a finalização do Projeto para revisar a norma. Como está aberta a consulta de mudança da INI pela SAP, as contribuições tem sido colocadas no portal. A Secretaria de Aquicultura e Pesca abriu uma Construção Coletiva para a revisão da Instrução Normativa Interministerial MPA/MMA nº 12, de 2012, com o objetivo de coletar informações dos cientistas e do setor pesqueiro sobre a efetividade da norma e aprimoramentos necessários. Esta ação está sendo trabalhada por vairas instituições que estão com recursos do Projeto de Conservação das toninhas do - FUNBIO . Mobilização dos pesquisadores para o preenchimento do fomulário da revisão da INI12/2012, com grande participação da equipe do CMA/ICMBio.</t>
  </si>
  <si>
    <t xml:space="preserve">Proposta de Revisão da IN MPA/MMA nº 12, elaborada pelo CEPSUL, alguns membros do GAT do PAN Tubarões e SBEEL, enviada através de formulário digital  no site da SAP em maio de 2020.   Considerações do CMA e pesquisadores p/ SAP (formulários online) sobre a revisão da INI 12 e minuta de Carta do GAT do PAN Toninha.   Avaliação dos impactos na pesca pela INI. Embarques de observadores de bordo na frota de emalhe, levantamento socioambiental dos pescadores de emalhe.  </t>
  </si>
  <si>
    <t>Paula Salge, Gabriel Rebouças, Fernanda Attademo, Flavio José de LIma Silva, Jocemar Tomasino Mendonça, Carolina Amorim da Silva Bittencourt, Sérgio Curi Estima</t>
  </si>
  <si>
    <t>O processo de consulta pública aberto pela SAP não garante que as sugestões encaminhadas pelas diferentes instituições serão consideradas ou até mesmo discutidas na revisão da IN. Necessidade de discussão da revisão da IN 12 dentro de um comitê específico, como por exemplo os extintos CPGs (Comitê Permanente de Gestão).    Sem contato do articulador. Falta de articulação entre os participantes.  Articulação com área da pesca. Custos para a realização da ação; alteração de equipe da SAP/MAPA antes envolvida com o desenvolvimento das metas e objetivos do PAN Cetáceos, dificultando o contato entre articulador e colaboradores. Com o isolamento social algumas reuniões com o setor pesqueiro não estão sendo realizadas. 
Iniciar a atividade com discussão da IN.    Maior contato e discussão além da área de conservação de mamíferos</t>
  </si>
  <si>
    <t>Carolina Amorim da Silva Bittencourt* (SAP/MAPA), Adriana Miranda (CMA)</t>
  </si>
  <si>
    <t>1.2</t>
  </si>
  <si>
    <t>Promover o monitoramento da captura acidental de pequenos cetáceos na pesca de emalhe</t>
  </si>
  <si>
    <t>Relatórios, mapas, dados, tabelas da captura acidental nas frotas monitoradas</t>
  </si>
  <si>
    <t>Compreender e identificar as espécies e os locais mais sensíveis</t>
  </si>
  <si>
    <t>Carolina Bertozzi (UNESP/BIOPESCA)</t>
  </si>
  <si>
    <t>Renata Emin (MPEG), Rafaela Mourão (CEPNOR), Paula Salge (CEPSUL), Eron Paes (TAMAR), Thayson Reis (SINPESCA/PA), Sergio Estima (NEMA), Pedro Fruet (CMA), Sabrina Oliveira (SINDIPI), Jocemar Mendonca (IP/SP), Rosangela Souza (IDEFLORBio), Paulo Flores*(ICMBio/APA Anhatomirim), Flavio Lima (UERN, CGR), Iara Somer* (CEPENE), Nilamon Junior* (TAMAR), Jose Lailson (MAQUA/UERJ), Danielle Monteiro (NEMA, FURG), Paulo Ott* (GEMARS), Eduardo Secchi* (FURG), Fernanda Attademo (CEMAM); Daniel* (PCCB)</t>
  </si>
  <si>
    <t>Áreas dos PMAP (SP, RJ, SC, Parana) e Costa Norte (ICMBIO), Rio Grande do Sul, RN, Pernambuco</t>
  </si>
  <si>
    <t>Costa brasileira</t>
  </si>
  <si>
    <t>Priorizar programas de monitoramento em andamento. Esse valor estimado seria para implementar um sistema de monitoramento no momento do desembarque. Lembrando que a ideia dessa ação é incentivar que o monitoramento seja incluído em monitoramento já existentes.</t>
  </si>
  <si>
    <t>Realizada por meio de atendimento a encalhes. Demanda contínua para programa de monitoramento. Contribuiremos com aplicação de questionários em associações e colônias de pesca da PB. Monitoramento foi e está sendo realizado através dos Projetos Toninhas - Funbio (FMA I, II e III), porém deve-se ressaltar que essa ação refere-se a articulação junto as Instituições que realizam o PMAP e outros controles de desembarque pesqueiro a fim de incluir dentro desses o monitoramento de capturas acidentais.</t>
  </si>
  <si>
    <t>relatórios de encalhe, Relatórios de necropsia e relatórios PMP-RN/CE. Relatório de execução de PMP em Alagoas (PMP Biota/PGS) 2019. Mobilização de pescadores artesanais e amadores para observação de bordo e coleta de dados. Esforço de pesca e CPUE das áreas amostradas FMA I, II e III.</t>
  </si>
  <si>
    <t xml:space="preserve">Fernanda Attademo, Flavio Lima, Bruno Stefanis Santos Pereira de Oliveira, Yedda Christina Bezerra Barbosa de Oliveira, Carolina Pacheco Bertozzi </t>
  </si>
  <si>
    <t>Apesar de ação estar em andamento, há limitações de recurso. Dificuldade em retomar reuniões devido à pandemia. Articulação junto as instituições executoras do PMAP.
Continuidade da ação. Gostaríamos de participar como colaboradores desta ação, pois é consonante com o projeto que temos em andamento: “Megafauna marinha ameaçada: uma abordagem participativa para execução de planos de ação nacional de tartarugas marinhas, pequenos cetáceos, peixes-bois e tubarões”, financiado pela Fundação Boticário, responsável técnico Bráulio Santos (LEAC/UFPB), CEPAN (instituição responsável), sendo o IPAS um executor de atividades e colaborador do projeto. Duração: 2019 a 2022. (Detalhes em https://issuu.com/fundacaogrupoboticario/docs/apostila-projetos-apoiados_r05_pg_s_f76a20119e3e91 - Páginas 38 a 40). Recomendo uma articulação do CMA junto ao IBAMA, Petrobras e instituições executoras do PMAP para avaliar a possibilidade de coleta de informações sobre capturas acidentais de pequenos cetáceos.</t>
  </si>
  <si>
    <t xml:space="preserve">Bruno Stefanis Santos Pereira de Oliveira (Instituto Biota de Conservação), Yedda Christina Bezerra Barbosa de Oliveira (Instituto Parahyba de Sustentabilidade - IPAS), Ingrid Oberg (CMA), Camila Ataliba (CMA), Vinícius Vendramini Cesário (Petrobrás)  </t>
  </si>
  <si>
    <t>a Petrobrás irá se reunir com a CGMAC sobre o uso dos dados do PMAP. O GAT deve estimular os pesquisadores a compartilhar os dados.</t>
  </si>
  <si>
    <t>1.3</t>
  </si>
  <si>
    <r>
      <t xml:space="preserve">Propor a inclusão de operações específicas de controle e fiscalização da pesca em áreas e períodos críticos de captura acidental de </t>
    </r>
    <r>
      <rPr>
        <i/>
        <sz val="11"/>
        <rFont val="Calibri"/>
        <family val="2"/>
      </rPr>
      <t>S. guianensis</t>
    </r>
    <r>
      <rPr>
        <sz val="11"/>
        <rFont val="Calibri"/>
        <family val="2"/>
      </rPr>
      <t xml:space="preserve"> e</t>
    </r>
    <r>
      <rPr>
        <i/>
        <sz val="11"/>
        <rFont val="Calibri"/>
        <family val="2"/>
      </rPr>
      <t xml:space="preserve"> T. gephyreu</t>
    </r>
    <r>
      <rPr>
        <sz val="11"/>
        <rFont val="Calibri"/>
        <family val="2"/>
      </rPr>
      <t>s, integrando diferentes esferas governamentais.</t>
    </r>
  </si>
  <si>
    <t>memórias e Atas de reuniões, oficios-resposta sobre a inclusão das ações no planejamento anual dos orgãos envolvidos</t>
  </si>
  <si>
    <t>Operações de fiscalização realizadas</t>
  </si>
  <si>
    <t>Leandro Aranha (Ibama)</t>
  </si>
  <si>
    <t>Tamy Muriel (Ibama), Igor Brito (Cofis/Ibama)*, Cristiano Souza (Ibama-RS), Sergio Estima (NEMA)</t>
  </si>
  <si>
    <t>áreas de maior ocorrência de capturas incidentais nos litorais N, NE, SE e S</t>
  </si>
  <si>
    <t>Litoral do Brasil</t>
  </si>
  <si>
    <t>Os planejamentos dos orgão federais deixaram de ser construídas com base nas informações dos técnicos (pioridades técnicas). No âmbito das Ucs, essas ações seriam mais viáveis atualmente. Depende dos dados de áreas prioritárias para operações de pesca como um todo. Foi proposto ao GAT e ao CMA aprodução de documento à CGFIS/IBAMA para que se ganhe força para a proposição de ações de fiscalização específicas que contemplem as áreas prioritárias para essas espécies.Por solicitação do articulador a COFIS/CGFIS/IBAMA encaminhou ofício a todas as Superintendências litorâneas  questionando sobre a ocorrência de operações voltadas para pesca de emalhe e se houve alguma específica para interação com cetáceos nos anos de 2019/2020. Os estados do AP/ES/SC/RS fizeram ações de fiscalização voltadas para a pesca de emalhe. O estado de SC fez operações específicas voltadas para cetáceos , sendo uma em função da amputação da cauda de uma baleia Juberte e para a pesca com botos em Laguna/SC.</t>
  </si>
  <si>
    <t xml:space="preserve">Os planejamentos dos orgão federais deixaram de ser construídas com base nas informações dos técnicos (pioridades técnicas). Depende dos dados de áreas prioritárias para operações de pesca como um todo. Não houve articulação para proposição de ações de fiscalização específicas para essas espécies, embora tenham ocorrido fiscalizações da pesca de emalhe em alguns estados. </t>
  </si>
  <si>
    <t>GAT, Leandro Aranha</t>
  </si>
  <si>
    <t>Adriana Miranda (CMA), Camila Domit (UFPR), Pedro Fruet (Kaosa, FURG)</t>
  </si>
  <si>
    <t>necessidade de fornecer a base técnica para os orgãos de fiscalização. Caso ocorra, incluir na base técnica informações sobre a captura intencional (caça). Encaminhar Ofício (GAT), para a coordenação de fiscalização do Ibama, demandando ações de fiscalização em áreas e épocas específicas (exemplo do PAN Tubarões). Aranha pode redigir (vale p/ 1.4 também).</t>
  </si>
  <si>
    <t>1.4</t>
  </si>
  <si>
    <r>
      <t xml:space="preserve">Articular e direcionar ações de fiscalizaçao de pesca para áreas e períodos críticos para a baleia-franca </t>
    </r>
    <r>
      <rPr>
        <i/>
        <sz val="11"/>
        <rFont val="Calibri"/>
        <family val="2"/>
      </rPr>
      <t>E. australis</t>
    </r>
  </si>
  <si>
    <t>Relatórios de fiscalização</t>
  </si>
  <si>
    <t>Ações de fiscalização realizadas</t>
  </si>
  <si>
    <t>Victor Pazin (ICMBio/Apa BF)</t>
  </si>
  <si>
    <t>IBAMA (Supes/SC)*; NEPOM/SC Polícia Federal*; PM Ambiental de Laguna/SC*; UCs de Florianópolis/CR9*</t>
  </si>
  <si>
    <t>Sul e Sudeste</t>
  </si>
  <si>
    <t>Açõs de fiscalização de pesca não iniciadas na temporada de baleia-franca (jul-nov)  em função da pandemia (Covid-19). Há pouco efetivo de fiscais disponíveis e a atividade pesqueira na região também encontra-se prejudicada. Indisponibilidade de fiscais federais para atuar na pesca (mesmo período de queimadas na Amazônia). O ICMBio está adquirindo embarcações para Ucs federais. Em SC e SP tem fóruns de fiscalização estadual (o GAT levar o tema aos fóruns pode ser uma boa estratégia). Em SP também existe um forum de fiscalização entre os órgãos. Seria interessante o Icmbio buscar acento neste fórum.</t>
  </si>
  <si>
    <t>Não houve ação de fiscalização de pesca até o momento.</t>
  </si>
  <si>
    <t xml:space="preserve">Quarentena. Lockdown. Baixo efetivo de fiscais em atividade de campo. </t>
  </si>
  <si>
    <t>Victor Fernando Volpato Pazin</t>
  </si>
  <si>
    <t>Articular com a PM Ambiental/SC (verificar o trabalho). Sugestões: GAT cobrar do ICMBio uso das embarcações nessas ações de fiscalização; o GAT e CMA poderiam indicar as ações a serem desenvolvidas na fiscalização.</t>
  </si>
  <si>
    <t>1.5</t>
  </si>
  <si>
    <t>Propor aos órgãos competentes a implementação de programas de observadores científicos de bordo nas pescarias de emalhe</t>
  </si>
  <si>
    <t>Proposta encaminhada aos órgaos competentes</t>
  </si>
  <si>
    <t>Programa de observadores científicos de bordo implementado</t>
  </si>
  <si>
    <t>Jocemar Mendonca (IP), Sabrina Oliveira (SINDIPI)*,Paula Salge (CEPSUL), Eron Paes (TAMAR), Roberto Warlich* (UNIVALI), Aline Bonfim (PCCB), Fernanda Attademo (CEMAM), Danielle Monteiro (NEMA, Furg), Paulo Ott* (GEMARS)</t>
  </si>
  <si>
    <t>Principais portos pesqueiros</t>
  </si>
  <si>
    <t>A retomada do Programa Nacional de Observadores de Bordo (ProBordo), bem como alteração no Art. 18 da IN12/2012 (embarcações menor que menor 20AB, deverão permitir acesso a observadores, quando solicitadas. Sugerimos que pelo menos 10% do esforço de pesca seja monitorado por observadores, abrangendo as diferentes pescarias) foram propostas no documento enviado pelo CEPSUL, juntamente com alguns membros do GAT do PAN Tubarões e SBEEL, na consulta pública de revisão da IN12/2012 realizada pela SAP. A proposta oficial para o Governo não foi elaborada, porem o NEMA, FURG, GMARS estão colocando observadores de bordo na frota industrial do RS.</t>
  </si>
  <si>
    <t xml:space="preserve">Proposta de Revisão da IN 12 /2012 com sugestão de retomada do PROBORDO e ampliação das embarcações de emalhe com observadores de bordo, enviadas via formulário eletrônico no site da SAP em maior deste ano (2020).  O CMA também solicitou, nesse formulário, que a SAP retome o Programa de Observadores de Bordo. Ainda não foi encaminhada uma proposta por Ofício. </t>
  </si>
  <si>
    <t>Paula Salge, Gabriel Rebouças, Fernanda Attademo, Sérgio Curi Estima</t>
  </si>
  <si>
    <t>O processo de consulta pública não garante que as sugestões enviadas pela proposta serão discutidas e até mesmo consideradas. Sem contato do articulador ou demanda enviada. Necessidade de demanda para elaboração de documento. falta de articulação com o atual governo federal. falta de articulação e interesse do atual governo federal em ter um programa de observador de bordo.
Elaborar uma nota técnica conjunta. tentar articular com os governos estaduais e ter programa estaduais de observadores de bordo.</t>
  </si>
  <si>
    <t>Articular proposta conjunta (Centros e PANs) p/ encaminhar p/ SAP. Buscar a participação dos Estados nos programas de observadores.</t>
  </si>
  <si>
    <t>1.6</t>
  </si>
  <si>
    <t>Avaliar o uso de alternativas tecnológicas e/ou operacionais para redução de capturas acidentais</t>
  </si>
  <si>
    <t>Relatórios de experimentos</t>
  </si>
  <si>
    <t xml:space="preserve">Eficiência das tecnologias e métodos testados </t>
  </si>
  <si>
    <t>Renata Emin (MPEG)</t>
  </si>
  <si>
    <t>R$ 100.000,00</t>
  </si>
  <si>
    <t>Carolina Bertozzi* (UNESP/BIOPESCA), Heloisa Sá (PCCB), Marta Jussara Cremer* (UNIVILLE), Marcos R. Rossi-Santos* (UFRB)</t>
  </si>
  <si>
    <t xml:space="preserve"> Baía Babitonga, APA da Baleia Franca, Baía de Todos os Santos (BA)</t>
  </si>
  <si>
    <t>litoral de Santa Catarina, Baía de Todos os Santos (BA) e entorno, litoral Norte (BA)</t>
  </si>
  <si>
    <t>Estamos trabalhando para a realização de um workshop sobre bycatch no Brasil, primeiramente voltado à toninha mas que poderá auxiliar na problemática de Sotalia também. O workshop vai ser realizado na RT, foi suspenso por conta da pandemia.</t>
  </si>
  <si>
    <t>Dificuldades tecnológicas, financeiras e políticas.</t>
  </si>
  <si>
    <t>Heloisa Cristina de Morais e Sá Leitão, Marta Jussara Cremer</t>
  </si>
  <si>
    <t>de extrema importância</t>
  </si>
  <si>
    <t>incluir workshops e reuniões com pescadores</t>
  </si>
  <si>
    <t>o custo está muito abaixo do necessário para a realização dos experimentos; coloquei 500.000</t>
  </si>
  <si>
    <t>Isac Alves (Articulação SE/S de Pescadores(as))</t>
  </si>
  <si>
    <t>deveria ser ampliado para outras áreas também, como Sepetiba</t>
  </si>
  <si>
    <t>buscar justificativa p/ aumentar o custo, se for o caso (qual o montante necessário?), demandar da articuladora e colaboradores. Solicitar a articuladora um detalhamento sobre a ação, como será implementada? Precisa melhorar a redação? Qual área? Qual petrecho? É importante visitar as comunidades de pesca e ouvir as propostas dos pescadores (essencial!).</t>
  </si>
  <si>
    <t>1.7</t>
  </si>
  <si>
    <t>Recomendar a normatização da atividade de desenredamento de baleias em consonância com protocolos internacionais</t>
  </si>
  <si>
    <t>Recomendação encaminhada</t>
  </si>
  <si>
    <t>normatização publicada</t>
  </si>
  <si>
    <t>Milton Marcondes (IBJ)*, Karina Groch* (Inst. Autralis), Victor Pazin (ICMBio/APA BF)*</t>
  </si>
  <si>
    <t>Litoral do NE, SE e S</t>
  </si>
  <si>
    <t>Custo relacionado à realização de uma Oficina de trabalho para finalização da minuta de norma</t>
  </si>
  <si>
    <t>O CMA está elaborando uma minuta para uma portaria sobre o desemalhe. Leandro e Milton são responsáveis pelos cursos no Brasil. Já existem propostas prévias de normativa (Ibama e ICMBio). O MMA está propondo um workshop p/ discutir a portaria (o processo está avançado). Já existe um protocolo internacional (CIB). Mas o próximo passo seria traduzir esse protocolo. Os treinamentos em diferentes estados são essenciais.</t>
  </si>
  <si>
    <t>GAT</t>
  </si>
  <si>
    <t xml:space="preserve">a normatização é fundamental (até para resguardar a vida humana). Só poderá desemalhar quem for capacitado e certificado, mas a idéia não é "engessar" o envolvimento das instituições. </t>
  </si>
  <si>
    <t>julho de 2021</t>
  </si>
  <si>
    <t>1.8</t>
  </si>
  <si>
    <r>
      <t xml:space="preserve">Monitorar tendências e parâmetros populacionais de </t>
    </r>
    <r>
      <rPr>
        <i/>
        <sz val="11"/>
        <rFont val="Calibri"/>
        <family val="2"/>
      </rPr>
      <t>S. guianensis</t>
    </r>
    <r>
      <rPr>
        <sz val="11"/>
        <rFont val="Calibri"/>
        <family val="2"/>
      </rPr>
      <t xml:space="preserve"> e </t>
    </r>
    <r>
      <rPr>
        <i/>
        <sz val="11"/>
        <rFont val="Calibri"/>
        <family val="2"/>
      </rPr>
      <t>T. gephyreus</t>
    </r>
    <r>
      <rPr>
        <sz val="11"/>
        <rFont val="Calibri"/>
        <family val="2"/>
      </rPr>
      <t xml:space="preserve"> em áreas de maior ocorrência de capturas acidentais</t>
    </r>
  </si>
  <si>
    <t>Relatórios técnicos e publicações</t>
  </si>
  <si>
    <t>Tendências avaliadas</t>
  </si>
  <si>
    <t>Pedro Fruet (ICMBio/CMA)</t>
  </si>
  <si>
    <t>Alexandre Azevedo* (MAQUA/UERJ), Fabio Daura Jorge* (UFSC), Rodrigo Genoves* (FURG/KAOSA), Paulo Ott* (GEMARS), Ignacio Moreno* (UFRS), Camila Domit* (UFPR), Paulo Flores* (ICMBio), Marcos César Santos* (USP); Marta Cremer* (Univile), Carolina Bezamat* (UFSC), Leonardo Flach* (IBC), Luciano Dalla Rosa* (FURG); Juliana Di Tullio (Furg / Kaosa)</t>
  </si>
  <si>
    <t>Estuário da Lagoa dos Patos e costa adjacente (RS); Litoral norte do Rio Grande do Sul (RS); Laguna (SC); Baia Norte (SC); Complexo estuarino de Paranaguá (PR); Cananéia (SP); Baia da Guanabara (RJ); Baia de Sepetiba (RJ); Baia da Ilha Grande (RJ); Baia da Babitonga (SC)</t>
  </si>
  <si>
    <t>Costa sul e sudeste do Brasil</t>
  </si>
  <si>
    <t>já temos estudos em andamento na Baía Babitonga. como algumas dessas atividades estavam sendo realizadas antes da Pandemia, já existem algumas informações coletadas. Embora prevista para ter inicio em 2021, esta ação de monitoramento encontra-se em andamento como parte de planos de monitoramento de longo-prazo que não estão necessariamente vinculados aos PAN. Dados de marcação-recaptura de T. gephyreus estão sendo coletados sistematicamente ao longo da costa do RS e SC, incluindo as localidades destacadas na ação. Projeto financiado pela FBPN garantirá coleta de dados desta espécie até o final de 2021 ao longo de sua principal área de ocorrência no Brasil. Em relação a S. guianensis os monitoramentos também estão acontecendo sistematicamente nas localidades do RJ e de SC (Baia de Babitonga) de forma sistemática, com previsão de continuidade em 2021. O mesmo parece estar ocorrendo no complexo estuarino  de Paranaguá e Cananéia, mas é necessário a confirmação pelos colaboradores que atuam nestas áreas.</t>
  </si>
  <si>
    <t>tese de doutorado sendo finalizada sobre tendências e parâmetros populacionais de Sotalia em Babitonga. Uma série de dados foram coletados e serão analisados assim que possível. Coleta de dados de marcação-recaptura.</t>
  </si>
  <si>
    <t>Tempo para analisar os dados. recursos financeiros e pessoal para a continuidade do monitoramento. Com a questão da Pandemia por COVID-19 todas as ações de campo estão canceladas até segunda ordem. Ainda não foi iniciada formalmente, mas a COVID 19 e a falta de recursos certamente são fatores limitantes no momento.</t>
  </si>
  <si>
    <t>Leonardo Flach, Marta Jussara Cremer, Ignacio Benites Moreno, Pedro F Fruet</t>
  </si>
  <si>
    <t>Articulação ainda iniciando. Pretendo formalizar com os colaboradores no segundo semestre de 2020.</t>
  </si>
  <si>
    <t>Pedro Castilho* (UDESC)</t>
  </si>
  <si>
    <t>usar dados do PMP para identificar áreas com maior captura incidental</t>
  </si>
  <si>
    <t>1.9</t>
  </si>
  <si>
    <t>Incentivar as discussões em fóruns locais de pesca artesanal que minimize os eventos de emalhamento e os prejuízos econômicos dos pescadores artesanais</t>
  </si>
  <si>
    <t>Discussões realizadas (memórias e Atas de reunioes)</t>
  </si>
  <si>
    <t>Propostas que contribuam para a diminuição de emalhamentos acordadas</t>
  </si>
  <si>
    <t>Gabriel Rebouças (ICMBio/CMA)</t>
  </si>
  <si>
    <t>Sérgio Estima (NEMA) e Izabel Gonçalves* (KAOSA), Heloisa Sá* (PCCB), ICMBio/APA-BF*, Ingrid Furlan (Ibama/SP)</t>
  </si>
  <si>
    <t>Litorais de RN, BA, SP, SC, RS</t>
  </si>
  <si>
    <t>Costa do Brasil</t>
  </si>
  <si>
    <t xml:space="preserve">Lembrar de incluir nas discusoes dos foruns outras tematicas relacionadas com as interaçoes negativas com cetáceos (colisoes). EX de foruns como: Conselhos de Ucs, GTs, Camaras tematicas. O custo estimado é relativo a diárias e passagens para participação de representantes do PAN em diferentes fóruns (4 reuniões/ano, por 5 anos) </t>
  </si>
  <si>
    <t>O CMA participa do Conselho Gestor da APA Marinha Litoral Centro de SP e do GT de pesca de emalhe das APAs de SP. Esses fóruns estão discutindo a pesca de emalhe e as capturas incidentais.</t>
  </si>
  <si>
    <t>Participação nas reuniões, apresentação do Guia de Identificação de Mamíferos Aquáticos e de dados do PMP sobre captura incidental. Memórias e atas de reunião.</t>
  </si>
  <si>
    <t>Gabriel Rebouças, Heloisa Cristina de Morais e Sá Leitão</t>
  </si>
  <si>
    <t>Grande dificuldade em discutir o assunto com os pescadores, alguns não reconhecem o problema. Trabalho restrito ao litoral de SP. Os CPGs Federais não estão em funcionamento.</t>
  </si>
  <si>
    <t>Vinícius Vendramini Cesário (Petrobrás), Isac Alves (Articulação SE/S de Pescadores(as))</t>
  </si>
  <si>
    <t>Cuidado com o uso dos dados do PMP (evitar reações contrárias)</t>
  </si>
  <si>
    <t>1.10</t>
  </si>
  <si>
    <t>Estabelcer programa contínuo de capacitação de desemalhe de acordo com Protocolo Internacional</t>
  </si>
  <si>
    <t>Curso de capacitação e  aquisição de equipamentos</t>
  </si>
  <si>
    <t>grupos treinados estabelecidos</t>
  </si>
  <si>
    <t>Flávio Lima* (UERN, CGR), Karina Groch (PBF)</t>
  </si>
  <si>
    <t>R$ 200.000,00/ano</t>
  </si>
  <si>
    <t>Se a atividade ocorreu, não foi informada para participação dos colaboadores. Ocorreu um curso de capacitação em São Sebastião em 2019 com apoio do CMA. A compra dos kits está em andamento (custo de R$ 200.000,00 cada). Já foram monitorados 4 emalhes de baleias em SC. Houve 1 treinamento em SC (APABF).</t>
  </si>
  <si>
    <t>Curso São Sebastião 2019. Treinamento SC 2019.</t>
  </si>
  <si>
    <t>Flavio Lima, Gabriel Rebouças</t>
  </si>
  <si>
    <t xml:space="preserve">
Sem contato do articulador ou de atividades relacionadas. Falta um programa de capacitação com recursos garantidos.
Melhor divulgação e participação da ação. O interesse e aporte de recursos das instituições é essencial. Continuar o treinamento em SP é uma prioridade. É importante que ocorra a notificação, para que as equipes sejam acionadas (rede). A reciclagem contínua (treinamento) é muito importante (o número de grupos deve ser relativamente limitado p/ o sucesso).</t>
  </si>
  <si>
    <t>Juan Flores (CMA)</t>
  </si>
  <si>
    <t>Na norma (1.7), estabelecer os critérios p/ os  interessados em treinamento contínuo. Divulgar melhor as informações sobre a ação no site do CMA (perigos, problemas, critérios).</t>
  </si>
  <si>
    <t>1.11</t>
  </si>
  <si>
    <t>Estimar os níveis de captura acidental de pequenos cetáceos e suas distribuições temporal e geográfica</t>
  </si>
  <si>
    <t>Publicações</t>
  </si>
  <si>
    <t>Estimativa de captura acidental</t>
  </si>
  <si>
    <t xml:space="preserve">Sério Estima (NEMA), Danielle Monteiro (NEMA, Furg), Fernanda Attademo (CEMAM), Alexandre Zerbini* (Instituto Aqualie); Alexandre Azevedo* (MAQUA); Leonardo Flach*(IBC); Daniel Danilewicz* (GEMARS); Camila Domit* (UFPR); Andre Barreto* (UNIVALLI); Marta Cremer* (UNIVILLE); Carolina Bertozzi* (UNESP); Marcos César Santos* (USP); Pedro Castilho* (UDESC); Jonatas Prado* (APA Baleia Franca/ICMBio); Milton Marcondes* (IBJ), Eduardo Secchi* (FURG), Flavio Lima* (UERN, CGR), Paulo Ott* (GEMARS) </t>
  </si>
  <si>
    <t>Alguns projetos em andamento estão em fase de análise de dados de capturas acidentais de P. blainvillei. Pretendo dar inicio formal a articulação desta ação no segundo semestre de 2020. Os dados dos PMP podem contribuir com a ação, mas para tanto, é necessário padronizar a identificação da causa da morte durante a necropsia das carcaças, pois na necorpisa é identificada a causa da morte, e entre as possíveis causas está a interação com a atividade pesqueira. O protocolo de cetáceos está em elaboração pelo CMA (inclui a determinação da causa mortis em encalhes).</t>
  </si>
  <si>
    <t xml:space="preserve">Artigo (prelo) sobre encalhes em PE, dissertação de mestrado no RN (Stella Almeida). Coleta de dados com desenho amostral específico para P. blainvillei e coleta de dados sistemáticas de monitoramento de praia nas regiões abrangidas pelo PMP. </t>
  </si>
  <si>
    <t>Falta de recurso. Falta de pessoal para executar o monitoramento. Recurso financeiro.</t>
  </si>
  <si>
    <t>Fernanda Attademo, Leonardo Flach, Pedro F Fruet, Bárbara Prates Carpeggiani</t>
  </si>
  <si>
    <t>Manter monitoramento sistematico. Viabilizar projetos com recursos financeioros. Sugere-se a elaboração de um protocolo de avaliação da causa de morte a ser utilizado por todas as equipes executoras de PMP ao longo da costa do Brasil durante as necropsias de carcaças registradas pelo monitoramento de forma  obter dados padronizados. Essa ação está relacionadas com a ação 3.8. Os dados de toninha devem ser utilizados apenas no PAN Toninha.</t>
  </si>
  <si>
    <t>Bárbara Prates Carpeggiani (Petrobras), Adriana Miranda (CMA)</t>
  </si>
  <si>
    <t>O protocolo que está sendo elaborado via Remab ajuda na execução da ação. Tem ação específica sobre protocolos (3.8)</t>
  </si>
  <si>
    <t>1.12</t>
  </si>
  <si>
    <t>Promover atividades de educação ambiental com pescadores sobre captura acidental de cetáceos</t>
  </si>
  <si>
    <t>Atas, memórias de reunião, relatórios técnicos, publicaçoes e materiais diversos</t>
  </si>
  <si>
    <t>Sensibilização e mudanças com reflexo nos níveis de capturas acidentais</t>
  </si>
  <si>
    <t>Flavio Lima (PCCB-UERN, Centro Golfinho Rotador)</t>
  </si>
  <si>
    <t xml:space="preserve">Lucas Cabral (ICMBio/PARNAMAR Abrolhos), Sergio Estima (NEMA), Maria Aparecida Ramos (CPP), Isabel Goncalves* (KAOSA), Bianca Alves Dias Martins Parizotto* (IMA/SC), Heloisa Sá (PCCB), Cinthya Gerling* (Projeto Golfinho Rotador) </t>
  </si>
  <si>
    <t>Ceará, Rio Grande do Norte, Pernambuco, Alagoas, Sergipe, Bahia, Rio de Janeiro, São Paulo, Santa Catarina e Rio Grande do Sul.</t>
  </si>
  <si>
    <t>Estados do Litoral Brasileiro</t>
  </si>
  <si>
    <t>Flavio entrará em contato com instituções especializadas para assumir articulação</t>
  </si>
  <si>
    <t>Apresentação CMA do Guia de Identificação de Mamíferos Aquáticos em reuniões das Ucs Marinhas de SP. Várias instituições e redes fazem campanhas de Educação Ambiental, incluindo sensibilização com pescadores.</t>
  </si>
  <si>
    <t>Memórias e ata de reunião. Atas de Reuniões APA Marinha Litoral Centro de SP e Parque Estadual Laje de Santos. ATAs, memórias de reuniões, lista de presença de curso de primeiros socorros e material gráficos.</t>
  </si>
  <si>
    <t xml:space="preserve">Heloisa Cristina de Morais e Sá Leitão, Gabriel Rebouças, Bruno Stefanis Santos Pereira de Oliveira </t>
  </si>
  <si>
    <t>Ocorreu adiamento das campanhas de 2020 devido a covid.</t>
  </si>
  <si>
    <t>Bruno Stefanis Santos Pereira de Oliveira (Instituto Biota de Conservação), Ingrid Oberg (CMA), Rodrigo Euzebio (Instituto Geopovos do Mar -IGPM), Catia Antonia da Silva (UERJ), Pedro Benicio (IGPM), Biopesca*</t>
  </si>
  <si>
    <t>A inclusão do Estado da PB, pois sei que existe um grupo que já tem projeto aprovado para trabalhar com megafauna marinha na UFPB</t>
  </si>
  <si>
    <t>1.13</t>
  </si>
  <si>
    <t>Propor a inclusão de operações específicas de fiscalização da captura intencional (caça)</t>
  </si>
  <si>
    <t>propostas encaminhadas</t>
  </si>
  <si>
    <t>Tamy Muriel (Ibama/Cofis), Igor Brito* (Ibama/Cofis)</t>
  </si>
  <si>
    <t>Litoral N e NE</t>
  </si>
  <si>
    <t>Articular o conhecimento tecnico com as instituicoes de fiscalizacao para a reducao da captura intencional</t>
  </si>
  <si>
    <t>Não houve andamento, pois a caça não tem sido registrada com frequência.</t>
  </si>
  <si>
    <t xml:space="preserve">Como o problema da caça das espécies do PAN tem sido pouco frequente, o GAT considerou que a ação tende a ser invável e possui baixa prioridade. </t>
  </si>
  <si>
    <t>Importante a informação de onde ocorrem capturas intencionais (base técnica p/ os órgãos de fiscalização). Pode ocorrer caça de Sotalia para uso como isca na pesca de lagosta (NE) e no Norte do Brasil. Mas no NE tem um tempo que não se registra carcaças descarnadas na praia. A fiscalização do finning diminuiu o uso como isca no N.</t>
  </si>
  <si>
    <t>Como o problema da caça das espécies do PAN tem sido pouco frequente, o GAT considerou que a ação tende a ser invável e possui baixa prioridade. Excluir a ação e colocar observação na 1.3.</t>
  </si>
  <si>
    <t>1.14</t>
  </si>
  <si>
    <t>Incentivar que os pescadores comuniquem entre si as ocorrências de cetáceos para evitar as capturas acidentais</t>
  </si>
  <si>
    <t>Oficinas em comunidade de pescadores</t>
  </si>
  <si>
    <t>Aumento de comunicação entre pescadores e diminuição das capturas acidentais</t>
  </si>
  <si>
    <t>Isac Alves (MPP)</t>
  </si>
  <si>
    <t>Sergio Estima (NEMA), Isabel Goncalves* (KAOSA), Renata Sousa-Lima* (UFRN), Heloisa Sá* (PCCB)</t>
  </si>
  <si>
    <t>Litoral do Rio de Janeiro</t>
  </si>
  <si>
    <t>Litoral brasileiro</t>
  </si>
  <si>
    <t>Contribuiremos com oficinas de manejo de animais capturados em rede de emalhe e sensibilização em comunidades pesqueiras paraibanas. O Projeto Toninhas do Funbio está abordando a questão, incluindo outras espécies.</t>
  </si>
  <si>
    <t>Memórias e atas de reuniões. Mobilização de pescadores artesanais e amadores para observação de bordo e coleta de dados</t>
  </si>
  <si>
    <t>Heloisa Cristina de Morais e Sá Leitão, Yedda Christina Bezerra Barbosa de Oliveira</t>
  </si>
  <si>
    <t>Houve dificuldade em retomar reuniões devido à pandemia, entretanto sem prejuízo ao andamento da ação.
Gostaríamos de participar como colaboradores desta ação, pois é consonante com o projeto que temos em andamento: “Megafauna marinha ameaçada: uma abordagem participativa para execução de planos de ação nacional de tartarugas marinhas, pequenos cetáceos, peixes-bois e tubarões”, financiado pela Fundação Boticário, responsável técnico Bráulio Santos (LEAC/UFPB), CEPAN (instituição responsável), sendo o IPAS um executor de atividades e colaborador do projeto. Duração: 2019 a 2022. (Detalhes em https://issuu.com/fundacaogrupoboticario/docs/apostila-projetos-apoiados_r05_pg_s_f76a20119e3e91 - Páginas 38 a 40)</t>
  </si>
  <si>
    <t>Yedda Christina Bezerra Barbosa de Oliveira (Instituto Parahyba de Sustentabilidade - IPAS), Ingrid Oberg (CMA), Carol Bertozzi* (Biopesca, UNESP), Vinícius Vendramini (Petrobras), Rodrigo Euzebio (Instituto Geopovos do Mar -IGPM), Catia Antonia da Silva (UERJ), Pedro Benicio (IGPM)</t>
  </si>
  <si>
    <t>litoral SP, PB e RN, SC e PR</t>
  </si>
  <si>
    <t>Avaliar contribuições do PMAP e PMP.</t>
  </si>
  <si>
    <t>1.15</t>
  </si>
  <si>
    <r>
      <t xml:space="preserve">Propor o ordenamento da pesca local em áreas de ocorrências de </t>
    </r>
    <r>
      <rPr>
        <i/>
        <sz val="11"/>
        <rFont val="Calibri"/>
        <family val="2"/>
      </rPr>
      <t>S. guianensis</t>
    </r>
    <r>
      <rPr>
        <sz val="11"/>
        <rFont val="Calibri"/>
        <family val="2"/>
      </rPr>
      <t xml:space="preserve"> e </t>
    </r>
    <r>
      <rPr>
        <i/>
        <sz val="11"/>
        <rFont val="Calibri"/>
        <family val="2"/>
      </rPr>
      <t>T. gephyreus</t>
    </r>
  </si>
  <si>
    <t>Proposta encaminhada</t>
  </si>
  <si>
    <t>Regionalização do ordenamento</t>
  </si>
  <si>
    <t>Maria Aparecida (CPP)</t>
  </si>
  <si>
    <t xml:space="preserve">Juliana Di Tullio (FURG/KAOSA), Isabel Goncalves* (KAOSA), Renata Sousa-Lima* (UFRN), Sérgio Estima (NEMA), Aline Bomfim Ventura* (PCCB-UERN/CEMAM) </t>
  </si>
  <si>
    <t>Laguna/SC e outras áreas relevantes para S. guianensis e T. gephyreus</t>
  </si>
  <si>
    <t>especialmente a rede de tres malhas e rede de multifilamento</t>
  </si>
  <si>
    <t>Ação em andamento por meio da participação de colaboradores no Plano de SC para T. gephyreus.</t>
  </si>
  <si>
    <t>Problemas relacionados a questões financeiras</t>
  </si>
  <si>
    <t>Aline da Costa Bomfim Ventura</t>
  </si>
  <si>
    <t>Entrar em contato com o IMA (Plano do Boto da Tainha)</t>
  </si>
  <si>
    <t>1.16</t>
  </si>
  <si>
    <t>Estimular a elaboração de acordos de pesca locais visando reduzir a captura acidental de cetáceos</t>
  </si>
  <si>
    <t>Acordos propostos</t>
  </si>
  <si>
    <t>Acordos assinados</t>
  </si>
  <si>
    <t>Isabel Goncalves (KAOSA), Renata Sousa-Lima* (UFRN), Sérgio Estima (NEMA), Flávio Lima (UERN, CGR)</t>
  </si>
  <si>
    <t>Litoral do Rio de Janeiro. Litoral do Rio Grande do Norte</t>
  </si>
  <si>
    <t xml:space="preserve">Vem sendo realizado somente trabalhos com a comunidade do RN, com palestras, cursos e educação ambiental </t>
  </si>
  <si>
    <t>Relatórios PMP-RN-CE</t>
  </si>
  <si>
    <t>Sem demanda por parte do articulador</t>
  </si>
  <si>
    <t>Flavio lima</t>
  </si>
  <si>
    <t>Ação estratégica para outras ações do PAN, por mobilizar os pescadores (importância de viabilizar recursos). Quais órgãos responsáveis em cada uma das áreas prioritárias para o PAN? Necessidade de reforçar trabalhos de monitoramento da pesca (esforço, áreas, capturas incidentais...) e de articulação pesquisadores e pescadores.</t>
  </si>
  <si>
    <t>Vinícius Vendramini (Petrobras), Ingrid Oberg (CMA), Camila Domit (UFPR), Camila Ataliba (CMA), Rodrigo Euzebio (Instituto Geopovos do Mar -IGPM), Catia Antonia da Silva (UERJ), Pedro Benicio (IGPM)</t>
  </si>
  <si>
    <t>Litoral de SP, PR</t>
  </si>
  <si>
    <t xml:space="preserve">Articular com os órgãos licenciadores a inclusão das ações do PAN como condicionantes ou compensação do licenciamento (quando houver relação direta). Verificar viabilidade de aplicação de recursos de compensação ambiental. </t>
  </si>
  <si>
    <t>Promover a disponibilidade das presas preferenciais para os cetáceos marinhos</t>
  </si>
  <si>
    <t>2.1</t>
  </si>
  <si>
    <t>Incentivar a participação de representantes do PAN nos GTs e Fóruns de gestão da pesca relacionadas às presas de cetáceos</t>
  </si>
  <si>
    <t>Propostas discutidas nos fóruns</t>
  </si>
  <si>
    <t>Inclusão da temática  (disponibilidade das presas preferenciais para os cetáceos marinhos) nas decisões desses fóruns</t>
  </si>
  <si>
    <t>Jocemar Mendonca (IP), Renata Sousa-Lima* (UFRN), Sérgio Estima (NEMA), Luiz Gustavo Cardoso* (Furg), Dérien Vernetti* (ICMBio/CEPSUL)</t>
  </si>
  <si>
    <t>Costa SE e S</t>
  </si>
  <si>
    <t>Mar Territorial e ZEE</t>
  </si>
  <si>
    <t>O foco deve priorizar a pesca de tainha e sardinha. O ideal seria a participação de especialistas em cetáceos nos Comitês Científicos dos CPGs. Os custos refletem possíveis passagens e diárias p/ participação de um representante/reunião em 10 reuniões/ano (5 anos).</t>
  </si>
  <si>
    <t>O tema ainda não foi abordado nos fóruns que o CMA participa (UCs de SP). Foi feito contato com pesquisadores para participar desses fóruns. Participação do CMA e pesquisadores na consulta online da SAP, recomendando a inclusão de especialistas em mamíferos aquáticos (colaboradores dos PAN) nos CPGs.</t>
  </si>
  <si>
    <t>Assunto difícil de ser abordado em fóruns com a participação dos pescadores, normalmente o problema das capturas incidentais é prioritário e já difícil de ser trabalhado. Os CPGs Federais não estão em funcionamento.  O único andamento foram as recomendações encaminhadas pelo CMA e pesquisadores para SAP, via formulário eletrônico.</t>
  </si>
  <si>
    <t>Gabriel Rebouças, Dérien Lucie Vernetti Duarte</t>
  </si>
  <si>
    <t>Ingrid Oberg (CMA), Adriana Miranda (CMA), buscar colaboradores para cada estado</t>
  </si>
  <si>
    <t>2.2</t>
  </si>
  <si>
    <t>Fomentar experimentos de equipamentos de redução de Bycatch (BRDs) de presas</t>
  </si>
  <si>
    <t>Relatórios técnicos dos experimentos</t>
  </si>
  <si>
    <t>Recomendação sobre o uso dos equipamentos</t>
  </si>
  <si>
    <t>Marlen Palheta (SEAP/DPOP)</t>
  </si>
  <si>
    <t>Derien Verneti (ICMBio/CEPSUL), Sabrina Oliveira (SINDIPI)</t>
  </si>
  <si>
    <t>Fomentar envolve recursos financeiros</t>
  </si>
  <si>
    <t>Foram realizados 11 testes com BRDs em pescarias de arrasto de camarões pela equipe do CEPSUL-ICMBio e do projeto REBYC II - LAC - FAO -GEF no Sudeste e Sul. Os resultados encontram-se em fase de análise. Foram feitos testes no NE e SE/S, no âmbito do REBYC.</t>
  </si>
  <si>
    <t>Carolina Amorim da Silva Bittencourt, Dérien Lucie Vernetti Duarte</t>
  </si>
  <si>
    <t>Custos da ação. O desafio principal esta na manutenção da continuidade de experiementos e diálogo sobre o uso de BRDs com os Pescadores.
A SAP/MAPA incorporou a Ação 2.2 ao seu planejamento interno de atividades e, a princípio, o prazo parece razoável para realização do produto proposto.</t>
  </si>
  <si>
    <t xml:space="preserve">Convidar o Renan Paitach ou Dérien (CEPSUL). </t>
  </si>
  <si>
    <t>Sugiro que seja incluído algum pesquisador que tenha trabalhado com equipamentos de redução de Bycath como colaborador, ou, até mesmo, como articulador da ação, estando nesse último caso a SAP/MAPA como colaboradora da ação Venâncio Guedes de Azevedo - IP/Ubatuba* (venancio.azevedo@sp.gov.br)</t>
  </si>
  <si>
    <t>Sugiro que o item seja dividido em duas áreas de atuação, com diferentes articuladores e colaboradores. As áreas seriam: Sudeste e Sul; Norte e Nordeste. (não aceita)</t>
  </si>
  <si>
    <t>2.3</t>
  </si>
  <si>
    <t>Propor manejo de pesca com base nas áreas de ocorrência de presas preferenciais</t>
  </si>
  <si>
    <t xml:space="preserve">Proposta elaborada e encaminhada </t>
  </si>
  <si>
    <t>Medidas de manejo implementadas</t>
  </si>
  <si>
    <t>Sabrina Oliveira (SINDIPI)</t>
  </si>
  <si>
    <t>Maria Aparecida Ramos (CPP), Jocemar Mendonca (IP), Leandro Aranha (IBAMA)*, Marlen Palheta (SEAP/DPOP)*, Roberta Holmes (MMA/DESP), Gabriel Reboucas (ICMBio/CMA), Paula Salge (ICMBio/CEPSUL), Rafela Mourão (ICMBio/CEPNOR)*, Iara Sommer (ICMBio/CEPENE)*</t>
  </si>
  <si>
    <t>Litoral SE e S</t>
  </si>
  <si>
    <t>Custos da ação e integração entre colaboradores e articulador para desenvolver a ação. não ter iniciado, e por não ser especialista em conteúdo estomacal de cetáceos</t>
  </si>
  <si>
    <t>Carolina Amorim da Silva Bittencourt, Sabrina de Oliveira</t>
  </si>
  <si>
    <t xml:space="preserve">mudança de articulador </t>
  </si>
  <si>
    <t>alterar articulador Camila Ataliba (CMA)</t>
  </si>
  <si>
    <t>alterar articulador, mas gostaria de ser colaborador. Sabrina de Oliveira (SINDIPI)</t>
  </si>
  <si>
    <t>Promoção da melhoria da sanidade e bem-estar dos cetáceos marinhos</t>
  </si>
  <si>
    <t>3.1</t>
  </si>
  <si>
    <t>Apoiar a implantação e a manutenção de centros de reabilitação para cetáceos marinhos</t>
  </si>
  <si>
    <t>Memórias de reunião, ofícios</t>
  </si>
  <si>
    <t xml:space="preserve">centros de reabilitação implantados
e/ou adequadamente mantidos </t>
  </si>
  <si>
    <t xml:space="preserve"> Fábia Luna (ICMBio/CMA)</t>
  </si>
  <si>
    <t>Fernanda Attademo (CEMAM/RN); Leandro Valentim (CGMAC/IBAMA); Bárbara Carpeggiani (Petrobrás); Flávio Lima* (UERN, CGR), Luciana Plastino Ramos* (Ibama/Supes/MG), Carla C. M. Gomes Schlindwein (IMA/SC), Luciano Reis (IMA)*, Paula Canabarro (CRAM/FURG), Valéria Ruoppolo (Aíuka), Augusto Boaviagem (PCCB), Rodolfo da Silva* (AIUKA)</t>
  </si>
  <si>
    <t>Areias Branca (RN); Natal (RN)</t>
  </si>
  <si>
    <t>Proposta de centro de manutenção temporária de pequenos cetáceos no RN. Em fase de implantação de projeto de manutenção temporária de pequenos cetáceos não oleados no RN, projeto de manutenção temporária de peq. cetáceos oleados no RN, CE, PI e MA. O CMA tem acompanhado a implementação dos PMPs e reforçado a importância dos Centros de Reabilitação. Nós adquirimos um terreno, e estamos em processo de licenciamento para implantação de um centro de reabilitação em Alagoas (todo projeto já com financiamento).</t>
  </si>
  <si>
    <t>relatórios. Relatórios. Participação em eventos (e.g. inauguração de Centros, RAC PMP Bacia de Santos, reuniões PMP) e elaboração de NTs. No âmbito dos projetos de monitoramento de praias (PMP) existem centros de reabilitação para cetáceos marinhos. No Sul/Sudeste existem ao menos 7 centros: Florianópolis, Pontal do Paraná, Cananéia, Guarujá, Ubatuba, Angra dos Reis e Araruama.  Terreno adquirido, projetos elaborados e termo de referencia de licenciamento emitido pelo órgão licenciador.</t>
  </si>
  <si>
    <t xml:space="preserve">Fernanda Attademo, Flavio Lima. Fabia Luna, Bárbara Prates Carpeggiani, Bruno Stefanis Santos Pereira de Oliveira </t>
  </si>
  <si>
    <t>Falta de recurso. Falta de recurso. Em função da pandemia, algumas atividades foram suspensas. Alto custo dos Centros e baixa disponibilidade de recursos financeiros. Não houve contato da articuladora da ação com os colaboradores. Apenas problemas técnicos mínimos com o licenciamento.
Importância de discutir as possibilidades de garantir a continuidade dos PMPs a longo prazo. Sugere-se a criação de um check-list descrevendo a estrutura mínima necessária para um centro de reabilitação de cetáceos marinhos. Risco da volta do cativeiro de cetáceos no Brasil (a legislação é frágil).</t>
  </si>
  <si>
    <t>Surgiu a proposta "Apoiar a implantação e a manutenção de centros de reabilitação para cetáceos marinhos, preferencialmente nas instituições que compõem a REMAB" (mas não foi não aceita por consenso)</t>
  </si>
  <si>
    <t>Sugere-se que os produtos previstos para a ação sejam melhor especificados em termos quantitativos, assim como se defina o que é "adequadamente mantidos". "Check list" da estrutura mínima necessária</t>
  </si>
  <si>
    <t>Sugere-se melhor esclarecer o custo dessa ação, visto que não está claro como a mesma será atendida com um orçamento de apenas 6 mil reais.  6.000.000,00</t>
  </si>
  <si>
    <t xml:space="preserve"> Bruno Stefanis Santos Pereira de Oliveira (Instituto Biota de Conservação)</t>
  </si>
  <si>
    <t>Sim, as localidades indicadas na ação são apenas duas: Areia Branca e Natal, ambas no RN, sendo que existem diversos Estados brasileiros onde não há qualquer instalação de reabilitação de cetáceos.  inclusão de Alagoas, ES e BA</t>
  </si>
  <si>
    <t>Os critérios para instalação dos Centros e reabilitação da fauna devem ser discutidos e validados pela REMAB. Avaliar a inclusão de instituições que possuem Centros de reabilitação na REMAB. Necessidade de profissionais com experiência. Avaliar a possibilidade de que a preferência deveria estar no apoio às instituições na REMAB (não foi consenso no GAT).</t>
  </si>
  <si>
    <t>3.2</t>
  </si>
  <si>
    <t>Propor normativa específica para reabilitação de cetáceos marinhos</t>
  </si>
  <si>
    <t>Normativa proposta</t>
  </si>
  <si>
    <t>Normativa publicada</t>
  </si>
  <si>
    <t>Gláucia Pereira de Sousa (ICMBio/CMA)</t>
  </si>
  <si>
    <t xml:space="preserve">Fernanda Attademo (CEMAM/RN); Leandro Valentim (CGMAC/IBAMA); Milton Marcondes (IBJ); Cristiane Kolesnikovas* (R3 animal); Luciana Plastino Ramos* (Ibama/Supes/MG); Augusto Boaviagem* (PCCB), Rodolfo Silva* (AIUKA); Valeria Ruopollo* (AIUKA); Paula Canabarro* (CRAM/FURG) </t>
  </si>
  <si>
    <t xml:space="preserve">Incluir na IN proposta os demais mamíferos aquáticos. 
Apesar de existir as IN 03/2002 e IN 22/2012, falta normatização sobre reabilitação de cetáceos  </t>
  </si>
  <si>
    <t>Necessita iniciar reunião de delineamento para a proposta de minuta da IN . Ação precisa ser discutida em reunião com pesquisadores envolvidos no PAN e /ou REMAB</t>
  </si>
  <si>
    <t>Fernanda Attademo, Gláucia Pereira de Sousa</t>
  </si>
  <si>
    <t>Realizar uma reunião virtual e circular documento para contribuição</t>
  </si>
  <si>
    <t>maio de 2021</t>
  </si>
  <si>
    <t>julho de 2022</t>
  </si>
  <si>
    <t>3.3</t>
  </si>
  <si>
    <t>Listar patógenos com potencial de impactar as populações de cetáceos marinhos</t>
  </si>
  <si>
    <t>Publicações 
(Artigos científicos; 
Relatório técnico)</t>
  </si>
  <si>
    <t>Patógenos identificados</t>
  </si>
  <si>
    <t>Fernanda Attademo (CEMAM/RN)</t>
  </si>
  <si>
    <t xml:space="preserve">Cristiane Kolesnikovas* (R3 animal), Valéria Ruoppolo* (Aíuka), Luciano Reis* (IMA), Augusto Boaviagem (PCCB), Katia Groch* (USP) </t>
  </si>
  <si>
    <t>Todo Brasil</t>
  </si>
  <si>
    <t>Trabalhos em andamento.</t>
  </si>
  <si>
    <t xml:space="preserve">Lista de publicações que contribuem com esta ação:
1. Groch, K. R.; Díaz-Delgado, J.; Santos-Neto, E. B. et al. The pathology of cetacean morbillivirus and comorbidities in Guiana dolphin during an unusual mortality event, Brazil (2017-2018). Vet. Pathol., p. Published online 23 Sep. 2020.
2. Díaz-Delgado, J.; Groch, K. R.; Ramos, H. G. et al. Fatal Systemic Toxoplasmosis by a Novel Non-archetypal Toxoplasma gondii in a Bryde’s Whale (Balaenoptera edeni). Frontiers in Marine Science, v. 7, p. 336. 2020.                                                                                                                    3. Groch, K. R.; Colosio, A. C.; Marcondes, M. C. et al. Novel cetacean morbillivirus in Guiana dolphin, Brazil. Emerg. Infect. Dis., v. 20, p. 511-3. 2014.                                                                                                                           4. Groch, K. R.; Kolesnikovas, C. K. M.; De Castilho, P. V. et al. Cetacean morbillivirus in Southern Right Whales, Brazil. Transboundary and Emerging Diseases, v. 66, p. 606–610. 2019.
5. Costa-Silva, S.; Sacristán, C.; Gonzales-Viera, O. et al. Toxoplasma gondii in cetaceans of Brazil: a histopathological and immunohistochemical survey. Revista Brasileira de Parasitologia Veterinária, v. 28, p. 395-402. 2019.
6. Sánchez‐Sarmiento, A. M.; Carvalho, V. L.; Díaz‐Delgado, J. et al. Molecular, serological, pathological, immunohistochemical and microbiological investigation of Brucella spp. in marine mammals of Brazil reveals new cetacean hosts. Transboundary and Emerging Diseases, v. 66, p. 1674-1692. 2019.                                                                       7. Sanchez-Sarmiento, A. M.; Carvalho, V. L.; Meirelles, A. C. O. et al. Survey of Brucella spp. and Leptospira spp. antibodies in cetaceans and manatees of the Amazon basin and Atlantic Ocean, Brazil. Dis Aquat Organ, v. 132, p. 1-11. 2018.
8. Sanchez-Sarmiento, A. M.; Carvalho, V. L.; Sacristan, C. et al. Brucellosis in a Clymene dolphin (Stenella clymene) stranded in Brazil. Transboundary and Emerging Diseases, v. 65, p. 289-291. 2018.
</t>
  </si>
  <si>
    <t>Kátia Groch</t>
  </si>
  <si>
    <t>Identificar os patógenos de maior risco e as áreas ao longo da costa brasileira</t>
  </si>
  <si>
    <t>Lista dos patógenos, com direcionamento de prioridades de recursos e pesquisas</t>
  </si>
  <si>
    <t xml:space="preserve"> Camila Domit (UFPR)</t>
  </si>
  <si>
    <t>3.4</t>
  </si>
  <si>
    <t>Pesquisar correlação entre fatores estressantes e incidência de doenças em cetáceos marinhos</t>
  </si>
  <si>
    <t xml:space="preserve">Principais fatores estressantes identificados que geram doenças </t>
  </si>
  <si>
    <t>Milton Marcondes (IBJ)</t>
  </si>
  <si>
    <t xml:space="preserve">Fernanda Attademo (CEMAM/RN); José Laílson* (MAQUA/UERJ); Kátia Groch* (FMVZ-USP); Gláucia Sousa (ICMBio/CMA), Renata Sousa-Lima* (UFRN), Augusto Boaviagem* (PCCB), Leonardo Flach* (IBC); Fábio Daura-Jorge* (UFSC) </t>
  </si>
  <si>
    <t>Laguna (SC), Lagoa dos Patos (RS), Baia de Sepetiba; Baia de Guanabara</t>
  </si>
  <si>
    <t>Litoral Brasileiro</t>
  </si>
  <si>
    <t xml:space="preserve">esta ação é complementar ao Objetivo 10 (perda de habitat) </t>
  </si>
  <si>
    <t xml:space="preserve">Estão em andamento pesquisas sobre o tema, como o mestrado Glaucia souza (CMA); e o artigo sobre brucella em cetáceos (Souza et al sendo finalizando); além de trabalhos relacionados aos PMPs.  </t>
  </si>
  <si>
    <t xml:space="preserve">                                                                      
Groch, K. R.; Catão-Dias, J. L.; Groch, K. R. et al. Pathologic findings and causes of death in southern right whales Eubalaena australis, Brazil. Dis. Aquat. Organ., v. 137, p. 23-31. 2019.
</t>
  </si>
  <si>
    <t>Quando consultei os colaboradores não obtive retorno.  Falta de recurso para realização de exames específicos</t>
  </si>
  <si>
    <t>Milton Cesar C. Marcondes, Fernanda Attademo, Bárbara Prates Carpeggiani, Kátia Groch</t>
  </si>
  <si>
    <t>Necessário articulação com ação 10.  Manter a atividade com continuidade e com exigência nos PMPs. Sugere-se adotar o Índice de Saúde (IS) desenvolvido no PMP-BS nos demais projetos de monitoramento de praias, assim como também por outros projetos que realizam necropsias das carcaças registradas pelo monitoramento. Assim será possível observar as doenças prevalentes, e se existe variação espacial e temporal do IS.                                    Abaixo, seguem publicações que contribuem com esta ação, a primeira mais em relação ao conhecimento básico da incidência de doenças de certas espécies e a segunda sobre técnicas que podem ser aplicadas para auxiliar na pesquisa dessa correlação:    Groch, K. R.; Diaz-Delgado, J.; Marcondes, M. C. C. et al. Pathology and causes of death in stranded humpback whales (Megaptera novaeangliae) from Brazil. PLoS One, v. 13, p. e0194872. 2018.
Diaz-Delgado, J.; Ressio, R.; Groch, K. R. et al. Immunohistochemical investigation of the cross-reactivity of selected cell markers in formalin-fixed, paraffin-embedded lymphoid tissues of Franciscana (Pontoporia blainvillei). Vet Immunol Immunopathol, v. 200, p. 52-58. 2018.</t>
  </si>
  <si>
    <t>Sugere-se incluir as médicas veterinárias Cristiane Koleniskovas* (Associação R3 Animal), Cláudia Carvalho* (Mineral) e Daphne Wrobel* (Econservation), as quais são coordenadores veterinárias do PMP-BS Área SC/PR, SP e RJ, respectivamente, e são responsáveis pelo cálculo do Indice de Saúde das necropsias realizadas no monitoramento. Camila Domit (UFPR)</t>
  </si>
  <si>
    <t>Observa-se que o IS tem piora no litoral do PR, SP e RJ.</t>
  </si>
  <si>
    <t>Sugestão para o CMA organizar uma reunião virtual com os articuladores e colaboradores de Ações (bem como novos atores) que não tiveram inicio como previsto visando estabelecer forma de implementar a ação. Importância do fortalecimento da capacitação e comunicação no tema (interface PAN e REMAB), com particpiação das pessoas que participam de grupos internacionais. Envolver o articulador em discussões sobre o Indice de Saúde.</t>
  </si>
  <si>
    <t>3.5</t>
  </si>
  <si>
    <t xml:space="preserve">Identificar e monitorar alterações comportamentais decorrentes de impactos antrópicos
</t>
  </si>
  <si>
    <t xml:space="preserve">Principais fatores identificados e monitoramento para todas as espécies </t>
  </si>
  <si>
    <t>José Martins (ICMBio - Noronha)</t>
  </si>
  <si>
    <t>Leonardo Wedekin* (Socioambiental consultores); Marcos Rossi* (UFRB); Flávio Lima* (UERN, CGR); Fernanda Attademo (CEMAM-RN); André Barreto (UniVali); Fábio Daura Jorge* (UFSC), Renata Sousa-Lima* (UFRN), Artur Andriolo* (UFJF e Instituto Aqualie), Pedro Fruet (ICMBio/CMA); Paulo César Simões-Lopes* (UFSC); Ignácio Moreno* (UFRGS); Marta Cremer* (UNIVILE)</t>
  </si>
  <si>
    <t xml:space="preserve">Litorais do RN, PE, BA, RJ, SP, SC e RS. </t>
  </si>
  <si>
    <t>Zona costeira e ilhas oceânicas</t>
  </si>
  <si>
    <t>conversar com objetivo 10 (perda de habitat).
Foi alterada por que os parâmetros de saúde foram incluídos numa nova ação de programa de monitoramento</t>
  </si>
  <si>
    <t>Realizada no âmbito do PMP-RN-CE e por meio de trabalhos de pós graduação (mestrado) na UERN. Realização de uma atividade de avaliação sonora subaquatica no porto do pecém-CE. No RN não foi realizada. tivemos uma coleta de dados acústicos como parte de uma tese de doutorado, mas os dados ainda precisam ser analisados. como algumas dessas atividades estavam sendo realizadas antes da Pandemia, já existem algumas informações coletadas. O pesquisador Artur Andriolo e seu grupo do LABEC-Instituto Aqualie vem:
1) estudando o impacto das emissões sonoras do "air gun" durante a prospecção sísmica no comportamento dos odontocetos.
2) Como segundo projeto está o estudo das alterações produzidas em cetáceos costeiros relativos ao acidente de Mariana (Projeto Samarco-FEST) na Foz do Rio Doce, ES.</t>
  </si>
  <si>
    <t>Dissertação de mestrado Stella Almeida, relatórios PMP-RN-CE. Relatório.dados coletados. Uma série de dados foram coletados e serão analisados assim que possível. 1) Relatório para empresa ambiental relativo ao licenciamento de atividade de exploração sísmica encaminhado em 2019.
2) Relatório de um ano de atividades na região da Foz do Rio Doce, encaminhado para o Comitê Organizados das ações de mitigação dos impactos. Avaliação de Impacto da implantação de bombas submersas de captação de água do mar em Fernando de Noronha. PMC-Bacia de Santos.</t>
  </si>
  <si>
    <t>Flavio Lima, Marta Jussara Cremer, Ignacio Benites Moreno, Artur Andriolo</t>
  </si>
  <si>
    <t xml:space="preserve">Problemas relatados (que não afetaram o andamento): Falta de recurso. pessoal para análise. Com a questão da Pandemia por COVID-19 todas as ações de campo estão canceladas até segunda ordem. </t>
  </si>
  <si>
    <t>Barbara Carpeggiani (Petrobras), Leandro Valentim (Ibama)</t>
  </si>
  <si>
    <t>O recurso previsto como "custo" não é suficiente considerando a abrangência geográfica da ação (Flávio). Rever estimativa de custo.</t>
  </si>
  <si>
    <t>3.6</t>
  </si>
  <si>
    <t xml:space="preserve">Incentivar a criação de uma rede de bancos de amostras biológicas dos cetáceos marinhos para avaliação da sanidade (doenças e contaminantes), bem como o depósito de amostras nestes bancos
</t>
  </si>
  <si>
    <t xml:space="preserve">Bancos de amostras estruturados; 
rede criada e implementada; 
memória de reunião; </t>
  </si>
  <si>
    <t xml:space="preserve">Aumento do conhecimento da história natural da sanidade dos animais </t>
  </si>
  <si>
    <t xml:space="preserve">Flávio Lima (UERN, CGR); Fernanda Attademo (CEMAM-RN); André Barreto (UniVali);  Milton Marcondes (IBJ); Bárbara Carpeggiani (Petrobrás); Paula Canabarro* (CRAM/Furg), Valéria Ruoppolo* (Aíuka), Luciano Reis* (IMA), Katia Groch* (USP) , Andrea Maranho* (Gremar), Carolina Bertozzi* (UNESP) </t>
  </si>
  <si>
    <t>Banco de amostras catalogados. Segunda a coordenadora do ICMBio/CMA, Fábia Luna, o banco já existe e conforme informação divulgada na 6ª RAC do Comitê Técnico do PMP-BS ocorrida em Santos nos dias 02 e 03/12/2019. No entanto, não foi formalizado à PETROBRAS, como responsável pela execução do PMP-BS, quais são as amostras que existem interesse de serem armazenadas, assim como o local de armazenamento para que as amostras sejam enviadas. Em relação ao banco de amostras biológicas de albatrozes e petréis, houve uma comunicação do ICMBio/CEMAVE orientando sobre a coleta e o local de armazenamento.                                                                          Amostras de cetáceos de diversas instituições da costa brasileira tem sido depositadas no Laboratório de Patologia Comparada de Animais Selvagens (LAPCOM), mantido na Faculdade de Medicina Veterinária e Zootecnia da Universidade de São Paulo, sob coordenação do Prof. José Luiz Catão Dias. As amostras foram depositadas como contribuição das instituições parceiras para diversos projetos de pesquisa desenvolvidos e em desenvolvimento no LAPCOM.</t>
  </si>
  <si>
    <t>Banco de dados, publicações (Glaucia Souza, CMA)</t>
  </si>
  <si>
    <t>Fernanda Attademo, Bárbara Prates Carpeggiani, Gláucia Pereira de Sousa, Kátia Groch</t>
  </si>
  <si>
    <t xml:space="preserve"> 1) Formalizar as empresas responsáveis pela execução dos projetos de monitoramento de praias sobre a existência do banco de amostras biológicas;
2) Relacionar as amostras que devem ser coletadas, o procedimento de armazenamento, e de transporte das amostras até o banco de amostras biológicas;
3) Relacionar as prioridades de pesquisa a serem desenvolvidas;
4) Buscar fontes de financiamento;
5) Divulgar os resultados.                                                                                                  A coleta de amostras independe do PMP ou protocolos do PMP (a idéia é ter um banco nacional). É importante padronizar as formas de coleta, tipos de dados, formas de armazenamento (pode ser via capítulo no protocolo de cetáceos da REMAB). É possível utilizar o espaço do CEPTA/ICMBio para o armazenamento. Qual o tamanho do banco que já existe? Qual infraestrutura necessária? O mais importante seria conhecer o que já existe em várias instituições, as amostra físicas podem ficar em diferentes instituições e existir um banco virtual nacional.              Problemas relatados (que não afetaram o andamento): Necessita definição de local para armazenamento das amostras e envio de informação dos bancos de amostras para o CMA. Considero que está faltando articulação e comunicação para que as instituições que executam o PMP-BS (Santa Catarina, Paraná, São Paulo e Rio de Janeiro) coletem as amostras nos cetáceos necropsiados, e as encaminhem para o banco de amostras biológicas. Ação precisa ser discutida em reunião com pesquisadores envolvidos no PAN e /ou REMAB. </t>
  </si>
  <si>
    <t>Entre os produtos deve estar a elaboração e divulgação do protocolo de coleta, armazenamento e transporte das amostras. Assim como o sistema de gerenciamento das amostras armazenadas. (ok)</t>
  </si>
  <si>
    <t>julho de 2024</t>
  </si>
  <si>
    <t>Camila Ataliba (CMA), Juan Flores (CMA)</t>
  </si>
  <si>
    <t>3.7</t>
  </si>
  <si>
    <t>Propor a revisão da parte de reintrodução e soltura de animais da IN Ibama 179 de 2008</t>
  </si>
  <si>
    <t>IN revisada e publicada</t>
  </si>
  <si>
    <t>Fernanda Attademo (CEMAM/RN); Cristiane Kolesnikovas* (R3 animal); Leandro Valentim (CGMAC/IBAMA); Luciana Plastino Ramos* (Ibama/Supes/MG); Carla C. M. Gomes Schlindwein (IMA-SC); Augusto Boaviagem* (PCCB)</t>
  </si>
  <si>
    <t>A IN Ibama 179/2008 foi revogada pela IN ICMBio 23/2014</t>
  </si>
  <si>
    <t>A ação ainda não foi iniciada diretamente. O protocolo de reintrodução, em elaboração pelo CMA no âmbito da REMAB, irá contribuir para ação.</t>
  </si>
  <si>
    <t>Ainda sem produtos.</t>
  </si>
  <si>
    <t>Ação precisa ser discutida em reunião com pesquisadores envolvidos no PAN e /ou REMAB</t>
  </si>
  <si>
    <t xml:space="preserve">Analisar e revisar as normativas referentes à reintrodução e soltura de cetáceos no Brasil </t>
  </si>
  <si>
    <t>Como produto, tbm inserir o protocolo de reintrodução em fase de elaboração</t>
  </si>
  <si>
    <t>3.8</t>
  </si>
  <si>
    <t xml:space="preserve">Revisar os protocolos da Rede de Encalhe e Informação de Mamíferos Aquáticos do Brasil - REMAB </t>
  </si>
  <si>
    <t xml:space="preserve">Protocolos </t>
  </si>
  <si>
    <t>Aplicação dos protocolos</t>
  </si>
  <si>
    <t xml:space="preserve">Fernanda Attademo (CEMAM/RN), Valéria Ruopolo* (Aíuka), Rodolfo Silva* (Aíuka), Luciano Reis* (IMA), Aline Bonfim* (PCCB), Adriana Miranda (ICMBio/CMA), Paula Canabarro* (CRAM/FURG); André Barreto* (UNIVALI); Camila Domit* (UFPR); Elitieri Neto* (MAQUA); Glaucia Sousa (ICMBio/CMA), Flávio Lima(UERN, CGR); Daniel Solon* (CEMAM); Augusto Boaviagem (PCCB-UERN), Simone Almeida* (UFRN) </t>
  </si>
  <si>
    <t xml:space="preserve">Criar protocolos sanitários para avaliação e monitoramento de doenças emergentes dos animais em vida livre 
</t>
  </si>
  <si>
    <t>Levantamento bibliográfico. Foi solicitado em abril de 2019 o envio dos textos dos protocolos. No caso dos cetáceos, nem todos os capítulos foram enviados, mas os que foram, não foi realizada a revisão do texto e nem fornecido o retorno sobre os capítulos encaminhados. Deixou de ser repassada a informação pelo articulador e a atividade foi parada, sem maiores informações. Alguns capitulos encaminhados para o articulador, mas sem retorno do recebimento ou revisão. Material enviado, mas sem informações sobre o andamento. Já houve grande avanço, mas pode haver atraso na data prevista para entrega do produto. Contribuições em andamento com o desenvolvimento do protocolo da REMAB.</t>
  </si>
  <si>
    <t>Estruturação dos protocolos definidas. Pontos focais e colaboradores assinalados. Primeira versão dos textos de aproximadamente 70% dos capítulos previstos já foram enviados em 2019 para o CMA. Protocolo do CMA sobre Diagnóstico e Avaliação dos Efeitos da Pesquisa Sísmica em Mamíferos Aquáticos</t>
  </si>
  <si>
    <t>Recursos financeiros.   Questões organizacionais. Necessidade de retorno e revisão sobre os capitulos já encaminhados desde ago-out/2019 e solicitar que os demais colaboradores encaminhem os capitulos restantes. apenas necessita maior articulação e melhor envolvimento dos colaboradores. Falta de retorno sobre o recebimento do protocolo. Necessidade de retorno sobre o andamento do protocolo. Falta o envio de informações p/ o CMA por parte de certos parceiros. Faltou uma devolutiva do CMA para os parceiros que mandaram informações. Muitas pessoas envolvidas, o que dificulta organização. O CMA optou por dar foco no protocolo de sirênios e no meio do processo houveram mudanças que acarretaram atrasos para finalização do produto. Está previsto a retomada dos protocolos de cetáceos e pinípedes para o segundo semestre de 2020.</t>
  </si>
  <si>
    <t>Daniel Solon Dias de Farias   Aline da Costa Bomfim Ventura, Fernanda Attademo, Flávio Lima, Fabia Luna, Pedro F Fruet, Kátia Groch</t>
  </si>
  <si>
    <t>Realizar a revisão e retorno dos capitulos já encaminhados. Informar sobre o material enviado dos protocolos. O CMA incialmente está focando mais nos protocolos de Sirênios, em virtude da grande maioria dos autores terem enviados os textos. Reforçar a importância dos parceiros encaminharem os capítulos ao CMA. O CMA irá entrar em contato com os colaboradores.</t>
  </si>
  <si>
    <t xml:space="preserve">Revisar os procedimentos de atendimento de encalhe da Rede de Encalhe e Informação de Mamíferos Aquáticos do Brasil - REMAB para publicação de novos protocolos </t>
  </si>
  <si>
    <t>Protocolos de Cetáceos da REMAB</t>
  </si>
  <si>
    <t>Acredito que seria prudente alterar a data do final de ação para Dez 2021. ok</t>
  </si>
  <si>
    <t>Troca de articulador. Sem nome pra sugerir, mas pesquisador que possa concluir o trabalho de organizador do protocolo, especialmente nos capitulos já encaminhados. Articulador. A princípio manter.</t>
  </si>
  <si>
    <t xml:space="preserve">Adriana Miranda (CMA), Juan Flores (CMA), Pedro Castilho* (UDESC), complementar a lista </t>
  </si>
  <si>
    <t>3.9</t>
  </si>
  <si>
    <t>Elaborar e implementar o programa de monitoramento da saúde de populações de cetáceos marinhos</t>
  </si>
  <si>
    <t>Protocolos; Banco de dados; Publicações  (Artigos científicos)</t>
  </si>
  <si>
    <t>Padronização de métodos e monitoramento da saúde de populações alvo de cetáceos marinhos</t>
  </si>
  <si>
    <t>Renata Sousa-Lima* (UFRN), Valéria Ruoppolo* (Aíka), Luciano Réis* (IMA), Fernanda Attademo (CEMAM); Augusto Boaviagem (PCCB), Kátia Groch* (USP), Karina Groch (PBF)</t>
  </si>
  <si>
    <t xml:space="preserve">Baía de guanabara (RJ), Pipa (RN), Baía de todos os santos, APA da Baleia Franca, Baía de Paranaguá (PR), Baía da Babitonga, Anhatomirim, Sepetiba (RJ), Cananéia (SP), Salgado Paraense (PA), Baía do Marajó, Abrolhos (BA), Laguna e lagoa dos Patos, Litoral da Costa Branca (RN) </t>
  </si>
  <si>
    <t>Alguns trabalhos e ações tem sido realizados isoladamente, mas não existe um programa implementado.</t>
  </si>
  <si>
    <t xml:space="preserve">Dissertação de mestrado (Gláucia Pereira de Sousa), artigo científico . Artigos, dissertações, teses, relatórios PMP
</t>
  </si>
  <si>
    <t xml:space="preserve">Não houve retorno dos colaboradores quando foram contatados.   As analises clínicas de sanidade de cetáceos tem sido menores do que a necessária para se obter, de fato, um produto completo sobre o tema. Necessidade de padronizar os métodos de monitoramento e banco de dados de informações.                                                            Lista de publicações que contribuem com esta ação:
1. Groch, K. R.; Belazquez, D. N. H.; Marcondes, C. C. et al. Cetacean morbillivirus in Humpback whales’ exhaled breath. Transboundary and Emerging Diseases. 2020 under review.
2. Groch, K. R.; Taniwaki, S. A.; Favero, C. M. et al. A novel real-time PCR to detect Cetacean morbillivirus in Atlantic cetaceans. Journal of Virological Methods, v. 285, p. 113964. 2020.
3. Groch, K. R.; Diaz-Delgado, J.; Marcondes, M. C. C. et al. Pathology and causes of death in stranded humpback whales (Megaptera novaeangliae) from Brazil. PLoS One, v. 13, p. e0194872. 2018.
4. Groch, K. R.; Catão-Dias, J. L.; Groch, K. R. et al. Pathologic findings and causes of death in southern right whales Eubalaena australis, Brazil. Dis. Aquat. Organ., v. 137, p. 23-31. 2019.
5. Groch, K. R. Interação antropogênica e sanidade de baleias-jubarte (Megaptera novaeangliae) na costa brasileira. PhD. Tese de doutorado, Universidade de São Paulo, São Paulo. 2014.
</t>
  </si>
  <si>
    <t>Milton Cesar C. Marcondes,   Fernanda Loffler Niemeyer Attademo, Kátia Groch</t>
  </si>
  <si>
    <t>Realizar a recomendação de exames de sanidade com maior frequência nos animais encalhados e a confecção de um mapa de ocorrência dos patógenos, tentando verificar os locais de maior risco e os principais agentes. Pode ser incluído o protocolo da REMAB como um dos produtos de padronização de métodos de coleta. A proposta parece muito ambiciosa, repensar. Tem relação com o PMP.</t>
  </si>
  <si>
    <t>Planejar um programa de monitoramento da saúde das populações de cetáceos marinhos</t>
  </si>
  <si>
    <t>Plano de Pesquisa</t>
  </si>
  <si>
    <t>Padronização de métodos, estabelecimento de populações alvo de cetáceos marinhos e de parâmetros de saúde a serem monitorados</t>
  </si>
  <si>
    <t xml:space="preserve">incluir: Cristiane Kolesnikovas* (Associação R3 Animal), Gláucia Sousa (CMA), Camila Domit (CMA), Cláudia Carvalho* (Mineral), Camila Ataliba (CMA), Juan Flores (CMA) </t>
  </si>
  <si>
    <t>Sim, precisa ser nacional, sem localidades especificas, pois a padronização precisa ser nacional para que exita comparações e acompanhamento. Manter como está</t>
  </si>
  <si>
    <t>Sugiro colocar toda a área de ocorrência. Três estudos recentes (um finalizando) indicam a presença de infecção por Brucella em quase todos os estados. Manter como está</t>
  </si>
  <si>
    <t>Sugestão para o CMA organizar uma reunião virtual com os articuladores e colaboradores de Ações (bem como novos atores) que não tiveram inicio como previsto visando estabelecer forma de implementar a ação. A ação pode orientar orgãos de fomento como Capes e CNPq, Funbio e orientar condicionantes do licenciamento.</t>
  </si>
  <si>
    <t>3.10</t>
  </si>
  <si>
    <t>Propor normativas para minimizar os impactos antrópicos decorrentes de empreendimentos sobre o comportamento dos cetáceos marinhos</t>
  </si>
  <si>
    <t xml:space="preserve">Normativas propostas  </t>
  </si>
  <si>
    <t xml:space="preserve">Normativas publicadas </t>
  </si>
  <si>
    <t>Renata Sousa-Lima (UFRN), Flávio Lima* (Rotador), Gabriela Colombini* (PCCB), Karina Groch (PBF)</t>
  </si>
  <si>
    <t>A ação deve ser trabalhada em sinergia com  a ação do objetivo 10 (10.5). A ação original foi alterada pelo GAT após revisão da Dibio. Os custos foram aumentados em função do aumento do prazo proposto pelo GAT (R$ 6000/ano)</t>
  </si>
  <si>
    <t xml:space="preserve">1) Realização de estudos sobre impactos de atividades de pesquisa sísmica em cetáceos no litoral do Rio Grande do Norte, com execução de 2 projetos no litoral do Rio Grande do Norte. 
2) Publicação do Protocolo sobre diagnóstico dos efeitos da pesquisa sísmica em mamíferos aquáticos:  SILVA et al (Orgs). 2020. Protocolo sobre diagnóstico dos efeitos da pesquisa sísmica em mamíferos aquáticos. Brasília: ICMBio.63 p.. </t>
  </si>
  <si>
    <t>Gabriela Colombini Corrêa</t>
  </si>
  <si>
    <t>3.11</t>
  </si>
  <si>
    <t>Identificar e avaliar para poluentes  biomarcadores de exposição e efeito em cetáceos marinhos</t>
  </si>
  <si>
    <t>Artigos científicos; 
Relatório técnico</t>
  </si>
  <si>
    <t>Biomarcadores identificados</t>
  </si>
  <si>
    <t>José Laílson (MAQUA UERJ)</t>
  </si>
  <si>
    <t>Fernanda Attademo (CEMAM); Augusto Boaviagem* (PCCB); Flávio Lima* (Rotador), Daniel Solon* (CEMAM), Aline Bomfim* (CEMAM), Haydée Andrade Cunha (MAQUA/UERJ); Tatiana Lemos Bisi (MAQUA/UERJ)</t>
  </si>
  <si>
    <t>Baías costeiras e estuários</t>
  </si>
  <si>
    <t>Levantamento bibliográfico. Atividade ocorrendo junto com as ações do PMP. Amostra coletadas no PMP e PMC. Foram desenvolvidos biomarcadores bioquímicos e moleculares para Steno frontallis e Tursiops truncatus no âmbito do PMP-BS e PMC-BS</t>
  </si>
  <si>
    <t>relatórios PMP</t>
  </si>
  <si>
    <t>Daniel Solon Dias de Farias, Aline da Costa Bomfim Ventura, Flavio Lima</t>
  </si>
  <si>
    <t xml:space="preserve">Manter monitoramento sistemático.   Problemas relatados (que não afetaram o andamento): Limitação financeira.  Necessidade de recurso para realização de exames especificos. </t>
  </si>
  <si>
    <t>Identificar e avaliar biomarcadores de exposição e efeito de poluentes em cetáceos marinhos</t>
  </si>
  <si>
    <t>Afonso Bainy (UFSC): afonso.bainy@ufsc.br
Karim Luchmann (UDESC): karim.luchmann@udesc.br</t>
  </si>
  <si>
    <t>Avaliar a necessidade de rever a estimativa de custo (embora não necessariamente o valor previsto tenha sido obtido por meio de alguma fonte de financiamento).</t>
  </si>
  <si>
    <t>3.12</t>
  </si>
  <si>
    <t xml:space="preserve">Publicar a portaria referente à interação humana com cetáceos marinhos 
</t>
  </si>
  <si>
    <t>Portaria de interação com cetáceos marinhos proposta</t>
  </si>
  <si>
    <t xml:space="preserve">Portaria publicada </t>
  </si>
  <si>
    <t>Fernanda Attademo (CEMAM); Augusto Boaviagem* (PCCB); Flávio Lima* (UERN, CGR)</t>
  </si>
  <si>
    <t>Brasília/DF</t>
  </si>
  <si>
    <t xml:space="preserve">A publicação da portaria não depende do Articulador e sim das instâncias legais do ICMBio. O articulador elaborou e conduziu a colaboração da minuta para IN e da portaria. </t>
  </si>
  <si>
    <t>Minuta da portaria, ata de reuniões e livro Junior-Silva et al, 2019. minuta</t>
  </si>
  <si>
    <t>Andamento da minuta para publicação. Necessidade de retorno pelas demais instâncias, sobre o andamento da minuta. Minuta elaborada, mas nao publicada. Necessidade de retorno sobre a publicação.</t>
  </si>
  <si>
    <t>Fernanda Attademo, Flávio Lima</t>
  </si>
  <si>
    <t>Atualizar e publicar a minuta. Levar para as instituições parceiras e colaboradores da ação, a minuta elaborada para contribuição. Já está na jurídica, não sendo possível contribuir no momento. O CMA publicou um manual de boas práticas relacionado.</t>
  </si>
  <si>
    <t>rever o prazo, janeiro de 2021</t>
  </si>
  <si>
    <t>nacional</t>
  </si>
  <si>
    <t>3.13</t>
  </si>
  <si>
    <t>Monitorar a prevalência de lesões de pele que possam indicar o estado de saúde dos indivíduos, bem como o seu diagnóstico</t>
  </si>
  <si>
    <t>Relatórios de acompanhamento</t>
  </si>
  <si>
    <t>Contribuir para a avaliação do estado de saúde dos indivíduos</t>
  </si>
  <si>
    <t>Valéria Ruoppolo* (Aíuka), Luciano Reis* (IMA), Paulo César Simões-Lopes* (UFSC); Fábio Daura-Jorge* (UFSC); Carolina Bezamat* (UFSC); Pedro Castilho* (UDESC); Rodrigo Genoves* (Furg / Kaosa); Camila Domit* (UFPR); Marcos Santos* (USP); Leonardo Flach* (IBC); Alexandre Azevedo* (MAQUA); Leonoardo Wedekin* (Socio-ambiental); Paulo Flores* (APA Anahtomirim/ICMBio); André Barreto* (UNIVALI); Marta Cremer* (UNIVILLE); Leonardo Flach* (IBC); Ignácio Moreno* (UFRGS); Paulo Ott* (GEMARS), Karina Groch (PBF)</t>
  </si>
  <si>
    <t xml:space="preserve">Laguna (SC), Lagoa dos Patos, Itajaí, Baía Norte, Torres, Tramandaí (RS), Cananéia (SP), Baia de Sepetiba (RJ); Baia de Guanabara (RJ); Baia da Babitonga (SC) </t>
  </si>
  <si>
    <t>Costa Sul e Sudeste do Brasil</t>
  </si>
  <si>
    <t>a ação tem que estar integrada com a ação de programa de monitoramento</t>
  </si>
  <si>
    <t>Por enquanto nenhum, como algumas dessas atividades estavam sendo realizadas antes da Pandemia, já existem algumas informações coletadas. Esta ação está intimamente relacxionada com a ação 1.8. Monitorar tendências e parâmetros populacionais de S. guianensis e T. gephyreus em áreas de maior ocorrência de capturas acidentais. Por favor, ver as respostas neste formulário referentes a ação 1.8. Tem relação com coletas já sendo realizadas pelo PMC-BS.</t>
  </si>
  <si>
    <t xml:space="preserve">Uma série de dados foram coletados e serão analisados assim que possível. Coleta de dados.                                                                                               Lista de publicações que contribuem com esta ação:
1. Groch, K. R. Interação antropogênica e sanidade de baleias-jubarte (Megaptera novaeangliae) na costa brasileira. PhD. Tese de doutorado, Universidade de São Paulo, São Paulo. 2014.
2. Sacristán, C., Esperón, F., Ewbank, A. C., Díaz-Delgado, J., Ferreira-Machado, E., Costa-Silva, S., . . . Dutra, G. H. P. (2019). Novel herpesviruses in riverine and marine cetaceans from South America. Acta Tropica, 190, 220-227.
3. Sacristan, C., Esperon, F., Marigo, J., Ewbank, A. C., De Carvalho, R. R., Groch, K. R., . . . Catao-Dias, J. L. (2018). Molecular identification and microscopic characterization of poxvirus in a Guiana dolphin and a common bottlenose dolphin, Brazil. Dis Aquat Organ, 130, 177-185.  10.3354/dao03271
4. Sacristán, C., Réssio, R. A., Castilho, P., Fernandes, N. C. C. D. A., Costa-Silva, S., Esperón, F., . . . Marigo, J. (2016). Lacaziosis-like disease in Tursiops truncatus from Brazil: a histopathological and immunohistochemical approach. Diseases of Aquatic Organisms, 117, 229-235.
 </t>
  </si>
  <si>
    <t>Pessoal para analisar os dados. Com a questão da Pandemia por COVID-19 todas as ações de campo estão canceladas até segunda ordem.</t>
  </si>
  <si>
    <t>Leonardo Flach, Ignacio Benites Moreno, Pedro F Fruet, Kátia Groch</t>
  </si>
  <si>
    <t xml:space="preserve">Adicionar à lesão de pele também o estado corporal </t>
  </si>
  <si>
    <t>Camila Domit (UFPR)</t>
  </si>
  <si>
    <t>Minimizar o impacto do lixo marinho sobre os cetáceos marinhos</t>
  </si>
  <si>
    <t>4.1</t>
  </si>
  <si>
    <t xml:space="preserve">Fortalecer a temática de redução dos equipamentos de pesca abandonados/pesca fantasma (ghost gear) junto à estratégia nacional para combate ao lixo no mar 
</t>
  </si>
  <si>
    <t>Atas e memórias de reuniões</t>
  </si>
  <si>
    <t>Inserção de objetivos específicos do tema na estratégia nacional de combate ao lixo no mar</t>
  </si>
  <si>
    <t>Roberta Holmes (MMA/DESP)</t>
  </si>
  <si>
    <t>Regis Pinto* (Gerenciamento Costeiro - MMA), Heloísa Sá* (PCCB)</t>
  </si>
  <si>
    <t>Mar territorial e ZEE</t>
  </si>
  <si>
    <t>Já existem programas elaborados nos estados de São Paulo e Paraná. 
A Petrobrás vem discutindo o problema internamente
Está em processo de 'elaboração a estratégia nacional para combate ao lixo no mar'</t>
  </si>
  <si>
    <t>O tema foi inserido no Plano Nacional de Combate ao Lixo no Mar, publicado em 2019 pelo Ministério do Meio Ambiente.</t>
  </si>
  <si>
    <t xml:space="preserve">Plano Nacional de Combate ao Lixo no Mar, publicado em 2019 pelo MMA. </t>
  </si>
  <si>
    <t>Verônica Alberto Barros</t>
  </si>
  <si>
    <t>Plano Nacional de Combate ao Lixo no Mar, contemplando o tema.</t>
  </si>
  <si>
    <t>O GAT levantou a possibilidade de se propor continudade na ação, mas optou por considerar a ação concluída na Monitoria 1.</t>
  </si>
  <si>
    <t>4.2</t>
  </si>
  <si>
    <t xml:space="preserve">Realizar um diagnóstico da ingestão de lixo por cetáceos marinhos 
</t>
  </si>
  <si>
    <t xml:space="preserve">Publicações </t>
  </si>
  <si>
    <t>diagnóstico da problemática do lixo marinho</t>
  </si>
  <si>
    <t>Juliana Di Tullio (FURG/KAOSA), Maira Proietti* (FURG), Adriana colosio (IBJ); Hernani Ramos(IBJ); Waltiane Bonfim* (Biota); Suelen Goulart* (R3), Cristiane Kolesnikovas*(R3 animal - SC), Maíra Proietti* (Furg), Fernanda Attademo (CEMAM); Gabriela Colombini* (PCCB)</t>
  </si>
  <si>
    <t>Litoral Nordeste e Sudeste</t>
  </si>
  <si>
    <t>Os dados do PMP podem ser utilizados nesse diagnóstico</t>
  </si>
  <si>
    <t>Acredito que no âmbito dos PMPs e atendimento à encalhes em todo o Brasil, estas informações devem estar sendo coletadas, mas não sei o andamento das mesmas</t>
  </si>
  <si>
    <t>Duas publicações em congressos. Relatório do PMP-BS contempla casos de ingestão de lixo marinho. Relatórios de necropsia, mas desconheço de quais instituições. Relatórios de monitoramento de praias e necropsias dos animais encalhados no litoral do Rio Grande do Norte.</t>
  </si>
  <si>
    <t>Milton Cesar C. Marcondes, Fernanda Attademo, Gabriela Colombini Corrêa</t>
  </si>
  <si>
    <t xml:space="preserve">Articular as instituições para fazer uma revisão de lixo marinho em cetáceos e publicar dados consolidados. Incluir a questão do microplástico, especialmente em misticetos. Criar um banco de dados ou plataforma para inserção destas informações, e realização de mapa de ocorrência. Pode ser elaborado um artigo conjunto, com todos as instituições, compilando as informações existentes sobre o tema. Reforçar a articulação entre instituições e o esforço para publicação conjunta. Para o diagnóstico de ingestão de lixo em grandes cetáceos nem sempre é possível fazer uma análise do conteúdo estomacal, subestimando os resultados. Para isso seria necessário o uso de maquinário como retroescavadeira e tempo hábil de necropsia com a maré baixa.        Problemas relatados (que não afetaram o andamento): Falta de padronização para recebimento das informações. Dificuldade de coleta de amostras  devido ao atual momento de pandemia. </t>
  </si>
  <si>
    <t>Publicação conjunta (diferentes instituições)</t>
  </si>
  <si>
    <t>Camila Ataliba (CMA)</t>
  </si>
  <si>
    <t>4.3</t>
  </si>
  <si>
    <t>Realizar atividades junto à sociedade (campanhas, material de divulgação, ações de limpeza, etc.) para redução do lixo marinho</t>
  </si>
  <si>
    <t xml:space="preserve">campanhas realizadas;
material de divulgação;
Publicações </t>
  </si>
  <si>
    <t>redução do lixo marinho</t>
  </si>
  <si>
    <t xml:space="preserve">Juliana Marigo*, Maira Proietti* (FURG), Juliana Di Tullio (FURG, KAOSA), Lucas Cabral (ParNaM Abrolhos), Renata Sousa-Lima* (UFRN), Bianca Alves Dias Martins Parizotto (FATMA-SC), Sérgio Estima (NEMA), Maíra Proietti* (Furg), Fernanda Attademo (CEMAM); Gabriela Combini* (PCCB), Pedro Castilho* (UDESC); Marta Cremer* (UNIVILLE), Daniela Godoy* (IPEC) </t>
  </si>
  <si>
    <t>litoral brasileiro</t>
  </si>
  <si>
    <t xml:space="preserve">Está em processo de 'elaboração a estratégia nacional para combate ao lixo no mar' e se possível essas atividades devem estar integradas com a estratégia.                      17 estados litorâneos brasileiros -            R$30.000,00 por estado para ações integradas = TOTAL                     R$ 510.000,00 </t>
  </si>
  <si>
    <t>As atividades para construção desta ação ainda não foram iniciadas, mas acredito que os avanços na ação 4.6 e 8.4 e 8.12, as quais estou como coordenadora, trazem uma avaliação cientifica sobre o tema e poderão contribuir para nortear os produtos de valor educativo e que compõe esta ação. No RN tem ocorrido rotineiramente ações de limpeza, palestras, orientações e cursos sobre o tema.</t>
  </si>
  <si>
    <t>Nenhum relacionado no documento. Relatórios PMP, relatórios anuais da instituição. 1) Campanhas de divulgação para moradores das comunidades litorâneas, pescadores, pescadoras e marisqueiras sobre os impactos nos cetáceos decorrentes da interação com a pesca, lixo nos mares (colocar os resultados que estão no Instagram sobre a semana do meio ambiente).
2) 3 campanhas de limpeza de praia no litoral do Rio Grande do Norte</t>
  </si>
  <si>
    <t xml:space="preserve"> </t>
  </si>
  <si>
    <t>Camila Domit, Fernanda Attademo, Gabriela Colombini Corrêa</t>
  </si>
  <si>
    <t>Será importante avaliar os atores para quem queremos comunicar e o que do tema seria o mais importante a ser evidenciado em produtos futuros. Articulador unificar as informações, num banco de dados, mapeamento das campanhas realizadas. Já existem várias instituições trabalhando nas Campanhas (e.g. PMPs). Necessidade de articular essas campanhas... diretrizes, coordenação. Existe a Campanha Nacional do Lixo no Mar, que faz a coordenação de Campanhas, seria bom articular com as mesmas p/ participarem do PAN. Há demanda de avaliação de qual é o contexto de interação entre mamíferos marinhos e resíduos sólidos/lixo. Contextualizado o problema, as orientação de ações educativas e de comunicação poderão ser melhor endereçadas.         Problemas relatados (que nõa afetaram o andamento): O atraso é justificado pela dedicação em esforços para outras ações primariamente. A realização das atividades estão temporariamente suspensas devido a atual situação de pandemia.</t>
  </si>
  <si>
    <t>Ingrid Oberg (CMA), Camila Ataliba (CMA), Isac Alves (Articulação SE/S de Pescadores(as).</t>
  </si>
  <si>
    <t xml:space="preserve">Reforçar o envolvimento dos pescadores e pescadoras (trazer redes perdidas para terra, por exemplo). Avaliar convidar a Ecosurf para colaboração. Os produtos deveriam refletir a necessidade de articulação entre as instituições. </t>
  </si>
  <si>
    <t>4.4</t>
  </si>
  <si>
    <t xml:space="preserve">Divulgar a legislação vigente sobre o controle de resíduos sólidos pelas embarcações
</t>
  </si>
  <si>
    <t xml:space="preserve">Campanhas educativas; 
Material de divulgação;
</t>
  </si>
  <si>
    <t xml:space="preserve">Cartilha sobre legislação de resíduos sólidos elaborada e publicada; Campanhas realizadas </t>
  </si>
  <si>
    <t>Solange Zanoni (ICMBio/CMA)</t>
  </si>
  <si>
    <t>Eron- TAMAR, Heloisa Sá* (PCCB), Sérgio Estima (NEMA), Maria Carolina (NEMA), Ingrid Furlan (Ibama/SP), Luis Miguel Casarini* (Instituto de Pesca/SP)</t>
  </si>
  <si>
    <t>Litorais RN, BA, RJ, SP, PR, SC e RS</t>
  </si>
  <si>
    <t>Envolver outros setores na implementação das ações (ex. Marinha, Portos, Turismo, Indústria Pesqueira e Associações de pescadores, Setor Náutico, etc.)</t>
  </si>
  <si>
    <t xml:space="preserve">Foram selecionados voluntários para atuar na educação ambiental pelo CMA. Vamos articular a ação com os mesmos. </t>
  </si>
  <si>
    <t xml:space="preserve">Ocorrência da pandemia causada pelo Coronavírus.  Aposentadoria da articuladora da ação. </t>
  </si>
  <si>
    <t>Heloisa Cristina de Morais e Sá Leitão, Ingrid Maria Furlan Öberg</t>
  </si>
  <si>
    <t>Troca da articuladora. Foco na Lei de Resíduos Sólidos, Lei do Óleo… para navios não faz muito sentido. Importância de envolver os pescadores.</t>
  </si>
  <si>
    <t>Divulgar a legislação vigente sobre o controle de resíduos sólidos pelas embarcações e articular com parceiros locais a gestão adequada de resíduos de embarcações. ok</t>
  </si>
  <si>
    <t>Alterar o início da ação para Novembro 2020.</t>
  </si>
  <si>
    <t>alterar para Ingrid Maria Furlan Öberg por motivo de aposentadoria da articuladora.</t>
  </si>
  <si>
    <t>Camila Ataliba (CMA), Isac Alves (Articulação SE/S de Pescadores(as))</t>
  </si>
  <si>
    <t>4.5</t>
  </si>
  <si>
    <t>Estimular operações de fiscalização e gestão adequada de resíduos sólidos em áreas urbanas próximas de locais com populações de cetáceos</t>
  </si>
  <si>
    <t>Relatórios com as ações realizadas
Documentos</t>
  </si>
  <si>
    <t>Operações de fiscalização executadas
Planos de Gestão de resíduos sólidos</t>
  </si>
  <si>
    <t>André Barreto (Univali)</t>
  </si>
  <si>
    <t>Sérgio Estima (NEMA)</t>
  </si>
  <si>
    <t>Municípios litorâneos</t>
  </si>
  <si>
    <t>área do PAN</t>
  </si>
  <si>
    <t>Não é possível estimar custos pois dependem da disponibilidade dos órgãos fiscalizadores locais</t>
  </si>
  <si>
    <t>Não iniciada.</t>
  </si>
  <si>
    <t>Sem produtos.</t>
  </si>
  <si>
    <t>Falta de dedicação do articulador</t>
  </si>
  <si>
    <t>André Silva Barreto</t>
  </si>
  <si>
    <t xml:space="preserve">O papel é dos municípios, de difícil implementação (os próprios municípios infrigem a lei e não possuem infraestrutura adequada). </t>
  </si>
  <si>
    <t>Estimular a gestão adequada de resíduos sólidos em áreas urbanas próximas de locais com populações de cetáceos</t>
  </si>
  <si>
    <t>O articulador foi selecionado dentre os presentes na reunião de elaboração do PAN, mas talvez não seja o mais adequado. Seria interessante ter um articulador que tivesse atividades que naturalmente já o colocassem em contato com instituições envolvidas com a gestão de resíduos sólidos. Convidar alguém do MMA ou APA-BF.</t>
  </si>
  <si>
    <t>Ingrid Oberg (CMA)</t>
  </si>
  <si>
    <t>Excluir a ação (muito ambiciosa, de difícil implementação), avaliar no próximo ciclo de monitoria. Conversar com o responsavel do plano no MMA para apresentar todas as acoes deste objetivo e assim alinhar com eles considerando os avanços. Reforçar o papel da articulação por parte do Plano Nacional de Combate ao Lixo Marinho. Definir localidades prioritárias.  Convidar alguém do MMA ou APA-BF para articulação.</t>
  </si>
  <si>
    <t>4.6</t>
  </si>
  <si>
    <t>Caracterizar as potenciais fontes de resíduos e a dinâmica de dispersão nas áreas de ocorrência de cetáceos marinhos</t>
  </si>
  <si>
    <t>Artigos científicos ou 
Relatórios técnicos</t>
  </si>
  <si>
    <t>Informação das principais fontes de residuos com risco à mamiferos marinhos incluidos em planos de governo e ações educativas</t>
  </si>
  <si>
    <t>Maria Carolina (NEMA), Maíra Proietti* (Furg), Lucas Cabral (ParNaM Abrolhos), Juliana Di Tullio (FURG, KAOSA), Stella Almeida* (PCCB), Pedro Castilho* (UDESC); Marta Cremer* (UNIVILLE), Daniela Godoy* (IPEC)</t>
  </si>
  <si>
    <t>Litoral Brasileiro (início das atividades para sudeste e sul do Brasil onde já há ações de monitoramento)</t>
  </si>
  <si>
    <t>R$30,000.00 (realziar oficina para levantamento da percepção de especialistas sobre as fontes e elaboração de documento)</t>
  </si>
  <si>
    <t>A ação esta em fase inicial, que seria identificar as fontes potenciais de resíduos que serão avaliadas para então buscar encaminhar o andamento desta ação.   Apesar de terem registro de fonte de contaminação os estudo estão em sendo processados. Pesquisas ainda estão sendo feitas para melhorar as caracterizações.</t>
  </si>
  <si>
    <t>Alguns levantamentos relacionados a ação 8.12  contribuíram com a identificação destas fontes, mas são resultados bastante preliminares e mais energia será necessária.    Relatórios do PMP/RN e uma desertação em andamento, com data prevista para março de 2021.</t>
  </si>
  <si>
    <t>Falta de recursos.</t>
  </si>
  <si>
    <t>Camila Domit,  Stella Almeida Lima</t>
  </si>
  <si>
    <t>Manter os monitoramentos sistemáticos nas áreas de risco. Reforçar com as equipes do PMP a importância de identificar os resíduos oleosos em praias (existem trechos que não tem sido feito? Informar). Em alguns locais existem depósitos antigos que são remobilizados. Provavelmente o foco estará nas principais fontes de resíduos. Está nos contratos dos PMPs o relato dos resíduos nas praias, já existe atenção para isso.</t>
  </si>
  <si>
    <t xml:space="preserve">Necessidade de mais colaboradores (e retorno dos colaboradores atuais). Destacar o Litoral do Nordeste nas localidades. Avaliar a necessidade de estimar melhor o custo. </t>
  </si>
  <si>
    <t>Diminuição da poluição dos ambientes marinhos e contaminação de cetáceos marinhos</t>
  </si>
  <si>
    <t>5.1</t>
  </si>
  <si>
    <t xml:space="preserve">Identificar as lacunas de conhecimento sobre contaminação por micropoluentes (ex. POP, elementos traço, Hpa) nos cetáceos marinhos ao longo da área de distribuição
</t>
  </si>
  <si>
    <t>Artigos científicos; 
Relatório técnicos</t>
  </si>
  <si>
    <t>Determinar que espécies, grupos de compostos e áreas geográficas precisam de maior atenção para uniformizar o conhecimento</t>
  </si>
  <si>
    <t>agosto-19</t>
  </si>
  <si>
    <t>julho-20</t>
  </si>
  <si>
    <t>José Lailson (MAQUA/UERJ)</t>
  </si>
  <si>
    <t>Aline Bonfim* (PCCB), Tatiana Lemos Bisi (MAQUA/UERJ)</t>
  </si>
  <si>
    <t>Costa Brasileira</t>
  </si>
  <si>
    <t>essa ação reforça a posição do Brasil nas convençoes nas quais é signatátario, a exemplo: Convenção de Estocolmo e Convenção de Minamata e outras</t>
  </si>
  <si>
    <t>Para S. guianensis e T. gephyreus tem informações no levantamento para a IWC (relatório). Tem um levantamento sendo feito pelo PMP-BS  (ajudam a identificar as lacunas)</t>
  </si>
  <si>
    <t>Relatório IWC e PMP-BS e PMP Bacia Potiguá (ajudam a identificar as lacunas)</t>
  </si>
  <si>
    <t xml:space="preserve">Questões organizacionais </t>
  </si>
  <si>
    <t>Aline da Costa Bomfim Ventura,  Bárbara Prates Carpeggiani</t>
  </si>
  <si>
    <t>No âmbito do PMP-BS foram elaborados e encaminhados ao IBAMA/CGMAC relátórios sobre o Estado da Arte da Análise de HPA, Elementos Traço e Biomarcadores, sugere-se que esses documentos sejam utilizados pelo articulador da ação. Essas análises são feitas no âmbito do PMP, de forma que se sugere o envolvimentos do professores da USP, UNESP e UFSC no PAN.</t>
  </si>
  <si>
    <t>até final do PAN</t>
  </si>
  <si>
    <t>rever articulador? Convidar outras pessoas do Maqua</t>
  </si>
  <si>
    <t>Incluir como colaboradores os Professores: Rafael Lourenço* (IO-USP - rafaell@usp.br), Amauri Menegario* (UNESP - amauri.antonio-menegario@unesp.br) e Afonso Bainy* (UFSC - afonso.bainy@ufsc.br) como colaboradores da ação.  Tailisi e prof Rubens USP (Domit)</t>
  </si>
  <si>
    <t>Sugere-se que os dados do PMP-BS sejam aproveitados no PAN. Tentar reunião com o articulador.</t>
  </si>
  <si>
    <t>5.2</t>
  </si>
  <si>
    <t xml:space="preserve">Identificar e quantificar os compostos poluentes emergentes nas espécies alvo do PAN </t>
  </si>
  <si>
    <t>Traçar um panorama da acumulação de compostos poluentes emergentes</t>
  </si>
  <si>
    <t>julho-24</t>
  </si>
  <si>
    <t>Como entrei como colaboradora agora, gostaria de informar que tenho projeto em andamento sobre compostos emergentes em biopsias de golfinhos das Baías de Sepetiba e Ilha Grande, RJ. A análise dos POPs pelo PMP-BS contribui p/ ação. Para S. guianensis tem informações no levantamento para a IWC</t>
  </si>
  <si>
    <t>Relatório Tecnico Parcial de bolsa de Pos Doutorado. Relatórios PMP. Vida el al 2020 e Dorneles 2020.</t>
  </si>
  <si>
    <t>Limitação financeira. devido a pandemia, o laboratorio encontra-se fechado e as analises nao podem ser finalizadas ate voltar o funcionamento da Universidade (UFRJ).</t>
  </si>
  <si>
    <t>Aline da Costa Bomfim Ventura, Mariana Batha Alonso</t>
  </si>
  <si>
    <t>convidar Rafael Lourenço* (USP) e Márcia Bícego* (USP), Dorneles?</t>
  </si>
  <si>
    <t>5.3</t>
  </si>
  <si>
    <t>Quantificar e monitorar as concentrações dos micropoluentes e seus efeitos na saúde  dos cetáceos marinhos</t>
  </si>
  <si>
    <t>Acompanhar a evolução da concentrações dos poluentes críticos: POPs, elementos-traço e HPAs</t>
  </si>
  <si>
    <t>No âmbito do PMP-BS essa avaliação está sendo feita com  previsão de conclusão até dezembro/2020. Através da modelagem estatística dos dados gerados a partir das necropsias (Índice de Saúde) e dos resultados das análises de HPA e Elementos traço.</t>
  </si>
  <si>
    <t>Sem produtos até a Monitoria 1.</t>
  </si>
  <si>
    <t>Limitação financeira</t>
  </si>
  <si>
    <t>Aline da Costa Bomfim Ventura, Bárbara Prates Carpeggiani</t>
  </si>
  <si>
    <t>Recomenda-se o envolvimento dos profissionais do PMP-BS. Sugere-se a inclusão dos professores da USP e UNESP que analisam as amostras coletadas no âmbito do PMP-BS, os professores Rafael Lourenço (rafaell@usp.br) e Amauri Menegario (amauri.antonio-menegario@unesp.br), além da engenheira química Fabiana Dias Costa Gallotta que atua no Centro de Pesquisa da PETROBRAS (fabianagallotta@petrobras.com.br)</t>
  </si>
  <si>
    <t>5.4</t>
  </si>
  <si>
    <t>Propor medidas de prevenção e mitigação da poluição química que afeta os cetáceos marinhos</t>
  </si>
  <si>
    <t>Proposta de medidas encaminhadas aos orgãos competentes</t>
  </si>
  <si>
    <t>Incorporação de medidas preventivas e de mitigação pelos órgãos federais e estaduais de licenciamento e fiscalização</t>
  </si>
  <si>
    <t>agosto-23</t>
  </si>
  <si>
    <t>Augusto Boaviagem* (PCCB), Tatiana Lemos Bisi (MAQUA/UERJ)</t>
  </si>
  <si>
    <t>Bárbara Prates Carpeggiani</t>
  </si>
  <si>
    <t>Para que a ação seja efetiva, se faz necessário envolver profissionais que atuam na indústria, assim como na gestão de resíduos e efluentes que são lançados ao mar. Considerando-se os resultados esperados para a ação, é necessário definir as atividades que serão consideradas como geradoras de poluição.</t>
  </si>
  <si>
    <t>Sugere-se incluir o Prof. Afonso BAINY (afonso.bainy@ufsc.br, afonsobainy@gmail.com), a Profa. Karim Hahn Lüchmann (khluchmann@gmail.com&gt;; karim.luchmann@udesc.br) e a Profª Marcia Bícego (marciacbicego@gmail.com)</t>
  </si>
  <si>
    <t>5.5</t>
  </si>
  <si>
    <t>Propor diretrizes para Termos de Referência para que os Planos de Contingência sobre poluição química contemplem adequadamente os cetáceos marinhos</t>
  </si>
  <si>
    <t>Documentos contendo diretrizes p/ Termos de Referência encaminhados ao Ibama</t>
  </si>
  <si>
    <t>Termos de Referência aplicados pelo Ibama</t>
  </si>
  <si>
    <t>Cristiane* (CGEMA-IBAMA), Fernanda Attademo (CEMAM), Flávio Lima* (UERN, CGR); Augusto Boaviagem* (PCCB), Tatiana Lemos Bisi (MAQUA/UERJ)</t>
  </si>
  <si>
    <t>Lembrar o caso da SAMARCO;
Lembrar que já existe plano de emergência para petróleo;
existem PEIs (planos emergenciais individuais);
O IBAMA já tem um P2R2 decreto 5.098/2004. A ação original foi alterada pelo GAT após revisão da Dibio.</t>
  </si>
  <si>
    <t>Vem sendo realizado no RN atividades de articulçao de planos de contigencia em caso de derramamento de óleo. A ação está prevista para ser realizada de agosto/2023 a julho/2024</t>
  </si>
  <si>
    <t>protocolos de atendimento à fauna, relatórios PMP,  relatórios de atendimento à fauna no derramamento de óleo de 2019. Relatórios e atas de reunião do Comando Unificado de Incidentes do RN, protocolos de atendimento à fauna, relatórios PMPs enviados ao IBAMA.</t>
  </si>
  <si>
    <t>Padronização das informações</t>
  </si>
  <si>
    <t>Fernanda Attademo, Flavio Lima, Bárbara Prates Carpeggiani</t>
  </si>
  <si>
    <t>Sugere-se envolvimento de profissionais especialistas em elaboração e implementação dos Planos de Contingência. A ação foi proposta para que os Planos de Contigência passem a estar mais ajustados aos cetáceos marinhos, quanto à poluição química em geral (não apenas descontaminação em caso de vazamentos).</t>
  </si>
  <si>
    <t>Incluir os órgãos Estaduais</t>
  </si>
  <si>
    <t>Sugere-se antecipar o início da execução da ação para 2021. ok</t>
  </si>
  <si>
    <t>Sugere-se incluir a médica veterinária da empresa Aiuka Valéria Ruoppolo (valeria.ruoppolo@aiuka.com.br) e o engenheiro ambiental da PETROBRAS Rodrigo Cochrane (rodrigo.cochrane@petrobras.com.br). Fernanda Perillo? CGEMA</t>
  </si>
  <si>
    <t>Redução da ocorrência de colisões de embarcações com cetáceos</t>
  </si>
  <si>
    <t>6.1</t>
  </si>
  <si>
    <t>Avaliar o risco de colisão de embarcações de grande porte com cetáceos marinhos</t>
  </si>
  <si>
    <t>Publicações;
Mapa de risco de colisão;
Diagnóstico e diretrizes para o monitoramento do impacto das colisões</t>
  </si>
  <si>
    <t>áreas e espécies submetidas a maior risco identificadas quanto ao impacto</t>
  </si>
  <si>
    <t xml:space="preserve">André Barreto (Univali); Fernanda Attademo (CEMAM); José Lailson (MAQUA-UERJ), Leandro Valentim (CGMAC/Ibama), Rodrigo Tardin* (UFRRJ), Renata Sousa-Lima* (UFRN), Sérgio Estima (NEMA), karina Groch (PBF) </t>
  </si>
  <si>
    <t xml:space="preserve">Areia Branca (RN); Banco dos Abrolhos (BA); APA Baleia Franca (SC); região costeira do Rio de Janeiro (RJ); </t>
  </si>
  <si>
    <t>ZEE</t>
  </si>
  <si>
    <t xml:space="preserve">Exploração de sal - Areia Branca (RN); áreas portuárias de grande fluxo
</t>
  </si>
  <si>
    <t>necropsias sendo realizadas e pesquisa de casos em andamento. No âmbito do licenciamento ambiental das atividade offshore de O&amp;G há exigência relacionadas a ação, carecendo de diretrizes sobre a forma de avaliação do impacto do tráfego de embarcações sobre os cetáceos. Os projetos PMP, PMC e PMTE geram insumos (dados) fundamentais para a avaliação do risco. IBJ e Great Whale Conservation trabalham no mapeamento/cruzamento de dados de trafego de embarcações e da densidade de baleias (identificação de áreas de maior risco) e na inclusão dos dados num sistema. O IBJ tem testado o uso de câmaras térmicas nas embarcações p/ alertar sobre presença de baleias na rota. O PMC-BS tem dados da região costeira e oceânica da BS. O cruzamento dos dados desse projeto com os do Monitoramento de Tráfego de Embarcações (PMTE) tem potencial para gerar mapas interessantes tb. Embora o PMTE considere, por enquanto, só as embarcações da Petrobras. Mas estamos solicitando o projeto para outras operadoras tb.</t>
  </si>
  <si>
    <t>Relatório do PMP-BS contempla casos de atropelamento</t>
  </si>
  <si>
    <t>Milton Cesar C. Marcondes,      Rodrigo Tardin, Liliane Lodi, Bárbara Prates Carpeggiani</t>
  </si>
  <si>
    <t>Houve baixa resposta dos colaboradores.
Assim como a questão do lixo marinho articular a publicação de uma revisão de casos de atropelamentos ajudaria no diagnóstico das espécies e  áreas de maior incidência.    Acredito que a ação deve reunir dados especializados de diferentes espécies
disponíveis em plataformas específicas e abertas (GBIF, SIMMAM, SpeciesLink, AQUAMAPS, etc), além de dados primários de pesquisadores. As rotas das embarcações de grande porte podem ser obtidas de plataformas como o Marine Traffic. Embarcações menores deveriam ser consideradas também, porém a coleta das informações sobre essas embarcações, em geral, é mais difícil. Levantamente da literatura sobre estudos etnobiológicos de mapeamento das diferentes atividades embarcadas pode ser uma ferramenta útil. Um aspecto que acredito ser importante para ser considerado é a escala
espacial e temporal a ser usada, uma vez que existe variabilidade de uso de
habitat pelas espécies assim como das atividades humanas. Além disso,
dependendo da escala, os resultados podem ser diferentes, conforme aponta
literatura especializada sobre o tema. O Monumento Natural das Ilhas Cagarras/MoNa Cagarras e a Reserva Extrativista Marinha de Itaipu/RESEX Itaipu, são Unidades de Conservação e/ou Zonas de Amortecimento que se sobrepõem a área do tráfego de embarcações da Etapa III do Pré-Sal. Recomenda-se a elaboração de diretrizes metodológicas para avaliação do impacto do tráfego de embarcações no âmbito das atividades de O&amp;G licenciadas pelo IBAMA, assim como outras atividades que impliquem no trânsito de embarcações em áreas de ocorrência/concentração de cetaceos.</t>
  </si>
  <si>
    <t>Sugere-se a elaboração de Nota Técnica com as diretrizes para avaliação do risco de colisão de embarcações com cetáceos. Algo a ser avaliado no futuro (não precisa entrar no momento).</t>
  </si>
  <si>
    <t>Sugere-se a inclusão da analista ambiental Bárbara Prates Carpeggiani (bcarpeggiani@petrobras.com.br) como colaboradora. Juan Flores (CMA), Adriana Miranda (CMA)</t>
  </si>
  <si>
    <t>região oceânica da Bacia de Santos.</t>
  </si>
  <si>
    <t>A ação depede da análise de risco elaborada. GAT via CMA icmbio poderia solicitar acesso a base de dados do Marine Traffic.</t>
  </si>
  <si>
    <t>6.2</t>
  </si>
  <si>
    <t>Avaliar o risco de colisão de embarcações de turismo e lazer com cetáceos marinhos</t>
  </si>
  <si>
    <t>Publicações; 
Mapa de risco de colisão;
Diagnóstico e diretrizes para o monitoramento do impacto das colisões</t>
  </si>
  <si>
    <t>José Martins (ICMBio -  Noronha)</t>
  </si>
  <si>
    <t>André Barreto (Univali); Carla Gomes (IMA-SC); Eron Paes e Lima (TAMAR - ICMBio); Daniela Godoy* (IPEC -SP); José Lailson (MAQUA-UERJ); Pedro Castilho* (UDESC); Paulo Flores* (APA Anhatomirim- ICMBio), Lucas Cabral (PNM Abrolhos), Rodrigo Tardin* (UFRRJ), Marcos Rossi Santos* (UFRB), Renata Sousa-Lima* (UFRN), karina Groch (PBF), Fernanda Attademo (CEMAM); Flávio Lima* (UERN, CGR); Daniel Solon* (PCCB)</t>
  </si>
  <si>
    <t>Pipa (RN); APA Baleia Franca (SC); Fernando de Noronha (PE); APA Costa dos Corais (PE/AL); Banco dos Abrolhos (BA); APA Anhatomirim (SC); região costeira do Rio de Janeiro (RJ); APA Cananéia Iguape Peruibe (SP); Alcatrazes (SP); Laguna (SC), Abrolhos</t>
  </si>
  <si>
    <t xml:space="preserve">Limitação financeira. </t>
  </si>
  <si>
    <t>Daniel Solon Dias de Farias</t>
  </si>
  <si>
    <t>6.3</t>
  </si>
  <si>
    <t xml:space="preserve">Estimular o desenvolvimento e aplicação de técnicas de monitoramento de ocorrência de colisões de embarcações com cetáceos </t>
  </si>
  <si>
    <t xml:space="preserve">Protocolos de monitoramento e relatórios </t>
  </si>
  <si>
    <t>Identificar o risco real de colisões em áreas da costa brasileira</t>
  </si>
  <si>
    <t xml:space="preserve">Daniel Solon* (PCCB), karina Groch (PBF), Renata Sousa-Lima* (UFRN) </t>
  </si>
  <si>
    <t>Rotas de navegação</t>
  </si>
  <si>
    <t>Necessário desenvolvimento de tecnologias específicas. O CMA pretende elaborar um manual sobre interação com cetáceos em áreas portuárias (pode contribuir com a ação)</t>
  </si>
  <si>
    <t xml:space="preserve">Levantamento de rotas de navegação. </t>
  </si>
  <si>
    <t>Limitação financeira. Tempo para dedicar à ação.</t>
  </si>
  <si>
    <t>Daniel Solon Dias de Farias, André Silva Barreto</t>
  </si>
  <si>
    <t>O foco da ação está no monitoramento dos atropelamentos. Como coletar melhor os dados? Um protocolo para incluir diferentes públicos como fonte de dados pode ser útil.</t>
  </si>
  <si>
    <t>até dez. De 2024</t>
  </si>
  <si>
    <t>Avaliar a ação considerando o conjunto de ações do objetivo</t>
  </si>
  <si>
    <t>6.4</t>
  </si>
  <si>
    <t>Articular com órgãos licenciadores para que ações de monitoramento da ocorrência de colisões de embarcações com cetáceos sejam incluídas nos processos de licenciamento em áreas de concentração dos cetáceos marinhos</t>
  </si>
  <si>
    <t>Documentos encaminhados aos órgãos licenciadores contendo as diretrizes de monitoramento</t>
  </si>
  <si>
    <t xml:space="preserve">inclusão das ações de monitoramento  da ocorrência de colisões de embarcações com cetáceos nos processos de licenciamento 
</t>
  </si>
  <si>
    <t>Jacqueline Gonçalves (COMAR/DILIC/IBAMA)</t>
  </si>
  <si>
    <t xml:space="preserve">André Barreto (Univali), Leandro Valentim (CGMAC/Ibama), Sérgio Estima (NEMA), Renata Sousa-Lima* (UFRN), Flávio Lima* (UERN, CGR), karina Groch (PBF) </t>
  </si>
  <si>
    <t>áreas de concentração de empreendimentos e que abrigam populações de cetáceos marinhos ameaçados</t>
  </si>
  <si>
    <t>Está em fase de elaboração a Matriz de Impactos referentes a portos, onde estão sendo discutidos meios de mitigação de impactos sobre cetáceos, bem como programas de monitoramento. A partir daí, espera-se ampliar a discussão com demais órgãos licenciadores, inclusive sobre ações de monitoramento de ocorrências de colisões de embarcações com cetáceos. É fundamental definir como os dados gerados serão armazenados e gerenciados.</t>
  </si>
  <si>
    <t>A matriz de impactos para portos está em fase de elaboração, já tendo sido discutidas as atividades, aspectos e impactos, estando agora sendo discutidas as medidas de mitigação, e por fim os programas de monitoramento.</t>
  </si>
  <si>
    <t>A demora para se discutir tais itens, pois as reuniões precisam ser encaixadas no planejamento da coordenação juntamente com todas as demais demandas. Pode ser que não seja finalizada no tempo previsto.</t>
  </si>
  <si>
    <t>Jacqueline Aguiar Gonçalves, Bárbara Prates Carpeggiani</t>
  </si>
  <si>
    <t>Ampliação da data de fim da ação. Dez. De 2024</t>
  </si>
  <si>
    <t>Sugere-se a inclusão da PETROBRAS como colaboradora da ação, para tanto, indica-se a analista ambiental Bárbara Prates Carpeggiani (bcarpeggiani@petrobras.com.br). Camila Domit (UFPR)</t>
  </si>
  <si>
    <t>Depende do protocolo de monitoramento (6.3)</t>
  </si>
  <si>
    <t>6.5</t>
  </si>
  <si>
    <t xml:space="preserve">Elaborar material de divulgação contendo mapas de densidade de cetáceos e divulgar para as instituições (Marinha, IMO, Associações de Vela, Praticagem e outros) 
</t>
  </si>
  <si>
    <t>Mapa de densidade elaborado</t>
  </si>
  <si>
    <t>Maior conhecimento das instituições sobre as áreas de concentração</t>
  </si>
  <si>
    <t xml:space="preserve">Carla Filardi (ICMBio/CMA), Flávio Lima* (UERN, CGR); Heloisa Sá* (PCCB); Sérgio Estima (NEMA), karina Groch (PBF), Renata Sousa-Lima* (UFRN),  </t>
  </si>
  <si>
    <t>obs.: lembrar que será feito um mapa de sensibilidade (obj 10 perda de habitat). Custo se aplica somente no caso de impressão para distribuição física.</t>
  </si>
  <si>
    <t>Contribuiremos com reuniões técnicas para apresentação final do mapeamento de ocorrência e distribuição de S. guianensis e T. gephyreus às instituições parceiras. Material ainda não foi produzido. Apesar do material a ser elaborado não ser complexo e poder seer desenvolvido em um ano (como previsto), problemas de alocação de tempo do articulador fizeram com que a ação não fosse iniciada. Se a mesma for iniciada no segundo semestre de 2020, poderá ser finalizada dentro do novo prazo proposto.</t>
  </si>
  <si>
    <t>Relatório PMP. Mobilização de pescadores artesanais e amadores para observação de bordo e coleta de dados. Nenhum</t>
  </si>
  <si>
    <t>Ocorrência da Pandemia causada pelo novo coronavírus. Dificuldade em retomar reuniões devido à pandemia. Tempo necessário ao desenvolvimento do material.</t>
  </si>
  <si>
    <t>Heloisa Cristina de Morais e Sá Leitão, Yedda Christina Bezerra Barbosa de Oliveira, André Silva Barreto</t>
  </si>
  <si>
    <t>Gostaríamos de participar como colaboradores desta ação, pois é consonante com o projeto que temos em andamento: “Megafauna marinha ameaçada: uma abordagem participativa para execução de planos de ação nacional de tartarugas marinhas, pequenos cetáceos, peixes-bois e tubarões”, financiado pela Fundação Boticário, responsável técnico Bráulio Santos (LEAC/UFPB), CEPAN (instituição responsável), sendo o IPAS um executor de atividades e colaborador do projeto. Duração: 2019 a 2022. (Detalhes em https://issuu.com/fundacaogrupoboticario/docs/apostila-projetos-apoiados_r05_pg_s_f76a20119e3e91 - Páginas 38 a 40)</t>
  </si>
  <si>
    <t xml:space="preserve">Recomendo mudar as datas de de fim para julho de 2021. </t>
  </si>
  <si>
    <t>Yedda Christina Bezerra Barbosa de Oliveira (Instituto Parahyba de Sustentabilidade - IPAS)</t>
  </si>
  <si>
    <t>6.6</t>
  </si>
  <si>
    <t>Articular com os órgãos competentes a definição de rotas e normatização do tráfego de embarcações nas áreas prioritarias do PAN</t>
  </si>
  <si>
    <t>Proposta de normativa elaborada e encaminhada</t>
  </si>
  <si>
    <t xml:space="preserve">implementação da normativa 
</t>
  </si>
  <si>
    <t>Renata Sousa-Lima* (UFRN), Flávio Lima* (UERN, CGR), karina Groch (PBF)</t>
  </si>
  <si>
    <t>Lagoa dos Patos, outras áreas prioritárias serão definidas.</t>
  </si>
  <si>
    <t>As areas prioritarias serao definidas no objetivo 10</t>
  </si>
  <si>
    <t xml:space="preserve">Em São Sebastião- SP foi feito articulação com a DERSA para que a operação da Balsa SãoSebastião-Ilhabela seja alertada a cada vez que uma baleia entra no canal (Julio Cardoso - Projeto Baleia à Vista). Em Abrolhos está sendo testado o uso de  câmeras térmicas para detectar a presença de baleias na rota de embarcações inclusive no período noturno. </t>
  </si>
  <si>
    <t>Baixa de resposta dos colaboradores. Depende de articulação governamental. Áreas prioritárias será decididas no objetivo 10. Seria importante avançar com ação 6.1 antes de ir para esta. A pandemia de COVID-19 está prejudicando o andamento da pesquisa com câmeras térmicas em Abrolhos.</t>
  </si>
  <si>
    <t>Milton Cesar C. Marcondes</t>
  </si>
  <si>
    <t>Inclusão entre os colaboradores de algum representante do Governo (CMA). Incluir alguém do CMA.</t>
  </si>
  <si>
    <t>6.7</t>
  </si>
  <si>
    <t>Articular com os órgãos competentes a inclusão nas condicionantes de portos e marinas ações de conscientização para as tripulações sobre as espécies de cetáceos de ocorrência na área e formas de minimizar o risco de colisão</t>
  </si>
  <si>
    <t>Documento contendo as recomendações</t>
  </si>
  <si>
    <t xml:space="preserve">Inclusão das condicionantes no processo de licenciamento
</t>
  </si>
  <si>
    <t>Renata Sousa-Lima* (UFRN), Flávio Lima* (UERN, CGR), karina Groch (PBF), Heloisa Sá* (PCCB), Fernanda Attademo (CEMAM), Sérgio Estima (NEMA)</t>
  </si>
  <si>
    <t>Áreas de concentração de empreendimentos e que abrigam populações de cetáceos marinhos ameaçados</t>
  </si>
  <si>
    <t>Está sendo elaborada matriz de impactos para Portos no âmbito da Comar/Ibama, e esta ação será incluída nas medidas de mitigação. Assim que for concluída, espera-se articular com os demais órgãos competentes, inclusive sobre a ação 6.7. Como fazemos parte de conselhos de meios ambientes em nosso Estado (estaduais e municipais), sempre recomendamos condicionantes para esses empreendimentos e já publicamos resoluções que visam diminuir os impactos com colisões. O CMA está elaborando protocolo que tem relação com o tema (conscientização).</t>
  </si>
  <si>
    <t>A Matriz de Impactos está em fase de elaboração, tendo já sido discutidas as atividades, aspectos e impactos, e no momento estão sendo discutidas as medidas de mitigação, e por fim serão discutidos os programas de monitoramento. Recomendações como conselheiros e resoluções de ordenamento marítimos e de condicionantes ambientais em portos e marinhas.</t>
  </si>
  <si>
    <t xml:space="preserve">As reuniões para discussão do assunto dependem do planejamento da Comar/Ibama, a qual possui outras demandas. Pode ser que não seja concluída no tempo previsto. Baixa aceitação por parte dos órgão públicos estaduais responsáveis por alguns desses licenciamentos. </t>
  </si>
  <si>
    <t xml:space="preserve">Heloisa Cristina de Morais e Sá Leitão, Jacqueline Aguiar Gonçalves, Bruno Stefanis Santos Pereira de Oliveira </t>
  </si>
  <si>
    <t>Que seja destinado a todos os órgãos licenciadores dos estados litorâneos</t>
  </si>
  <si>
    <t>Ampliação da data de fim da ação. Julho de 2022</t>
  </si>
  <si>
    <t xml:space="preserve">Bruno Stefanis Santos Pereira de Oliveira (Instituto Biota de Conservação), Adriana Miranda (CMA), Camila Ataliba (CMA) </t>
  </si>
  <si>
    <t>Incluir Alagoas</t>
  </si>
  <si>
    <t>Diminuição e mitigação dos sons antropogênicos identificados como distúrbios sonoros sobre os cetáceos marinhos</t>
  </si>
  <si>
    <t>7.1</t>
  </si>
  <si>
    <t>Ampliar o conhecimento sobre as fontes, características, efeitos e consequências dos sons antropogênicos para ser considerado como distúrbio</t>
  </si>
  <si>
    <r>
      <t xml:space="preserve">Relatórios sobre a ampliação do conhecimento </t>
    </r>
    <r>
      <rPr>
        <b/>
        <sz val="11"/>
        <color indexed="49"/>
        <rFont val="Calibri"/>
        <family val="2"/>
      </rPr>
      <t/>
    </r>
  </si>
  <si>
    <t>Ampliação do conhecimento e propostas de manejo</t>
  </si>
  <si>
    <t>Paulo Cirne da Silva (IBAMA/CGMAC/COEXP)</t>
  </si>
  <si>
    <t>Marcos Rossi-Santos (UFRB), Leandro Valentim (CGMAC/Ibama), Israel Maciel (UFRRJ), Artur Andriolo (UFJF/Instituto Aqualie), Alexandre N. Zerbini* (Instituto Aqualie), Flávio Lima* (UERN, CGR), Fernanda Attademo (CEMAM); Bruna Bezerra* (UFPE ), Renata Sousa-Lima* (UFRN)</t>
  </si>
  <si>
    <t>Bacia Potiguar (RN).</t>
  </si>
  <si>
    <t>O relatório que será encaminhado para o CMA compilando todas as informações geradas durante a vigência da ação. O produto será continuamente atualizado e disponibilizado. Custo associado a R$ 100.000,00/ano em investimento em pesquisas, consultoria ou oficina de trabalho.</t>
  </si>
  <si>
    <t>Estudo do impacto da atividade sísmica no comportamento de odontocetos e níveis de poluição sonora adicionados ao meio oceânico.  Avaliação acústica subaquática de identificação de cetáceos em área do Porto de Pecém, Ceará. A partir das informações do PMPAS (Projeto de Monitoramento da Paisagem Acústica Submarina) e de sua integração com o PMC, realizados pela PETROBRAS para atendimento de condicionante ambiental exigida pelo IBAMA para as atividades da empresa na Bacia de Santos, poder-se-à atender a ação. Monitoro (Domit) nos portos de fortaleza e no Paraná a questão de ruídos e temos avaliando pela percepção de pesquisadores a interferência de outros ruídos relacionados a portos e obras costeiras (cravamento de estacas, derrocagem e etc)</t>
  </si>
  <si>
    <t>Relatório para empresa da área Ambiental de licenciamento de atividade de exploração sísmica.  Relatórios</t>
  </si>
  <si>
    <t>Artur Andriolo, Flavio Lima, Bárbara Prates Carpeggiani</t>
  </si>
  <si>
    <t xml:space="preserve">Sugere-se o envolvimento dos profissionais da Marinha/IPqM responsáveis pela execução do PMPAS. Os profissionais do PMC já estão como colaboradores da ação. A ação aborda várias atividades… sísmica, batimetria… foco em quando os sons se tornam distúrbios. O estudo necessita de muitos dados para ser identificado com clareza efeitos específicos o que demanda mão de obra qualificada, que é escassa hoje.  </t>
  </si>
  <si>
    <t>rever articulador (indicação Fernanda, Adriana e Bárbara)  Bárbara posteriormente indicou o Comandante Marcus Simões. Camila Domit tinha deixado em aberto a possibilidade de articular. Posteriormente, Paulo Cirne confirmou interesse de continuar como articulador.</t>
  </si>
  <si>
    <t>Sugere-se a inclusão da analista ambiental Angela Spengler (angelaspengler@petrobras.com.br), Mariana de Sá Viana (viana.ms@gmail.com), da Coexp/CGMAC, Camila Domit (UFPR), Daiana Marcondes (UFPR), Comandante Marcus Simões (Marinha)</t>
  </si>
  <si>
    <t>Porto do Pecém-CE, Bacia de Santos</t>
  </si>
  <si>
    <t>7.2</t>
  </si>
  <si>
    <t>Ampliar o conhecimento sobre a bioacústica e paisagem acústica nas áreas de ocorrência das espécies do PAN</t>
  </si>
  <si>
    <t>Relatórios sobre a ampliação do conhecimento</t>
  </si>
  <si>
    <t>Marcos Rossi-Santos (UFRB)</t>
  </si>
  <si>
    <t>Artur Andriolo (UFJF/Institiuto Aqualie), Pedro Fruet (ICMBio/CMA, Kaosa), Flávio Lima (UERN, CGR), Franciele R. de Castro (UFJF/Instituto Aqualie),
Thiago O. Amorim (UFJF/Instituto Aqualie), Fernanda Attademo (CEMAM),  Bruna Bezerra* (UFPE), Renata Sousa-Lima* (UFRN), Emygdio Monteiro-Filho* (UFPR); Fabio Daura-Jorge* (UFSC)</t>
  </si>
  <si>
    <t>Bacia Potiguar (RN); Fernando de Noronha (PE)</t>
  </si>
  <si>
    <t>Esta ação é parcialmente complementada com o apresentado por mim na ação 7.1</t>
  </si>
  <si>
    <t>Relatório. levantamento bibiografico.</t>
  </si>
  <si>
    <t>Artur Andriolo, Marcos Rossi Santos, Bárbara Prates Carpeggiani</t>
  </si>
  <si>
    <t xml:space="preserve">Duvida quanto a localidade constando como Bacia Potiguar e Fernando de Noronha, com area de relevancia para toda a distribuicao de especies do PAN - redacao contraditoria, deveria abranger a area mais ampla, nao a localidade restrita. A caracterização da paisagem acústica da Bacia de Santos, é o principal objetivo do PMPAS, embora a área de estudo seja a Bacia de Santos. Dessa forma, considera-se essencial o conhecimento gerado por esse monitoramento, cuja execução foi exigência do IBAMA/CGMAC no licenciamento ambiental das atividades da PETROBRAS na Bacia de Santos. Necessidade de continuidade de pesquisa. A exsitência de recursos ajudaria na priorizacao de tempo para execucao da meta. </t>
  </si>
  <si>
    <t>Sugere-se a inclusão da analista ambiental Angela Spengler (angelaspengler@petrobras.com.br),incluir Mariana de Sá Viana (viana.ms@gmail.com), da Coexp/CGMAC, Comandante Marcus Simões (Marinha)</t>
  </si>
  <si>
    <t>Sugere-se incluir a Bacia de Santos, onde está sendo realizada a caracterização da bioacústico pelo PMC e da paisagem acústica pelo PMPAS.</t>
  </si>
  <si>
    <t>Seria interessante uma atualizacao do andamento geral do PAN, uma vez que existem muitas metas em colaboracao, onde os articuladores nao entraram em contato. Sugere-se que seja realizado um seminário para apresentação dos resultados do PMPAS para os profissionais envolvidos no PAN.</t>
  </si>
  <si>
    <t>7.3</t>
  </si>
  <si>
    <t>Mapear áreas de sensibilidade das espécies quanto a sons antropogenicos</t>
  </si>
  <si>
    <t>Mapa de sensibilidade</t>
  </si>
  <si>
    <t>Identificação das áreas e recomendações de manejo</t>
  </si>
  <si>
    <t>Artur Andriolo (UFJF, Institiuto Aqualie)</t>
  </si>
  <si>
    <t xml:space="preserve">Marcos Rossi-Santos (UFRB), Jacqueline Aguiar Gonçalves (COMAR/DILIC/IBAMA), Franciele R. de Castro (UFJF/Instituto Aqualie)
Artur Andriolo (UFJF/Instituto Aqualie)
Thiago O. Amorim (UFJF/Instituto Aqualie), Renata Sousa-Lima* (UFRN), Flavio Lima* (UERN, CGR); Fernanda Attademo (CEMAM), Bruna Bezerra* (UFPE), Karina Groch (PBF) </t>
  </si>
  <si>
    <t>Bacia de Santos e Bacia de Campos</t>
  </si>
  <si>
    <t>Aguas jurisdicinais brasilieras</t>
  </si>
  <si>
    <t>O Dr. Gastón Guiné, com parceria de Artur Andriolo, realizou um levantamento da adequabilidade de hábitat para cetáceos na costa Sudeste do Brasil apresentado na forma de relatório para uma empresa da área de licenciamento ambiental para atividade de exploração sísmica e de petróleo. Está em andamento a avaliação dos aspectos da sensibilidade acústica para cada uma das 21 espécies analisadas.</t>
  </si>
  <si>
    <t>Relatório para empresa ambiental encaminhado em 2019</t>
  </si>
  <si>
    <t>Artur Andriolo</t>
  </si>
  <si>
    <t>Instalação de cabos subaquáticos está incluída? (ainda não foi dada muita atenção para o tema, precisa averiguar melhor a importância). Os temas são mais lazer, sismica…</t>
  </si>
  <si>
    <t>Comandante Marcus Simões (Marinha)</t>
  </si>
  <si>
    <t>7.4</t>
  </si>
  <si>
    <t>Articular a proposição de  estratégias para a avaliação e mitigação de efeitos cumulativos de sons antropogênicos em processos de ordenamento territorial e licenciamento ambiental</t>
  </si>
  <si>
    <t>Relatório</t>
  </si>
  <si>
    <t>Estratégias de gestão propostas</t>
  </si>
  <si>
    <t>Flávio Lima (PCCB-UERN, Centro Golfinho Rotador)</t>
  </si>
  <si>
    <t>Jacqueline Aguiar Gonçalves (COMAR/DILIC/IBAMA), Franciele R. de Castro (UFJF/Instituto Aqualie)
Artur Andriolo (UFJF/Instituto Aqualie)
Thiago O. Amorim (UFJF/Instituto Aqualie), Renata Sousa-Lima* (UFRN), Marcos Rossi-Santos* (UFRB), Bruna Bezerra* (UFPE)</t>
  </si>
  <si>
    <t>Foi realizada articulação entre a UERN e o CMA/ICMBio para publicação do "Protocolo sobre Diagnóstico e Avaliação dos Efeitos da Pesquisa Sísmica em Mamíferos Aquáticos" que vinha sendo elaborado como recomendação do Workshop sobre o diagnostico e avaliação dos efeitos de investigação sísmica na fauna marinha com foco específico no Brasil ocorreu de 15 a 19 de janeiro de 2018 em Natal, Rio Grande do Norte, que foi realizado como condicionante ambiental em processo de licenciamento federal de uma atividade de pesquisa sísmica marítima. O protocolo foi publicado pelo CMA/ICMBio em formato digital e está sendo encaminhado para os órgãos ambientais federal e estaduais. Rodada de Oficinas sobre sísmica/licenciamento, contribuindo para o protocolo do CMA</t>
  </si>
  <si>
    <t>"Protocolo sobre Diagnóstico e Avaliação dos Efeitos da Pesquisa Sísmica em Mamíferos Aquáticos" . Publicado pelo CMA/ICMBio. CITAÇÃO: SILVA, Flavio José Lima; FARIAS, Daniel Solon Dias; BOMFIM, Aline Costa;
GAVILAN, Simone Almeida; ATTADEMO, Fernanda Loffler Niemeyer; FRAGOSO, Ana
Bernadete Lima; REVÔREDO, Rafael Ângelo; CAVALCANTE, Raquel Marinho Souza;
LUNA, Fábia Oliveira (Organizadores). 2020. Protocolo sobre diagnóstico dos efeitos da pesquisa sísmica em mamíferos aquáticos. Brasília: ICMBio. 63 p. Protocolo de Avaliação dos Efeitos de Sísmica publicado pelo CMA</t>
  </si>
  <si>
    <t>Flávio José L. Silva</t>
  </si>
  <si>
    <t xml:space="preserve">Uma das estratégias previstas é a difusão do Protocolo para pesquisadores, instituições membro da  REMAB e em outros fóruns para ampliação das estratégias de avaliação dos efeitos cumulativos dos sons. Como ainda não ocorreram reuniões das redes regionais não foi possível iniciar a difusão do Protocolo junto às instituições da REMAB. Devido a Pandemia da COVID-19 não foi possível realizar reuniões em outros fóruns. Porém, segundo o GAT, a existência desses problemas não afetou o andamento da ação em relação ao prazo final previsto.   </t>
  </si>
  <si>
    <t>Cristiano Parente (Petrobras)(cristiano.parente@petrobras.com.br)</t>
  </si>
  <si>
    <t>7.5</t>
  </si>
  <si>
    <r>
      <t xml:space="preserve">Realizar oficina para </t>
    </r>
    <r>
      <rPr>
        <sz val="11"/>
        <rFont val="Calibri"/>
        <family val="2"/>
      </rPr>
      <t>avaliar o arcabouço normativo e propor complementações para minimizar os impactos acústicos</t>
    </r>
  </si>
  <si>
    <t>Relatório da oficina</t>
  </si>
  <si>
    <t>Normativas revisadas e propostas</t>
  </si>
  <si>
    <t>Kelen Leite (ICMBio Alcatrazes)</t>
  </si>
  <si>
    <t>Artur Andriolo (UFJF/Institiuto Aqualie); Paulo Cirne da Silva (IBAMA/CGMAC/COEXP); Israel Maciel (UFRRJ); Cristiano Leite Parente (Petrobras), Jacqueline Aguiar Gonçalves (COMAR/DILIC/IBAMA), Flavio Lima* (UERN, CGR); Fernanda Attademo (CEMAM); Bruna Bezerra* (UFPE), Renata Sousa-Lima* (UFRN), Marcos Rossi-Santos* (UFRB)</t>
  </si>
  <si>
    <t>A ação foi planejada para uma discussão e teste de protocolo com as instituições parceiras no Litoral Norte de São Paulo, porem como tinha planejamento de ações presenciais estas foram suspensas devido à pandemia de covid-19</t>
  </si>
  <si>
    <t>planejamento suspenso devido à pandemia</t>
  </si>
  <si>
    <t>Israel de Sá Maciel, Kelen Luciana Leite</t>
  </si>
  <si>
    <t>é possível retomar a programação on line mas perdemos a oportunidade de migração das jubartes</t>
  </si>
  <si>
    <t>alteração de data de inicio e fim conforme sugestão da coordenação do pan jan de 2021</t>
  </si>
  <si>
    <t>alteração de data de inicio e fim conforme sugestão da coordenação do pan jan. de 2022</t>
  </si>
  <si>
    <t>alteraria para a costa sudeste em um primeiro momento onde tenho facilidade de comunicação e conheço os atores (ok)</t>
  </si>
  <si>
    <t>7.6</t>
  </si>
  <si>
    <t>Elaborar documento com recomendações para o licenciamento de atividades potencialmente geradoras de distúrbios sonoros</t>
  </si>
  <si>
    <t>Documento elaborado e divulgado</t>
  </si>
  <si>
    <t>Melhor gerência dos impactos pelos entes licenciadores. Menor impacto dos empreendimentos sobre as populações de cetáceos</t>
  </si>
  <si>
    <t xml:space="preserve"> Israel Maciel (UFRRJ)</t>
  </si>
  <si>
    <t>Jacqueline Aguiar Gonçalves (COMAR/DILIC/IBAMA), Franciele R. de Castro (UFJF/Instituto Aqualie)
Artur Andriolo (UFJF/Instituto Aqualie)
Thiago O. Amorim (UFJF/Instituto Aqualie), Renata Sousa-Lima* (UFRN), Flavio Lima* (UERN, CGR); Bruna Bezerra* (UFPE); Fernanda Attademo (CEMAM); Augusto Boaviagem* (PCCB)</t>
  </si>
  <si>
    <t>Exercícios militares e pesca com bomba.
Referenciar (guia TAMAR). Divulgar e articular nas três esferas governamentais.</t>
  </si>
  <si>
    <t>Será iniciada ainda no segundo semestre de 2020. Está sendo discutida no âmbito da Comar/Ibama a Matriz de Impactos para portos. Assim, estão sendo compilados estudos sobre atividades potencialmente causadoras de impactos sonoros.</t>
  </si>
  <si>
    <t>Para elaboração da Matriz, já foram discutidas as atividades, aspectos e impactos, estando agora em discussão das medidas mitigadoras e, por fim, dos programas de monitoramento.</t>
  </si>
  <si>
    <t>Delineamento iniciado, mas aina não foi iniciado o contato com os colaboradores. O tempo para discussão é dividido com as demais demandas da Coordenação. Pode ser que não esteja pronta, conforme previsto.</t>
  </si>
  <si>
    <t>Israel de Sá Maciel, Jacqueline Aguiar Gonçalves</t>
  </si>
  <si>
    <t>Alterar a data de fim da ação. Até fim do PAN</t>
  </si>
  <si>
    <t>Depende de informações da 7.1. Este seria um ponto bem importante para atividades portuárias, visto muitas atividades geradoras de ruídos serem realizadas simultânea ou continuas nesta área</t>
  </si>
  <si>
    <t>7.7</t>
  </si>
  <si>
    <t>Sistematizar o conhecimento sobre atividades potencialmente causadoras de impactos sonoros e seus efeitos e medidas mitigadoras para os cetáceos marinhos</t>
  </si>
  <si>
    <t xml:space="preserve">
Banco de dados de Publicações.
Relatório com informações sistematizadas</t>
  </si>
  <si>
    <t>Franciele R. de Castro (UFJF/Instituto Aqualie)
Artur Andriolo (UFJF/Instituto Aqualie)
Thiago O. Amorim (UFJF/Instituto Aqualie), Israel Maciel (UFRRJ), Flavio Lima* (UERN, CGR), Renata Sousa-Lima* (UFRN)</t>
  </si>
  <si>
    <t>Planilha relacionando: espécies, atividades, impactos, efeitos, medidas metigadoras e suas respectivas referências. Órgãos de licenciamento em todas as esferas.</t>
  </si>
  <si>
    <t>a matriz de impactos de portos está sendo elaborada. Uma lista de aspectos e impactos está em fase adiantada. Na programação da 19ª Reunião de Trabalho de Especialistas em Mamíferos Aquáticos da América do Sul (19ª RT) XIII Congresso da Sociedade Latino Americana de Especialistas em Mamíferos Aquáticos (XIII SOLAMAC) está prevista a realização de uma oficina sobre o tema da ação que possibilitará o inicio da sistematização do conhecimento sobre as atividades potencialmente causadora de impactos sonoros, envolvendo pesquisadores do Brasil e de outros países.</t>
  </si>
  <si>
    <t>Organização da Oficina sobre Ruídos antropogênicos no oceano e seu impacto sobre os mamíferos aquáticos.</t>
  </si>
  <si>
    <t xml:space="preserve">tempo. A Oficina sobre Ruídos antropogênicos no oceano e seu impacto sobre os mamíferos aquáticos está inserida na programação da 19ª Reunião de Trabalho de Especialistas em Mamíferos Aquáticos da América do Sul (19ª RT) XIII Congresso da Sociedade Latino Americana de Especialistas em Mamíferos Aquáticos (XIII SOLAMAC). O evento ocorreria em setembro de 2020, na Praia do Forte, Bahia, Brasil. Devido a Pandemia da COVID-19 o evento foi suspenso. </t>
  </si>
  <si>
    <t>Jacqueline Aguiar Gonçalves, Flávio José L. Silva</t>
  </si>
  <si>
    <t>a data de fim. Jan de 2022</t>
  </si>
  <si>
    <t>Angela Spengler (Petrobras), Camila Domit (UFPR), Comandante Marcus Simões (Marinha)</t>
  </si>
  <si>
    <t>7.8</t>
  </si>
  <si>
    <t>Criar grupo de trabalho para discussão do tema distúrbios sonoros</t>
  </si>
  <si>
    <t>Memórias de reuniões do grupo</t>
  </si>
  <si>
    <t>Recomendações de gestão</t>
  </si>
  <si>
    <t>Jacqueline Aguiar Gonçalves (COMAR/DILIC/IBAMA), Israel Maciel (UFRRJ), Artur Andriolo (UFJF/Instituto Aqualie), Renata Sousa-Lima* (UFRN), Marcos Rossi-Santos* (UFRB), Fernanda Attademo (CEMAM); Bruna Bezerra* (UFPE)</t>
  </si>
  <si>
    <t>Foram realizados contato iniciais com alguns pesquisadores que atuam com o tema no Brasil. Na programação da 19ª Reunião de Trabalho de Especialistas em Mamíferos Aquáticos da América do Sul (19ª RT) XIII Congresso da Sociedade Latino Americana de Especialistas em Mamíferos Aquáticos (XIII SOLAMAC) foi definido como uma dos eixos "Ruídos antropogênicos no oceano e seu impacto sobre os mamíferos aquáticos (Acoustic Pollution)" e está previsto a realização de uma Oficina (Workshop) para discussão do tema e criação do Grupo de Trabalho. O evento estava previsto para ocorrer em setembro de 2020 na Praia do Forte, Bahia, Brasil, porém foi suspenso devido à Pandemia da COVID-19. Foi feito os contatos com pesquisadores. Reunião planejada no LAMLA. O Ibama tb tem acompanhado o Subcomitê da IOPER, posso sugerir um colaborador tb (Leandro).</t>
  </si>
  <si>
    <t>Inclusão do tema e de uma Oficina na programação do 19ª Reunião de Trabalho de Especialistas em Mamíferos Aquáticos da América do Sul (19ª RT) XIII Congresso da Sociedade Latino Americana de Especialistas em Mamíferos Aquáticos (XIII SOLAMAC).</t>
  </si>
  <si>
    <t>Devido à Pandemia da COVID-19 o evento foi suspenso a oficina na qual seria instituído o GT não foi realizada.</t>
  </si>
  <si>
    <t>Israel de Sá Maciel, Flávio José L. Silva</t>
  </si>
  <si>
    <t>dezembro de 2021</t>
  </si>
  <si>
    <t>7.9</t>
  </si>
  <si>
    <t>Articular com instituições e organizações internacionais para acompanhamento das atualizações sobre as discussões relativas a sons antropogênicos</t>
  </si>
  <si>
    <t>Maior articulação e recomendações de manejo</t>
  </si>
  <si>
    <t>Franciele R. de Castro (UFJF/Instituto Aqualie),
Thiago O. Amorim (UFJF/Instituto Aqualie), Renata Sousa-Lima* (UFRN), Marcos Rossi-Santos* (UFRB), Flavio Lima* (UERN, CGR)</t>
  </si>
  <si>
    <t>Essa ação será cumprida com a participação em eventos internacionais que tratam dos temas relacionados.</t>
  </si>
  <si>
    <t>Organização de evento - Articulação com a equipe organizadora do Listening for Aquatic Mammals in Latin America (LAMLA). Cujo objetivo é integrar a comunidade de pesquisadores de bioacústica de mamíferos aquáticos da América Latina e promover capacitação e trocas de experiência. Foi organizado um evento para ocorrer em Salvador conjuntamente com o Congresso da Sociedade Latino-americano de mamíferos aquáticos (SOLAMAC). Em virtude da pandemia do covid-19, o evento foi adiado com data ainda indefinida.
Relatório - Participação de Artur Andriolo na delegação Brasileira que representou o Brasil no Comitê Científico (SC) da Comissão Internacional Baleeira (CIB) 2020 (Cambridge - on line) onde especialmente participou do pré-encontro "Noise" discutindo a contribuição do ruído de embarcações na poluição sonora subaquática. Andriolo também compõe com Miguel Iniguez, da Argentina, a equipe que está elaborando as estratégias de interação do Comitê de Conservação e o Comitê Científico da CIB no tema Anthropogenic Sound.</t>
  </si>
  <si>
    <t>Artur Andriolo,  Bárbara Prates Carpeggiani</t>
  </si>
  <si>
    <t>A participação da Petrobras no Subcomitê de Sound and Marine Life do IOGP tem sido importante para acompanhar o que está sendo discutido no mundo. Além disso, a Petrobras está participando da organização do Workshop de Licenciamento Ambiental e Tecnologias de Aquisição Sísmica Marítima, o qual contará com a participação de especialistas internacionais relacionados ao tema. O Ibama tem acompanhado também o comitê da IOPER (reguladores)</t>
  </si>
  <si>
    <t>Sugere-se a inclusão como colaboradora da analista ambiental Angela Spengler (angelaspengler@petrobras.com.br). Mariana de Sá Viana (viana.ms@gmail.com), da Coexp/CGMAC, Ângela Spengler (Petrobras)</t>
  </si>
  <si>
    <t>Criação de mecanismos para conhecer e diminuir o efeito da degradação de habitat sobre cetáceos marinhos</t>
  </si>
  <si>
    <t>8.1</t>
  </si>
  <si>
    <t xml:space="preserve">Sistematizar o conhecimento sobre atividades potencialmente causadoras de impacto e seus efeitos e medidas mitigadoras para os cetáceos marinhos
</t>
  </si>
  <si>
    <r>
      <rPr>
        <sz val="11"/>
        <rFont val="Calibri"/>
        <family val="2"/>
      </rPr>
      <t xml:space="preserve">
Banco de dados de publicações.</t>
    </r>
    <r>
      <rPr>
        <strike/>
        <sz val="11"/>
        <rFont val="Calibri"/>
        <family val="2"/>
      </rPr>
      <t xml:space="preserve">
</t>
    </r>
    <r>
      <rPr>
        <sz val="11"/>
        <rFont val="Calibri"/>
        <family val="2"/>
      </rPr>
      <t>Relatórios com informações sistematizadas</t>
    </r>
  </si>
  <si>
    <t>Israel Maciel (UFRRJ)</t>
  </si>
  <si>
    <t xml:space="preserve">Fernanda Attademo (CEMAM), Jacqueline Aguiar Gonçalves (COMAR/DILIC/IBAMA), Artur Andriolo* (UFJF/Instituto Aqualie), Renata Sousa-Lima* (UFRN), Marcos Rossi-Santos* (UFRB), Simone Almeida* (UFRN); Flávio Lima* (Rotador); Augusto Boaviagem* (PCCB), Karina Groch (PBF) </t>
  </si>
  <si>
    <t xml:space="preserve">Indústrias salineiras (Areia Branca - RN), costa brasileira </t>
  </si>
  <si>
    <t>Planilha relacionando: espécies, atividades, impactos, efeitos, medidas metigadoras e suas respectivas referências.</t>
  </si>
  <si>
    <t>Planilha constando informações sobre espécies, atividades, impactos, medidas mitigadoras em construção</t>
  </si>
  <si>
    <t>Acesso as bibliografias referente as atividades</t>
  </si>
  <si>
    <t xml:space="preserve">Rodrigo Tardin, Bárbara Prates Carpeggiani </t>
  </si>
  <si>
    <t>Foram criados banco de dados para gerenciamento dos dados gerados pelos projetos de monitoramento PMP e PMC executados pela PETROBRAS para atendimento de exigência do IBAMA/CGMAC, cujos dados estão públicos.</t>
  </si>
  <si>
    <t>dez. 2021</t>
  </si>
  <si>
    <t>Rodrigo Tardin</t>
  </si>
  <si>
    <t>Sugere-se a inclusão como colaborada da analista ambiental Bárbara Prates Carpeggiani (Petrobras), Juan Flores (CMA)</t>
  </si>
  <si>
    <t>Recomendo alterar a data do fim de ação para o fim do ano devido ao atraso ocorrido e a situação de pandemia em que vivemos</t>
  </si>
  <si>
    <t>8.2</t>
  </si>
  <si>
    <t xml:space="preserve">Integrar em SIG as informações de atividades antrópicas e áreas de ocorrência de cetáceos marinhos </t>
  </si>
  <si>
    <t xml:space="preserve">Banco de dados </t>
  </si>
  <si>
    <t>Ter uma ferramenta que auxilie na tomadas de decisões para conservação de cetáceos marinhos e implantação de empreendimentos</t>
  </si>
  <si>
    <t>Adriana Miranda (ICMBio/CMA)</t>
  </si>
  <si>
    <t>Juliana Di Tullio (FURG), Jacqueline Aguiar Gonçalves (COMAR/DILIC/IBAMA), Rodrigo Tardin* (UFRRJ), Franciele R. de Castro (UFJF/Instituto Aqualie)
Artur Andriolo (UFJF/Instituto Aqualie)
Thiago O. Amorim (UFJF/Instituto Aqualie), Marcos Rossi-Santos* (UFRB), Tiago Gandra* (NEMA), Stela Almeida* (PCCB), Karina Groch (PBF)</t>
  </si>
  <si>
    <t>áreas com concentrações de empreendimentos e com existência de populações de cetáceos ameaçados</t>
  </si>
  <si>
    <t>Integrar rotas de navegação</t>
  </si>
  <si>
    <t>A ação está como proposta de projeto de Iniciação Científica. O projeto de Iniciação Científica que executará essa ação foi aprovado (julho 2020).</t>
  </si>
  <si>
    <t>Adriana Vieira de Miranda</t>
  </si>
  <si>
    <t>Um fator limitante é que esta ação requer tempo para uma compilação robusta dos dados para execução da ação
incentivar que os pesquisadores alimentem a base de dados do CMA, assim como atualizar o centro quanto as publicações</t>
  </si>
  <si>
    <t>Juan Flores (CMA), Camila Ataliba (CMA), Leandro Valentim (Ibama)</t>
  </si>
  <si>
    <t>Requer tempo para uma compilação robusta dos dados para execução da ação.</t>
  </si>
  <si>
    <t>8.3</t>
  </si>
  <si>
    <t>Identificar as áreas prioritárias para conservação de cetáceos marinhos</t>
  </si>
  <si>
    <t>Atlas de áreas prioritárias disponibilizado</t>
  </si>
  <si>
    <t>Internalização das áreas prioritárias em políticas públicas</t>
  </si>
  <si>
    <t>Juliana Di Tullio (FURG); Camila Domit (UFPR), Rodrigo Tardin* (UFRRJ), Flavio Lima*(UERN, CGR); Fernanda Atatdemo (CEMAM); Heloisa Sá* (PCCB), Luciano Dalla Rosa* (FURG)</t>
  </si>
  <si>
    <t>Essa ação é complementar a ação 8.2 que também sou articuladora e já conseguiremos prosseguir com essa 8.3 com os resultados da 8.2. Estou fazendo doutorado com encalhes em todos o Brasil, e posso contribuir com dados compilados de minha tese em um futuro próximo (Minha dissertação para o nordeste e a analise de bancos de dados em nível nacional pode ser considerada produto).  Dados georreferenciados de avistagens de cetáceos (áreas de ocorrência de cetáceos marinhos) em águas costeiras do Rio de Janeiro estão à disposição da articuladora da ação, Adriana Miranda</t>
  </si>
  <si>
    <t xml:space="preserve">Heloisa Cristina de Morais e Sá Leitão, Adriana Vieira de Miranda, Bruno Stefanis Santos Pereira de Oliveira, Liliane Lodi </t>
  </si>
  <si>
    <t>Baleias-jubarte (n = 36) foram avistadas no Rio de Janeiro apenas durante o inverno, enquanto as baleias-de-bryde (n = 34) foram avistadas no verão (44,1%), outono (32,3%), primavera (17,7%) e inverno (5,9%). As baleias-jubarte usam a área como um recurso migratório natural corredor anualmente durante o inverno. Nossas previsões indicam que as baleias-jubarte seriam encontradas mais comumente no Arquipélago de Cagarras (mais perto das Ilhas de Palmas e Comprida), até 2 km do Monumento Natural das Ilhas Cagarras (MoNa Cagarras) e da Ilha Rasa. O melhor modelo previu que as avistagens de baleias-jubarte aumentariam linearmente com a distância da costa e diminuem linearmente com o declive do fundo (Lodi et al., 2020). 
As baleias-de-bryde usam a área de estudo para se alimentarem no verão e outono (Lodi et al. 2015), e estão presentes na área em todo o ano. As áreas das praias de Ipanema e Copacabana e ao redor do Monumento Natural das Ilhas Cagarras (MoNa Cagarras) foram usadas preferencialmente pelas baleias-de-bryde. No componente ambiental, nosso melhor modelo previu que as baleias-de-bryde tem maior probabilidade de ocorrer a profundidades entre 20 e 30 m. No componente antropogênico, é mais provável que as baleias-de-bryde ocorram até 5 km das áreas de ancoragem. A análise de particionamento hierárquico indicou que a distância até as áreas de ancoragem e a temperatura média da superfície da água (22°C) foram as variáveis mais importantes (Lodi et al, 2020).
A alta taxa de encontro de golfinhos-de-dentes-rugosos foi registrada próxima da costa nas praias de Copacabana, da região oceânica de Niterói e Baía de Guanabara (Lodi &amp; Tardin, 2018).
Golfinhos-de-dentes-rugosos foram predominantemente avistados no outono (23,7%) e inverno (17,9%), entre 130 e 2.300 m da costa e profundidades entre 7,6 e 28 m. O movimento dos golfinhos-de-dentes-rugosos na Baía de Guanabara esteve relacionado à profundidade, com a maior frequência das avistagens para dentro da baía em profundidades maiores. Seus movimentos também foram m relacionados à maré, uma vez que a maior ocorrência dos grupos avistados deslocavam-se para fora da baía durante a maré enchente (Lodi &amp; Maricato, 2020)
A alta taxa de encontro de golfinhos-nariz-de-garrafa foi verificada para às águas adjacentes ao Monumento Natural das Ilhas Cagarras em profundidades entre 10m e 50m  no inverno e primavera (Lodi &amp; Tardin, 2018).
Nenhuma das Áreas Marinhas Protegidas na área de estudo (Monumento Natural das Ilhas Cagarras /MoNa Cagarras e Reserva Extrativista Marinha de Itaipu/RESEX Itaipu) se sobrepôs à extensão considerável dos hotspots das baleias-jubarte e de-bryde previstos pelos nossos modelos para ambas as espécies. A distribuição das baleias-jubarte se sobrepôs principalmente com o Monumento Natural das Ilhas Cagarras, que é a Área Marinha Protegida mais distante costa, enquanto as baleias-de-bryde estavam previstas para usar áreas fora de ambas as Áreas Marinhas Protegidas. Também mostramos que nenhuma das Áreas Marinhas Protegidas na área de estudo protegem adequadamente hotspots de qualquer uma dessas espécies de baleias. A maioria das células da grade de baleias-jubarte com altas predições de avistagens estavam localizadas a 2 km das Áreas Marinhas Protegidas, enquanto as áreas altas predições de avistagens das baleias-de-bryde estavam localizadas a até 5 km das Áreas Marinhas Protegidas, mais próximas das praias (Lodi et al., 2020). Problemas em potencial: Ter uma pessoa com disponibilidade e habilidade para executar a mesma, mas que iniciará os trabalhos em breve. Suspensão de prazos por causa da COVID nas universidades</t>
  </si>
  <si>
    <t>Bruno Stefanis Santos Pereira de Oliveira (Instituto Biota de Conservação), Juan Flores (CMA), Denise Rosário (Petrobras) (denise.rosario@petrobras.com.br), Leandro Valentim (Ibama)</t>
  </si>
  <si>
    <t>8.4</t>
  </si>
  <si>
    <t>Avaliar o efeito dos impactos cumulativos ou sinérgicos das atividades antrópicas sobre os cetáceos marinhos</t>
  </si>
  <si>
    <t>Efeitos avaliados</t>
  </si>
  <si>
    <t>Juliana Di Tullio (FURG), Jacqueline Aguiar Gonçalves (COMAR/DILIC/IBAMA), Rodrigo Tardin* (UFRRJ), Renata Sousa-Lima* (UFRN), Marcos Rossi-Santos* (UFRB), Flávio Lima* (Rotador) Simone Almeida* (UFRN); Fernanda Attademo (CEMAM); Augusto Boaviagem* (PCCB)</t>
  </si>
  <si>
    <t xml:space="preserve">áreas de ocorrência de especies ameaçadas de extinção, com início de atividades com enfoque em especies costeiras </t>
  </si>
  <si>
    <t>Precisa ter um recorte regional (por onde começa). R$120.000,00 (realização de oficinas para levantamento de percepção de especialistas e levantamento de dados secundarios para elaboração de avaliação intgrada de impactos e efeitos sinergicos)</t>
  </si>
  <si>
    <t xml:space="preserve">A ação esta para início em Janeiro de 2022, mas acredito que já iniciamos a análise para S. guianensis, T. gephyreus, E. australis, devido aos relatorios construídos à CIB para o evento de 2020. </t>
  </si>
  <si>
    <t xml:space="preserve">Compilação das ameaças às espécies foi consolidada nos relatórios da CIB 2020 e trazem uma base de discussão sobre o tema. </t>
  </si>
  <si>
    <t>Camila Domit</t>
  </si>
  <si>
    <t xml:space="preserve">A ação foi iniciada com antecedência e poderá ter encaminhamento para algumas espécies com base nas compilações e relatórios construídos e futuros conectados ao Task Team, CMP e ICG da CIB. </t>
  </si>
  <si>
    <t>já iniciada! Alteramos? Julho 2020</t>
  </si>
  <si>
    <t>Adriana Miranda (CMA), Juan Flores (CMA), Bárbara Carpeggiani (Petrobras)</t>
  </si>
  <si>
    <t>Sugiro deixar as três especies da ação 8.12 como as primeiras a serem avaliados para esta ação, visto já existir uma forma tarefa pela CIB.</t>
  </si>
  <si>
    <t>8.5</t>
  </si>
  <si>
    <t>Realizar oficina para avaliar o arcabouço normativo e propor complementações para minimizar as atividades potencialmente causadoras de impactos sobre cetáceos marinhos</t>
  </si>
  <si>
    <t>Juliana Di Tullio (FURG); Camila Domit (UFPR), Jacqueline Aguiar Gonçalves (COMAR/DILIC/IBAMA), Rodrigo Tardin* (UFRRJ), Franciele R. de Castro (UFJF/Instituto Aqualie)
Artur Andriolo (UFJF/Instituto Aqualie)
Thiago O. Amorim (UFJF/Instituto Aqualie), Renata Sousa-Lima* (UFRN), Flavio Lima* (UERN, CGR); Aline Bonfim* (PCCB)</t>
  </si>
  <si>
    <t>Todas as regiões brasileiras</t>
  </si>
  <si>
    <t>Todo o Brasil</t>
  </si>
  <si>
    <t>Limitação financeira. planejamento suspenso devido à pandemia</t>
  </si>
  <si>
    <t>Aline da Costa Bomfim Ventura, Kelen Luciana Leite</t>
  </si>
  <si>
    <t>alteração de data de inicio e fim conforme sugestão da coordenação do pan jan 2021</t>
  </si>
  <si>
    <t>alteração de data de inicio e fim conforme sugestão da coordenação do pan jan 2022</t>
  </si>
  <si>
    <t>Denise Rosário (Petrobras)</t>
  </si>
  <si>
    <t>8.6</t>
  </si>
  <si>
    <t>Elaborar documento com recomendações para o licenciamento de atividades potencialmente causadoras de impactos  para os cetáceos marinhos e divulgar e articular nas três esferas governamentais</t>
  </si>
  <si>
    <t>Documento elaborado.
Relatórios das ações de articulação</t>
  </si>
  <si>
    <t>Renata Sousa-Lima* (UFRN), Marcos Rossi-Santos* (UFRB), Flavio Lima* (UERN, CGR), Aline Bonfim* (PCCB)</t>
  </si>
  <si>
    <t xml:space="preserve">Está sendo elaborado no âmbito da Comar Matriz de Impactos para portos, e quando for finalizado, espera-se que seja elaborado documento constante na ação. No que se refere à matriz de impactos, foram discutidas atividades, aspectos e impactos, e no momento estão sendo discutidas medidas mitigadoras, e por fim, programas de monitoramento. </t>
  </si>
  <si>
    <t>Aline da Costa Bomfim Ventura, Jacqueline Aguiar Gonçalves</t>
  </si>
  <si>
    <t>Problemas em potencial: Questões organizacionais e limitação financeira. Falta contato com os colaboradores para elaborar tal documento previsto na ação. Seria interessante se eles pudessem ajudar enquanto a matriz de impactos está sendo construída. Ou quando ela tiver finalizada, começar a discussão com eles para análise do que foi feito.</t>
  </si>
  <si>
    <t>8.7</t>
  </si>
  <si>
    <t>Recomendar a criação ou ampliação de UCs marinhas voltadas especificamente para conservação de populações de cetáceos marinhos em risco imediato</t>
  </si>
  <si>
    <t xml:space="preserve">Recomendação de criação de Ucs enviadas pelo GAT para os órgãos competentes. </t>
  </si>
  <si>
    <t>UCs criadas</t>
  </si>
  <si>
    <t>Fábia Luna (ICMBio/CMA)</t>
  </si>
  <si>
    <t xml:space="preserve">Lucas Cabral (ParNaM Abrolhos), Renata Sousa-Lima* (UFRN), Kleber G. Silva (NEMA), Luciano Dalla Rosa* (FURG), Juliana Di Tullio (Furg e Kaosa) </t>
  </si>
  <si>
    <t>Baía de Sepetiba - RJ, Laguna-SC, Lagoa dos Patos e áreas adjacentes RS, Albardão -RS, Pipa -RN e Baía da Babitonga - SC, e ampliação do PARNA Jurubatiba -RJ para área marinha.</t>
  </si>
  <si>
    <t>Ação continuada.</t>
  </si>
  <si>
    <t>O CMA participou de reunião recomendando a criação da UC no Albardão/RS. Depende de proposta do GAT ou instituições parceiras (de preferência com base técnica bem elaborada). O CMA ainda não recebeu novas propostas posteriores ao PAN.</t>
  </si>
  <si>
    <t>Depende de proposta do GAT ou instituições parceiras. O CMA ainda não recebeu novas propostas posteriores ao PAN.</t>
  </si>
  <si>
    <t>Fabia Luna</t>
  </si>
  <si>
    <t>Parceiros encaminharem ao CMA uma atualização das propostas anteriores, como a Babitonga.</t>
  </si>
  <si>
    <t>8.8</t>
  </si>
  <si>
    <t>Avaliar e monitorar os efeitos do Turismo de Observação de cetáceos marinhos</t>
  </si>
  <si>
    <t>Aumento do conhecimento e propostas de manejo</t>
  </si>
  <si>
    <t>Karina Groch (Instituto Australis/PBF)</t>
  </si>
  <si>
    <t>Carla Filardi (ICMBio/CMA), Lucas Cabral (ParNaM Abrolhos), Renata Sousa-Lima* (UFRN), Marcos Rossi-Santos* (UFRB), Luena Fernandes* (IBJ/UFBA), Flávio Lima* (Rotador); Fernanda Attademo (CEMAM); Daniel Solon* (PCCB), Adriana Miranda (ICMBio/CMA)</t>
  </si>
  <si>
    <t>Costa de SC</t>
  </si>
  <si>
    <t>Este formulario contem respostas somente relacionadas a Eubalaena australis na area da APA da Baleia Franca. Incluir informações dos Amigos da Jubarte (Adriana). Incluir avaliação do turismo com botos na Pipa e Noronha (próximo ciclo, Flávio)</t>
  </si>
  <si>
    <t>Ainda não há produtos.</t>
  </si>
  <si>
    <t xml:space="preserve">A atividade de turismo de observação de baleias-franca na APABF foi proibida em 2013, por uma ação civil publica que resultou na possibilidade de retomada, em 2019, após a publicação do Plano de Manejo da APABF, com a execução concomitante de um projeto de pesquisa para avaliar os impactos da atividade sobre a espécie. O projeto está sob responsabilidade da APABF, teve execução de etapas iniciais em 2019, mas não foi concluido e a atividade embarcada ainda não foi retomada. </t>
  </si>
  <si>
    <t>Karina Groch</t>
  </si>
  <si>
    <t>Juan Flores (CMA), Camila Ataliba (CMA)</t>
  </si>
  <si>
    <t>8.9</t>
  </si>
  <si>
    <t>Avaliar os efeitos da degradação de habitat por indústrias salineiras sobre cetáceos marinhos</t>
  </si>
  <si>
    <t>Impacto conhecido</t>
  </si>
  <si>
    <t>Fernanda Attademo (CEMAM)</t>
  </si>
  <si>
    <t>Augusto Boaviagem* (PCCB); Simone Almeida* (UFRN)</t>
  </si>
  <si>
    <t>Costa Branca do RN</t>
  </si>
  <si>
    <t>Foi implementada a APA Estadual Dunas do Rosado na região de passagem das embarcações salineiras. A UERN vai fazer parte do Conselho Gestor, em implementação, junto com o Plano de Manejo.</t>
  </si>
  <si>
    <t>ações supensas devido à pandemia</t>
  </si>
  <si>
    <t>Flávio Lima (UERN/Projeto Golfinho Rotador)</t>
  </si>
  <si>
    <t>Fernanda Attademo (CMA)</t>
  </si>
  <si>
    <t>8.10</t>
  </si>
  <si>
    <t>Ampliar o conhecimento sobre as rotas migratórias e uso de habitat de grandes cetáceos</t>
  </si>
  <si>
    <t>Publicações e relatórios técnicos</t>
  </si>
  <si>
    <t>Conhecimento ampliado. Relatório técnico resumindo as informações divulgadas em publicações</t>
  </si>
  <si>
    <t>Juliana Di Tullio (FURG)</t>
  </si>
  <si>
    <t>10.000.000, 00</t>
  </si>
  <si>
    <t>Artur Andriolo (UFJF, Instituto Aqualie),
Alexandre N. Zerbini* (Instituto Aqualie),
Daniel Danilewicz* (Gemars),
Federico Sucunza* (Germars), Karina* Groch (Instituto Australis), Milton* Marcondes (IBJ), Renata Sousa-Lima* (UFRN), Leonardo Wedekin* (Socioambiental - SC), Edson Junior* (PCCB), Luciano Dalla Rosa* (FURG)</t>
  </si>
  <si>
    <t>Áreas de maior ocorrência de grandes cetáceos ameacados como: águas costeiras de Santa Catarina, entorno de Abrolhos e Talude continental.</t>
  </si>
  <si>
    <t xml:space="preserve">Estou compilando as informações sobre o tema que foram publicadas em revistas científicas. Também enviei um email aos colaboradores para ajudar nesta compilação. Diversos projetos com o potencial de contribuir com esta ação estão em desenvolvimento e, assim, contribuirão para o resultado final esperado para a ação.  </t>
  </si>
  <si>
    <t>Uma planilha com as informações sobre o tema que foram publicadas em revistas científicas. Relatórios técnicos e artigos científicos.</t>
  </si>
  <si>
    <t>Juliana Di Tullio, Federico Sucunza</t>
  </si>
  <si>
    <t>Problema identificado: Recurso para execução de projetos limitado.</t>
  </si>
  <si>
    <t>8.11</t>
  </si>
  <si>
    <t>Avaliar os efeitos da degradação de habitat por fundeio nos cetáceos costeiros</t>
  </si>
  <si>
    <t xml:space="preserve">Identificação de áreas críticas e espécies mais vulneráveis  </t>
  </si>
  <si>
    <t>Rodrigo Tardin (UFRRJ), Edson Junior (PCCB), Alexandre de Freitas Azevedo (MAQUA/UERJ)</t>
  </si>
  <si>
    <t>Não houve informações sobre o andamento da ação.</t>
  </si>
  <si>
    <t>Bárbara Carpeggiani (Petrobras)</t>
  </si>
  <si>
    <t>Importante definir quais áreas são prioritárias para essa ação. Utilizar o Áreas Prioritárias do MMA. GAT: avaliar a troca para um articulador que trabalhe com o tema.</t>
  </si>
  <si>
    <t>8.12</t>
  </si>
  <si>
    <r>
      <t xml:space="preserve">Ampliar o conhecimento sobre  </t>
    </r>
    <r>
      <rPr>
        <i/>
        <sz val="11"/>
        <rFont val="Calibri"/>
        <family val="2"/>
      </rPr>
      <t>S. guianensis</t>
    </r>
    <r>
      <rPr>
        <sz val="11"/>
        <rFont val="Calibri"/>
        <family val="2"/>
      </rPr>
      <t xml:space="preserve">, </t>
    </r>
    <r>
      <rPr>
        <i/>
        <sz val="11"/>
        <rFont val="Calibri"/>
        <family val="2"/>
      </rPr>
      <t>T. gephyreus</t>
    </r>
    <r>
      <rPr>
        <sz val="11"/>
        <rFont val="Calibri"/>
        <family val="2"/>
      </rPr>
      <t xml:space="preserve"> e </t>
    </r>
    <r>
      <rPr>
        <i/>
        <sz val="11"/>
        <rFont val="Calibri"/>
        <family val="2"/>
      </rPr>
      <t>Eubalaena australis</t>
    </r>
    <r>
      <rPr>
        <sz val="11"/>
        <rFont val="Calibri"/>
        <family val="2"/>
      </rPr>
      <t xml:space="preserve"> quanto aos parametros necessários para avaliação do estado de conservacao </t>
    </r>
  </si>
  <si>
    <t>Publicações e
Relatórios</t>
  </si>
  <si>
    <t>Incremento de informações sobre parametros biologicos e ecologicos das especies citadas em avaliações de especie ameacada, incluindo as listas regionais, nacionais e inciiativas internacionais (IWC e IUCN)</t>
  </si>
  <si>
    <t>Renata Sousa-Lima* (UFRN), Marcos Rossi-Santos* (UFRB), Flávio Lima* (Rotador), Fernanda Attademo (CEMAM), Iara Cecília* (PCCB), Adriana Miranda (ICMBio/CMA), Karina Groch (PBF), Pedro Castilho (UDESC); Marta Cremer* (UNIVILLE), Daniela Godoy* (IPEC); Juliana Di Tullio* (FURG)</t>
  </si>
  <si>
    <t>áreas de ocorrência dase espécies citadas</t>
  </si>
  <si>
    <t>Seguindo os parametros da UICN e IWC.                R$300.000,00 (realização de oficinas para levantamento de percepção de especialistas e levantamento de dados secundarios para elaboração de avaliação intgrada de impactos e efeitos sinergicos)</t>
  </si>
  <si>
    <t>A ação foi iniciada antecipadamente. Contribuiremos com mapeamento de ocorrência e distribuição de S. guianensis e T. gephyreus a partir da observação de bordo de pescadores artesanais e amadores da PB</t>
  </si>
  <si>
    <t>Relatorios, working papers e demais documentos apresentados no SC da CIB 2020.  Artigo científico, relatórios golfinho rotador, relatórios PMP. Mobilização de pescadores artesanais e amadores para observação de bordo e coleta de dados; registros de avistamentos georeferenciados</t>
  </si>
  <si>
    <t xml:space="preserve">Camila Domit, Flavio Lima, Yedda Christina Bezerra Barbosa de Oliveira, </t>
  </si>
  <si>
    <t>Início antecipado e relação desta ação aos produtos junto ao CMP (Franca), ICG (Sotalia guianensis) e Task Team (T gephyreus).  Gostaríamos de participar como colaboradores desta ação, pois é consonante com o projeto que temos em andamento: “Megafauna marinha ameaçada: uma abordagem participativa para execução de planos de ação nacional de tartarugas marinhas, pequenos cetáceos, peixes-bois e tubarões”. Dificuldade em retomar reuniões devido à pandemia.</t>
  </si>
  <si>
    <t>Adiantamento da data de inicio, relacionando esta com as obrigações de ações junto a CIB assumidas por pesquisadores/governo do Brasil.  Jul de 2020</t>
  </si>
  <si>
    <t>Yedda Christina Bezerra Barbosa de Oliveira (Instituto Parahyba de Sustentabilidade - IPAS), Juan Flores (CMA), Adriana Miranda (CMA)</t>
  </si>
  <si>
    <t>8.13</t>
  </si>
  <si>
    <r>
      <t xml:space="preserve">Ampliar o conhecimento do efeito da degradação de habitat sobre </t>
    </r>
    <r>
      <rPr>
        <i/>
        <sz val="11"/>
        <rFont val="Calibri"/>
        <family val="2"/>
      </rPr>
      <t>S. guianensis</t>
    </r>
    <r>
      <rPr>
        <sz val="11"/>
        <rFont val="Calibri"/>
        <family val="2"/>
      </rPr>
      <t xml:space="preserve"> no Norte e Nordeste do Brasil</t>
    </r>
  </si>
  <si>
    <t>Maior conhecimento e recomendações de gestão</t>
  </si>
  <si>
    <t>Renata Sousa-Lima* (UFRN), Marcos Rossi-Santos* (UFRB), Fernanda Attademo (CEMAM); Simone Almeida* (UFRN); Iara cecília* (PCCB)</t>
  </si>
  <si>
    <t>Bacia Maranhão, bacia Potiguar (RN e CE). Litoral de Pernambuco, Alagoas, Sergipe e Bahia.</t>
  </si>
  <si>
    <t>Litoral Norte e Nordeste do Brasil</t>
  </si>
  <si>
    <t>Atividades realizados no RN (litoral setrentional, no âmbito do PMP) e em Pipa, Pojuca e Tamandaré pelo Projeto Golfinho rotador</t>
  </si>
  <si>
    <t>Relatórios PMP, dissertação de mestrado (Stella Almeida), publicações científicas. Relatórios PMP, Publicação em prelo (Attademo et al, 2020)</t>
  </si>
  <si>
    <t>atualmente, por causa da pandemia, a atividade está fragmentada. Faltam informações para a região Norte e para o NE as informações são mais pontuais, insuficientes para avaliações populacionais.</t>
  </si>
  <si>
    <t>Flavio Lima, Fernanda Attademo</t>
  </si>
  <si>
    <t>necessidade de coleta continua de informações. Uma ação do PAN específica para região N pode ajudar na solicitação de dados no âmbito dos licenciamentos.</t>
  </si>
  <si>
    <t>Ampliar o conhecimento do efeito da degradação de habitat sobre S. guianensis no Nordeste do Brasil (caso seja desmembrada em outra ação para a região N)</t>
  </si>
  <si>
    <t>Nathali Ristau - Instituto Amares/MA (convidar p/ a nova ação para região N) nathaliristau@yahoo.com.br      institutoamares@yahoo.com.br</t>
  </si>
  <si>
    <t>convidar Laura Andrade-Reis - Reserva Extrativista Marinha de Cururupu (REMC/ICMBio), São Luís, MA, Brasil - laura.reis@icmbio.gov.br; Humberto Prates (Petrobras) (humbertoprates@petrobras.com.br), Isac Alves (Articulação SE/S de Pescadores(as))</t>
  </si>
  <si>
    <t>separar a ação em 2, uma para o N e outra para o NE (caso seja identificado um articulador p/ o N). É urgente aumentar o conhecimento na região N! O GAT e o CMA podem se articular para estimular novos estudos.</t>
  </si>
  <si>
    <t>Monitoramento dos efeitos das mudanças climáticas nas ocorrências e na dinâmica populacional dos cetáceos marinhos</t>
  </si>
  <si>
    <t>9.1</t>
  </si>
  <si>
    <t>Solicitar a inclusão do tema efeitos diretos e indiretos nas espécies de cetáceos marinhos no Plano Nacional de Adaptação a Mudança do Clima</t>
  </si>
  <si>
    <t>Ofício encaminhado</t>
  </si>
  <si>
    <t>Tema oficialmente incluso no Plano</t>
  </si>
  <si>
    <t>José Martins (PARNAMAR - FN)</t>
  </si>
  <si>
    <t>Renata Sousa-Lima (UFRN), Flávio Lima (UERN, CGR)</t>
  </si>
  <si>
    <t>Brasília - DF</t>
  </si>
  <si>
    <t>Ampliar o prazo e aguardar uma maior estruturação do MMA em relação ao tema. Flavio entrou em contato com José Martins para obter informações</t>
  </si>
  <si>
    <t>final do PAN</t>
  </si>
  <si>
    <t xml:space="preserve">convidar Rodrigo Tardin (UERJ) e colaboradores que trabalham na área (Lab do Secchi), </t>
  </si>
  <si>
    <t>9.2</t>
  </si>
  <si>
    <t>Monitorar os efeitos das oscilações climáticas sobre cetáceos marinhos</t>
  </si>
  <si>
    <t>Efeitos monitorados</t>
  </si>
  <si>
    <t>Karina Groch (Instituto Australis)</t>
  </si>
  <si>
    <t>Camila Domit (UFPR); Adriana Miranda (ICMBio/CMA), Artur Andriolo (UFJF/Instituto Aqulie), Renata Sousa-Lima* (UFRN), Marcos Rossi-Santo* (UFRB), Leonardo Wedekin* (Socioambiental-SC)</t>
  </si>
  <si>
    <t>APA da Baleia Franca e Complexo Estuarino de Paranaguá</t>
  </si>
  <si>
    <t>Área de ocorrência da baleia-franca e do boto-cinza</t>
  </si>
  <si>
    <t xml:space="preserve">  - Para Sotalia guianensis: análise de efeitos climáticos extremos no padrão de ocorrência das especies e de distribuição de Sotalia na região litorânea e de baías do Paraná. 
_ Para Eubalaena australis: dados sistemáticos provenienes de monitoramento aéreo no litoral centro-sul de Santa Catarina (incluindo área da APA da Baleia Franca) sendo coletados.</t>
  </si>
  <si>
    <t xml:space="preserve">Sotalia guianensis: Um manuscrito em redação e uma tese em andamento avaliando as variações em uso de habitat e potencial interferência de eventos climáticos extremos em áreas estuarinas de ocorrência de Sotalia guianensis. 
Eubalaena australis: publicação anterior ao PAN, com dados até 2013. Para nova analise será necessario serie de dados coletadas até o final do período da ação.  </t>
  </si>
  <si>
    <t xml:space="preserve">Recomendamos futuramente a realização de um workshop para avaliar métodos e fatores que diferentes grupos de pesquisa estão aplicando em análises relacionadas à avaliação dos efeitos das oscilações climáticas sobre os cetáceos marinhos,  podendo ser um workshop virtual para evitar custos. Para Sotalia: futuramente poderão haver dificuldades analíticas para integrar os resultados à potencial efeito de mudanças climáticas. 
Para Eubalaena: nenhum até o momento. Porém sobrevoos garantidos até 2021 através de contrato de contrato de patrocino Petrobras para o ProFRANCA (Projeto Franca Austral)/Instituto Australis. Para 2022 e 2023 ainda não há recurso garantido. paralelo ao patricinio ao ProFranca, o Instituto Australis executa o Programa de Monitoramento de Cetáceos do Porto de Imbituba, porém com contrato anual. O Programa está previsto no Plano de Controle Ambiental do Porto, e deve ser continuado anualmente, enquanto o órgão licenciador (Fatma) exigir.  </t>
  </si>
  <si>
    <t>convidar Rodrigo Tardin (UERJ) e colaboradores que trabalham na área (Lab do Secchi), Juan Flores (CMA), Fernanda Attademo (CMA)</t>
  </si>
  <si>
    <t>9.3</t>
  </si>
  <si>
    <t>Criar e garantir a continuidade de programas de pesquisa de longa duração, com enfoque nos efeitos das mudanças climáticas sobre os cetáceos marinhos</t>
  </si>
  <si>
    <t>Publicação</t>
  </si>
  <si>
    <t>Programas criados</t>
  </si>
  <si>
    <t xml:space="preserve">Flávio Lima* (UERN, CGR); Simone Almeida* (UFRN), Karina Groch (PBF) </t>
  </si>
  <si>
    <t>Flavio entrou em contato com José Martins para obter informações. Relação com o PELD/CNPq</t>
  </si>
  <si>
    <t>convidar Rodrigo Tardin (UERJ) e colaboradores que trabalham na área (Lab do Secchi),</t>
  </si>
  <si>
    <t>Fortalecimento de políticas públicas para conservação de cetáceos marinhos</t>
  </si>
  <si>
    <t>10.1</t>
  </si>
  <si>
    <t>Articular o fortalecimento do CMA para a implementacao das ações do PAN</t>
  </si>
  <si>
    <t>Relatórios de atividades</t>
  </si>
  <si>
    <t>Fortalecimento do CMA</t>
  </si>
  <si>
    <t>Juliana Di Tullio (FURG/KAOSA), André Barreto* (UNIVALI), Pedro Fruet* (ICMBio/CMA e Kaosa), Fernanda Attademo (CEMAM); Flávio Lima* (UERN, CGR); Simone Almeida* (UFRN)</t>
  </si>
  <si>
    <t>Área do PAN</t>
  </si>
  <si>
    <t xml:space="preserve">Fortalecimento por meio de divulgação de atividades, atividades em parceria e divulgação das recomendações tecnicas. Auxiliando na elaboração de documentos, protocolos e informações solicitadas. Apoio as articulações das ações do CMA, incentivando a participação dos pesquisadores. </t>
  </si>
  <si>
    <t>Relatório de Atividades do CMA 2019 (demonstra iniciativas em parceria com outras instituições).</t>
  </si>
  <si>
    <t>Flavio Lima, Gabriel Rebouças, Fernanda Attademo, Sérgio Curi estima</t>
  </si>
  <si>
    <t>10.2</t>
  </si>
  <si>
    <t>Articular o fortalecimento da REMAB</t>
  </si>
  <si>
    <t>Documento encaminhado ao CMA</t>
  </si>
  <si>
    <t>Fortalecimento da REMAB</t>
  </si>
  <si>
    <t xml:space="preserve">Sérgio Estima (NEMA), André Barreto* (Univali), Paula Canabarro* (CRAM/FURG), Fernanda Attademo (CEMAM), Simone Almeida* (UFRN) </t>
  </si>
  <si>
    <t>Necessita realizar reunião entre as instituições. reunião articulada, mas suspensa por causa da pandemia, Ausencia de reuniões das redes. Reunião da Remane já agendada.</t>
  </si>
  <si>
    <t>Protocolos Peixe-boi (em revisão), protocolos cetáceos e pinipedes (em elaboração), protocolos sísmica (publicado), comportamento (publicado). atendimento conjunto da remane aos animais oleados (relatórios). Manifesto dos membros da REMANE para o Diagnostico Ambiental da ANP na Bacia Sedimentar SE/AL em 2019</t>
  </si>
  <si>
    <t>Reunião estava prevista, mas pela pandemia não ocorreu; remoção de servidora responsável para ficar na rede, ocorreu somente próximo a pandemia. Pandemia. A ausência de reuniões e falta de articulação com os membros das redes.</t>
  </si>
  <si>
    <t xml:space="preserve">Fernanda Attademo, Flavio Lima, Bruno Stefanis Santos Pereira de Oliveira </t>
  </si>
  <si>
    <t>Sim, aguardar termino da pandemia para reunião presencial ou realizar reunião virtual. Realizar reunião com as instituições. Sim, realizar reunião virtual ou agendar reunião presencial após a pandemia. Retorno imediato das reuniões, nem que sejam online.</t>
  </si>
  <si>
    <t>Atas, Resoluções e outros documentos das reuniões da Remab (retirar o produto original)</t>
  </si>
  <si>
    <t>Gostaria de ser incluso como articulador dessa ação. Bruno Stefanis Santos Pereira de Oliveira (Instituto Biota de Conservação), Ingrid Oberg (CMA), Juan Flores (CMA)</t>
  </si>
  <si>
    <t>10.3</t>
  </si>
  <si>
    <t>Articular, estimular e divulgar  fontes de financiamento para execução das ações do PAN</t>
  </si>
  <si>
    <t>Editais, Projetos, fundos de compensação</t>
  </si>
  <si>
    <t>Financiamento de ações do PAN</t>
  </si>
  <si>
    <t>Caren Dalmolin (COPAN-CGCON-DIBIO)</t>
  </si>
  <si>
    <t>Sérgio Estima (NEMA), Eduardo Secchi* (Furg)</t>
  </si>
  <si>
    <t>A ação está relacionada a articulação de fontes de fomento, como é uma atividade de necessidade contínua pode ser executada durante toda a vigência do PAN</t>
  </si>
  <si>
    <t>Articulação para inclusão da temática dos PANs Marinhos no GEF Mar II, articulação para chancela dos PANs do ICMBio junto à UICN no edital em parceria com a National Geographic implementação de planos de ação feitos por grupos de especialistas do SSC. Articulação para implementação de PANs marinhos em uma das áreas chave do Projeto GEF Pró-Espécies (conversas iniciais)</t>
  </si>
  <si>
    <t>Caren Dalmolin</t>
  </si>
  <si>
    <t>É necessário um maior envolvimento de Gestores estratégicos (alto escalão) para articulação com orgãos nacionais e internacionais de fomento visando um mecanismo de longo prazo para implementação de PANs</t>
  </si>
  <si>
    <t>Documento sumarizando as iniciativas sobre a ação</t>
  </si>
  <si>
    <t>Seria mais efetivo ter um articulador de um nível mais estratégico.</t>
  </si>
  <si>
    <t>PLANEJAMENTO DE NOVAS AÇÕES</t>
  </si>
  <si>
    <t>NOVAS AÇÕES:</t>
  </si>
  <si>
    <t>OBJETIVO ESPECÍFICO</t>
  </si>
  <si>
    <t>8.14</t>
  </si>
  <si>
    <r>
      <t xml:space="preserve">Ampliar o conhecimento do efeito da degradação de habitat sobre </t>
    </r>
    <r>
      <rPr>
        <i/>
        <sz val="11"/>
        <rFont val="Calibri"/>
        <family val="2"/>
      </rPr>
      <t>S. guianensis</t>
    </r>
    <r>
      <rPr>
        <sz val="11"/>
        <rFont val="Calibri"/>
        <family val="2"/>
      </rPr>
      <t xml:space="preserve"> no Norte do Brasil</t>
    </r>
  </si>
  <si>
    <t>Nathali Ristau (Instituto Amares)</t>
  </si>
  <si>
    <t xml:space="preserve">Litoral Norte </t>
  </si>
  <si>
    <t>É urgente aumentar o conhecimento na região N! O GAT e o CMA podem se articular para estimular novos estudos. (ação criada na monitoria 1)</t>
  </si>
  <si>
    <t>INSERIR O NOME DO OBJETIVO ESPECÍFICO</t>
  </si>
  <si>
    <t>OBJETIVO</t>
  </si>
  <si>
    <t>Objetivo Geral do PAN</t>
  </si>
  <si>
    <t>PAINEL DE GESTÃO DO PAN</t>
  </si>
  <si>
    <t>RESUMO DA SITUAÇÃO DAS AÇÕES DO PAN</t>
  </si>
  <si>
    <t>SITUAÇÃO ATUAL DAS AÇÕES - 1ª MONITORIA (2017)</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</si>
  <si>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</si>
  <si>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</si>
  <si>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</si>
  <si>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</si>
  <si>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</si>
  <si>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</si>
  <si>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</si>
  <si>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</si>
  <si>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</si>
  <si>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</si>
  <si>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</si>
  <si>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</si>
  <si>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</si>
  <si>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</si>
  <si>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</si>
  <si>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</si>
  <si>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</si>
  <si>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</si>
  <si>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</si>
  <si>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</si>
  <si>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</si>
  <si>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</si>
  <si>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</si>
  <si>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</si>
  <si>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OBJETIVO 7</t>
  </si>
  <si>
    <t>OBJETIVO 8</t>
  </si>
  <si>
    <t>OBJETIVO 9</t>
  </si>
  <si>
    <t>OBJETIVO 10</t>
  </si>
  <si>
    <t>Inserir nome do PAN - completo e resumido, ex: "Plano de Ação Nacional para a Conservação dos Ambientes Coralíneos - PAN Corais"</t>
  </si>
  <si>
    <t>Salvar o</t>
  </si>
  <si>
    <t>01/10/2016 - 04/10/2016 (virtual)</t>
  </si>
  <si>
    <t>Pedro Fruet, Isabel Goncalves (KAOSA), Sabrina Oliveira (SINDIPI), Camila Domit (UFPR), Jocemar Mendonca (IP-SP), Paula Salge (ICMBio/CEPSUL), Juliana Di Tullio (FURG, KAOSA), Danielle Monteiro (NEMA, FURG), Fernanda Attademo (ICMBio/CMA), Adriana Miranda (CMA), Eduardo Secchi (FURG), Geize dos Santos (SAP/MAPA)</t>
  </si>
  <si>
    <t xml:space="preserve">Como estou um pouco ausente das reuniões de GT de pesca (SP), não estou muito atualizada sobre a ação, mas até onde acompanhei as discussões estavam avançando e até tiveram mudanças em INs estaduais quanto a pesca.                                              A SAP/MAPA tem trabalhado na atualização das normas de ordenamento do emalhe, no que diz respeito à Instrução normativa IBAMA nº 166, de 18 de julho de 2007 que é a norma nacional vigente sobre a pesca de emalhe. Após discussões com o setor publicou-se a Portaria SAP/MAPA nº 356, de 18 de agosto de 2021, que suspende o disposto nos artigos 2º e 3º da Instrução Normativa nº 166, de 18 de julho de 2007, altera e condiciona a realização da pesca de emalhe de superfície para assistida e monitorada, o que contribui na soltura de espécies que não sejam alvo da pescaria e reporte de captura de espécies diversas, inclusive incidentais assim como a redução da captura de cetáceos em redes de emalhe. A alteração se dá na norma nacional, dessa forma as medidas estabelecidas na portaria SAP/MAPA n° 356, de 2021 se somam às recomendações da Instrução Normativa Interministerial MPA/MMA n° 12, de 22 de agosto de 2012 que é a norma regional para Sudeste e Sul. 
A SAP/MAPA enviou para a Universidade Federal do Rio Grande - FURG os dados de rastreamento das frotas autorizadas nas modalidades de emalhe do Sudeste e Sul a fim de serem avaliados no âmbito do projeto “Avaliação da eficiência da INI 12/2012 e proposta de manejo pesqueiro integrado para a conservação da toninha e seu ecossistema no Rio Grande do Sul” aprovado junto ao FUNBIO.      O Projeto Funbio foi finalizado no ES e RJ, o cumprimento da norma foi avaliado, mas a efetividade foi mais difícil (link dos relatórios: https://drive.google.com/folderview?id=1Rm5czBkNrRS3PrJDuhqokZwAsTvhnsey ). Nas FMA II e III o Projeto está sendo finalizado, mas avaliar a efetividade da norma foi muito difícil por fatores como a falta de fiscalização e monitoriamento. Em SP, PR e SC, a pesca artesanal não segue a norma a rigor. Os relatórios estão sendo finalizados e os resultados serão apresentados aos órgãos em reunião.
</t>
  </si>
  <si>
    <t xml:space="preserve">Consultas públicas realizadas. Ato normativo que impacta positivamente na pesca de emalhe no que tange a proteção e soltura de espécies capturadas incidentalmente. Os Relatórios do Projeto Funbio estão sendo finalizados, contendo a avaliação da norma. Para ES e RJ, o relatório Final tem toda a informação e o Sumário Executivo tem um resumo do Relatório Final. Além disso temos o Atlas de Pesca que mostra as áreas de sobreposição de ocorrência de toninhas x pesca.  Cartilhas e anexos são material suplementar (https://drive.google.com/folderview?id=1Rm5czBkNrRS3PrJDuhqokZwAsTvhnsey ). </t>
  </si>
  <si>
    <t xml:space="preserve">Adriana Vieira de Miranda, Geize dos Santos </t>
  </si>
  <si>
    <t>Poderíamos ter informes semestrais para atualização do que está se discutindo nos GTs de pesca sobre o tema. Recomenda-se que os resultados obtidos através das discussões dessa ação sejam ser submetidos ao CPG correspondente ao tema ou outro fórum de discussão para avaliação. O grande problema muitas vezes é a própria relação das discussões da problemática com a captura acidental e a pesca (pescadores), mas que é algo que sempre vai existir e temos que lidar, pois sem eles não vamos mitigar esse problema. Para as regiões Sudeste e Sul a discussão encontra-se avançada em relação ao ordenamento e proteção de cetáceos, para as regiões Norte e Nordeste é necessária a construção de normativa específica que atenda as especificidades e problemáticas regionais e uma avaliação mais aprofundada quanto à captura de cetáceos e adequação das normas existentes.</t>
  </si>
  <si>
    <t xml:space="preserve">Renata Emin (MPEG), Rafaela Mourão (CEPNOR), Paula Salge (CEPSUL), Eron Paes (TAMAR), Thayson Reis (SINPESCA/PA), Sergio Estima (NEMA), Pedro Fruet (Kaosa, FURG), Sabrina Oliveira (SINDIPI), Jocemar Mendonca (IP/SP), Rosangela Souza (IDEFLORBio), Flávio Lima (UERN, Projeto Golfinho Rotador), Jose Laílson (MAQUA/UERJ), Danielle Monteiro (NEMA, FURG),  Fernanda Attademo (ICMBio/CMA); Daniel Solon (PCCB, CEMAM), Bruno Stefanis de Oliveira (Instituto Biota de Conservação), Ingrid Öberg (ICMBio/CMA), Yedda Christina Bezerra Barbosa de Oliveira (Instituto Parahyba de Sustentabilidade - IPAS), Camila Ataliba (CMA), Vinícius Vendramini Cesário (Petrobrás), Eduardo Secchi (FURG), Paulo Ott (GEMARS)  </t>
  </si>
  <si>
    <t>Áreas dos PMAP (SP, RJ, SC, Parana) e Costa Norte (ICMBIO), Rio Grande do Sul, RN, Pernambuco, Alagoas</t>
  </si>
  <si>
    <t>Priorizar programas de monitoramento em andamento. Esse valor estimado seria para implementar um sistema de monitoramento no momento do desembarque. Lembrando que a ideia dessa ação é incentivar que o monitoramento seja incluído em monitoramento já existentes. A Petrobrás irá se reunir com a CGMAC sobre o uso dos dados do PMAP. O GAT deve estimular os pesquisadores a compartilhar os dados.</t>
  </si>
  <si>
    <t>Até o momento, não houve a implementação de um monitoramento contínuo e sistemático de capturas acidentais de pequenos cetáceos, ao longo da costa brasileira.  Projetos pontuais, especialmente na área de distribuição da toninha, tem permitido o levantamento de informações dessa problemática no litoral sudeste e sul, porém ainda há escassez de esforços de monitoramento no norte e nordeste brasileiro. A CIB recomendou ao Brasil promover o monitoramento das capturas incidentais no monitoramento da pesca ligado ao licenciamento de óleo e gás (PMAP). O GT PMP recomendou à Dibio solicitar ao Ibama a inclusão das capturas incidentais no monitoramento da pesca ligado ao licenciamento de óleo e gás (PMAP). Os licenciamentos portuários tambem seriam importantes neste processo.   No âmbito do Fórum de Pesca do Complexo Lagunar Sul e do Plano de Ação Estadual para Conservação do Boto-Pescador – PAE Boto-Pescador (IMA/SC) está sendo criado o Observatório dos Botos, envolvendo ações de monitoramento e fiscalização de T. gephyreus em Laguna/SC. Após 2 anos do PAE Boto Pescador, não ocorreu nenhuma captura incidental no estuário de Laguna.</t>
  </si>
  <si>
    <t>Relatórios FUNBIO Toninhas. Relatório do PMP de Alagoas no Sei IBAMA: Processo: 02001003912201624.  Ofícios ICMBio ao Ibama e à SAP/MAPA solicitando o monitoramento das capturas incidentais no PMAP e solicitando informações sobre a estatística pesqueira e monitoramento, respectivamente.</t>
  </si>
  <si>
    <t>Ação integrada entre governo, universidades e organizações para incentivo a implementação de programas de monitoramento das atividades pesqueiras que englobem além do registro de produção, aspectos socioeconômicos e de capturas acidentais de espécies ameaçadas, na costa brasileira.  A SAP ainda não tem uma data para retomar a estatística pesqueira nacional e o monitoramento por observadores de bordo.   Os objetivos do PMAP são mais voltados para os impactos do oleo e gás sobre a pesca, e os pescadores podem resistir para compartilhar informações sobre capturas incidentais. Falta um monitoramento sistematizado das capturas incidentais (programa nacional e iniciativas acadêmicas) para o Brasil como um todo.</t>
  </si>
  <si>
    <t xml:space="preserve">Carolina Pacheco Bertozzi, Andrea Maranho, Bruno Stefanis Santos Peiera de Oliveira, Luthiana Carbonell  </t>
  </si>
  <si>
    <t>Sugestão da criação de um grupo (email) para atualização do status de andamento da ação. Aguardando instruções. Existem evidências de que empreendimentos podem aumentar indiretamente as capturas incidentais, ao alterarem áreas de pesca (e.g. Sepetiba/RJ).</t>
  </si>
  <si>
    <t>Luthiana Carbonell (IMA/SC)</t>
  </si>
  <si>
    <t>Leandro Aranha (ICMBio)</t>
  </si>
  <si>
    <t>Tamy Muriel (Ibama), Cristiano Souza (Ibama-RS), Sergio Estima (NEMA), Adriana Miranda (CMA), Camila Domit (UFPR), Pedro Fruet (Kaosa, FURG)</t>
  </si>
  <si>
    <t xml:space="preserve">Necessidade de fornecer a base técnica para os orgãos de fiscalização. Incluir na base técnica informações sobre a captura intencional (caça). Encaminhar Ofício (GAT), para a coordenação de fiscalização do Ibama, demandando ações de fiscalização em áreas e épocas específicas (exemplo do PAN Tubarões). </t>
  </si>
  <si>
    <t>Demanda do GAT à Dibio para envio de Ofício à Dipro/Ibama. No âmbito do Fórum de Pesca do Complexo Lagunar Sul e do Plano de Ação Estadual para Conservação do Boto-Pescador – PAE Boto-Pescador (IMA/SC) está sendo criado o Observatório dos Botos, envolvendo ações de monitoramento e fiscalização de T. gephyreus em Laguna/SC. Após 2 anos do PAE Boto Pescador, não ocorreu nenhuma captura incidental no estuário de Laguna.</t>
  </si>
  <si>
    <t xml:space="preserve">Ofício ICMBio/DIBIO 340 de 2020 (solicita ao Ibama prioridade para operações de fiscalização da pesca de emalhe ilegal). </t>
  </si>
  <si>
    <t>Falta maior organização dos atores para que a fiscalização dos impactos da pesca sobre os cetáceos entre nos Planos de Fiscalização Anual. Até o momento, o tema não foi priorizado no planejamento do Ibama.  Dificuldade de fiscalizar a pesca artesanal sem quebrar as iniciativas de diálogo entre pescadores e outras instituição. Falta informação sobre as pescarias mais impactantes para cada região (necessidade de se enteder a deriva, hotspots e outras questões).</t>
  </si>
  <si>
    <t xml:space="preserve">Adriana Vieira de Miranda, Gabriel Rebouças, Luthiana Carbonell  </t>
  </si>
  <si>
    <t>Não sei como eu poderia continuar contribuindo com essa ação não estando mais oficialmente no centro, visto que minha colaboração tinha como objetivo articular entre IBAMA e CMA via processos, se possível gostaria de sair dessa ação. Sistematizar dados do PMP, e outras fontes, e encaminhar ao Ibama, indicando áreas e épocas de maior captura incidental de cetáceos. Promover o debate sobre as propostas de fiscalização e indicar problemas prioritários (possível reunião posterior com a Cofis/Ibama).</t>
  </si>
  <si>
    <t>Alterar de Ofício resposta p/ Ofício ICMBio.</t>
  </si>
  <si>
    <t>retirar Adriana Miranda, incluir Luthiana Carbonell (IMA/SC)</t>
  </si>
  <si>
    <t>GAT: Importância de sistematizar dados do PMP, e outras fontes, e encaminhar ao Ibama, indicando áreas e épocas de maior captura incidental de cetáceos. Promover o debate sobre as propostas de fiscalização e indicar problemas prioritários.</t>
  </si>
  <si>
    <r>
      <t xml:space="preserve">Articular e direcionar ações de fiscalização de pesca para áreas e períodos críticos para a baleia-franca </t>
    </r>
    <r>
      <rPr>
        <i/>
        <sz val="11"/>
        <rFont val="Calibri"/>
        <family val="2"/>
      </rPr>
      <t>E. australis.</t>
    </r>
  </si>
  <si>
    <t>Articular com a PM Ambiental/SC (verificar o trabalho). Sugestões: GAT cobrar do ICMBio uso das embarcações nessas ações de fiscalização; o GAT e CMA poderiam indicar as ações a serem desenvolvidas na fiscalização. Outros colaboradores em potencial: IBAMA (Supes/SC); NEPOM/SC Polícia Federal; PM Ambiental de Laguna/SC; UCs de Florianópolis/CR9.</t>
  </si>
  <si>
    <t>Houveram ações de fiscalização do emalhe por parte da PM Ambiental de SC em decorrência da grande presença de jubartes esse ano. O assunto foi muito discutido em audiências públicas. Grande mobilização dos órgãos estaduais e municipais.</t>
  </si>
  <si>
    <t>Estamos em processo de contratação de piloto de embarcação e com problemas para encontrar marina na região para guarda da embarcação. Há uma marina só, em Laguna, e não conseguimos contrato do ICMBio ainda. Por enquanto nossas embarcações estão em Florianópolis. Assim, não dispomos de barco na UC ainda, e nem de piloto. Não temos fiscalização marinha prevista para este ano. A pandemia e os protocolos de distanciamento atrapalharam a execução de ações com parceiros como a PMA de Laguna e IBAMA. Outro problema foram as demandas terrestres da UC, onde há emergências e denúncias constantes, que tomam quase todo tempo dos fiscais da UC. Para 2022 temos intenção de planejar operações marinhas, mas este ano ficou prejudicado. Falta maior integração entre Ibama e ICMBio.</t>
  </si>
  <si>
    <t>Victor Pazin</t>
  </si>
  <si>
    <t>Propor aos órgãos competentes a implementação de programas de observadores científicos de bordo nas pescarias de emalhe.</t>
  </si>
  <si>
    <t xml:space="preserve">Jocemar Mendonca (IP), Sabrina Oliveira (SINDIPI),Paula Salge (CEPSUL), Eron Paes (TAMAR), Aline Bomfim Ventura (PCCB-UERN/CEMAM), Fernanda Attademo (ICMBio/CMA), Danielle Monteiro (NEMA, FURG), Paulo Ott (GEMARS) </t>
  </si>
  <si>
    <t xml:space="preserve">Proposta encaminhada aos órgãos competentes. Proposta de Revisão da IN 12 /2012 com sugestão de retomada do PROBORDO e ampliação das embarcações de emalhe com observadores de bordo, enviadas via formulário eletrônico no site da SAP em maio de 2020. Ofício do ICMBio solicitando à SAP informações sobre a retomada do Programa de Observadores de Bordo. </t>
  </si>
  <si>
    <t>Propostas. Ofício SEI nº 501/2021-DIBIO/ICMBio (SEI ICMBio 9700856) p/ SAP.</t>
  </si>
  <si>
    <t>Não finalizou no prazo inicial.</t>
  </si>
  <si>
    <t>Aline da Costa Bomfim Ventura, Gabriel Rebouças</t>
  </si>
  <si>
    <t>Incluir: Ofícios solitando a retomada do programa</t>
  </si>
  <si>
    <t>Relatórios de experimentos; Workshops; Reuniões com pescadores</t>
  </si>
  <si>
    <t>Carolina Bertozzi (UNESP, BIOPESCA), Heloísa Sá (PCCB),  Marcos R. Rossi-Santos (UFRB), Isac Alves (Articulação SE/S de Pescadores(as)), Marta Cremer (Univille)</t>
  </si>
  <si>
    <t xml:space="preserve"> Baía Babitonga, APA da Baleia Franca, Baía de Todos os Santos (BA), Baía de Sepetiba (RJ)</t>
  </si>
  <si>
    <t>Custo adequado? Solicitar a articuladora um detalhamento sobre a ação, como será implementada? Precisa melhorar a redação? Qual área? Qual petrecho? É importante visitar as comunidades de pesca e ouvir as propostas dos pescadores (essencial!).</t>
  </si>
  <si>
    <t>Existem iniciativas testando redução de capturas para toninhas, sotalia e outras espécies. Incluem governança e ações territoriais, além de uso de tecnologias (e.g. pingers). Projeto Toninhas do Brasil (RJ, SP, PR e SC) aprovado pelo Petrobras Ambiental aborda o tema. Existem experimentos em Laguna/SC.</t>
  </si>
  <si>
    <t xml:space="preserve">Workshop para toninha onde se discutiram algumas coisas, foi discutido a nivel de varias especies. . </t>
  </si>
  <si>
    <t>Poucos experimentos já em andamento no momento.</t>
  </si>
  <si>
    <t>Milton Marcondes (Instituto Baleia Jubarte), Karina Groch (Instituto Australis), Victor Pazin (ICMBio/APA BF)</t>
  </si>
  <si>
    <t>Minuta discutida tecnicamente, aprovada pela jurídica do MMA e está pronta para o Ministro assinar (MMA).</t>
  </si>
  <si>
    <t>Recomendação técnica e minuta encaminhadas</t>
  </si>
  <si>
    <t>Verificar Processo SEI MMA: 02000.019301/2018-70 (desemalhe?)</t>
  </si>
  <si>
    <t>Pedro Fruet (Kaosa, FURG)</t>
  </si>
  <si>
    <t xml:space="preserve">Rodrigo Genoves* (FURG, KAOSA), Ignácio Moreno (UFRGS), Camila Domit (UFPR), Carolina Bezamat* (UFSC), Leonardo Flach (Instituto Boto Cinza), Luciano Dalla Rosa* (FURG); Juliana Di Tullio (FURG, KAOSA), Alexandre Azevedo (MAQUA/UERJ), Pedro Castilho (UDESC), Marta Cremer (Univille), Paulo Ott (GEMARS), Eric Medeiros (IPEC)  </t>
  </si>
  <si>
    <t>Usar dados do PMP para identificar áreas com maior captura incidental.</t>
  </si>
  <si>
    <t>Pesquisas em andamento. O IPeC está realizando o monitoramento embarcado para fins de estimativa populacional em Cananéia. O processo se encontra em fase de análise, com previsão para conclusão até março de 2022. No âmbito do Fórum de Pesca do Complexo Lagunar Sul e do Plano de Ação Estadual para Conservação do Boto-Pescador – PAE Boto-Pescador (IMA/SC) está sendo criado o Observatório dos Botos, envolvendo ações de monitoramento e fiscalização de T. gephyreus em Laguna/SC. Após 2 anos do PAE Boto Pescador, não ocorreu nenhuma captura incidental no estuário de Laguna.</t>
  </si>
  <si>
    <t>Teses e publicações</t>
  </si>
  <si>
    <t xml:space="preserve">Carolina Bezamat, Eric Medeiros, Luthiana Carbonell  </t>
  </si>
  <si>
    <t>Sérgio Estima (NEMA) e Isabel Gonçalves (KAOSA), Heloísa Sá (PCCB), Jonatas Prado (ICMBio/APA-BF), Ingrid Öberg (ICMBio/CMA), Vinícius Vendramini Cesário (Petrobrás), Isac Alves (Articulação SE/S de Pescadores(as))</t>
  </si>
  <si>
    <t xml:space="preserve">Lembrar de incluir nas discusoes dos foruns outras tematicas relacionadas com as interaçoes negativas com cetáceos (colisoes). EX de foruns como: Conselhos de Ucs, GTs, Camaras tematicas. O custo estimado é relativo a diárias e passagens para participação de representantes do PAN em diferentes fóruns (4 reuniões/ano, por 5 anos). Cuidado com o uso dos dados do PMP (evitar reações contrárias). </t>
  </si>
  <si>
    <t>Discussões em andamento nas UC Marinhas de SP, a partir de apresentações de especialistas e participação do CMA nas propostas de alteração de normas de pesca. Audiências públicas Estadual (SC) e Municipal (Itajaí) que podem levar a restrições de áreas e períodos de pesca em função da presença das baleias.  Por meio do observatório socioambiental da baía de Sepetiba,  no projeto proteção com mapeamento participativo vamos realizar atividades com entidades de pescadores parceiras. No âmbito do Fórum de Pesca do Complexo Lagunar Sul e do Plano de Ação Estadual para Conservação do Boto-Pescador – PAE Boto-Pescador (IMA/SC) está sendo criado o Observatório dos Botos, envolvendo ações de monitoramento e fiscalização de T. gephyreus em Laguna/SC. Após 2 anos do PAE Boto Pescador, não ocorreu nenhuma captura incidental no estuário de Laguna.</t>
  </si>
  <si>
    <t>Memórias de Reuniões. Audiências em SC.</t>
  </si>
  <si>
    <t>Demandas dos pescadores de SP por diminuição das restrições para a pesca em locais próximos à costa relevantes para cetáceos. Falta informação sobre o andamento da ação em outras localidades.</t>
  </si>
  <si>
    <t xml:space="preserve">Gabriel Rebouças, Cátia Antônia da Silva, Luthiana Carbonell  </t>
  </si>
  <si>
    <t xml:space="preserve">pode ser apresentada a metodologia de trabalho e de exposição </t>
  </si>
  <si>
    <t>Cátia Antônia da Silva (UERJ), Luthiana Carbonell (IMA/SC)</t>
  </si>
  <si>
    <t>Baía de Sepetiba/RJ</t>
  </si>
  <si>
    <t>Estabelecer programa contínuo de capacitação de desemalhe de acordo com Protocolo Internacional</t>
  </si>
  <si>
    <t>Flávio Lima (UERN, Projeto Golfinho Rotador), Karina Groch (PBF), Juan Flores (CMA)</t>
  </si>
  <si>
    <t>R$ 200.000,00/ano. Na norma (1.7), estabelecer os critérios p/ os  interessados em treinamento contínuo. Divulgar melhor as informações sobre a ação no site do CMA (perigos, problemas, critérios).</t>
  </si>
  <si>
    <t>Curso de capacitação programado para final de novembro, em SP. E treinamento para os capacitados em 2019.</t>
  </si>
  <si>
    <t>Kit de equipamentos completos em SP e na APA da Baleia Franca. Kit sendo montado para Florianópolis.</t>
  </si>
  <si>
    <t>Apesar dos cursos em andamento e aquisição de equipamentos (pontuais), ainda não existe um programa de capacitação estruturado (locais e instituições prioritárias, custos, reciclagens...). Dificuldades de aquisição de equipamentos (faltam equipamentos para pessoas capacitadas em outras regiões). Necessidade de controlar a demanda de cursos de capacitação (não é para qualquer público).</t>
  </si>
  <si>
    <t>acrescentar "proposta de programa de capacitação encaminhada para o órgão competente"</t>
  </si>
  <si>
    <t>Substituir por "programa de capacitação estruturado"</t>
  </si>
  <si>
    <t xml:space="preserve">Sério Estima (NEMA), Danielle Monteiro (NEMA, FURG), Fernanda Attademo (ICMBio/CMA), Leonardo Flach (Instituto Boto Cinza); Daniel Danilewicz (GEMARS); Camila Domit (UFPR); Andre Barreto (UNIVALLI); Carolina Bertozzi (UNESP); Pedro Castilho (UDESC); Jonatas Prado (ICMBio/APA-BF); Milton Marcondes (IBJ), Flávio Lima (UERN, Projeto Golfinho Rotador), Alexandre Zerbini (NOAA), Alexandre Azevedo (MAQUA/UERJ), Eduardo Secchi (FURG), Bárbara Prates Carpeggiani (Petrobras), Adriana Miranda (CMA), Marta Cremer (Univille), Paulo Ott (GEMARS)  </t>
  </si>
  <si>
    <t>O protocolo que está sendo elaborado via Remab ajuda na execução da ação (padronização de dados de encalhes). Tem ação específica sobre protocolos (3.8).</t>
  </si>
  <si>
    <t xml:space="preserve">Existem dados importantes sendo coletados no âmbito dos PMPs, de acordo com o Protocolo de Necropsia página 280 a 344: https://comunicabaciadesantos.petrobras.com.br/sites/default/files/Projeto_Executivo_Monitoramento_Praias_Integrado.pdf. Mas não temos estimativas de capturas incidentais publicadas.                                     Pesquisa sobre capturas incidentais em andamento na Baía de Sepetiba (Prof. Laílson) </t>
  </si>
  <si>
    <t>Não houve contato do articulador da ação para orientar sobre a execução da mesma.</t>
  </si>
  <si>
    <t xml:space="preserve">Adriana Vieira de Miranda, Bárbara Prates Carpeggiani </t>
  </si>
  <si>
    <t xml:space="preserve">Não tive contato com o articulador, mas estou disponível para continuar ajudando nessa ação. Desconheço, mas considerando que diversas as ações do PAN Cetáceos tem sido incorporadas como condicionantes ambientais de licenças emitidas pelos órgãos competentes, e conforme sugerido na Oficina de Monitoria em 2020,  recomendo que o ICMBio e o PAN promovam a elaboração de documentos contendo diretrizes para execução das ações, de forma que os relatórios elaborados com os dados gerados na execução das condicionantes possam contribuir para o cumprimento dos objetivos do PAN. Recomendo a elaboração de uma Nota Técnica que oriente a metodologia a ser adotada para "Estimar os níveis de captura acidental de pequenos cetáceos e suas distribuições temporal e geográfica". Assim, essa análise poderá ser realizada e apresentada nos relatórios anuais dos Projetos de Monitoramento de Praias (PMP) requeridos pelo IBAMA como condicionante ambiental das atividades de E&amp;P offshore, e outras atividades realizadas nos ambientes costeiros e marinhos.    O GAT debateu que os dados de encalhe do PMP não são suficientes para determinar informações mais precisas sobre as capturas incidentais (frotas, áreas). As estimativas podem geradas a partir de diferentes metodologias. Existe o problema de determinar com maior precisão as capturas incidentais como causa da morte de individuos encalhados (PMP). Exemplo de protocolo de lesões de origem antrópica: https://repository.library.noaa.gov/view/noaa/3679 </t>
  </si>
  <si>
    <t>Incluir: Protocolos para determinação de capturas incidentais em animais encalhados</t>
  </si>
  <si>
    <t>Consultar Pedro Fruet e, se for o caso, convidar André Barreto (Pedro concordou com a troca)</t>
  </si>
  <si>
    <t xml:space="preserve">Exemplo de protocolo de lesões de origem antrópica (base para discussão): https://repository.library.noaa.gov/view/noaa/3679 </t>
  </si>
  <si>
    <t>Flávio Lima (UERN, Projeto Golfinho Rotador)</t>
  </si>
  <si>
    <t xml:space="preserve">Lucas Cabral (ICMBio/PARNAMAR Abrolhos), Sergio Estima (NEMA), Maria Aparecida Ramos (CPP), Isabel Goncalves (KAOSA), Heloísa Sá (PCCB), Cinthya Gerling (Projeto Golfinho Rotador), Ingrid Öberg (ICMBio/CMA), Bruno Stefanis Santos Pereira de Oliveira (Instituto Biota de Conservação), Ingrid Oberg (CMA), Rodrigo Euzebio (Instituto Geopovos do Mar -IGPM), Catia Antonia da Silva (UERJ), Pedro Benício (IGPM), Biopesca* </t>
  </si>
  <si>
    <t>Ceará, Rio Grande do Norte, Pernambuco, Paraíba, Alagoas, Sergipe, Bahia, Rio de Janeiro, São Paulo, Santa Catarina e Rio Grande do Sul.</t>
  </si>
  <si>
    <t>Flávio entrará em contato com instituções especializadas para assumir articulação</t>
  </si>
  <si>
    <t xml:space="preserve">Realizamos campanhas anual com relatório. </t>
  </si>
  <si>
    <t>relatório mais completo  Sei IBAMA: Processo: 02001003912201624 (relatório de PMP)</t>
  </si>
  <si>
    <t>Falta de informação sobre iniciativas em outras áreas.</t>
  </si>
  <si>
    <t xml:space="preserve">Bruno Stefanis Santos Pereira de Oliveira </t>
  </si>
  <si>
    <t>Pode ser reforçado ao Ibama a importância do tema ser incluido em conjunto com o monitoramento da pesca.</t>
  </si>
  <si>
    <t>Pode ser reforçado ao Ibama a importância do tema ser incluido, em conjunto com o monitoramento da pesca, como condicionante de processos de licenciamento ambiental.</t>
  </si>
  <si>
    <t>Ação excluída na Monitoria 1</t>
  </si>
  <si>
    <t>Isac Alves (Articulação SE/S de Pescadores e Pescadoras)</t>
  </si>
  <si>
    <t>Sergio Estima (NEMA), Isabel Goncalves (KAOSA), Heloísa Sá (PCCB), Ingrid Öberg (ICMBio/CMA), Yedda Christina Bezerra Barbosa de Oliveira (Instituto Parahyba de Sustentabilidade - IPAS), Carolina Bertozzi* (Biopesca, UNESP), Vinícius Vendramini (Petrobras), Rodrigo Euzebio (Instituto Geopovos do Mar -IGPM), Catia Antonia da Silva (UERJ), Pedro Benicio (IGPM)</t>
  </si>
  <si>
    <t>Litoral do Rio de Janeiro, SP, PB e RN, SC e PR</t>
  </si>
  <si>
    <t>Discussões entre os pescadores em andamento na região da baía de Sepetiba, de forma associada a um acordo de pesca.  Oficinas com pescadores no âmbito do Projeto Toninha, abarca outras espécies. As discussões nas APAs de SP englobam o assunto.</t>
  </si>
  <si>
    <t>A pandemia dificultou a realização de Oficinas. Não existem recursos disponíveis para tal atualmente.</t>
  </si>
  <si>
    <t>Realização de Oficinas envolvendo pesquisadores, órgãos e pescadores na Baía de Sepetiba. Os pescadores de Sepetiba estão abertos para um projeto nesse sentido. Seria importante uma visita técnica aos pescadores da Baía de Sepetiba.    A SAP está implementando Mapas de Bordo digitais, incluindo capturas incidentais (esse tema deve ser reforçado nas Oficinas).</t>
  </si>
  <si>
    <t xml:space="preserve">Realização de Oficinas envolvendo pesquisadores, órgãos e pescadores na Baía de Sepetiba. Os pescadores de Sepetiba estão abertos para um projeto nesse sentido. Seria importante uma visita técnica aos pescadores da Baía de Sepetiba.  </t>
  </si>
  <si>
    <t xml:space="preserve">Juliana Di Tullio (FURG/KAOSA), Isabel Goncalves (KAOSA), Sérgio Estima (NEMA), Aline Bomfim Ventura (PCCB-UERN/CEMAM), Pedro Castilho (UDESC) </t>
  </si>
  <si>
    <t>Especialmente a rede de tres malhas e rede de multifilamento. Entrar em contato com o IMA/SC (Plano do Boto da Tainha)</t>
  </si>
  <si>
    <t>Ações em andamento envolvendo a população residente de T. gephyreus em Laguna/SC, no âmbito do Fórum de Pesca do Complexo Lagunar Sul e do Plano de Ação Estadual para Conservação do Boto-Pescador – PAE Boto-Pescador (IMA/SC). Foi criado o GT do Boto Pescador e estão ocorrendo discuções sobre o ordenamento da pesca de bagre (GT Bagre), a que mais captura incidentalmente os botos.</t>
  </si>
  <si>
    <t>Falta de informação sobre a ação para outras regiões.</t>
  </si>
  <si>
    <t xml:space="preserve">Luthiana Carbonell </t>
  </si>
  <si>
    <t>Buscar informação sobre o acordo de pesca na Baía de Marajó (Sotalia). Consultar o Instituto Bicho D`água.</t>
  </si>
  <si>
    <t>A Maria Aparecida não compõe mais o quadro de agentes do Conselho Pastoral dos Pescadores/CPP e não manteve contato com o PAN. Buscar outra articulação (convite feito a Pedro Castilho).</t>
  </si>
  <si>
    <t>Isabel Goncalves (KAOSA), Sérgio Estima (NEMA), Flávio Lima (UERN, Projeto Golfinho Rotador), Ingrid Öberg (ICMBio/CMA),Vinícius Vendramini (Petrobras), Camila Domit (UFPR), Camila Ataliba (CMA), Rodrigo Euzebio (Instituto Geopovos do Mar -IGPM), Catia Antonia da Silva (UERJ), Pedro Benicio (IGPM)</t>
  </si>
  <si>
    <t>Litoral do Rio de Janeiro, RN, SP, PR.</t>
  </si>
  <si>
    <t>Discussão em andamento na Baía de Sepetiba. Iniciativa na Baía de Marajó.</t>
  </si>
  <si>
    <t>Iniciativas em fase inicial (e.g. Sepetiba) ou sem informação.</t>
  </si>
  <si>
    <t>Incluir Geize dos Santos (SAP/MAPA)</t>
  </si>
  <si>
    <t>Jocemar Mendonca (Instituto de Pesca/SP), Sérgio Estima (NEMA), Ingrid Öberg (ICMBio/CMA), Adriana Miranda (CMA), Geize dos Santos (SAP/MAPA)</t>
  </si>
  <si>
    <t>O foco deve priorizar a pesca de tainha e sardinha. O ideal seria a participação de especialistas em cetáceos nos Comitês Científicos dos CPGs. Os custos refletem possíveis passagens e diárias p/ participação de um representante/reunião em 10 reuniões/ano (5 anos). Buscar colaboradores para cada estado.</t>
  </si>
  <si>
    <t xml:space="preserve">Essa ação já vendo sendo executada desde o início do PAN, onde venho participando de GTs e incentivando pesquisadores da área a participarem também. Participação do CMA nas discussões de pesca nas UC Marinhas de SP.  Para o fortalecimento desta ação, a SAP/MAPA informa que, através do Decreto nº 10.736, de 29 de junho de 2021, foi instituída a Rede Nacional Colaborativa para a Gestão Sustentável dos Recursos Pesqueiros - Rede Pesca Brasil, apresentando em sua estrutura um banco técnico-científico e 10 comitês permanentes de gestão da pesca e do uso sustentável dos recursos pesqueiros - CPGs. A Rede Pesca Brasil é composta por órgãos e entidades da administração pública federal, estadual, distrital ou municipal e da sociedade envolvida com a atividade pesqueira.
Os CPGs apresentam caráter consultivo e de assessoramento e estão dispostos de acordo com a estrutura abaixo:
I - o Comitê Permanente de Gestão da Pesca e do Uso Sustentável dos Recursos Pesqueiros Demersais das Regiões Norte e Nordeste;
II - o Comitê Permanente de Gestão da Pesca e do Uso Sustentável dos Recursos Pesqueiros Pelágicos das Regiões Norte e Nordeste;
III - o Comitê Permanente de Gestão da Pesca e do Uso Sustentável dos Recursos Pesqueiros Demersais das Regiões Sudeste e Sul;
IV - o Comitê Permanente de Gestão da Pesca e do Uso Sustentável dos Recursos Pesqueiros Pelágicos das Regiões Sudeste e Sul;
V - o Comitê Permanente de Gestão da Pesca e do Uso Sustentável dos Atuns e Afins;
VI - o Comitê Permanente de Gestão da Pesca e do Uso Sustentável das Lagostas;
VII - o Comitê Permanente de Gestão da Pesca e do Uso Sustentável dos Recursos Pesqueiros Continentais das Bacias Amazônica e Tocantins-Araguaia;
VIII - o Comitê Permanente de Gestão da Pesca e do Uso Sustentável dos Recursos Pesqueiros Continentais das Bacias do São Francisco, Parnaíba, Atlântico Nordeste Ocidental, Atlântico Nordeste Oriental e Atlântico Leste;
IX - o Comitê Permanente de Gestão da Pesca e do Uso Sustentável dos Recursos Pesqueiros Continentais das Bacias do Paraguai, Paraná, Uruguai, Atlântico Sul e Atlântico Sudeste; e
X - o Comitê Permanente de Gestão do Uso Sustentável dos Organismos Aquáticos Vivos para fins de Ornamentação e Aquariofilia.
</t>
  </si>
  <si>
    <t>Participação dos GTs de pesca. (SP). Memórias de reuniões. Criação da Rede Pesca Brasil, que contribuirá na discussão e encaminhamento de recomendações técnico-científicas corroborada por pesquisadores do Banco, dos CPGs e dos Grupos de Trabalho para a SAP/MAPA.</t>
  </si>
  <si>
    <t>Devido a pandemia as reuniões dos GTs se tornaram online, o que muitas vezes dificulta a comunicação mais clara e direta com os pescadores, trazendo assim mais conflito. Falta informação sobre o andamento da ação em outras localidades. Falta a retomada do Sistema de Gestão Compartilhada da Pesca.  A falta de implementação dos fóruns de discussão do ordenamento pesqueiro apresenta-se como uma problemática a ser sanada com a construção do edital de convocação das instituições e pesquisadores para implementação dos CPGs.</t>
  </si>
  <si>
    <t xml:space="preserve">Adriana Vieira de Miranda, Gabriel Rebouças, Geize dos Santos </t>
  </si>
  <si>
    <t xml:space="preserve">A SAP/MAPA destaca que haverá edital de chamamento público para a participação de órgãos e entidades da administração pública federal, estadual, distrital ou municipal e da sociedade envolvida com a atividade pesqueira.
</t>
  </si>
  <si>
    <t>Renan Paitach (UNIVILLE)</t>
  </si>
  <si>
    <t xml:space="preserve">Derien Verneti (ICMBio/CEPSUL), Sabrina Oliveira (SINDIPI), Venâncio Guedes de Azevedo (IP/Ubatuba), Geize dos Santos (SAP/MAPA) </t>
  </si>
  <si>
    <t>Fomentar envolve recursos financeiros. Convidar SAP/MAPA para colaboração.</t>
  </si>
  <si>
    <t xml:space="preserve">A SAP/MAPA concluiu em 2021 o Projeto REBYC II e apresentou propostas de Planos de Gestão do camarão e as experiências com BRDs nas regiões N/NE, S/SE e Central. 
A SAP ainda aguarda o encerramento da Chamada CNPq, que tem o prazo de encerramento até dezembro de 2022, que tem por objetivo o ordenamento da pesca marinha, focada nos grupos de peixes demersais, pelágicos; e camarões norte e nordeste. O resultado dos projetos indicará a situação dos estoques e áreas de pesca observando a abrangência das pescarias e o impacto da possível sobrepesca de presas de cetáceos.
</t>
  </si>
  <si>
    <t xml:space="preserve">Os documentos em anexo são os produtos finais aportado por pesquisadores e pontos focais que desenvolveram os trabalhos nas comunidades pesqueiras. Encaminha-se o PDF dos relatórios de gestão e o Webinar Pesca Sustentável do Camarão: Projeto REBYC II-LAC, onde apresentaram-se os resultados:
PDF:
Diagnóstico das Pescarias de Camarão na Costa Norte do Brasil;
Diagnóstico das Pescarias de Camarão na Região Nordeste do Brasil;
Diagnóstico das Pescarias de Camarão na Região Central do Brasil;
Diagnóstico das Pescarias de Camarão no Sudeste-Sul do Brasil;
Proposta de Plano de Gestão da Pesca de Camarões da Costa Norte do Brasil;
Proposta de Plano de Gestão da Pesca de Camarões da Costa Nordeste do Brasil;
Proposta de Plano de Gestão da Pesca de Camarões da Costa Central do Brasil;
Proposta de Plano de Gestão da Pesca de Camarões da Costa Sudeste-Sul do Brasil.
Link do Webinar Pesca Sustentável do Camarão: Projeto REBYC II-LAC:
Região Norte
https://www.youtube.com/watch?v=CMWJzd6puhY
Região Nordeste
https://www.youtube.com/watch?v=M0cw8og-cwg
Região Central 
https://www.youtube.com/watch?v=Bv-v-InK5So
Região Sul e Sudeste
https://www.youtube.com/watch?v=83u8aBAphyQ
</t>
  </si>
  <si>
    <t>Geize dos Santos</t>
  </si>
  <si>
    <t>Adequação dos equipamentos em relação às regionalidades e apoio do setor pesqueiro para experimentação de outras tecnologias. Recomenda-se ao PAN Cetáceos discutir os resultados dos projetos, avaliar e propor ações para redução de Bycatch (BRDs) de presas. Divulgar o material no grupo do PAN e reforçar a possibiliade de elaboração de proposta para SAP.</t>
  </si>
  <si>
    <t>Camila Ataliba (ICMBio/CMA)</t>
  </si>
  <si>
    <t>Maria Aparecida Ramos (CPP), Jocemar Mendonca (IP), Leandro Aranha (ICMBio), Gabriel Reboucas (ICMBio/CMA), Paula Salge (ICMBio/CEPSUL), Rafela Mourão (ICMBio/CEPNOR), Sabrina de Oliveira (SINDIPI), Geize dos Santos (SAP/MAPA)</t>
  </si>
  <si>
    <t>Convidar SAP/MAPA para colaboração.</t>
  </si>
  <si>
    <t>Ação não iniciada. O CMA não recebeu ou participou da elaboração de alguma proposta de manejo.</t>
  </si>
  <si>
    <t>Sem produto.</t>
  </si>
  <si>
    <t>A articuladora não faz mais parte da equipe do CMA (fim da bolsa).</t>
  </si>
  <si>
    <t xml:space="preserve">Gabriel Rebouças, Geize dos Santos </t>
  </si>
  <si>
    <t xml:space="preserve"> Depende da elaboração de propostas técnicas de manejo da pesca, a serem encaminhadas para os órgão competentes.    Não temos até o momento, atividade que seja convergente com o ação 2.3. Contudo, a SAP/MAPA coloca-se à disposição para o recebimento de recomendações a fim de que seja avaliado nos CPGs, considerando, sendo o caso, a criação ou revisão de atos normativos que garantam a manutenção das espécies de cetáceos. Encaminhar documentos via protocolo da SAP. </t>
  </si>
  <si>
    <t>Gabriel Rebouças</t>
  </si>
  <si>
    <t>convidar SAP/MAPA (Geize dos Santos aceitou)</t>
  </si>
  <si>
    <t xml:space="preserve">Depende da elaboração de propostas técnicas de manejo da pesca, a serem encaminhadas para os órgão competentes. A SAP/MAPA colocou-se à disposição para o recebimento de recomendações a fim de que seja avaliado nos CPGs, considerando, sendo o caso, a criação ou revisão de atos normativos que garantam a manutenção das espécies de cetáceos. Encaminhar documentos via protocolo da SAP. </t>
  </si>
  <si>
    <t>Memórias de reunião, ofícios; "Check list" da estrutura mínima necessária</t>
  </si>
  <si>
    <t>Fernanda Attademo (ICMBio/CMA); Leandro Valentim (CGMAC/IBAMA); Bárbara Carpeggiani (Petrobrás); Flávio Lima (UERN, Projeto Golfinho Rotador), Luciano Reis (Instituto Mamíferos Aquáticos), Paula Canabarro* (CRAM/FURG), Valéria Ruoppolo (Aiuká, IFAW), Rodolfo  Pinho da Silva Filho (Aiuká), Augusto Boaviagem (PCCB),  Bruno Stefanis Santos Pereira de Oliveira (Instituto Biota de Conservação)</t>
  </si>
  <si>
    <t xml:space="preserve">Areias Branca (RN); Natal (RN), Litoral de AL, BA e ES </t>
  </si>
  <si>
    <t xml:space="preserve">Litoral do RN, AL, BA e ES </t>
  </si>
  <si>
    <t>Os critérios para instalação dos Centros e reabilitação da fauna devem ser discutidos e validados pela REMAB. Avaliar a inclusão de instituições que possuem Centros de reabilitação na REMAB. Necessidade de profissionais com experiência. Avaliar a possibilidade de que a preferência deveria estar no apoio às instituições da REMAB (não foi consenso no GAT).</t>
  </si>
  <si>
    <t xml:space="preserve">
Não conheço nenhum processo de solicitação de implantação de centros de reabilitação, mas devem ser verificados as propostas em andamento, dos centros de despetrolização onde possuem PMPs em andamento ou previstos. O CMA apoia a implantação dos centros de reabilitação na medida que apoiamos a continuidade dos PMPs que acaba tendo estrutura  para reabilitar cetáceos mantida com recursos do Programa. Ao reafirmar a importância da continuidade do PMP estamos apoiando a manutenção dos implantamos pelo Programa, assim como possíveis instalações de novas estruturas. Estamos implantando  reabilitação com área total de 1.110m2 e área construída de 398,14m2, contendo centro de visitantes, alojamentos, área de despetrolização de animais oleados, sala de necropsias, laboratórios e espaço administrativo, com e capacidade de atender simultaneamente 10 tartarugas, 21 aves marinhas e um mamífero aquático. A sede é própriae já encontra-se licenciada, apenas faltando a reforma e ampliação.</t>
  </si>
  <si>
    <t>Memórias Reuniões de análise Crítica (RAC) do PMP.</t>
  </si>
  <si>
    <t>Não houve contato da articuladora da ação para discussão sobre os produtos previstos, entre eles a elaboração de check-list da estrutura mínima necessária. Encontrar executor da obre de reforma e ampliação. Existe o problema de indicar a estrutura mínima necessária para que ocorram contratações de instituições, como por exemplo, no âmbito dos PMPs.</t>
  </si>
  <si>
    <t xml:space="preserve">Fernanda Loffler Niemeyer Attademo, Bárbara Prates Carpeggiani, Fábia Luna, Bruno Stefanis Santos Pereira de Oliveira </t>
  </si>
  <si>
    <t>Sugiro especificar os centros de despetrolização onde se prevê a área para cetáceos. Recomendo a elaboração de uma Nota Técnica ou Instrução Normativa que oriente os requisitos mínimos a serem considerados na implantação e na manutenção de centros de reabilitação para cetáceos marinhos. Necessidade de interlocução com outros Centros e grupos (envolve outras espécies como aves, tartarugas...) para determinar uma estrutura mínima em documento único. Bárbara se disponibilizou a contribuir na elaboração do documento com as especificações técnicas.</t>
  </si>
  <si>
    <t>Incluir: documento técnico com especificações sobre a estrutura mínima dos Centros de reabilitação (tirar check list)</t>
  </si>
  <si>
    <t>Incluir PA, MA, AP</t>
  </si>
  <si>
    <t xml:space="preserve">Áreas de ocorrencia ou areas de ocorrencia de PMP. Recomendo incluir os Estados da Região Norte do Brasil onde há carência de instalações para reabilitação de fauna marinha, não apenas de cetáceos marinhos.  </t>
  </si>
  <si>
    <t>Necessidade de interlocução com outros Centros e grupos (envolve outras espécies como aves, tartarugas), para determinar uma estrutura mínima em documento único. Bárbara se disponibilizou a contribuir na elaboração do documento com as especificações técnicas. Realizar workshop para discutir a 3.1 e 3.2.</t>
  </si>
  <si>
    <t xml:space="preserve">Fernanda Attademo (ICMBio/CMA); Leandro Valentim (CGMAC/IBAMA); Milton Marcondes (IBJ); Cristiane Kolesnikovas (R3 animal); Paula Canabarro* (CRAM/FURG), Valéria Ruoppolo (Aiuká, IFAW), Augusto Boaviagem (PCCB) </t>
  </si>
  <si>
    <t>Até onde tenho conhecimento, não foi realizada revisão da IN 03/2002. não iniciada, o ponto focal não está mais no CMA</t>
  </si>
  <si>
    <t>A ação tem prazo de conclusão em Jul-22 porém não tenho contato com o grupo. Não estou certa se a ação foi iniciada ou não.</t>
  </si>
  <si>
    <t>Fernanda Loffler Niemeyer Attademo, Cristiane Kiyomi Miyaji Kolesnikovas, Valeria Ruoppolo</t>
  </si>
  <si>
    <t>Ver produtos no SEI. Sugiro contato inicial do responsável com os colaboradores para determinação das atividades e responsabilidades de cada componente do grupo. Incluir a estrutura mínima dos Centros de Reabilitação. Avaliar a viabilidade da ação diante da possibilidade de revisão da IN 03. Realizar workshop para discutir a 3.1 e 3.2.</t>
  </si>
  <si>
    <t>Consultar Gláucia e se for o caso buscar outro nome.</t>
  </si>
  <si>
    <t>Revisão da IN 03/2002. Incluir a estrutura mínima dos Centros de Reabilitação. Avaliar a viabilidade da ação diante da possibilidade de revisão da IN 03. Realizar workshop para discutir a 3.1 e 3.2.</t>
  </si>
  <si>
    <t>Publicações 
(Artigos científicos; 
Relatório técnico); Lista dos patógenos, com direcionamento de prioridades de recursos e pesquisas</t>
  </si>
  <si>
    <t>Fernanda Attademo (ICMBio/CMA)</t>
  </si>
  <si>
    <t xml:space="preserve">Cristiane Kolesnikovas (R3 Animal), Luciano Reis (Instituto Mamíferos Aquáticos), Kátia Groch (USP), Augusto Boaviagem (PCCB),  Camila Domit (UFPR), </t>
  </si>
  <si>
    <t>Pesquisas em andamento.</t>
  </si>
  <si>
    <t xml:space="preserve">MARUTANI ET AL. 2021. Systematic beach monitoring as a health assessment tool: Cetaceanmorbillivirus under non-epizootic circumstances in stranded dolphins. Transbound Emerg Dis. 2021;1–8.                        Costa-Silva et al. 2019. Toxoplasma gondii in cetaceans of Brazil a histopathological and immunohistochemical survey. Braz. J. Vet. Parasitol., Jaboticabal, Ahead of Print, 2019.                                   Sacristán et al. 2021 Erysipelas in a stranded common bottlenose dolphin: First report in a South American odontocete. Diseases of Aquatic Organisms.                   </t>
  </si>
  <si>
    <t>Fernanda Loffler Niemeyer Attademo, Cristiane Kiyomi Miyaji Kolesnikovas</t>
  </si>
  <si>
    <t xml:space="preserve">Maior divulgação da importância de enviar as publicações relacionadas ao assunto, mesmo por aqueles que não constam como colaboradores, mas realizaram a pesquisa. a lista não foi iniciada, não tive conhecimento. Importante prever uma consolidação dos materiais enviados pelos colaboradores. Solicitar nas condicionantes ambientais, o envio das publicações relacionadas ao assunto.   Outras publicações relacionadas: Sacristán et al. 2016 Lacaziosis-like disease in Tursiops truncatus from Brazil. A histopathological and immunohistochemical approach. Dis Aquat Org. Vol. 117: 229–235, 2016.  Groch et al 2018. Pulmonary and systemic fungal infections in an Atlantic spotted dolphin and a Bryde’s whale, Brazil. Dis Aquat Org.Vol. 128: 73–79, 2018.     Sacristan et al. 2018. Novel herpesviruses in riverine and marine cetaceans from South America.       Sacristan et al. 2018. Novel and highly sensitive SYBR® Green real-time pcr for poxvirus detectionin odontocete cetaceans.          Sacristan et al 2017 Paracoccidioidomycosis ceti in an Atlantic bottlenose dolphin (Tursiops truncatus), Brazil.    Sacristan et al 2018. Molecular identification and microscopic characterization of poxvirus in a Guiana dolphin and a common bottlenose dolphin, Brazil.    </t>
  </si>
  <si>
    <t>Identificar os patógenos de maior risco para cetáceos e as áreas ao longo da costa brasileira</t>
  </si>
  <si>
    <t>Salvatore Siciliano (Fiocruz), Adriana Colosio (IBJ), Josué Díaz (USP), José L. Catão-Dias (USP); Victor Hugo Brunaldi Marutani (Paraná), Lara Borges Keid (USP), Milton Marcondes (IBJ), Leandro Aranha (ICMBio), José Martins (PARNAMAR - FN)</t>
  </si>
  <si>
    <t>Um trabalho de revisão sobre todas as doenças relatadas no Brasil (artigo). Eu, Fernanda, me coloco à disposição para iniciar, sugerindo convidar colaboradores da ação (atuais e indicados) para contribuir.</t>
  </si>
  <si>
    <t>Fernanda Attademo (ICMBio/CMA); José Laílson (MAQUA/UERJ); Gláucia Sousa (ICMBio/CMA), Leonardo Flach (Instituto Boto Cinza), Kátia Groch (USP), Augusto Boaviagem (PCCB), Cristiane Kolesnikovas* (R3 Animal), Cláudia Nascimento (Kanaloa/Mineral) e Daphne Wrobel* (Econservation), Camila Domit (UFPR)</t>
  </si>
  <si>
    <t>Esta ação é complementar ao Objetivo 10 (perda de habitat). Importância do fortalecimento da capacitação e comunicação no tema (interface PAN e REMAB), com particpiação das pessoas que participam de grupos internacionais. Envolver o articulador em discussões sobre o Indice de Saúde. Observa-se que o IS tem piora no litoral do PR, SP e RJ.</t>
  </si>
  <si>
    <t>Houve avanços no estudo da epizotia de morbilivirus em Sepetiba e correlação com fatores estressantes, mas não houve um planejamento de que doenças, fatores e/ou grupos seriam priorizados e como isso seria trabalhado. Workshop da CIB sobre efeitos cumulativos e saúde, nov. 2021.</t>
  </si>
  <si>
    <t>B.M.R. Manhães, E.B. Santos-Neto, L.R. Tovar et al. Changes in mercury distribution and its body burden in delphinids affected by a morbillivirus infection: Evidences of methylmercury intoxication in Guiana dolphin. Chemosphere 263 (2021) 128286.                                            Groch et al. 2020. The Pathology of Cetacean Morbillivirus Infection and Comorbidities in Guiana Dolphins During an Unusual Mortality Event (Brazil, 2017–2018). Veterinary Pathology 1-13.                   Flach et al. 2019. Clinical signs in free-ranging Guiana dolphins Sotalia guianensis during a morbillivirus epidemic:case study in Sepetiba Bay, Brazil. Dis Aquat Org. Vol. 133: 175–180, 2019.                                Groch et al. 2020. Cetacean Morbillivirus Infection in a Killer Whale (Orcinus orca) from Brazil. J. Comp. Path. 2020, Vol. 181, 26e32.</t>
  </si>
  <si>
    <t>Tema muito amplo, seria melhor focar em algumas doenças/especies durante o ciclo do PAN e prever outros agentes/espécies nos próximos ciclos.</t>
  </si>
  <si>
    <t>Milton Cesar C. Marcondes, Fernanda Loffler Niemeyer Attademo, Daphne W. Goldberg</t>
  </si>
  <si>
    <t>Trabalho prévio relacionado: Groch et al. 2018. Guiana Dolphin Unusual Mortality Event and Link to Cetacean Morbillivirus, Brazil . EID Journal. Volume 24, Number 7—July 2018 .  Não fica claro o que são   fatores estressantes. Especificar melhor o que são fatores estressantes e também divulgar a ação nas condicionates dos PMPs, para que sejam adicionadas informações relevantes ao assunto. Recebi recentemente o convite para participar como colaboradora. Portanto, ainda não tomei ciência sobre o andamento da Ação. Gostaria de receber maiores informações sobre o que já foi feito até o presente momento, para que eu possa contribuir de forma adequada aos objetivos. Foco nas patologias emergentes recomendadas pela CIB como prioritárias para o próximo comitê científico, principalmente toxoplasma, brucelose e morbilivírus.</t>
  </si>
  <si>
    <t>Foco nas patologias emergentes recomendadas pela CIB como prioritárias para o próximo comitê científico, principalmente toxoplasma, brucelose e morbilivírus.</t>
  </si>
  <si>
    <t xml:space="preserve">Marcos Rossi (UFRB); Flávio Lima (UERN, Projeto Golfinho Rotador); Fernanda Attademo (ICMBio/CMA); André Barreto (UniVali); Artur Andriolo (UFJF, Instituto Aqualie), Pedro Fruet (Kaosa, FURG); Paulo César Simões-Lopes (UFSC); Ignácio Moreno (UFRGS); Liliane Lodi (Instituto Mar Adentro), Barbara Carpeggiani (Petrobras), Leandro Valentim (Ibama), Marta Cremer (Univille), Leonardo Wedekin (Socioambiental)  </t>
  </si>
  <si>
    <t>Conversar com objetivo 10 (perda de habitat).
Foi alterada por que os parâmetros de saúde foram incluídos numa nova ação de programa de monitoramento. Rever estimativa de custo.</t>
  </si>
  <si>
    <t>O Protocolo ICMBio/CMA foi elaborado, uma etapa importante para identificação e monitoramento de impactos. Desconheço ações que podem ter sido realizadas no âmbito do PAN. No âmbito do Projeto de Monitoramento de Cetáceos (PMC) realizado pela PETROBRAS na Bacia de Santos para cumprimento de condicionantes ambientais requeridas pelo IBAMA foram incorporadas análises dos relatórios anuais. Estudos de avaliação de impacto da atividade sísmica em odontocetos. Estudos relacionados ao licenciamento ambiental da atividade. Doutorado iniciado sobre o monitoramento de cetáceos (Karen / CMA). Leandro Perrier de Faria Valentim: Os Relatórios elaborados pela empresa até o momento não apontam alterações comportamentais nos cetáceos, até porque tem se concentrado em questões mais básicas e descritivas. Ainda não tive oportunidade de avaliar o Relatório protocolado esse ano (o 5º), mas caso consiga olhar até a reunião, faço a atualização.</t>
  </si>
  <si>
    <t>SILVA, Flavio José Lima; FARIAS, Daniel Solon Dias; BOMFIM, Aline Costa; GAVILAN, Simone Almeida; ATTADEMO, Fernanda Loffler Niemeyer; FRAGOSO, Ana Bernadete Lima; REVÔREDO, Rafael Ângelo; CAVALCANTE, Raquel Marinho Souza; LUNA, Fábia Oliveira (Organizadores). 2020. Protocolo sobre diagnóstico dos efeitos da pesquisa sísmica em mamíferos aquáticos. Brasília: ICMBio. 63 p.                           1) Apresentação de relatórios à COEXP/IBAMA.
2) Apresentação  de resultados preliminares no Workshop on Multiple Offshore Seismic Activities: Environmental Impact and Regulation, from September 21 to 23 de 2021.</t>
  </si>
  <si>
    <t>Fernanda Loffler Niemeyer Attademo, Bárbara Prates Carpeggiani, Artur Andriolo, José Martins</t>
  </si>
  <si>
    <t>Recomendo a elaboração de uma Nota Técnica que oriente a metodologia a ser adotada para "Identificar e monitorar alterações comportamentais decorrentes de impactos antrópicos". Assim, essa análise poderá ser realizada e apresentada nos relatórios anuais do Projeto de Cetáceos (PMC) requeridos pelo IBAMA como condicionante ambiental das atividades de E&amp;P offshore, e outras atividades realizadas nos ambientes costeiros e marinhos. Não fui contatada pelo articulador da ação, desconheço andamento que a mesma pode ter tido no âmbito do PAN.  Os protocolos ou guias de monitoramento são importantes. Além do PMC e licenciamentos oceânicos, os monitoramentos de empreendimentos portuários são importantes. Ao invés de NT, incluir: guia de monitoramento de cetáceos e de análise de dados (incluindo diferentes tipos de empreendimentos, costeiros e oceânicos)</t>
  </si>
  <si>
    <t>Karen Lucchini (CMA)</t>
  </si>
  <si>
    <t>Estados de PR e ES</t>
  </si>
  <si>
    <t>Bancos de amostras estruturados; 
rede criada e implementada; 
memória de reunião; Protocolo de coleta, armazenamento e transporte das amostras; Sistema de gerenciamento das amostras armazenadas</t>
  </si>
  <si>
    <t xml:space="preserve">Flávio Lima (UERN, Projeto Golfinho Rotador); Fernanda Attademo (ICMBio/CMA); André Barreto (Univali);  Milton Marcondes (IBJ); Bárbara Carpeggiani (Petrobrás); Paula Canabarro* (CRAM/FURG), Valéria Ruoppolo (Aiuká, IFAW), Luciano Reis (Instituto Mamíferos Aquáticos), Andrea Maranho (Gremar), Carolina Bertozzi (UNESP), Mariana Batha Alonso (UFRJ), Kátia Groch (USP), Camila Ataliba (CMA), Juan Flores (CMA) </t>
  </si>
  <si>
    <t>É importante a elaboração e divulgação do protocolo de coleta, armazenamento e transporte das amostras. Assim como o sistema de gerenciamento das amostras armazenadas.</t>
  </si>
  <si>
    <t>Meu grupo de pesquisa tendo eu como lider, está com projetos em andamento onde coletamos mensalmente amostras de cetaceos vivos atraves de biopsia. Foi criada uma proposta de planilha pelo CMA, para obtenção das informações das amostras das instituições que possuam PMP. No âmbito do Projeto de Monitoramento de Praias da Bacia de Santos (PMP-BS), foi requerido pela PETROBRAS no início de 2021 às empresas contratadas para execução do monitoramento que sejam coletadas e armazenadas amostras obtidas de cetáceos para envio ao banco de amostras biológicas de cetáceos, conforme procedimento adotado para o banco de amostras biológicas de albatrozes e petreis.</t>
  </si>
  <si>
    <t>relatorios. Planilha CMA (sistematização de informações sobre os bancos de amostras). Houve divulgação de orientações na Reunião de Análise Crítica (RAC) do Comitê Técnico do PMP-BS realizada em dezembro/2020, na qual participam os representantes das empresas e instituições executoras do monitoramento, do ICMBio/CMA, ICMBio/CEMAVE, ICMBio/TAMAR, IBAMA/CGMAC e PETROBRAS.</t>
  </si>
  <si>
    <t>Mariana Batha Alonso, Fernanda Loffler Niemeyer Attademo, Bárbara Prates Carpeggiani</t>
  </si>
  <si>
    <t>Padronizar planilha para que não apenas as instituições que participam de PMP, informem sobre as amostras, mas também todoas que trabalham com o grupo de cetáceos. Necessidade de padronização de um banco único de informações e que as instituições informem o que possuem de amostras e onde estão. Considero fundamental que o ICMBio/CMA faça uma ampla divulgação dos procedimentos para coleta, acondicionamento e envio das amostras ao banco. Recomendo a elaboração de uma Nota Técnica que oriente os procedimentos de coleta, acondicionamento e envio das amostras ao banco, tal como é feito pelo ICMBio/CEMAVE em relação ao banco de amostras biológicas de albatrozes e petreis.   Divulgar a planilha e diretrizes do CMA (por exemplo, via Nota Técnica) para as instituições que atuam no PMP, Remab e outras iniciativas. Discutir com Centros que já possuem bancos de amostras como o Cemave.</t>
  </si>
  <si>
    <t xml:space="preserve"> Divulgar a planilha e diretrizes do CMA (por exemplo, via Nota Técnica) para as instituições que atuam no PMP, Remab e outras iniciativas. Discutir com Centros que já possuem bancos de amostras, como o Cemave.</t>
  </si>
  <si>
    <t xml:space="preserve">Proposta elaborada e encaminhada; Protocolo de reintrodução  </t>
  </si>
  <si>
    <t>Fernanda Attademo (ICMBio/CMA); Cristiane Kolesnikovas (R3 Animal); Leandro Valentim (CGMAC/IBAMA); Luciana Plastino Ramos* (Ibama/Supes/MG); Carla C. M. Gomes Schlindwein (IMA-SC), Augusto Boaviagem (PCCB)</t>
  </si>
  <si>
    <t>Não houve discussão. Ação não iniciada.</t>
  </si>
  <si>
    <t>Cristiane K.M. Kolesnikovas</t>
  </si>
  <si>
    <t xml:space="preserve">Passar para: Analisar e revisar as normativas referentes à soltura de cetáceos no Brasil </t>
  </si>
  <si>
    <t>julho de 2023</t>
  </si>
  <si>
    <t>Retirar Carla Schlindwein. Retirar Luciana Plastino Ramos (Ibama/Supes/MG)</t>
  </si>
  <si>
    <t>Não foi proposta mudança de norma por parte do CMA até o momento.</t>
  </si>
  <si>
    <t xml:space="preserve">Fernanda Attademo (ICMBio/CMA), Valéria Ruoppolo (Aiuká, IFAW),  Rodolfo  Pinho da Silva Filho (Aiuká), Luciano Reis (Instituto Mamíferos Aquáticos), Aline Bomfim Ventura (PCCB-UERN/CEMAM), Adriana Miranda (ICMBio/CMA), Paula Canabarro* (CRAM/FURG); André Barreto (UNIVALI); Camila Domit (UFPR); Elitieri Neto* (MAQUA); Glaucia Sousa (ICMBio/CMA), Flávio Lima (UERN, Projeto Golfinho Rotador); Daniel Solon (PCCB, CEMAM); Simone Almeida (UFRN), Ingrid Öberg (ICMBio/CMA), Augusto Boaviagem (PCCB), Adriana Miranda (CMA), Juan Flores (CMA), Pedro Castilho (UDESC) </t>
  </si>
  <si>
    <t>Os protocolos encontram-se sem andamento. Estou desde o início acompanhando e dando andamento aos protocolos do CMA, mas como foi priorizado o de sirênios (devido ao avanço maior) estamos com os protocolos de cetáceos atrasado, sendo alguns um pouco mais adiantados. De 13 capítulos do protocolo, 6 estão prontos, 3 em andamento e 4 ainda não entregues.</t>
  </si>
  <si>
    <t>Versões de partes do protocolos recebidos pelo CMA, mas em fase de revisão.</t>
  </si>
  <si>
    <t>Necessidade de melhorar a articulação e desenvolvimento dos materiais. O protocolo conta com a colaboração de diversos pesquisadores, o que acaba atrasando um pouco o processo.</t>
  </si>
  <si>
    <t xml:space="preserve">Fernanda Loffler Niemeyer Attademo, Adriana Vieira de Miranda </t>
  </si>
  <si>
    <t xml:space="preserve">Avaliar o que já tem produzido e não finalizado. Além disso tiveram mudanças de bolsista antes do protocolo ser finalizado, assim é importante que algum servidor do Centro fique a frente dos protocolos, pois temos tempo limite entre as bolsas, e o avanço dos protocolos dependem da entrega nos prazos dos textos pelos pesquisadores, após isso também tem todo o processo de diagramação e autorização pela diretoria (o que demanda muito tempo). </t>
  </si>
  <si>
    <t>Consultar Pedro e se for o caso buscar outro articulador (preferencialmente servidor do CMA). Pedro concordou com a troca.</t>
  </si>
  <si>
    <t xml:space="preserve">Luciano Réis* (IMA), Fernanda Attademo (ICMBio/CMA); Karina Groch (PBF), Cristiane Kolesnikovas (R3 animal); Mariana Batha Alonso (UFRJ), Kátia Groch (USP), Augusto Boaviagem (PCCB), Gláucia Sousa (CMA), Camila Domit (CMA), Cláudia Nascimento (Kanaloa/Mineral), Camila Ataliba (CMA), Juan Flores (CMA)  </t>
  </si>
  <si>
    <t>A ação pode orientar orgãos de fomento como Capes e CNPq, Funbio e orientar condicionantes do licenciamento.</t>
  </si>
  <si>
    <t>Trabalho com estudos de saude nas populacoes de cetaceos das Baias de Sepetiba e Ilha Grande (RJ)</t>
  </si>
  <si>
    <t>relatorios. MARUTANI ET AL. 2021. Systematic beach monitoring as a health assessment tool: Cetaceanmorbillivirus under non-epizootic circumstances in stranded dolphins. Transbound Emerg Dis. 2021;1–8.</t>
  </si>
  <si>
    <t>Não houve articulação.</t>
  </si>
  <si>
    <t xml:space="preserve">Mariana Batha Alonso, Milton Cesar C. Marcondes, Fernanda Loffler Niemeyer Attademo </t>
  </si>
  <si>
    <t>Reunioes para conversarmos sobre nossos projetos e formas de padronizacao dos dados. Acredito que a atividade seja complementar as ação 3.3 e 3.8. Esta ação depende de informação das publicações da ação anterior. Sugiro a elaboração de um documento em plataforma conjunta, para a elaboração do programa proposto.</t>
  </si>
  <si>
    <t>Consultar Cristiane Kolesnikovas, Mariana Alonso, Cláudia Nascimento ou José L. Catão-Dias (USP)</t>
  </si>
  <si>
    <t xml:space="preserve">Salvatore Siciliano (Fiocruz), Milton Marcondes (IBJ) </t>
  </si>
  <si>
    <t>Flávio Lima (UERN, Projeto Golfinho Rotador), Karina Groch (PBF)</t>
  </si>
  <si>
    <t xml:space="preserve">Iniciada, mas sem informações na Monitoria 2. </t>
  </si>
  <si>
    <t>A ação não teve andamento, em função da dificuldade de interação com ICMBio e MMA.</t>
  </si>
  <si>
    <t>GAT, José Martins</t>
  </si>
  <si>
    <t>Identificar e avaliar biomarcadores de exposição e efeito de poluentes em cetáceos marinhos.</t>
  </si>
  <si>
    <t>Fernanda Attademo (ICMBio/CMA); Flávio Lima (UERN, Projeto Golfinho Rotador), Daniel Solon (PCCB, CEMAM), Aline Bomfim Ventura (PCCB-UERN/CEMAM), Haydée Andrade Cunha (MAQUA/UERJ); Tatiana Lemos Bisi (MAQUA/UERJ), Augusto Boaviagem (PCCB), Afonso Bainy* (UFSC),
Karim Luchmann (UDESC)</t>
  </si>
  <si>
    <t xml:space="preserve">Avaliar a necessidade de rever a estimativa de custo. </t>
  </si>
  <si>
    <t>Pesquisa de mestrado em vias de finalização.</t>
  </si>
  <si>
    <t>Encontra-se em fase de finalização (defesa) o mestrado de Rysónely Maclay de oliveira (PCCB-UERN) sobre DETERMINAÇÃO DE METAIS PESADOS EM ODONTOCETOS (CETACEA) DO LITORAL DA BACIA POTIGUAR, BRASIL</t>
  </si>
  <si>
    <t>Falta informações sobre o andamento da ação em outras localidades.</t>
  </si>
  <si>
    <t>Fernanda Loffler Niemeyer Attademo</t>
  </si>
  <si>
    <t>Rysónely Maclay de oliveira (PCCB-UERN)</t>
  </si>
  <si>
    <t>Fernanda Attademo (ICMBio/CMA); Flávio Lima (UERN, Projeto Golfinho Rotador), Augusto Boaviagem (PCCB)</t>
  </si>
  <si>
    <t>Nacional</t>
  </si>
  <si>
    <t>A portaria está em trâmites no jurídico do ICMBio, entretanto foi publicado o manual de boas práticas para a interação com mamíferos marinhos, auxiliando nesta demanda (Silva et al, 2019). Estão ocorrendo novas discussões e ajustes na minuta de norma entre ICMBio, atores e MMA. Ainda falta passar pelo jurídico novamente (sirênios e pequenos cetáceos). Possibilidade de publicação apenas para espécies ameaçadas (Portaria ICMBio), em função da discussão de competências para publicar a norma. O Manual de Boas Práticas é orientativo. Texto esperando para ser publicado pelo MMA.</t>
  </si>
  <si>
    <t>Aguardando trâmites internos para publicação</t>
  </si>
  <si>
    <t>Fernanda Loffler Niemeyer Attademo, José Martins</t>
  </si>
  <si>
    <t xml:space="preserve">Luciano Reis (Instituto Mamíferos Aquáticos), Paulo César Simões-Lopes (UFSC); Carolina Bezamat* (UFSC); Pedro Castilho (UDESC); Rodrigo Genoves* (FURG, KAOSA); Camila Domit (UFPR); André Barreto (UNIVALI); Leonardo Flach (Instituto Boto Cinza); Ignácio Moreno (UFRGS); Karina Groch (PBF), Alexandre Azevedo (MAQUA/UERJ), Camila Domit (UFPR), Marta Cremer (Univille), Paulo Ott (GEMARS), Leonardo Wedekin (Socioambiental)  </t>
  </si>
  <si>
    <t>Monitoramentos em andamento. Existem avaliações ocorrendo nos PMCs.</t>
  </si>
  <si>
    <t>Publicações. Soares et al. (submetido). Skin lesions and nutritional status of Guiana dolphins as potential short-term responses facing cumulative anthropogenic disturbances.</t>
  </si>
  <si>
    <t>Carolina Bezamat</t>
  </si>
  <si>
    <t>incluir publicações</t>
  </si>
  <si>
    <t>confirmar Carolina Bezamat</t>
  </si>
  <si>
    <t>Verônica Alberto Barros (MMA/DESP)</t>
  </si>
  <si>
    <t>Heloísa Sá (PCCB)</t>
  </si>
  <si>
    <t>Juliana Di Tullio (FURG/KAOSA), Adriana Colosio (IBJ); Hernani Ramos(IBJ); Waltiane Bonfim (Biota); Suelen Goulart (R3 Animal), Cristiane Kolesnikovas (R3 Animal), Fernanda Attademo (ICMBio/CMA), Camila Ataliba (CMA), Andréa Maranho (GREMAR)</t>
  </si>
  <si>
    <t>Os exames e diagnostico de ingestão de lixo estão sendo feitos, mas ainda não foi articulada uma publicação conjunta compilando todos os resultados. A informação depende de publicações a serem enviadas. Nas minhas áreas de atuação não foram realizados registros neste sentido. A ação tem sido realizada por meio da avaliação macroscópica do trato gastro-intestinal dos cetáceos que encalham no litoral de Alagoas (entre Maragogi e Feliz Deserto), cujo estágio de decomposição permite a análise. Dentre 18 animais em 2019 (agosto a dezembro), 20 animais em 2020 e 6 em 2021, em nenhum foi registrado macroscopicamente indício de ingestão de lixo.  O diagnóstico da problemática do lixo marinho provavelmente está sendo monitorada de forma independente por todas as instituições que realizam necropsias dos animais encalhados, mas não há interação entre as mesmas, nem padronização de procedimentos ou registro de ocorrências para geração de produtos. Mestrado em andamento na Univali, com dados do PMP no PR e SC.</t>
  </si>
  <si>
    <t>Laudos de necropsia</t>
  </si>
  <si>
    <t>Milton Cesar C. Marcondes, Fernanda Loffler Niemeyer Attademo, Waltyane Alves Gomes Bonfim, Adriana Castaldo Colosio, Hernani Gomes da Cunha Ramos</t>
  </si>
  <si>
    <t>Ajudaria muito especificar que tipo de informação seria relevante para análise dos dados e padronizar a descrição da metodologia. Falta de articulação e comunicação entre colaboradores. Falta de articulação e comunicação entre colaboradores.</t>
  </si>
  <si>
    <t xml:space="preserve">Mudar para: Avaliar a ingestão de lixo por cetáceos marinhos </t>
  </si>
  <si>
    <t xml:space="preserve">Campanhas realizadas;
material de divulgação;
Publicações. </t>
  </si>
  <si>
    <t>Juliana Di Tullio (FURG, KAOSA), Lucas Cabral (ParNaM Abrolhos), Bianca Alves Dias Martins Parizotto (FATMA-SC), Sérgio Estima (NEMA), Fernanda Attademo (ICMBio/CMA); Gabriela Combini* (PCCB), Pedro Castilho (UDESC); Daniela Godoy (IPEC), Ingrid Öberg (ICMBio/CMA), Camila Ataliba (CMA), Isac Alves (Articulação SE/S de Pescadores(as)), Marta Cremer (Univille), Andréa Maranho (GREMAR)</t>
  </si>
  <si>
    <t>No CMA em PE não vem sendo realizada estas campanhas.   A ação não foi iniciada de forma coordenada ao longo da costa brasileira, mas há iniciativas pontuais coordenadas por algumas instituições, tais como o BIOPESCA, Instituto Viva, e acredito que de maneira geral vão se fortalecer  emelhor se integrar neste próximo ano, estimuladas pela Decada do Oceano e formação dos GAMs (Grupos de mobilização regional da decada do oceano)</t>
  </si>
  <si>
    <t>No CMA em PE não vem sendo realizada estas campanhas.   A ação não foi iniciada de forma coordenada ao longo da costa brasileira</t>
  </si>
  <si>
    <t>Fernanda Loffler Niemeyer Attademo, Camila Domit</t>
  </si>
  <si>
    <t>Estimular discussões nos GTs dos Grupos de mobilização regional da decada do oceano (MCTI). Apresentar o PAN (carta ou email) ao MCTI e convidar os coordenadores dos GAMs para colaborar com a ação. Convidar colaboradores das instituições da Remab.</t>
  </si>
  <si>
    <t xml:space="preserve">Verificar se Marina do Viva Baleias e Golfinhos pode assumir a articulação. </t>
  </si>
  <si>
    <t>Apresentar o PAN (carta ou email) ao MCTI e convidar os coordenadores dos GAMs para colaborar com a ação (identificar quais ações do PAN possuem relação com a Década do Oceano). Convidar colaboradores das instituições da Remab.</t>
  </si>
  <si>
    <t xml:space="preserve">Divulgar a legislação vigente sobre o controle de resíduos sólidos pelas embarcações e articular com parceiros locais a gestão adequada de resíduos de embarcações. 
</t>
  </si>
  <si>
    <t>Ingrid Öberg (ICMBio/CMA)</t>
  </si>
  <si>
    <t>Eron (TAMAR), Heloísa Sá (PCCB), Sérgio Estima (NEMA), Maria Carolina (NEMA), Luis Miguel Casarini* (Instituto de Pesca/SP), Camila Ataliba (CMA), Isac Alves (Articulação SE/S de Pescadores(as))</t>
  </si>
  <si>
    <t>O tema vinha sendo discutido com o Porto de Santos, IBAMA e Capitania dos Portos. O IBAMA iniciou uma série de operações de fiscalização sobre resíduos e limpeza de porões de navios. Estas operações de fiscalização tornaram-se anuais e expandiram para vários portos do Brasil.</t>
  </si>
  <si>
    <t>Operações de fiscalização em navios.</t>
  </si>
  <si>
    <t xml:space="preserve">Não foi produzida cartilha e campanha de divulgação da legislação, não houve previsão orçamentária para isto. É uma ação contínua de conscientização sobre resíduos. </t>
  </si>
  <si>
    <t>Ingrid Oberg</t>
  </si>
  <si>
    <t>Talvez não seja necessária a produção de cartilha que gera mais resíduos. Avaliar possibilidade de uso de radio e tv para divulgação de informações.</t>
  </si>
  <si>
    <t xml:space="preserve">retirar a produção de cartilhas e focar em campanhas de informação e fiscalização. </t>
  </si>
  <si>
    <t>Buscar articulador do Ibama ou Anvisa</t>
  </si>
  <si>
    <t>Um articulador do IBAMA ou Anvisa seria mais interessante, porque são as agências responsáveis pela fiscalização desta problemática.</t>
  </si>
  <si>
    <t>Sérgio Estima (NEMA), Ingrid Öberg (ICMBio/CMA)</t>
  </si>
  <si>
    <t xml:space="preserve">Municípios litorâneos </t>
  </si>
  <si>
    <r>
      <t xml:space="preserve">Reforçar o papel da articulação por parte do Plano Nacional de Combate ao Lixo Marinho. Detalhar locais prioritários. </t>
    </r>
    <r>
      <rPr>
        <u/>
        <sz val="11"/>
        <rFont val="Calibri"/>
        <family val="2"/>
      </rPr>
      <t>GAT: Convidar alguém do MMA ou APA-BF para articulação</t>
    </r>
    <r>
      <rPr>
        <sz val="11"/>
        <rFont val="Calibri"/>
        <family val="2"/>
      </rPr>
      <t>.</t>
    </r>
  </si>
  <si>
    <t>Ação não iniciada. Foram consultados Analistas Ambientais do MMA e da APA da Baleia Franca para verificar a possibilidade da ação ser implementada com apoio dessas instituições, como recomendado pelo GAT na Monitoria 1. Foi informado que o Plano Nacional de Combate ao Lixo Marinho foca mais em mutirões de limpeza de praias. E que na APA/BF o problema é mais a poluição de rios e lagoas por efluentes, não resíduos sólidos.</t>
  </si>
  <si>
    <t>Falta de articulador que trabalhe com o tema.</t>
  </si>
  <si>
    <t>Avaliar a pertinência da ação na Avaliação de Meio Termo, diante da dificuldade de implementação da mesma no âmbito do PAN.</t>
  </si>
  <si>
    <t>Avaliar a pertinência da ação na Avaliação de Meio Termo, diante da dificuldade de implementação da mesma no âmbito do PAN. Necessidade de um articulador que trabalhe na área.</t>
  </si>
  <si>
    <t>Maria Carolina (NEMA), Lucas Cabral (ParNaM Abrolhos), Juliana Di Tullio (FURG, KAOSA), Stella Almeida (PCCB), Pedro Castilho (UDESC); Daniela Godoy (IPEC), Marta Cremer (Univille)</t>
  </si>
  <si>
    <t>Litoral NE, SE e S</t>
  </si>
  <si>
    <t xml:space="preserve">O custo foi pensado inicialmente para realizar oficina para levantamento da percepção de especialistas sobre as fontes e elaboração de documento. Avaliar a necessidade de estimar melhor o custo. Início das atividades para sudeste e sul do Brasil onde já há ações de monitoramento. Necessidade de mais colaboradores (e retorno dos colaboradores atuais). Destacar o Litoral do Nordeste nas localidades. </t>
  </si>
  <si>
    <t>Até onde tenho informação o mapeamento de origem e fontes não foi iniciado. Para Sotalia existem informações sendo levantadas, nos assessments da CIB.</t>
  </si>
  <si>
    <t>Rafael Magris et al. 2020. A blueprint for securing Brazil's marine biodiversity and supporting the achievement of global conservation goals. Divers Distrib. 2021;27:198–215 (https://onlinelibrary.wiley.com/doi/full/10.1111/ddi.13183).</t>
  </si>
  <si>
    <t>Ação que demanda integração das instancias de governança e pesqusia direcionada. (acredito que apenas locais foram feitas até o momento)</t>
  </si>
  <si>
    <t>Analisar a interface dos mapas do Magris com as áreas de distribuição das espécies do PAN.</t>
  </si>
  <si>
    <t>Seria importante ter uma lista de áreas prioritarias para iniciar esta ação.</t>
  </si>
  <si>
    <t>Aline Bomfim Ventura (PCCB-UERN/CEMAM), Tatiana Lemos Bisi (MAQUA/UERJ), Rafael Lourenço* (IO-USP), Amauri Menegario* (UNESP), Afonso Bainy* (UFSC)</t>
  </si>
  <si>
    <t xml:space="preserve">Sugere-se que os dados do PMP-BS sejam aproveitados no PAN. </t>
  </si>
  <si>
    <t>Encontra-se em fase de finalização a dissertação de mestrado DETERMINAÇÃO DE METAIS PESADOS EM CETÁCEOS ODONTOCETOS DO LITORAL DA BACIA POTIGUAR, BRASIL de RYSÓNELY MACLAY DE OLIVEIRA, com previsão de defesa em setembro/2021. Após a defesa, será encaminhada a dissertação como produto. A dissertação é do PCCB-UERN. Trabalhos em andamento, como no PMP-BS.</t>
  </si>
  <si>
    <t>Dissertação em vias de finalização (Oliveira, 2021). Relatórios do PMP.                        Trevizani, T.H., Figueira, R.C.L., Santos, M.C.O., Domit, C. (2021). Mercury in trophic webs of estuaries in the southwest Atlantic Ocean. Mar. Pollut .Bull., 167: 112370. doi: 10.1016/j.marpolbul.2021.112370.                    Trevizani, T.H., Domit, C., Broadhurst, M.K., Santos, M.C.O., Figueira, R.C.L. (2019). Trophic dynamics in two South American estuaries encompassing industrial development and a biodiversity hotspot. Aquatic. Conserv.: Mar. Freshw. Ecosyst., 29:2045–2056. (doi: 10.1002/aqc.3222).</t>
  </si>
  <si>
    <t>Aline da Costa Bomfim Ventura, Amauri Antonio Menegario, Rafael Andre Lourenço</t>
  </si>
  <si>
    <t>Análise de especiação de elementos-traços</t>
  </si>
  <si>
    <t xml:space="preserve">Aline Bomfim Ventura (PCCB-UERN/CEMAM), Tatiana Lemos Bisi (MAQUA/UERJ), Mariana Batha Alonso (UFRJ), Rafael Lourenço* (USP) e Márcia Bícego* (USP) </t>
  </si>
  <si>
    <t>Nosso grupo de pesquisa possui projetos em andamento com analises de compostos classicos e emergentes em tecidos de cetaceos coletados vivos atraves de biopsias. Encontra-se em fase de finalização a dissertação de mestrado DETERMINAÇÃO DE METAIS PESADOS EM CETÁCEOS ODONTOCETOS DO LITORAL DA BACIA POTIGUAR, BRASIL de RYSÓNELY MACLAY DE OLIVEIRA, com previsão de defesa em setembro/2021. Após a defesa, será encaminhada a dissertação como produto. A dissertação é do PCCB/UERN. A ação é de longo prazo. Apesar da geração de dados que atendem os ítens 5.1a 5.5, a interpretação desses dados se dará em prazo posterior a sua geração pois dependemos, em parte, de estudantes de mestrado e doutorado para tal.</t>
  </si>
  <si>
    <t>relatorios. Dissertação em vias de finalização (Oliveira, 2021). Tese de Livre Docência USP - Um extenso panorama das concentrações de hidrocarbonetos policíclicos aromáticos em tecido hepático e adiposo de tetrápodes marinhos provenientes da Bacia de Santos (Lourenço, R.A., 2020).                                Lourenço et al. 2019. Comparação entre Técnicas de Extração de Hidrocarbonetos Policíclicos Aromáticos em Tecidos Hepático e Adiposo de Tetrápodes Marinhos e Avaliação da Heterogeneidade dos Tecidos. Quim. Nova, Vol. XY, No. 00, 1-9, 2019.
Lourenço et al. 2021. Polycyclic aromatic hydrocarbons in marine mammals: A review and synthesis. Marine Pollution Bulletin. Volume 171, October 2021.</t>
  </si>
  <si>
    <t>Mariana Batha Alonso, Aline da Costa Bomfim Ventura, Rafael Andre Lourenço</t>
  </si>
  <si>
    <t xml:space="preserve">Reunioes para conversarmos sobre os resultados dos projetos, teses, dissertacoes, trabalhos obtidos. </t>
  </si>
  <si>
    <t xml:space="preserve">Aline Bomfim Ventura (PCCB-UERN/CEMAM), Tatiana Lemos Bisi (MAQUA/UERJ), Mariana Batha Alonso (UFRJ), Rafael Lourenço* (IO-USP), Amauri Menegario* (UNESP), Cidelmara Coelho (Petrobras)  </t>
  </si>
  <si>
    <t xml:space="preserve">Nosso grupo de pesquisa possui trabalhos em andamento sobre o tema.    Encontra-se em fase de finalização a dissertação de mestrado DETERMINAÇÃO DE METAIS PESADOS EM CETÁCEOS ODONTOCETOS DO LITORAL DA BACIA POTIGUAR, BRASIL de RYSÓNELY MACLAY DE OLIVEIRA, com previsão de defesa em setembro/2021. Após a defesa, será encaminhada a dissertação como produto. A dissertação é do PCCB/UERN. </t>
  </si>
  <si>
    <t>relatorios. Dissertação em vias de finalização (Oliveira, 2021). Relatórios, Publicações, teses e reuniões. No âmbito do PMP-BS estão sendo produzidos relatórios anuais, os quais são entregues ao IBAMA.</t>
  </si>
  <si>
    <t>Mariana Batha Alonso, Aline da Costa Bomfim Ventura, Amauri Antonio Menegario, Cidelmara Helena Coelho</t>
  </si>
  <si>
    <t>Reunioes para discutirmos os dados obtidos. Medidas isotópicas de elementos traços. Sugiro que os resultados obtidos no PMP-BS sejam aproveitados no PAN.</t>
  </si>
  <si>
    <t xml:space="preserve">Tatiana Lemos Bisi (MAQUA/UERJ), Augusto Boaviagem (PCCB), Afonso Bainy* (UFSC), Márcia Bícego* (USP), Karim Hahn Lüchmann (UDESC) </t>
  </si>
  <si>
    <t>janeiro-21</t>
  </si>
  <si>
    <t>Cristiane* (CGEMA-IBAMA), Fernanda Attademo (ICMBio/CMA), Flávio Lima (UERN, Projeto Golfinho Rotador); Tatiana Lemos Bisi (MAQUA/UERJ), Augusto Boaviagem (PCCB), Valéria Ruoppolo (Aiuká, IFAW), Rodrigo Cochrane* (Petrobras)</t>
  </si>
  <si>
    <t>Lembrar o caso da SAMARCO;
Lembrar que já existe plano de emergência para petróleo;
existem PEIs (planos emergenciais individuais);
O IBAMA já tem um P2R2 decreto 5.098/2004. A ação original foi alterada pelo GAT após revisão da Dibio. Incluir os órgãos Estaduais como colaboradores.</t>
  </si>
  <si>
    <t>André Barreto (Univali); Fernanda Attademo (ICMBio/CMA); José Lailson (MAQUA-UERJ), Leandro Valentim (CGMAC/Ibama), Rodrigo Tardin (UFRRJ), Sérgio Estima (NEMA), karina Groch (PBF), Liliane Lodi (Instituto Mar Adentro), Bárbara Prates Carpeggiani (Petrobras), Juan Flores (CMA), Adriana Miranda (CMA)</t>
  </si>
  <si>
    <t>Areia Branca (RN); Banco dos Abrolhos (BA); APA Baleia Franca (SC); região costeira do Rio de Janeiro (RJ); região oceânica da Bacia de Santos.</t>
  </si>
  <si>
    <t xml:space="preserve">Exploração de sal - Areia Branca (RN); áreas portuárias de grande fluxo. A ação depede da análise de risco elaborada. GAT via CMA icmbio poderia solicitar acesso a base de dados do Marine Traffic.
</t>
  </si>
  <si>
    <t>Foram feitas articulações com Marinha do Brasil, Petrobras e Great Whale Conservancy para obter dados de AIS para o litoral do Brasil. O Instituto Baleia Jubarte comprou dados de AIS do Marine Traffic e está fazendo uma análise preliminar de risco com jubartes. Está sendo elaborado um protocolo no Porto de Suape, mas o assunto está pouco abordado. O levantamento de dados foi iniciado para viabilizar a avaliação do risco, tanto pelo IBJ, quanto pelo ICMBio/CMA. A análise preliminar do IBJ p/ jubarte já está pronta. O IBJ recebeu da Great Whale Conservancy dados de AIS de 2 anos para toda costa do Brasil. A idéia é usar também os dados de ocorrência de baleias (sobrevôos, monitoramentos). A UERN por meio do projeto cetáceos continua avaliando as colisões de grandes cetáceos no litoral do RN e adjacências; são registrados dados de navegação ligados a óleo e gás (disponibilizados ao Ibama); também mapeam as embarcações de escoamento de sal entre Macau e Grossos/RN. Trabalho de Mestrado em andamento usando dados de telemetria satelital de baleias (UFJF), úteis para análise de risco.</t>
  </si>
  <si>
    <t>Em 20/09/2021 a PETROBRAS enviou a carta SMS/ECE/MA 0010/2021 em atendimento ao Ofício 02/2021 do IBJ, de 4 de março de 2021, encaminhando os dados de tráfego de embarcações  provenientes das estações de monitoramento gerenciadas pela Petrobras coletados em 2019 de SC até o RN, mesmo período em que houve campanha de avistagem aérea para realização do censo de jubartes. Relatórios periódicos das atividades das embarcações de apoio a industria de óleo e gás no RN, enviados ao Ibama (georrreferenciados e em forma de mapas). Mapas de rotas das embarcações de escoamento de sal na Bacia Potiguá.</t>
  </si>
  <si>
    <t>Milton Cesar C. Marcondes, Fernanda Loffler Niemeyer Attademo, Bárbara Prates Carpeggiani, Adriana Vieira de Miranda</t>
  </si>
  <si>
    <t>Recomendo a elaboração de uma Nota Técnica que oriente os procedimentos para realização da avaliação de risco de colisão entre embarcações e grandes cetáceos marinhos, de forma que possam ser realizadas também no âmbito dos projetos de monitoramento de cetáceos requeridos como condicionantes ambientais de empreendimentos/atividades marinho/costeiras. A ação em si até onde eu sei não foi iniciada, entretanto outras ações que auxiliam ela já está em andamento, sendo uma delas o mapeamento de ocorrência de cetáceos e sobreposição com atividades antrópicas (ex: tráfego de embarcações e portos), ações 8.2 e 8.3. Dessa forma minha sugestão é fazer com que algumas ações estejam conectadas, a fim de viabilizar a análise de risco dessa atividade, conforme ação exige. Até onde eu sei nenhum produto em específico foi gerado, mas o que podemos fazer agora é com as informações que temos de atropelamento ou áreas que já se sabe o risco, iniciar as análises. Dificuldade na obtenção dos dados de AIS. Talvez um pouco de falta de comunicação de todos nós que nos propusemos a colaborar com a ação, mas é algo que não justifica a exclusão da mesma, mas sim fortalecer e encaminharmos a ação</t>
  </si>
  <si>
    <t>Incluir Flávio Lima (UERN/Projeto Golfinho Rotador), Artur Andriolo (UFJF/Aqualie), José Martins (PARNAMAR - FN)</t>
  </si>
  <si>
    <t>Porto do Suape/PE</t>
  </si>
  <si>
    <t>André Barreto (Univali); Eron Paes e Lima (TAMAR - ICMBio); Daniela Godoy (IPEC -SP); José Lailson (MAQUA-UERJ); Pedro Castilho (UDESC); Lucas Cabral (PNM Abrolhos), Rodrigo Tardin (UFRRJ), Marcos Rossi Santos (UFRB), Karina Groch (PBF), Fernanda Attademo (ICMBio/CMA); Flávio Lima (UERN, Projeto Golfinho Rotador); Daniel Solon (PCCB, CEMAM), Caio Louzada (IPEC)</t>
  </si>
  <si>
    <t xml:space="preserve">A coleta de dados para avaliação dos riscos de colisão entre Sotalia guianensis e embarcações está sendo conduzia no estuário de Cananéia desde o período de junho de 2020 até o presente momento. Mapas de distribuição já foram criados, mas necessita de maiores dados coletados sobre a circulação das embarcações. O Projeto Golfinho totador mantém o monitoramento de áreas de concentração de cetáceos em Fernando de Noronha e registra o fluxo diários de embarcações nas áreas de ocorrência das espécies. O CMA articulou com a empresa que elabora um Guia distribuído em todas as marinas; incluiu a importância da divulgação das informações e legislação sobre a aproximação de cetáceos e o QR Code do Manual de Interação Responsável com Mamíferos Aquáticos (ICMBio/CMA). No site do CMA consta o Guia de Marinas, o Manual e um link para as informações. Outros Guias mais locais sendo trabalhados (e.g. Alcatrazes, Norte de SP). Rodrigo Tardin : Tenho um artigo publicado em 2019 (em anexo), onde modelamos o uso do habitat de jubartes  Brydes e Tursiops em Cabo Frio, RJ, onde uma das variáveis usadas são as rotas das embarcações de turismo e lazer. Nela vimos que algumas áreas usadas pelos cetáceos também são áreas usadas pelo turismo (ainda que em menor escala), indicando um potencial risco de colisão. Temos um trabalho em andamento em que vamos modelar o uso do habitat do boto-cinza na baia de Sepetiba em relação as condições oceanograficas e antropicas (incluindo as embarcações de turismo e lazer). Devemos ter os resultados publicados a partir do ano que vem.
</t>
  </si>
  <si>
    <t>Dentro do período da ação ainda não foram gerados produtos. Ofícios e relatórios encaminhados ao ICMBio pelo Projeto Golfinho Rotador, sobre desrespeito das normas e ocorrência das espécies (e.g. jubarte). Artigo do IBJ sobre o risco de interação com grandes baleias (Paddle Mag 01: https://online.fliphtml5.com/hnmpo/gumq/#p=21)</t>
  </si>
  <si>
    <t>Caio Noritake Louzada, José Martins</t>
  </si>
  <si>
    <t>No estuário de Cananéia se há uma grande dificuldade de monitorar com precisão as rotas das embarcações. Apesar de haver o conhecimento das principais rotas utilizadas, dados mais aprofundados e criteriosos que caracterizem melhor os tipos de embarcação, motores e áreas utilizadas com maior frequência, permitiriam melhores resoluções para a ação. Já existe normativa sobre observação embarcada. Falta divulgação maior da norma e procedimentos para operadores de turismo embarcado e em marinas, por exemplo. A articulação com a Marinha é importante (convite por parte do CMA). O CMA poderia se articular com Cepsul e Cepene para anualmente mandar comunicações no início de temporada das baleias, divulgar informações nos sites. Importância de aproveitar oportunidades com a mídia para divulgar informações.</t>
  </si>
  <si>
    <t>Incluir: relatórios .</t>
  </si>
  <si>
    <t>Daniel Solon (PCCB, CEMAM), karina Groch (PBF)</t>
  </si>
  <si>
    <t>Monitoramento contínuo de encalhe de carcaças no litoral do RN, realizados pela UERN e Cemam; em 2021 foi publicado uma dissertação e artigo referente as causas de mortes de cetáceos, incluindo colisão com embarcações. Trabalho de Mestrado em andamento usando dados de telemetria satelital de baleias (UFJF), úteis para análise de risco. Na Bacia de Santos (RJ a SC), ocorre o monitoramento de lesões relacionadas a colisões (PMC). Também ocorre esse monitoramento de lesões nos PMPs como um todo.</t>
  </si>
  <si>
    <t>DISSERTAÇÃO DE MESTRADO de STELLA ALMEIDA LIMA, intitulada: “DIVERSIDADE E DISTRIBUIÇÃO ESPACIAL DE MAMÍFEROS MARINHOS NO RIO GRANDE DO NORTE” . Agosto de 2020;                                        LIMA, S. A.; LIMA, M. A.; ATTADEMO, F. L. N.; OLIVEIRA, R. E. M.; AMBROSIO, G. M. L.; SILVA, F. J. L. Diversidade e distribuição espacial de mamíferos marinhos no Rio Grande do Norte (Brasil). Meio Ambiente (Brasil) - MABRA [Environment - Brazil]. , v.3, p.46 - 57, 2021.. Relatórios anuais do PMC.</t>
  </si>
  <si>
    <t>Falta de informações sobre outras áreas.</t>
  </si>
  <si>
    <t xml:space="preserve">Recomendo a elaboração de uma Nota Técnica (ICMBio/CMA) que oriente os procedimentos para realização da avaliação de risco de colisão entre embarcações e grandes cetáceos marinhos, de forma que possam ser realizadas também no âmbito dos projetos de monitoramento de cetáceos requeridos como condicionantes ambientais de empreendimentos/atividades marinho/costeiras. </t>
  </si>
  <si>
    <t>Consultar André Barreto e se for o caso colocar Bárbara Carpeggiani (Petrobrás)</t>
  </si>
  <si>
    <t>André Barreto (Univali), José Martins (PARNAMAR - FN)</t>
  </si>
  <si>
    <t>André Barreto (Univali), Leandro Valentim (CGMAC/Ibama), Sérgio Estima (NEMA), Flávio Lima (UERN, Projeto Golfinho Rotador), karina Groch (PBF), Bárbara Prates Carpeggiani (Petrobras), Camila Domit (UFPR)</t>
  </si>
  <si>
    <t>Falta de contato de articuladora da ação. Depende do protocolo da 6.3.</t>
  </si>
  <si>
    <t>Importância da ação diante do aumento dos empreendimentos, como por exemplo parques eólicos offshore em áreas de grande concentração de cetáceos (https://www.ibama.gov.br/laf/consultas/mapas-de-projetos-em-licenciamento-complexos-eolicos-offshore).</t>
  </si>
  <si>
    <t>Importância da ação diante do aumento dos empreendimentos, como por exemplo parques eólicos offshore em áreas de grande concentração de cetáceos (https://www.ibama.gov.br/laf/consultas/mapas-de-projetos-em-licenciamento-complexos-eolicos-offshore).  Depende do protocolo da 6.3.</t>
  </si>
  <si>
    <t xml:space="preserve">Carla Filardi (ICMBio/CMA), Flávio Lima (UERN, Projeto Golfinho Rotador); Heloísa Sá (PCCB); Sérgio Estima (NEMA), karina Groch (PBF), Yedda Christina Bezerra Barbosa de Oliveira (Instituto Parahyba de Sustentabilidade - IPAS), Caio Louzada (IPEC) </t>
  </si>
  <si>
    <t>A condução de atividades de pesquisa e monitoramento das atividades de turismo de observação de cetáceos, tem sido conduzida no estuário de Cananéia, com foco na observação turística de Sotalia guianensis. Trabalho UFJF junto com o Ibama de modelagem de habitats e densidade. No relatório anual do PMC para Bacia de Santos também tem sido feito modelagens de adequabilidade de habitat para 12 espécies. Na Bacia Potiguá a UERN e o CEMAM realizaram monitoramentos de praia e foi elaborado um Relatório p/ o Ibama sobre a diversidade e densidade de cetáceos.</t>
  </si>
  <si>
    <t>ainda não foram gerados produtos. Apresentação do projeto UFJF para COEXP/IBAMA. Resultados preliminares apresentados no Workshop on Multiple Offshore Seismic Activities: Environmental Impact and Regulation, from September 21 to 23 de 2021..     Relatório Consolidado Ciclo de Curto Prazo do PMC-BS.               Relatório com análises de densidade na Bacia Potiguá encaminhado para o Ibama (sísmica da empresa Spectrum, realizado pela Ecology Brasil), contendo mapas.</t>
  </si>
  <si>
    <t>Ação não finalizada no prazo previsto inicialmente. Falta o contato com as instituições para divulgação das áreas de maior densidade de cetáceos.</t>
  </si>
  <si>
    <t>Caio Noritake Louzada</t>
  </si>
  <si>
    <t>No estuário de Cananéia, o turismo de observação é realizado a mais de uma década tanto informalmente por condutores de embarcações que realizam o translado entre as ilhas do estuário, quanto formalmente com a venda de passeios pra observação por agentes do turismo náutico. A proposta é de inclusão do Estuário de Cananéia como localidade para a ação, bem como de outras áreas aonde também são executadas atividades de observação como região dos abrolhos, entre outras.</t>
  </si>
  <si>
    <t xml:space="preserve">Mudar para: Materiais de divulgação e mapas de densidades elaborados; Ofícios, apresentações e memórias de reuniões de divulgação (com as instituições) </t>
  </si>
  <si>
    <t>Estuário de Cananéia, Abrolhos</t>
  </si>
  <si>
    <t>Possibilidade de apresentação dos produtos na Secirm. Articular com o Embaixador (Comissário na IWC), para viabilizar a apresentação na Marinha.</t>
  </si>
  <si>
    <t>Articular com os órgãos competentes a definição de rotas e normatização do tráfego de embarcações nas áreas prioritárias do PAN</t>
  </si>
  <si>
    <t>Flávio Lima (UERN, Projeto Golfinho Rotador), karina Groch (PBF), Gabriel Rebouças (ICMBio/CMA)</t>
  </si>
  <si>
    <t>Esta ação depende muito da conclusão da 6.1. O Instituto Baleia Jubarte está realizando em parceria com a Great Whale Conservancy  e o Projeto Baleia à Vista uma proposta piloto de "Porto Amigo das Baleias" na região de Ilhabela, com orientações sobre rota e velocidade de aproximação ao porto que seriam transmitidas para as embarcações e que seriam adotadas de forma voluntária.</t>
  </si>
  <si>
    <t>Apenas a iniciativa em São Sebastião em andamento, pelo levantado até o momento.</t>
  </si>
  <si>
    <t>Milton Cesar C. Marcondes,</t>
  </si>
  <si>
    <t>Depende da definição das áreas prioritárias e mapeamentos de cetáceos.</t>
  </si>
  <si>
    <t>Mudar para: Articular com os órgãos competentes a definição de rotas do tráfego de embarcações nas áreas com maior densidade de navegação e importantes para cetáceos</t>
  </si>
  <si>
    <t>Mudar para: Propostas elaboradas e encaminhadas</t>
  </si>
  <si>
    <t xml:space="preserve">Mudar para: implementação das rotas </t>
  </si>
  <si>
    <t>Porto de São Sebastião/SP e Banco de Abrolhos</t>
  </si>
  <si>
    <t>As proposições podem envolver a IMO.</t>
  </si>
  <si>
    <t xml:space="preserve">Flávio Lima (UERN, Projeto Golfinho Rotador), karina Groch (PBF), Heloísa Sá (PCCB), Fernanda Attademo (ICMBio/CMA), Sérgio Estima (NEMA), Bruno Stefanis Santos Pereira de Oliveira (Instituto Biota de Conservação), Adriana Miranda (CMA), Camila Ataliba (CMA) </t>
  </si>
  <si>
    <t>Áreas de concentração de empreendimentos e que abrigam populações de cetáceos marinhos ameaçados; Litoral de AL</t>
  </si>
  <si>
    <t xml:space="preserve">Em reunião recente, foi informado pela equipe do Porto de Suape não existir esta inclusão. Como conselheiros no conselho Estadual de meio ambiente de Alagoas, ano de 2020 aprovamos uma resolução (01/2020 Cepram) que regulamenta trafego de embarcações na no Sul da  APA Costa dos Corais. </t>
  </si>
  <si>
    <t>Resolução (01/2020 Cepram/AL).</t>
  </si>
  <si>
    <t>No Porto de Suape não tem condicionate. Requer uma articulação em vários estados, o que dificulta sabermos o real andamento da ação. Por ser uma ação muito complexa e que abrange vários estados é difícil de dar andamento a mesma. Nao tivemos licenciamento de marina até o presente momento para propor a inclusão das condicionantes.</t>
  </si>
  <si>
    <t xml:space="preserve">Fernanda Loffler Niemeyer Attademo, Adriana Vieira de Miranda, Bruno Stefanis Santos Pereira de Oliveira  </t>
  </si>
  <si>
    <t>Recomendo o envio do PAN para todos os portos, em especial o Porto de Suape/PE e solicitar a inclusão desta condicionante. Até o momento não recebi contato da articuladora e não sei se a ação foi iniciada, mas me coloco a disposição para ajudar no que for. Acredito que tenha que ter reuniões e participação ativa dos colaboradores da ação em audiências públicas. Uma atualização de como a ação está e talvez um melhor direcionamento da mesma. Sugiro um melhor direcionamento da ação e até mesmo o como cada colaborador pode contribuir.</t>
  </si>
  <si>
    <t>Incluir "normativas"</t>
  </si>
  <si>
    <t>Fábio Adonis (CMA), Lauro Paiva (CMA) e João Borges (FMA)</t>
  </si>
  <si>
    <t>Porto de Suape/PE</t>
  </si>
  <si>
    <t>Depende da elaboração das recomendações.</t>
  </si>
  <si>
    <t>Ampliar o conhecimento sobre as fontes, características, efeitos e consequências dos sons antropogênicos, para serem considerados como distúrbio</t>
  </si>
  <si>
    <t>Marcos Rossi-Santos (UFRB), Leandro Valentim (CGMAC/Ibama), Israel Maciel (UFRRJ), Artur Andriolo (UFJF/Instituto Aqualie), Flávio Lima (UERN, Projeto Golfinho Rotador), Fernanda Attademo (ICMBio/CMA); Alexandre Zerbini (NOAA), Alexandre Azevedo (MAQUA/UERJ), Bruna Bezerra (UFPE) Angela Spengler (Petrobras), Mariana de Sá Viana (Coexp/CGMAC), Camila Domit (UFPR), Daiana Marcondes (UFPR), Comandante Marcus Simões (Marinha)</t>
  </si>
  <si>
    <t>Bacia Potiguar (RN), Porto do Pecém-CE, Bacia de Santos</t>
  </si>
  <si>
    <t>O protocolo sobre sísmica do CMA foi elaborado e consititui um passo importante para ampliação do conhecimento.  Relatórios de avaliação do ambiente acústico da atividade sísmica apresentados nas ações 3.5 e 7.3 abrangem de alguma forma os temas de todas as ações citadas acima. Em destaque cito que foi definido no Workshop on Multiple Offshore Seismic Activities: Environmental Impact and Regulation, from September 21 to 23 de 2021 a criação de um grupo de especialistas, juntamente com técnicos do IBAMA para discutir questões relativas à poluição sonora sub-aquática na costa brasileira e as possíveis medidas, adicionais às já existentes, para serem implementadas para minimizar os impactos. Como também planejar pesquisas prioritárias para preencher lacunas existentes. Ficou definido que no Congresso da Sociedade Brasileira de Geofísisca (8-10 de novembro de 2021) será realizada uma mesa redonda para avançar na concretização do grupo (Atendendo particulamente a ação 7.8).</t>
  </si>
  <si>
    <t>SILVA, Flavio José Lima; FARIAS, Daniel Solon Dias; BOMFIM, Aline Costa; GAVILAN, Simone Almeida; ATTADEMO, Fernanda Loffler Niemeyer; FRAGOSO, Ana Bernadete Lima; REVÔREDO, Rafael Ângelo; CAVALCANTE, Raquel Marinho Souza; LUNA, Fábia Oliveira (Organizadores). 2020. Protocolo sobre diagnóstico dos efeitos da pesquisa sísmica em mamíferos aquáticos. Brasília: ICMBio. 63 p.        1) Apresentação do projeto para COEXP/IBAMA.
2) Resultados preliminares apresentados no Workshop on Multiple Offshore Seismic Activities: Environmental Impact and Regulation, from September 21 to 23 de 2021.</t>
  </si>
  <si>
    <t xml:space="preserve">Fernanda Loffler Niemeyer Attademo, Adriana Vieira de Miranda, Ângela Spengler, Artur Andriolo </t>
  </si>
  <si>
    <t xml:space="preserve">Talvez a falta de comunicação entre os colaboradores da ação. Não tive contato do articulador, mas gostaria de me colocar novamente a disposição para encaminhar essa ação. Vejo como algo de extrema importância a revisão do Guia do IBAMA que trata a mitigação nas atividades sísmicas, o qual tem alguns pontos super importantes que precisariam serem adequados. É importante que haja um contato inicial para dar início à atividade. Não fui contactada pelo articulador da ação. </t>
  </si>
  <si>
    <t>Incluir publicações e workshops</t>
  </si>
  <si>
    <t xml:space="preserve">Leandro Valentim </t>
  </si>
  <si>
    <t>Arraial do Cabo / RJ</t>
  </si>
  <si>
    <t>Relatórios sobre a ampliação do conhecimento; Seminário (apresentação dos PMPAS para participantes do PAN)</t>
  </si>
  <si>
    <t xml:space="preserve">Artur Andriolo (UFJF/Institiuto Aqualie), Pedro Fruet (Kaosa, FURG), Flávio Lima (UERN, Projeto Golfinho Rotador), Franciele R. de Castro (UFJF/Instituto Aqualie),
Thiago O. Amorim (UFJF/Instituto Aqualie), Fernanda Attademo (ICMBio/CMA),  Emygdio Monteiro-Filho* (UFPR), Alexandre Azevedo (MAQUA/UERJ), Bruna Bezerra (UFPE), Angela Spengler (Petrobras), Mariana de Sá Viana (Coexp/CGMAC), Comandante Marcus Simões (Marinha), Lucimary Deconto (IPEC) </t>
  </si>
  <si>
    <t>Bacia Potiguar (RN); Fernando de Noronha (PE); Bacia de Santos.</t>
  </si>
  <si>
    <t>O relatório que será encaminhado para o CMA compilando todas as informações geradas durante a vigência da ação. O produto será continuamente atualizado e disponibilizado. Custo associado a R$ 100.000,00/ano em investimento em pesquisas, consultoria ou oficina de trabalho. Na Bacia de Santos está sendo realizada a caracterização bioacústica pelo PMC e da paisagem acústica pelo PMPAS. Sugere-se que seja realizado um seminário para apresentação dos resultados do PMPAS para os profissionais envolvidos no PAN.</t>
  </si>
  <si>
    <t xml:space="preserve"> O sistema de aquisição do Laboratório de Monitoramento por Métodos Acústicos da Ressurgência, em Arraial do Cabo, RJ ainda não foi terminado. Prazo previsto DEZ/21.   Relatórios de avaliação do ambiente acústico da atividade sísmica apresentados nas ações 3.5 e 7.3 abrangem de alguma forma os temas de todas as ações citadas acima. Em destaque cito que foi definido no Workshop on Multiple Offshore Seismic Activities: Environmental Impact and Regulation, from September 21 to 23 de 2021 a criação de um grupo de especialistas, juntamente com técnicos do IBAMA para discutir questões relativas à poluição sonora sub-aquática na costa brasileira e as possíveis medidas, adicionais às já existentes, para serem implementadas para minimizar os impactos. Como também planejar pesquisas prioritárias para preencher lacunas existentes. Ficou definido que no Congresso da Sociedade Brasileira de Geofísisca (8-10 de novembro de 2021) será realizada uma mesa redonda para avançar na concretização do grupo (Atendendo particulamente a ação 7.8).  A referida acao foi iniciada atraves da compilação de relatórios e documentos relacionados ao tema, com foco maior n Bacia de Santos, devido a interação de trabalho em andamento. </t>
  </si>
  <si>
    <t xml:space="preserve">1) Apresentação do projeto para COEXP/IBAMA.
2) Resultados preliminares apresentados no Workshop on Multiple Offshore Seismic Activities: Environmental Impact and Regulation, from September 21 to 23 de 2021.    Compilacao de relatorios
</t>
  </si>
  <si>
    <t xml:space="preserve">Marcus Vinícius da Silva Simões, Ângela Spengler, Artur Andriolo, Marcos Rossi </t>
  </si>
  <si>
    <t>Não fui contactada pelo articulador. Estamos à disposição para fazer a apresentação sobre o PMPAS-BS para os participantes do PAN.    Seguir a proposta informada de reuniões online mais periódicas em 2022. A falta de recursos disponibilizados para investir tempo nesta acao torna-se imperativa no sentido de priorização da mesma frente outras demandas.</t>
  </si>
  <si>
    <t>Incluir publicações</t>
  </si>
  <si>
    <t>Incluir Arraial do Cabo/RJ</t>
  </si>
  <si>
    <t>Mapear áreas de sensibilidade das espécies quanto a sons antropogênicos</t>
  </si>
  <si>
    <t xml:space="preserve">Marcos Rossi-Santos (UFRB), Jacqueline Aguiar Gonçalves (COMAR/DILIC/IBAMA), Franciele R. de Castro (UFJF/Instituto Aqualie)
Artur Andriolo (UFJF/Instituto Aqualie)
Thiago O. Amorim (UFJF/Instituto Aqualie), Flávio Lima (UERN, Projeto Golfinho Rotador); Fernanda Attademo (ICMBio/CMA), Karina Groch (PBF), Alexandre Azevedo (MAQUA/UERJ), Bruna Bezerra (UFPE), Comandante Marcus Simões (Marinha), Lucimary Deconto (IPEC)   </t>
  </si>
  <si>
    <t>1) Projeto aprovado para financiamento por empresas de petróleo para estudos de adequabilidade de habitat de cetáceos com o objetivo de dar suporte para estudos de Planejamento Sistemático da Conservação. Entre vários aspectos considerados estão as atividades de exploração e produção de petróleo (especialmente ativiade sísmica). Projeto já apresentado a COEXP/IBAMA com resultados preliminares de adequabilidade de hábitat para 21 espécies de cetáceos. Resultados preliminares apresentados no Workshop on Multiple Offshore Seismic Activities: Environmental Impact and Regulation, from September 21 to 23 de 2021. Condução das análises espaciais realizadas pelo Dr. Gastón Guiné.
2) Análises de modelagem do ambiente acústico produzida pela empresa Prooceano para modelagem da resposta comportamental de baleias jubartes com dados de telemetria satelital para a Bacia de Campos e Bacia de Santos. Resultados preliminares apresentados no Workshop on Multiple Offshore Seismic Activities: Environmental Impact and Regulation, from September 21 to 23 de 2021.</t>
  </si>
  <si>
    <t>1) Apresentação do projeto para COEXP/IBAMA.
2) Resultados preliminares apresentados no Workshop on Multiple Offshore Seismic Activities: Environmental Impact and Regulation, from September 21 to 23 de 2021.</t>
  </si>
  <si>
    <t>Fernanda Loffler Niemeyer Attademo, Artur Andriolo</t>
  </si>
  <si>
    <t>Laura Reis (ICMBio-NGI-MA), para auxiliar na elaboração dos mapas; Salvatore Siciliano (Fiocruz)</t>
  </si>
  <si>
    <t xml:space="preserve">Jacqueline Aguiar Gonçalves (COMAR/DILIC/IBAMA), Franciele R. de Castro (UFJF/Instituto Aqualie)
Artur Andriolo (UFJF/Instituto Aqualie)
Thiago O. Amorim (UFJF/Instituto Aqualie), Marcos Rossi-Santos (UFRB), Alexandre Azevedo (MAQUA/UERJ), Bruna Bezerra (UFPE), Cristiano Parente (Petrobras) </t>
  </si>
  <si>
    <t>Relatórios de avaliação do ambiente acústico da atividade sísmica apresentados nas ações 3.5 e 7.3 abrangem de alguma forma os temas de todas as ações citadas acima. Em destaque cito que foi definido no Workshop on Multiple Offshore Seismic Activities: Environmental Impact and Regulation, from September 21 to 23 de 2021 a criação de um grupo de especialistas, juntamente com técnicos do IBAMA para discutir questões relativas à poluição sonora sub-aquática na costa brasileira e as possíveis medidas, adicionais às já existentes, para serem implementadas para minimizar os impactos. Como também planejar pesquisas prioritárias para preencher lacunas existentes. Ficou definido que no Congresso da Sociedade Brasileira de Geofísisca (8-10 de novembro de 2021) será realizada uma mesa redonda para avançar na concretização do grupo (Atendendo particulamente a ação 7.8).</t>
  </si>
  <si>
    <t>1) Apresentação do projeto para COEXP/IBAMA.
2) Resultados preliminares apresentados no Workshop on Multiple Offshore Seismic Activities: Environmental Impact and Regulation, from September 21 to 23 de 2021.   O protocolo sobre sísmica do CMA.</t>
  </si>
  <si>
    <t>Incluir: GT de especialistas, proposta elaboradas</t>
  </si>
  <si>
    <t xml:space="preserve">Artur Andriolo (UFJF/Institiuto Aqualie); Paulo Cirne da Silva (IBAMA/CGMAC/COEXP); Israel Maciel (UFRRJ); Cristiano Leite Parente (Petrobras), Jacqueline Aguiar Gonçalves (COMAR/DILIC/IBAMA), Flávio Lima (UERN, Projeto Golfinho Rotador); Fernanda Attademo (ICMBio/CMA); Marcos Rossi-Santos (UFRB), Alexandre Azevedo (MAQUA/UERJ), Bruna Bezerra (UFPE) </t>
  </si>
  <si>
    <t>Costa SE</t>
  </si>
  <si>
    <t>Não possuo conhecimento sobre realização da oficina. Relatórios de avaliação do ambiente acústico da atividade sísmica apresentados nas ações 3.5 e 7.3 abrangem de alguma forma os temas de todas as ações citadas acima. Em destaque cito que foi definido no Workshop on Multiple Offshore Seismic Activities: Environmental Impact and Regulation, from September 21 to 23 de 2021 a criação de um grupo de especialistas, juntamente com técnicos do IBAMA para discutir questões relativas à poluição sonora sub-aquática na costa brasileira e as possíveis medidas, adicionais às já existentes, para serem implementadas para minimizar os impactos. Como também planejar pesquisas prioritárias para preencher lacunas existentes. Ficou definido que no Congresso da Sociedade Brasileira de Geofísisca (8-10 de novembro de 2021) será realizada uma mesa redonda para avançar na concretização do grupo (Atendendo particulamente a ação 7.8).</t>
  </si>
  <si>
    <t>Incluir a oficina como uma atividade dentro da RT, que está sendo organizada pelo ICMBio/CMA entre outros parceiros (alguns colaboradores desta ação), para que se tenha um marco da data de realização e também tentar garantir que ocorra.  O tema precisa ser trabalhado de forma abrangente, não apenas sísmica. Importante ocorrer um workshop específico (se possível incluir na RT). O Chile posseui um programa específico de poluição sonora.</t>
  </si>
  <si>
    <t>janeiro de 2023</t>
  </si>
  <si>
    <t>Após consulta a Kelen, buscar alguém do CMA</t>
  </si>
  <si>
    <t>João Arnaldo (CMA)</t>
  </si>
  <si>
    <t>O tema precisa ser trabalhado de forma abrangente, não apenas os impactos da sísmica. Importante ocorrer um workshop específico (se possível incluir na RT). O Chile possui um programa específico de poluição sonora, como referência.</t>
  </si>
  <si>
    <t xml:space="preserve">Jacqueline Aguiar Gonçalves (COMAR/DILIC/IBAMA), Franciele R. de Castro (UFJF/Instituto Aqualie)
Artur Andriolo (UFJF/Instituto Aqualie)
Thiago O. Amorim (UFJF/Instituto Aqualie), Flávio Lima (UERN, Projeto Golfinho Rotador);  Fernanda Attademo (ICMBio/CMA), Alexandre Azevedo (MAQUA/UERJ), Augusto Boaviagem (PCCB), Bruna Bezerra (UFPE) </t>
  </si>
  <si>
    <t>Exercícios militares e pesca com bomba.
Referenciar (guia TAMAR). Divulgar e articular nas três esferas governamentais. Depende de informações da 7.1. Este seria um ponto bem importante para atividades portuárias, visto muitas atividades geradoras de ruídos serem realizadas simultânea ou continuas nesta área</t>
  </si>
  <si>
    <t>Já foi feita uma revisão sistemática em periódicos científicos e em documentos técnicos de EIA/RIMA. A partir dessas informações foi feita uma publicação científica no periódico Journal of Coastal Conservation com sugestões para o licenciamento. Na próxima etapa, iremos discutir com os colaboradores esses resultados, afim de propor um documento com um consenso sobre as recomendações sugeridas por todos com base na literatura e nas experiências individuais. Relatórios de avaliação do ambiente acústico da atividade sísmica apresentados nas ações 3.5 e 7.3 abrangem de alguma forma os temas de todas as ações citadas acima. Em destaque cito que foi definido no Workshop on Multiple Offshore Seismic Activities: Environmental Impact and Regulation, from September 21 to 23 de 2021 a criação de um grupo de especialistas, juntamente com técnicos do IBAMA para discutir questões relativas à poluição sonora sub-aquática na costa brasileira e as possíveis medidas, adicionais às já existentes, para serem implementadas para minimizar os impactos. Como também planejar pesquisas prioritárias para preencher lacunas existentes. Ficou definido que no Congresso da Sociedade Brasileira de Geofísisca (8-10 de novembro de 2021) será realizada uma mesa redonda para avançar na concretização do grupo (Atendendo particulamente a ação 7.8).</t>
  </si>
  <si>
    <t>Uma publicação em periódico científico (qualis A4). Pires, A. L. M. S., de Sá Maciel, I., dos Santos Alves, M. A., &amp; Tardin, R. H. (2021). The effects of anthropogenic noise on cetaceans in Brazil: the need to consider recent scientific advances in environmental licensing. Journal of Coastal Conservation, 25(4), 1-39.   1) Apresentação do projeto para COEXP/IBAMA.
2) Resultados preliminares apresentados no Workshop on Multiple Offshore Seismic Activities: Environmental Impact and Regulation, from September 21 to 23 de 2021.</t>
  </si>
  <si>
    <t>Fernanda Loffler Niemeyer Attademo, Israel Maciel, Artur Andriolo</t>
  </si>
  <si>
    <t>Acho que esta ação na verdade é um produto da ação anterior (7.5) e poderia ser elaborado o documento, de forma conjunta, durante a oficina em data proposta a ser realzada durante a RT.  A poluição sonora subaquática é bastante ampla, inclui várias fontes, com sinergias em potencial e efeitos cumulativos (portos, energia eólica, óleo e gás, tráfego de embarcações...). Uma reunião poderia envolver vários subgrupos.</t>
  </si>
  <si>
    <t>A poluição sonora subaquática é bastante ampla, inclui várias fontes, com sinergias em potencial e efeitos cumulativos (portos, energia eólica, óleo e gás, tráfego de embarcações...). Uma reunião poderia envolver vários subgrupos.</t>
  </si>
  <si>
    <t>Franciele R. de Castro (UFJF/Instituto Aqualie)
Artur Andriolo (UFJF/Instituto Aqualie)
Thiago O. Amorim (UFJF/Instituto Aqualie), Israel Maciel (UFRRJ), Flávio Lima (UERN, Projeto Golfinho Rotador), Alexandre Azevedo (MAQUA/UERJ), Angela Spengler (Petrobras), Camila Domit (UFPR), Comandante Marcus Simões (Marinha)</t>
  </si>
  <si>
    <t>Ângela Spengler, Artur Andriolo</t>
  </si>
  <si>
    <t>É importante iniciar a tarefa.</t>
  </si>
  <si>
    <t>Convidar equipe Coexp/Ibama (e.g. Kátia de Souza, Paulo Cirne, André Barbosa, Cristiano Vilardo)</t>
  </si>
  <si>
    <t xml:space="preserve">Jacqueline Aguiar Gonçalves (COMAR/DILIC/IBAMA), Israel Maciel (UFRRJ), Artur Andriolo (UFJF/Instituto Aqualie), Marcos Rossi-Santos (UFRB), Fernanda Attademo (ICMBio/CMA), Alexandre Azevedo (MAQUA/UERJ), Bruna Bezerra (UFPE), Camila Domit (UFPR) </t>
  </si>
  <si>
    <t>Acredito estar também atrelada as ações 7.5 e 7.6, podendo ser um grupo que organize a oficina prevista na ação 7.5 e realizar durante a RT e em seguida este grupo conduza a elaboração do documento previsto na ação 7.6. Incluir pessoas de diferentes áreas no GT, não apenas sísmica (e.g. lazer...).</t>
  </si>
  <si>
    <t>Atrelada as ações 7.5 e 7.6, podendo ser um grupo que organize a oficina prevista na ação 7.5 e realizar durante a RT. E em seguida este grupo conduza a elaboração do documento previsto na ação 7.6. Incluir pessoas de diferentes áreas no GT, não apenas sísmica (e.g. lazer...).</t>
  </si>
  <si>
    <t>Franciele R. de Castro (UFJF/Instituto Aqualie),
Thiago O. Amorim (UFJF/Instituto Aqualie), Marcos Rossi-Santos (UFRB), Flávio Lima (UERN, Projeto Golfinho Rotador), Alexandre Azevedo (MAQUA/UERJ), Angela Spengler (Petrobras), Mariana de Sá Viana (Coexp/CGMAC)</t>
  </si>
  <si>
    <t>A participação em eventos está ocorrendo. Participação de Membros da Delegação Brasileira na Reunião do Comitê Científico da Comissão Internacional da Baleia. Nesse evento também houve a participação de membros no Comitê de Conservação, em especial no sub-grupo Anthropogenic Underwater Noise.</t>
  </si>
  <si>
    <t>1) Documento do workplan apresentado no Comitê de Conservação e no Comitê Científico.
2) IWC/SC Report.</t>
  </si>
  <si>
    <t>Fernanda Loffler Niemeyer Attademo, Ângela Spengler, Artur Andriolo</t>
  </si>
  <si>
    <t xml:space="preserve">Sugiro incluir a temática dentro da RT e as ações serem apresentadas no evento. Seria importante um alinhamento entre os colaboradores para identificar os principais pontos discutidos nos eventos para atualizar os debates nacionais. Em virtude da pandemia, muitos eventos que se realizariam no período, oram cancelados ou adiados. </t>
  </si>
  <si>
    <t>Incluir a temática dentro da RT e as ações serem apresentadas no evento. Discutir a poluição subaquática de forma ampla.</t>
  </si>
  <si>
    <t>Rodrigo Tardin (UFRRJ)</t>
  </si>
  <si>
    <t xml:space="preserve">Fernanda Attademo (ICMBio/CMA), Jacqueline Aguiar Gonçalves (COMAR/DILIC/IBAMA), Artur Andriolo (UFJF/Instituto Aqualie), Marcos Rossi-Santos (UFRB), Simone Almeida (UFRN); Flávio Lima (UERN, Projeto Golfinho Rotador); Karina Groch (PBF), Israel Maciel (UFRRJ), Augusto Boaviagem (PCCB), Bárbara Prates Carpeggiani (Petrobras), Juan Flores (CMA) </t>
  </si>
  <si>
    <t xml:space="preserve"> Tema parcialmente discutido na avaliação dos impactos da chegada da lama decorrente do rompimento da barragem de Mariana em 2015.</t>
  </si>
  <si>
    <t>Relatório de pesquisa apresentado à FEST/RENOVA sobre o efeito da turbidez na propagação dos sons emitidos por cetáceos.</t>
  </si>
  <si>
    <t>Apesar de ter entrado em contato, ainda tive pouca contribuição dos colaboradores. Em tempos de pandemia, estão todos muito atarefados com diversas demandas. O maior gargalo está na inclusão das considerações por parte dos colaboradores, que estão muito atarefados. Desconheço, não fui contatada pelo articulador da ação. Nada identificado.  Falta de informações para outras localidades.</t>
  </si>
  <si>
    <t>Rodrigo Tardin, Bárbara Prates Carpeggiani, Artur Andriolo</t>
  </si>
  <si>
    <t xml:space="preserve">  Julho de 2024</t>
  </si>
  <si>
    <t xml:space="preserve">Juliana Di Tullio (FURG), Jacqueline Aguiar Gonçalves (COMAR/DILIC/IBAMA), Rodrigo Tardin (UFRRJ), Franciele R. de Castro (UFJF/Instituto Aqualie)
Artur Andriolo (UFJF/Instituto Aqualie)
Thiago O. Amorim (UFJF/Instituto Aqualie), Marcos Rossi-Santos (UFRB), Stela Almeida (PCCB), Karina Groch (PBF), Liliane Lodi (Instituto Mar Adentro), Juan Flores (CMA), Camila Ataliba (CMA), Leandro Valentim (Ibama) </t>
  </si>
  <si>
    <t>Integrar rotas de navegação. Requer tempo para uma compilação robusta dos dados para execução da ação.</t>
  </si>
  <si>
    <t>O Projeto FEST/RENOVA, previsto apra 5 anos, será encerrado em dezembro de 2021. Não há previsão para a continuidde dos estudos com cetáceos na região impactada pelos rejeitos do rompimento da barragem de Mariana. Para esta ação estão sendo coletados dados através do SIG sobre os posicionamentos de redes de espera objetivando determinar áreas potenciais de capturas incidentais. Bolsista do CMA trabalhando na integração dos dados e geração de mapas. O IBJ fez análise para jubarte e interação com plataformas de exploração de óleo e gás.</t>
  </si>
  <si>
    <t>Banco de dados construído e administrado pela FEST/RENOVA.</t>
  </si>
  <si>
    <t>Não há previsão para a continuidde dos estudos com cetáceos na região impactada pelos rejeitos do rompimento da barragem de Mariana.</t>
  </si>
  <si>
    <t>Fernanda Loffler Niemeyer Attademo, Artur Andriolo, Liliane Lodi</t>
  </si>
  <si>
    <t>Incentivar que as instituições retomem as inserções dos dados em uma plataforma única, como o SIMMAM, para que estas informações possam ser sobrepostas e analisadas. Ou como alternativa, que exista uma interface entre o SIMBA e SIMMAM, para evitar duplicidade de informação e para que possibilite a elaboração do mapa. Esse tipo de mapeamento deve ser uma atividade contínua. Avaliar posteriormente a viabilidade da ação. Importância para o licenciamento. Um bom exemplo é a Plataforma Sardi.</t>
  </si>
  <si>
    <t>Laura Reis - ICMBio-NGI/MA, Karen Luchini (CMA), André Barreto (Univali), Tamirys Barbosa (CMA), José Martins (PARNAMAR - FN)</t>
  </si>
  <si>
    <t>Incentivar que as instituições retomem as inserções dos dados em uma plataforma única, como o SIMMAM, para que estas informações possam ser sobrepostas e analisadas. Ou como alternativa, que exista uma interface entre o SIMBA e SIMMAM, para evitar duplicidade de informação e para que possibilite a elaboração do mapa. Esse tipo de mapeamento deve ser uma atividade contínua. Avaliar posteriormente a viabilidade da ação. Possui importância para o licenciamento. Um bom exemplo é a Plataforma Sardi (https://www.arcgis.com/apps/webappviewer/index.html?id=976f62c4a0bf4aa0af9f2cf28a2622bc).</t>
  </si>
  <si>
    <t xml:space="preserve">Juliana Di Tullio (FURG); Camila Domit (UFPR), Rodrigo Tardin (UFRRJ), Flávio Lima (UERN, Projeto Golfinho Rotador); Fernanda Atatdemo (ICMBio/CMA); Heloísa Sá (PCCB), Luciano Dalla Rosa* (FURG), Liliane Lodi (Instituto Mar Adentro), Bruno Stefanis Santos Pereira de Oliveira (Instituto Biota de Conservação), Juan Flores (CMA), Denise Rosário (Petrobras),  Leandro Valentim (Ibama) </t>
  </si>
  <si>
    <t xml:space="preserve">Início da elaboração dos mapas fruto da sistematização que está sendo realizada na ação 8.2. Submetemos uma proposta de elaboração de estudos para criação de uma UC Estadual no Litoral Sul de Alagoas com foco nas informações do relatório supracitado (produto). </t>
  </si>
  <si>
    <t>Temos um relatório do PMP de Alagoas no Sei IBAMA: Processo: 02001003912201624 com as ocorrência de encalhes durante o monitoramento sistemático do litoral Alagoas.</t>
  </si>
  <si>
    <t>Acesso a alguns dados que são fechados ex: tráfego de embarcações em tempo real e pesca. Poucos dados disponíveis para as espécies considerando sua distribuição como um todo. Depende de recursos e da priorização de agenda para cumprir a ação, que é complexa.</t>
  </si>
  <si>
    <t xml:space="preserve">Fernanda Loffler Niemeyer Attademo, Denise de Almeida Pires do Rosário, Adriana Vieira de Miranda, Bruno Stefanis Santos Pereira de Oliveira  </t>
  </si>
  <si>
    <t>Acho que esta ação é complementar a tantas outras. Acredito que este seja o produto final do PAN. Baseado em todas as ações propostas, de forma conjunta com as ameaças, já previstas nas ações, se determinar quais seriam as áreas prioritárias de conservação. No ICMBio, o Guth está realizando mapa semelhante relacionado aos peixes-bois e poderia ser feita consulta sobre a metodologia.  Ainda não fui envolvida no trabalho desta ação e desconheço o status. A ação depende 100% do andamento da ação anterior (8.2), mas como a mesma está em andamento acredito que essa avance também.  Maior articulação do Centro para obtenção de dados que não sejam públicos. Provavelmente, a ação não será cumprida com o mesmo grau de detalhamento para todas as espécies. Relação com o trabalho de Magris et al. (https://onlinelibrary.wiley.com/doi/full/10.1111/ddi.13183).</t>
  </si>
  <si>
    <t>Laura Reis (ICMBio-NGI-MA), Lauro Paiva (CMA), Fábio Adonis (CMA), Guth Berger Falcon Rodrigues(ICMBio), Alexandra Costa (Bicho d'água), André Barreto (Univali) Karen Lucchini (CMA), Tamirys Barbosa (CMA)</t>
  </si>
  <si>
    <t>Provavelmente, faltarão dados para que a ação seja cumprida com o mesmo grau de detalhamento para todas as espécies.</t>
  </si>
  <si>
    <t xml:space="preserve">Juliana Di Tullio (FURG), Jacqueline Aguiar Gonçalves (COMAR/DILIC/IBAMA), Rodrigo Tardin (UFRRJ), Marcos Rossi-Santos (UFRB), Flávio Lima (UERN, Projeto Golfinho Rotador), Simone Almeida (UFRN); Fernanda Attademo (ICMBio/CMA); Mariana Batha Alonso (UFRJ), Augusto Boaviagem (PCCB), Adriana Miranda (CMA), Juan Flores (CMA), Bárbara Carpeggiani (Petrobras)  </t>
  </si>
  <si>
    <t>Precisa ter um recorte regional (por onde começa). R$120.000,00 (realização de oficinas para levantamento de percepção de especialistas e levantamento de dados secundarios para elaboração de avaliação intgrada de impactos e efeitos sinergicos). Sugiro deixar as três especies da ação 8.12 como as primeiras a serem avaliados para esta ação, visto já existir uma forma tarefa pela CIB.</t>
  </si>
  <si>
    <t>nosso grupo possui trabalhos em andamento com impactos nos cetaceos de baias costeiras do RJ. Até o momento não tenho conhecimento de nenhum produto, mas acredito que já tenham alguns trabalhos recentes sobre o tema.  Trabalho em andamento frente a avaliação de Sotalia guianensis via CIB e construção do CMP para a espécie. Dissertação em 2020 sobre impactos sobre cetáceos no litoral do RN e em 2021 artigo sobre caudas de morte de cetáceos no RN.</t>
  </si>
  <si>
    <t>relatorio. O Relatório Consolidado do ciclo de curto prazo do Projeto de Monitoramento de Cetáceos da Bacia de Santos (PMC-BS) apresenta uma análise de impactos sinérgicos sobre cetáceos que podem subsidiar a discussão.   Assessment de SG, publicado em 2020 e 2021 junto à CIB. Dissertação em 2020 sobre impactos sobre cetáceos no litoral do RN e em 2021 artigo sobre caudas de morte de cetáceos no RN (Flávio).</t>
  </si>
  <si>
    <t xml:space="preserve">Mariana Batha Alonso, Adriana Vieira de Miranda, Bárbara Prates Carpeggiani, Camila Domit </t>
  </si>
  <si>
    <t>Reunioes com outros membros desse grupo para discutirmos os resultados. Não tenho conhecimento se a ação teve algum avanço até o momento, mas acredito que trabalhos com dados dos PMPs possam ajudar muito nessa ação. Assim me coloco a disposição em ajudar em trabalhos que viabilizem a execução dessa ação. Recomendo a realização de um workshop para discutir as metodologias de avaliação de impactos cumulativos e sinérgicos sobre cetáceos marinhos. Disponho-me a participar de sua organização.    Neste momento esta discussao esta sendo realizada no ambito da CIB e aberta a todos, acredito que a participação mais integrada dos brasileiros ao ws da CIB seja o primeiro passo para a construcao do entendimento destas analises e avaliacoes.</t>
  </si>
  <si>
    <t xml:space="preserve">Juliana Di Tullio (FURG); Camila Domit (UFPR), Jacqueline Aguiar Gonçalves (COMAR/DILIC/IBAMA), Rodrigo Tardin (UFRRJ), Franciele R. de Castro (UFJF/Instituto Aqualie)
Artur Andriolo (UFJF/Instituto Aqualie)
Thiago O. Amorim (UFJF/Instituto Aqualie), Flávio Lima (UERN, Projeto Golfinho Rotador); Aline Bomfim Ventura (PCCB-UERN/CEMAM), Denise Rosário (Petrobras) </t>
  </si>
  <si>
    <t>Ação ainda não iniciada.</t>
  </si>
  <si>
    <t>Devido a pandemia, muitos eventos foram adiados ou cancelados. Ação ainda não iniciada.</t>
  </si>
  <si>
    <t>Fernanda Loffler Niemeyer Attademo, Denise de Almeida Pires do Rosário</t>
  </si>
  <si>
    <t>Incluir dentro da RT, evento que o CMA participa da organização junto com outros parceiros (alguns já presentes como colaboradores), a realização da oficina.  Ainda não fui envolvida no trabalho desta ação e desconheço o status.</t>
  </si>
  <si>
    <t xml:space="preserve">Após consulta a Kelen, verificar o interesse de Fernanda ou alguém envolvido com a RT </t>
  </si>
  <si>
    <t>Lauro Paiva (CMA) e João Arnaldo (CMA)</t>
  </si>
  <si>
    <t>Incluir dentro da RT, evento que o CMA participa da organização junto com outros parceiros (alguns já presentes como colaboradores), a realização da oficina. Isso pode ser viável desde que uma equipe executora se responsabilize pela Oficina em si (não a comissão organizadora da RT) e que tenham recursos disponíveis. Uma alternativa é realizar de forma virtual.</t>
  </si>
  <si>
    <t xml:space="preserve">Marcos Rossi-Santos (UFRB), Flávio Lima (UERN, Projeto Golfinho Rotador), Aline Bomfim Ventura (PCCB-UERN/CEMAM), Denise Rosário (Petrobras) </t>
  </si>
  <si>
    <t xml:space="preserve">Lucas Cabral (ParNaM Abrolhos), Luciano Dalla Rosa* (FURG), Juliana Di Tullio (FURG, Kaosa) </t>
  </si>
  <si>
    <t>O CMA ainda não recebeu novas propostas posteriores ao PAN. No workshop de bycacth de toninha se discutiu o tema; surgiu proposta de Semináio no Brasil dentro do programa da IUCN de criação de UC, quando se poderá discutir as estratégias para cetáceos. Capítulo de livro sobre o tema (Paulo Ott). O Ibama (Ditec) recomendou ao MP a criação de uma APA Federal na Baía de Sepetiba/RJ (algo a ser resgatado), endossado pelo CMA e Dibio/ICMBio.</t>
  </si>
  <si>
    <t>Sem produtos. Recomendação Ibama e ICMbio de criação de APA Federal em Sepetiba.</t>
  </si>
  <si>
    <t>Depende de proposta do GAT ou instituições parceiras. O CMA ainda não recebeu novas propostas posteriores ao PAN. Importância de discutir qual conceito de área protegida a ser adotado em cada caso. Um workshop específico sobre UC para cetáceos seria importante.</t>
  </si>
  <si>
    <t>Mudar para: Recomendações de criação de Ucs elaboradas. Estudos com propostas de criação de UC. Ofícios de encaminhamento aos órgãos competentes.</t>
  </si>
  <si>
    <t>Depende de proposta do GAT ou instituições parceiras. O CMA ainda não recebeu novas propostas posteriores ao PAN. Importância de discutir qual conceito de área protegida a ser adotado em cada caso. Um workshop específico sobre UCs e os PAN Cetáceos Marinhos e Toninha seria importante. Resgatar recomendações do Ibama/RJ e do ICMBio para Sepetiba/RJ.</t>
  </si>
  <si>
    <t xml:space="preserve">Carla Filardi (ICMBio/CMA), Lucas Cabral (ParNaM Abrolhos), Marcos Rossi-Santos (UFRB), Luena Fernandes* (IBJ/UFBA), Flávio Lima (UERN, Projeto Golfinho Rotador); Fernanda Attademo (ICMBio/CMA); Daniel Solon (PCCB, CEMAM), Adriana Miranda (ICMBio/CMA), Mariana Batha Alonso (UFRJ), Juan Flores (CMA), Camila Ataliba (CMA), Caio Louzada (IPEC) </t>
  </si>
  <si>
    <t>Documentos em trâmite no juridico do ICMBio. Não tive contato da articuladora, mas acredito que a ação deva estar em andamento, mas desconheço o que está sendo feito. O que tenho de informação é que algumas cartilhas de boas práticas para o turismo foram feitas (baseadas no Manual de boas práticas do CMA) para orientar a melhor forma de executar o turismo, além de inclusão de monitores a bordo de embarcações que realizam a atividade. Como parte do Projeto de Doutorado da colaboradora já foram iniciadas as coletas de campo.  As análises de dados estão em andamento e a publicação dos resultados está prevista para 2024. O monitoramento ocorre em Fernado de Noronha, na APA e no Parna (Projeto Golfinho Rotador); são elaborados relatórios diários de infrações. Em 2020 foi publicado um artigo sobre o turismo de observação de golfinhos em Fernando de Noronha (Flávio). Aprovado projeto na APA da BF para avaliar o efeito do turismo embarcado.</t>
  </si>
  <si>
    <t>Cartilhas de informação, capacitação dos condutores de turismo e monitores aborda das embarcações. Incluir paper Flávio</t>
  </si>
  <si>
    <t>Dificuldades para coletar dados devido as restrições impostas para controle da pandemia de covid-19 pela Marinha do Brasil a Parnam Abrolhos. Aumento das atividades de observação embarcada, mergulho, sem ordenamento. Pressão política para que ocorram as atividades sem restrições. Limitação da autorização direta como instrumento dentro de UC.</t>
  </si>
  <si>
    <t>Fernanda Loffler Niemeyer Attademo, Adriana Vieira de Miranda, Luena Fernandes</t>
  </si>
  <si>
    <t>Confeccionar um mapa com todas as áreas de ocorrência de turismo de observação de cetáceos no Brasil e as espécies envolvidas em cada uma delas. Desta forma, fazer uma avaliação da sensibilidade destas áreas e nortear as ações publicas necessárias. Importância de se regulamentar a atividade dentro e fora de UCs (e.g. Portaria federal em trâmite).</t>
  </si>
  <si>
    <t>incluir: relatórios</t>
  </si>
  <si>
    <t>Importância de se regulamentar a atividade de turismo embarcado de observação dentro e fora de UCs (e.g. Portaria federal em trâmite).</t>
  </si>
  <si>
    <t>Simone Almeida (UFRN), Fernanda Attademo (CMA)</t>
  </si>
  <si>
    <t>Disseração da UERN sobre a alteração dos manguezais na Bacia Potiguá devido ao incremento da indústria salineira; artigo submetido (JMBA).</t>
  </si>
  <si>
    <t>Incluir dissertação (Flávio)</t>
  </si>
  <si>
    <t>Dificuldade na execução de estudos para avaliação da degradação do habitat.</t>
  </si>
  <si>
    <t>Mais uma porto salineiro está sendo licenciado no RN (HB Sal Potiguár), próximo a áreas de Sotalia.</t>
  </si>
  <si>
    <t>Litoral do CE</t>
  </si>
  <si>
    <t xml:space="preserve">Artur Andriolo (UFJF, Instituto Aqualie),
Daniel Danilewicz (Gemars),
Federico Sucunza (Germars), Karina Groch (Instituto Australis), Milton Marcondes (IBJ), Edson Junior (PCCB), Luciano Dalla Rosa* (FURG), Liliane Lodi (Instituto Mar Adentro), Alexandre Zerbini (NOAA), Augusto Boaviagem (PCCB), Juan Flores (CMA), Leonardo Wedekin (Socioambiental)  </t>
  </si>
  <si>
    <t>Pesquisas sendo realizadas.</t>
  </si>
  <si>
    <t>1) Horton TW, Zerbini AN, Andriolo A, Danilewicz D and Sucunza F (2020) Multi-Decadal Humpback Whale Migratory Route Fidelity Despite Oceanographic and Geomagnetic Change. Front. Mar. Sci. 7:414. doi: 10.3389/fmars.2020.00414
2) Emma L Carroll, Paulo H Ott, Louise F McMillan, Bárbara Galletti Vernazzani, Petra Neveceralova, Els Vermeulen, Oscar E Gaggiotti, Artur Andriolo, C Scott Baker, Connor Bamford, Peter Best, Elsa Cabrera, Susannah Calderan, Andrea Chirife, Rachel M Fewster, Paulo A C Flores, Timothy Frasier, Thales R O Freitas, Karina Groch, Pavel Hulva, Amy Kennedy, Russell Leaper, Matthew S Leslie, Michael Moore, Larissa Oliveira, Jon Seger, Emilie N Stepien, Luciano O Valenzuela, Alexandre Zerbini, Jennifer A Jackson, Genetic Diversity and Connectivity of Southern Right Whales (Eubalaena australis) Found in the Brazil and Chile–Peru Wintering Grounds and the South Georgia (Islas Georgias del Sur) Feeding Ground, Journal of Heredity, Volume 111, Issue 3, May 2020, Pages 263–276, https://doi.org/10.1093/jhered/esaa010</t>
  </si>
  <si>
    <t>Rodrigo Tardin (UFRRJ), Edson Junior (PCCB), Alexandre Azevedo (MAQUA/UERJ), Bárbara Carpeggiani (Petrobras)</t>
  </si>
  <si>
    <t>Importante definir quais áreas são prioritárias para essa ação. Utilizar o Áreas Prioritárias do MMA.  GAT: avaliar a troca para um articulador que trabalhe com o tema.</t>
  </si>
  <si>
    <t>Desconheço, não fui contatada pelo articulador da ação. Ação ainda não iniciada.</t>
  </si>
  <si>
    <r>
      <t xml:space="preserve">Ampliar o conhecimento sobre  </t>
    </r>
    <r>
      <rPr>
        <i/>
        <sz val="11"/>
        <rFont val="Calibri"/>
        <family val="2"/>
      </rPr>
      <t>S. guianensis</t>
    </r>
    <r>
      <rPr>
        <sz val="11"/>
        <rFont val="Calibri"/>
        <family val="2"/>
      </rPr>
      <t xml:space="preserve">, </t>
    </r>
    <r>
      <rPr>
        <i/>
        <sz val="11"/>
        <rFont val="Calibri"/>
        <family val="2"/>
      </rPr>
      <t>T. gephyreus</t>
    </r>
    <r>
      <rPr>
        <sz val="11"/>
        <rFont val="Calibri"/>
        <family val="2"/>
      </rPr>
      <t xml:space="preserve"> e </t>
    </r>
    <r>
      <rPr>
        <i/>
        <sz val="11"/>
        <rFont val="Calibri"/>
        <family val="2"/>
      </rPr>
      <t>Eubalaena australis</t>
    </r>
    <r>
      <rPr>
        <sz val="11"/>
        <rFont val="Calibri"/>
        <family val="2"/>
      </rPr>
      <t xml:space="preserve"> quanto aos parâmetros necessários para avaliação do estado de conservação </t>
    </r>
  </si>
  <si>
    <t>Marcos Rossi-Santos (UFRB), Flávio Lima (UERN, Projeto Golfinho Rotador), Fernanda Attademo (ICMBio/CMA), Adriana Miranda (ICMBio/CMA), Karina Groch (PBF), Pedro Castilho (UDESC); Daniela Godoy (IPEC); Juliana Di Tullio (FURG, Kaosa), Alexandre Azevedo (MAQUA/UERJ), Yedda Christina Bezerra Barbosa de Oliveira (Instituto Parahyba de Sustentabilidade - IPAS), Juan Flores (CMA), Marta Cremer (Univille)</t>
  </si>
  <si>
    <t xml:space="preserve">Avaliação de ambas as especies sendo conduzida no ambito do sub-comite de pequenos cetaceos da CIB. </t>
  </si>
  <si>
    <t>Documentos da CIB, incluindo o assessmente publicado para SG em 2020 (https://www.researchgate.net/publication/350889132_Report_of_the_Sotalia_guianensis_Pre-Assessment_Workshop_Main_Results_and_Status_of_Current_Knowledge). Relatório do ws da Baleia Franca para CIB.</t>
  </si>
  <si>
    <t xml:space="preserve">As especies estao envolvidas em CMP e ações prioritarias (SG e task team) no ambito da CIB, garantindo avanços para os proximos anos. </t>
  </si>
  <si>
    <r>
      <t xml:space="preserve">Ampliar o conhecimento do efeito da degradação de habitat sobre </t>
    </r>
    <r>
      <rPr>
        <i/>
        <sz val="11"/>
        <rFont val="Calibri"/>
        <family val="2"/>
      </rPr>
      <t>S. guianensis</t>
    </r>
    <r>
      <rPr>
        <sz val="11"/>
        <rFont val="Calibri"/>
        <family val="2"/>
      </rPr>
      <t xml:space="preserve"> no Nordeste do Brasil</t>
    </r>
  </si>
  <si>
    <t>Marcos Rossi-Santos (UFRB), Fernanda Attademo (ICMBio/CMA); Simone Almeida (UFRN), Laura Andrade-Reis* (Resex Marinha Cururupu/ICMBio), Humberto Prates (Petrobras), Isac Alves (Articulação SE/S de Pescadores(as))</t>
  </si>
  <si>
    <t>Litoral Nordeste</t>
  </si>
  <si>
    <t>Dissertação e artigo da UERN (Flávio), inclui degradação de habitat de Sotalia no RN.</t>
  </si>
  <si>
    <t>Falta informação para outras localidades.</t>
  </si>
  <si>
    <t>Sem informações até o momento. Ação ainda não iniciada.</t>
  </si>
  <si>
    <t>José Martins (PARNAMAR - FN/ICMBio)</t>
  </si>
  <si>
    <t>Flávio Lima (UERN, Projeto Golfinho Rotador), Rodrigo Tardin (UERJ), Eduardo Secchi (Ecomega/FURG)</t>
  </si>
  <si>
    <t>Sem informações até o momento. Ainda não iniciada.</t>
  </si>
  <si>
    <t>Entrar em contato com o MMA (Verônica) p/saber como encaminhar o tema (ponto focal?)</t>
  </si>
  <si>
    <t>Após consulta a José Martins,  passar a articulação para Juan Flores (CMA)</t>
  </si>
  <si>
    <t>Entrar em contato com o MMA (e.g. Verônica) p/saber como encaminhar o tema (como incluir no Plano). Juan ficou de entrar em contato.</t>
  </si>
  <si>
    <t>Camila Domit (UFPR); Adriana Miranda (ICMBio/CMA), Artur Andriolo (UFJF/Instituto Aqulie), Marcos Rossi-Santos (UFRB), Juan Flores (CMA), Fernanda Attademo (CMA), Rodrigo Tardin (UERJ), Leonardo Wedekin (Socioambiental), Eduardo Secchi (Ecomega/FURG)</t>
  </si>
  <si>
    <t xml:space="preserve">Dados base para subsidiar ações para conservação (PMPs). O número anormal de encalhes de jubartes em 2021 (206 até o momento) pode estar associada a variações na disponibilidade de krill e mudanças climáticas. O IBJ está investigando em conjunto com o Ecomega/FURG. </t>
  </si>
  <si>
    <t>Relatórios PMPs</t>
  </si>
  <si>
    <t>Necessidade de série longa de dados (muitos anos de monitoramento).</t>
  </si>
  <si>
    <t>Não tenho muitas informações sobre o andamento dessa ação, mas acredito com a alta mortandade de baleias nessa temporada seja importante ser analisado os dados coletados pelos PMPs, até mesmo comparando anos anteriores, afim de entendermos melhor o efeito que essas mudanças climáticas tem sobre o aumento da mortandade de baleias.  As análises precisam ultrapassar o escopo dos PMPs, os dados são importantes, mas é necessário uma série mais longa.</t>
  </si>
  <si>
    <t>publicações, relatórios</t>
  </si>
  <si>
    <t>Flávio Lima (UERN, Projeto Golfinho Rotador); Simone Almeida (UFRN), Karina Groch (PBF), Rodrigo Tardin (UERJ), Eduardo Secchi (Ecomega/FURG)</t>
  </si>
  <si>
    <t>De difícil implementação no âmbito do PAN, por demandar articulação política em níveis hierárquicos governamentais altos.</t>
  </si>
  <si>
    <t>Promover a continuidade de programas de pesquisa de longa duração, com enfoque nos efeitos das mudanças climáticas sobre os cetáceos marinhos</t>
  </si>
  <si>
    <t>Incluir: Ofícios, memórias de reuniões, pesquisas em andamento</t>
  </si>
  <si>
    <t>Articular o fortalecimento do CMA para a implementação das ações do PAN</t>
  </si>
  <si>
    <t>Juliana Di Tullio (FURG/KAOSA), André Barreto (Univali), Pedro Fruet (Kaosa, FURG), Fernanda Attademo (ICMBio/CMA); Flávio Lima (UERN, Projeto Golfinho Rotador); Simone Almeida (UFRN)</t>
  </si>
  <si>
    <t>Os Centros do ICMBio foram fortalecidos nos últimos anos. O CMA voltou a participar das reuniões da CIB. Foi produzido o Sumário executivo do PAN. O CMA tem participado ativamente da implementação das ações do PAN (e.g. protocolos, Remab).</t>
  </si>
  <si>
    <t>Relatórios anuais de atividade do CMA.</t>
  </si>
  <si>
    <t>Necessidade de ampliar a equipe do CMA com disponibilidade de atuação no PAN.</t>
  </si>
  <si>
    <t xml:space="preserve">Realizar ampla divulgação do sumario do PAN, além de maior distribuição do material em portos, universidades, empreendimentos marinhos e nas secretarias de meio ambiente municipais. Se possível, criar uma plataforma ou metodologia que este material seja encaminhado para todas os municípios costeiros do Brasil por meio das prefeituras e para os estados onde tenham litoral. </t>
  </si>
  <si>
    <t>Incluir: publicações</t>
  </si>
  <si>
    <t xml:space="preserve">Lauro Paiva (CMA), Fábio Adônis (CMA). </t>
  </si>
  <si>
    <t>Cabe a todos os colaboradores e articuladores do PAN convidar o CMA sempre que possível para as discussões e eventos ligados à pesquisa e conservação de mamíferos aquáticos.</t>
  </si>
  <si>
    <t>Atas, Resoluções e outros documentos das reuniões da Remab</t>
  </si>
  <si>
    <t xml:space="preserve">Sérgio Estima (NEMA), André Barreto (Univali), Paula Canabarro* (CRAM/FURG), Fernanda Attademo (ICMBio/CMA), Simone Almeida (UFRN), Bruno Stefanis Santos Pereira de Oliveira (Instituto Biota de Conservação), Ingrid Oberg (CMA), Juan Flores (CMA) </t>
  </si>
  <si>
    <t>As reuniões de rede tem ocorrido de forma mais rotineira, assim como a participação do GAT. Adicionamos as logos REMANE e REMAB em todos nossos materiais gráficos e estamos em constante diálogo para que as rede regionais se organizem para que a REMAB seja reativada. A Remane está sendo retomada (reuniões ocorrendo e planejadas). Foi criada uma coalisão de instituições do NE e SE para atendimento de emergências ambientais e derrames de óleo, boa parte das instituições compõe a Remab. COALIZÃO PARA RESPOSTA À FAUNA EM EMERGÊNCIAS E DERRAMAMENTOS NO BRASIL (CFAUNA- BRASIL). Composta por instituições sem finalidades lucrativas que atuam no território brasileiro com emergências ambientais e derramamentos no Brasil. Existem Centros de triagem e reabilitação sendo fortalecidos. Já foram realizadas 4 reuniões em 2021 de retomada da Remanor. Alguns temas estão sendo tratados dentro das redes regionais (e.g. atualização da portaria).</t>
  </si>
  <si>
    <t>Memórias de reuniões da Remab.</t>
  </si>
  <si>
    <t xml:space="preserve">Fernanda Loffler Niemeyer Attademo, Bruno Stefanis Santos Pereira de Oliveira </t>
  </si>
  <si>
    <t xml:space="preserve">Realizar uma revisão do regimento das redes e uma maior articulação para que as instituições insiram no SIMMAM as informações sobre os atendimentos aos animais. Fazer um levantamento dos SISBIOs das instituições da rede, para que possa ser realizado uma análise de continuidade das atividades; Após a inserção das informações de ocorrencia dos animais no SIMMAM serem atualizados os mapas por espécie e pelo grupo taxonomico em todo o território. Divulgação mais ampla das redes. Modificações dos analistas ambientais do ICMBio na condução das redes.  Necessidade de fortalecer a articulação da Remanor. Falta maior comunicação da Remab como um todo (e.g. divulgação da atualização da Portaria; elaboração do protocolo). Problemas com a sobreposição de instituições em determinadas regiões. Problemas com a articulação da elaboração dos protocolos da Remab. </t>
  </si>
  <si>
    <t>Lauro Paiva (CMA); João Arnaldo (CMA); Ingrid Oberg (CMA) e Laura Reis (NGI-ICMBio/MA - confecção de mapas). instituições da Remab</t>
  </si>
  <si>
    <t>Falta maior comunicação da Remab como um todo (e.g. divulgação da atualização da Portaria; elaboração do protocolo). Problemas com a sobreposição de instituições em determinadas regiões. Problemas com a articulação da elaboração dos protocolos da Remab. Recomendação de convidar os membros da REMAB e das regionais como colaboradores.</t>
  </si>
  <si>
    <t>Editais, Projetos, fundos de compensação, Documento sumarizando as iniciativas sobre a ação</t>
  </si>
  <si>
    <t>Participação do CMA e da Copan no Edital do Fundo de Direitos Difusos (Ministério da Justiça), em 2020. Pleiteou-se recursos financeiros para alguma ações do PAN Cetéceos Marinhos. Durante o ano de 2020 foi submetido um projeto vinculado à implementação de PANs ao edital FDD do Ministério da Justiça. No entanto, ainda não houve a divulgação do resultado. No âmbito do GEF Mar I, foi desenvolvida a adequação do nosso projeto à Política de Bolsas do FUNBIO, viabilizando a continuidade das bolsas. Acerca do GEF Mar II não tivemos mais nenhuma informação se houve prosseguimento da submissão da proposta pelo MMA ao GEF (02070.006840/2019-04). Demanda do MP ao Ibama, envolvendo a possibilidade de obtenção de recursos de multas/compensação de uma empresa de sísmica (Bacia de Santos). Foi solicitado ao Ibama possibilidades de financiamento de projetos e o PAN foi elencado. Possibilidades indicadas pelo GAT: eventos e oficinas já propostos pelo PAN (e.g. GT de distúrbios sonoros - 7.8, Oficina sobre UCs - 8.7, capacitações de desemalhe de baleias na Bacia de Santos - 1.10) e dar suporte ao PAN Cetáceos como um todo (o que necessitaria maior transparência, como por meio de chamadas públicas/editais: e.g. Projeto Toninha Funbio).</t>
  </si>
  <si>
    <t>Submissão de Projeto ICMBio/Copan ao Edital FDD. Projeto de pesquisa "Estratégias para a Conservação" elaborado e aprovado de acordo com a Política de Bolsas do FUNBIO/GEF Mar I. Ajustes à Política de Bolsas do FUNBIO contemplando as particularidades para implementação das bolsas no âmbito da DIBIO (02070.004780/2020-11). Projeto de Pesquisa "Os PANs como estratégia para salvar espécies da extinção", submetido ao FDD/Ministério da Justiça (02070.005650/2020-03)</t>
  </si>
  <si>
    <t>Ausência de perspectivas de fontes de fomento, paralisia nas negociações do GEF Mar II, baixo envolvimento de atores estratégicos nesta negociação.</t>
  </si>
  <si>
    <t>Gabriel Rebouças, Caren Dalmolin</t>
  </si>
  <si>
    <t>Sugere-se substituir o articulador para o coordenador da COPAN: Danilo Perina, que já está de acordo.</t>
  </si>
  <si>
    <t>6 - Redução da ocorrência de colisões de embarcações com cetáceos</t>
  </si>
  <si>
    <t>6.8</t>
  </si>
  <si>
    <t>Divulgar informações e a legislação sobre interações com cetáceos e o risco de colisão de embarcações de turismo e lazer com cetáceos marinhos</t>
  </si>
  <si>
    <t>Materiais de divulgação; Sites atualizados; Memórias de reuniões com atores</t>
  </si>
  <si>
    <t>Maior conhecimento por parte dos atores envolvidos</t>
  </si>
  <si>
    <t>janeiro de 2022</t>
  </si>
  <si>
    <t>Matheus Lopes Soares (ICMBio/CMA)</t>
  </si>
  <si>
    <t>Milton Marcondes (IBJ), Adriana Miranda* (ICMBio/CMA), Viva Baleias e Golfinhos*, Baleia à Vista*, Instituto Australis*, UCs* (APA da Baleia Franca, Rebio Alcatrazes, Parna Abrolhos, Resex Marinha de Arraial do Cabo), Flávio Lima (UERN/Projeto Golfinho Rotador).</t>
  </si>
  <si>
    <t>Áreas costeiras e oceânicas com maior interação entre cetáceos e o turismo/lazer</t>
  </si>
  <si>
    <t>Produtos disponibizados nos sites do PAN e do CMA. Articular com instituições da Remab.</t>
  </si>
  <si>
    <t>28/11/2022 a  02/12/2022 (virtual)</t>
  </si>
  <si>
    <t>Avaliar a efetividade da IN MPA/MMA nº12 de 2012 para a redução das capturas acidentais de cetáceos marinhos</t>
  </si>
  <si>
    <t>A SAP/MAPA trabalhou na implementação da Portaria SAP/MAPA nº 356, de 18 de 2021, a portaria em questão além de suspender os efeitos dos artigos 2º e 3º da IN IBAMA nº166, de 18 de julho de 2007. Em seu artigo 3º, a supracitada Portaria também determinava a instituição de grupo técnico-científico para avaliar os efeitos da suspensão. Através da Portaria SAP/MAPA nº 1;279, de 27 de setembro de 2022, foi instituído o Grupo de Trabalho Técnico-Científico de Acompanhamento da Portaria SAP/MAPA nº 356, de 2021 (GTT-Emalhe SP) que encerrou seus trabalhos no mês de novembro deste ano. No Relatório Técnico-Científico elaborado pelo grupo, os resultados obtidos demonstram que a suspensão dos arts. 2º e 3º da IN IBAMA nº 166, de 2007, não foi possível identificar aumento das capturas incidentais na modalidade de emalhe de superfície. Dessa forma, conforme o art. 4 da Portaria SAP/MAPA nº 356, de 2021, a suspensão está prevista para o mês de dezembro deste ano, porém esta secretaria encontra-se em tratativas internas para uma eventual renovação desta portaria, visto que a avaliação técnica realizada não demonstrou aumento das capturas incidentais de cetáceos no litoral de São Paulo.
Através da implementação da Rede Pesca Brasil e do restabelecimento dos CPGs Demersais e Pelágicos das regiões SE/S, que têm previsão do seu início para dezembro de 2022, um mecanismo de gestão participativa entre os diversos atores do setor pesqueiro e ambiental, será possível uma discussão ampla sobre capturas incidentais após a implementação da IN MPA/MMA nº 12, de 2012, e potenciais revisões regionalizadas das normas para as pescarias de emalhe de superfície e fundo.                     O FUNBio abriu editais onde o Instituto Baleia Jubarte e outras instituições avaliaram o cumprimento e  a efetividade da IN MPA/MMA 12/2012 para as Toninhas. Porém, para os Estados do RJ e ES o número de pescadores monitorados impossibilitou conclusões.</t>
  </si>
  <si>
    <t>A construção e execução do Relatório Final do Grupo de Trabalho Técnico-Científico de Acompanhamento da Portaria SAP/MAPA nº 356, de 2021 (GTT-Emalhe SP), o qual contemplou diversos os atores ligados à pesca de emalhe, à conservação de mamíferos, quelônios e aves marinhas, representantes de órgãos públicos e dos pescadores artesanais, sendo que os resultados alcançados foram com base numa construção coletiva que estão sendo subsídios para futuras tomadas de decisões.</t>
  </si>
  <si>
    <t>Nas regiões Sudeste e Sul atualmente encontra-se mais avançado em relação às outras regiões do Brasil, entretanto com a implementação e execução dos CPGs regionais essa demanda poderá ser amplamente discutida entre os pares.</t>
  </si>
  <si>
    <t>Murillo César Céspedes Campos (SAP/MAPA)</t>
  </si>
  <si>
    <t xml:space="preserve">Os resultados obtidos até o momento devem ser encaminhados para os futuros CPG’s para subsidiar as futuras tomadas de decisão. 
https://www.gov.br/agricultura/pt-br/assuntos/aquicultura-e-pesca/pesca/rede-pesca-brasil.                                                                                                                                                                                                                                                       Sugere-se que os dados gerados pelos projetos FUNBio/Toninhas sejam utilizados para a elaboração do relatório de avaliação da IN 12/2012. O PAN Toninhas também tem esta ação planejada (1.7). Avaliar possibilidade de sinergias entres os dois PAN. Sugere-se que o CMA se conecte aos grupos de pesquisa das diversas áreas e taxóns para unir os esforços para o relatório. </t>
  </si>
  <si>
    <t xml:space="preserve">Renata Emin (MPEG), Rafaela Mourão (CEPNOR), Paula Salge (CEPSUL), Eron Paes (TAMAR), Thayson Reis (SINPESCA/PA), Sergio Estima (NEMA), Pedro Fruet (Kaosa, FURG), Sabrina Oliveira (SINDIPI), Jocemar Mendonca (IP/SP), Rosangela Souza (IDEFLORBio), Flávio Lima (UERN, Projeto Golfinho Rotador), Jose Laílson (MAQUA/UERJ), Danielle Monteiro (NEMA, FURG),  Fernanda Attademo (ICMBio/CMA); Daniel Solon (PCCB, CEMAM), Bruno Stefanis de Oliveira (Instituto Biota de Conservação), Ingrid Öberg (ICMBio/CMA), Yedda Christina Bezerra Barbosa de Oliveira (Instituto Parahyba de Sustentabilidade - IPAS), Camila Ataliba (CMA), Vinícius Vendramini Cesário (Petrobrás), Eduardo Secchi (FURG), Paulo Ott (GEMARS), Andrea Maranho (GREMAR), Luthiana Carbonell (IMA/SC)   </t>
  </si>
  <si>
    <t>Em todos os PMPs é feito o monitoramento de óbito de pequenos cetáceos, onde há classificação da causa. No PMP da Bacia do Potiguár, por exemplo, um percentual foi classificado como causa de óbito, a pesca de emalhe acidental.</t>
  </si>
  <si>
    <t xml:space="preserve">Relatórios de monitoramento trimestrais. Criação de área livre de pesca no plano de manejo RESEX Lagoa de Jequiá em Alagoas (plano foi p aprovação no ICMBio). </t>
  </si>
  <si>
    <t>Bruno Stefanis Santos Pereira de Oliveira (Instituto Biota)</t>
  </si>
  <si>
    <t>CMA de solicitar para a Petrobrás acesso aos dados do PMP (SIMBA) para os novos integrantes da equipe.</t>
  </si>
  <si>
    <r>
      <t xml:space="preserve">Propor a inclusão de operações específicas de controle e fiscalização da pesca em áreas e períodos críticos de captura acidental de </t>
    </r>
    <r>
      <rPr>
        <i/>
        <sz val="11"/>
        <color rgb="FF000000"/>
        <rFont val="Calibri"/>
        <family val="2"/>
      </rPr>
      <t>S. guianensis</t>
    </r>
    <r>
      <rPr>
        <sz val="11"/>
        <color rgb="FF000000"/>
        <rFont val="Calibri"/>
        <family val="2"/>
      </rPr>
      <t xml:space="preserve"> e</t>
    </r>
    <r>
      <rPr>
        <i/>
        <sz val="11"/>
        <color rgb="FF000000"/>
        <rFont val="Calibri"/>
        <family val="2"/>
      </rPr>
      <t xml:space="preserve"> T. gephyreu</t>
    </r>
    <r>
      <rPr>
        <sz val="11"/>
        <color rgb="FF000000"/>
        <rFont val="Calibri"/>
        <family val="2"/>
      </rPr>
      <t>s, integrando diferentes esferas governamentais.</t>
    </r>
  </si>
  <si>
    <t>memórias e Atas de reuniões, Ofício ICMBio sobre a inclusão das ações no planejamento anual dos orgãos envolvidos</t>
  </si>
  <si>
    <t xml:space="preserve">Tamy Muriel (Ibama), Cristiano Souza (Ibama-RS), Sergio Estima (NEMA), Camila Domit (UFPR), Pedro Fruet (Kaosa, FURG), Luthiana Carbonell (IMA/SC) </t>
  </si>
  <si>
    <t>Necessidade de fornecer a base técnica para os orgãos de fiscalização. Incluir na base técnica informações sobre a captura intencional (caça). Importância de sistematizar dados do PMP, e outras fontes, e encaminhar ao Ibama, indicando áreas e épocas de maior captura incidental de cetáceos. Promover o debate sobre as propostas de fiscalização e indicar problemas prioritários.</t>
  </si>
  <si>
    <t>Sem novas informações do articulador, portanto continua como Ação em andamento com problemas de realização.</t>
  </si>
  <si>
    <t>Sem informações na Monitoria 3, contactar o articulador antes da próxima monitoria e avaliar se a ação vai continuar ou se deve ser excluída.</t>
  </si>
  <si>
    <t>Ação não executada. Equipe de fiscalização da APA da Baleia Franca encontra-se reduzida, sem expertise para operações marinhas, e a embarcação está em Florianópolis (fora da UC) por falta de contrato com marina e piloto na região da APA. Porém ações por terra com enfoque na identificação de embarcações de pesca próximas à costa, em área proibida para a modalidade de arrasto, estão sendo realizadas. Autuações pelo PREPS de embarcações de pesca industriais, por pescar em local proibido pela modalidade de arrasto, foram realizadas dentro da UC em 2022. Plano de fiscalização para 2023, enfocando ações de fiscalização de embarcações de pesca na temporada de baleia-franca, está previsto no planejamento da Unidade, mas depende de fiscais de outras UC´s e de articulação com o NEPOM/PF para operações conjuntas. A Pandemia de Covid-19 foi uma dos principais responsáveis pelo atraso na ação.</t>
  </si>
  <si>
    <t>Identificação de embarcações próximos à costa, em locais proibidos para a pesca de arrasto. Autuações de proprietários de embarcações industriais pelo PREPS, por pesca em local proibido no interior da APABF, foram realizadas por fiscal da UC.</t>
  </si>
  <si>
    <t>Não há contrato com marina para guarda da embarcação dentro da APABF, assim como não há piloto contratado. A equipe de fiscalização da UC está reduzida. Falta capacitação dos fiscais da UC para ações de fiscalização marinhas. Pandemia de Covid-19.</t>
  </si>
  <si>
    <t>O GAT recomenda que de julho à novembro de 2023 sejam feitas as ações de fiscalização e que o ICMBio e os órgão de fiscalização se capacitem e equipem para tal. O GAT irá gerar documento indicando a importancia de ações de ficalização para proteção da baleia-franca para os órgãos de fiscalização.</t>
  </si>
  <si>
    <t>Ofícios solitando a retomada do programa, proposta encaminhada aos órgaos competentes</t>
  </si>
  <si>
    <t xml:space="preserve">Estava-se esperando a revisão da IN12/12 - emalhe SE/S porém a SAP não deu continuídade ao processo de revisão, onde iria-se propor a obrigação de um Programa de observador de Bordo Científico nas pescarias de emalhe SE/S </t>
  </si>
  <si>
    <t>Só encaminhar um ofício como produto é muito pouco e pouco efetivo acretido que essa proposta tem que entrar na revisão da IN 12/12</t>
  </si>
  <si>
    <t xml:space="preserve">A Paula Salge não está mais no CEPSUL e o Eron Tamar está aposentado  </t>
  </si>
  <si>
    <t>Existe a Portaria IBAMA nº 29, de 31 de dezembro de 2002, que regulamenta os Acordos de Pesca. A SAP/MAPA esta aberta a estimular e contribuir na elaboração de acordos de pesca locais. O LABMMAR, Laboratório de Monitoramento por Métodos Acústicos da Ressurgência, que atua subsidiariamente na observação visual e Acústica de cetáceos na Região do Cabo Frio encontra-se temporariamente com seus equipamentos de fundo desconectados.</t>
  </si>
  <si>
    <t>Imagens e gravações nos períodos de JUL, AGO, SET de 2022.</t>
  </si>
  <si>
    <t xml:space="preserve">Falta de recursos para compra e instalação de novas tecnologias. Não foram recebidas demandas de contribuição da SAP/MAPA em acordos de pesca locais. </t>
  </si>
  <si>
    <t>Marcus Vinícius da Silva Simões (IEAPM/MB) e Murillo César Céspedes Campos (SAP/MAPA)</t>
  </si>
  <si>
    <t>Proposta com minuta já aprovada pelos jurídicos e pronta para assinatura, sendo que o problema hoje para a assinatura é jurídico.</t>
  </si>
  <si>
    <t xml:space="preserve">Proposta encaminhada e já aprovada pelo jurídico. </t>
  </si>
  <si>
    <t>Vontade política</t>
  </si>
  <si>
    <t>Leandro Aranha (IBAMA)</t>
  </si>
  <si>
    <t>Apesar de termos feito a ação e concluido o produto, não atingimos o resultado esperado. Assim,  o GAT entendeu que é preciso estender o prazo e articular a assinatura da recomendação pelo MMA.</t>
  </si>
  <si>
    <t xml:space="preserve">Rodrigo Genoves (FURG, KAOSA), Ignácio Moreno (UFRGS), Camila Domit (UFPR), Carolina Bezamat (UFSC), Leonardo Flach (Instituto Boto Cinza), Luciano Dalla Rosa* (FURG); Juliana Di Tullio (FURG, KAOSA), Alexandre Azevedo (MAQUA/UERJ), Pedro Castilho (UDESC), Marta Cremer (Univille), Paulo Ott (GEMARS), Eric Medeiros (IPEC), Luthiana Carbonell (IMA/SC)  </t>
  </si>
  <si>
    <r>
      <t xml:space="preserve">Houve 5 relatos de encalhes de S.guianensis, todos com regsitros fotográficos e coordenadas geográficas pelo NGI São Luis e CMA. Em um deles foi possível realizar a coleta de material biológico para análises complementares. Já existe o PMP que coleta dados de </t>
    </r>
    <r>
      <rPr>
        <i/>
        <sz val="11"/>
        <color theme="1"/>
        <rFont val="Calibri"/>
        <family val="2"/>
        <scheme val="minor"/>
      </rPr>
      <t xml:space="preserve"> S. guianensis e T. gephyreus, </t>
    </r>
    <r>
      <rPr>
        <sz val="11"/>
        <color theme="1"/>
        <rFont val="Calibri"/>
        <family val="2"/>
        <scheme val="minor"/>
      </rPr>
      <t xml:space="preserve">sendo necessária a análise dos dados para atender essa ação. O IPEC está realizando o monitoramento na região de Cananéia/SP, estando, provavelmente, finalizado.                                                           </t>
    </r>
  </si>
  <si>
    <t>Não foram feitas publicações mas foram sistematizadas informações de encalhes de S. guianensis no Estado do Maranhão referentes ao ano de 2021. Um relatório simplificado está sendo elaborado e será encaminhado ao CMA.</t>
  </si>
  <si>
    <t>Laura Moreira de Andrade Reis (COMOB/ICMBio)</t>
  </si>
  <si>
    <t>Toda a Costa Brasileira</t>
  </si>
  <si>
    <t>Sérgio Estima (NEMA) e Isabel Gonçalves (KAOSA), Heloísa Sá (PCCB), Jonatas Prado (ICMBio/APA-BF), Ingrid Öberg (ICMBio/CMA), Vinícius Vendramini Cesário (Petrobrás), Isac Alves (Articulação SE/S de Pescadores(as)), Andréa Maranho (GREMAR), Cátia Antônia da Silva (UERJ), Luthiana Carbonell (IMA/SC)</t>
  </si>
  <si>
    <t>Litorais de RN, BA, SP, SC, RS, Baía de Sepetiba/RJ</t>
  </si>
  <si>
    <t>O Isac Alves (Articulação SE/S de Pescadores(as)) vêm participando dos fóruns locais de pesca e buscando minimizar os eventos de emalhamento. A UERN, por meio do Projeto Cetáceos da Costa Branca e em parceria com o Centro de Estudos e Monitoramento Ambiental realizou discussões junto à 10 (dez) comunidades de pesca do litoral do Rio Grande do Norte. O articulador encontra-se de licença médica.</t>
  </si>
  <si>
    <t>Participação de  Isac Alves (Articulação SE/S de Pescadores(as) nas reuniões com pescadores na Baia de Sepetiba. Listas de presenças e atas das 10 reuniões com  comunidades de pesca do litoral do Rio Grande do Norte.</t>
  </si>
  <si>
    <t xml:space="preserve">                                                 Buscar informações com Isabel de Ilhéus sobre trabalhos feitos na BA, Ingrid sobre SP e Sérgio Estima sobre RS e alguem da APA BF em SC.         </t>
  </si>
  <si>
    <t xml:space="preserve">Thiago e Carla irão entrar em contato com o articulador, até o dia 09/12, para saber da possibilidade de continuar como articulador.                                                   </t>
  </si>
  <si>
    <t>Curso de capacitação e  aquisição de equipamentos, proposta de programa de capacitação encaminhada para o órgão competente</t>
  </si>
  <si>
    <t>programa de capacitação estruturado</t>
  </si>
  <si>
    <t>Foram realizados em 2022, pós pandemia, dois cursos com início de formação de 3 novos grupos de desemalhe sendo dois em SC e um no RJ. Em 2021 concluimos a formação de um grupo no litoral Norte de SP.</t>
  </si>
  <si>
    <t>Um Grupo novo formado e três em formação. 3 novos cursos realizados</t>
  </si>
  <si>
    <t>Continuidade do processo de formação. Custos altos para aquisição de equipamentos e realização dos cursos.</t>
  </si>
  <si>
    <t>Publicações, Protocolos para determinação de capturas incidentais em animais encalhados</t>
  </si>
  <si>
    <t xml:space="preserve">O protocolo que está sendo elaborado via Remab ajuda na execução da ação (padronização de dados de encalhes). Tem ação específica sobre protocolos (3.8). Exemplo de protocolo de lesões de origem antrópica (base para discussão): https://repository.library.noaa.gov/view/noaa/3679 </t>
  </si>
  <si>
    <t>O PMP coleta dados, define, quando possivel, a causa do óbito de animais encalhados e está previsto o cruzamento de dados com monitoramento pesqueiro. Há definição no PMP sobre quando é caracterizada a interação com pesca dos animais encalhados. É necessária a análise dos dados do PMP para atender esta ação. Há locais onde está previstas esta ação e o PMP não abrange.  Lagoa dos Patos e costa adjacente, litoral norte do RS e Laguna estão sendo monitorado pelo PMP e pela UFSC e no sul do RS a FURG e no norte do RS GEMARS, principalmente para  T. gephyreus.</t>
  </si>
  <si>
    <t>Há muitos dados sendo gerados, mas nenhum ou poucos grupos de pesquisa gerando os resultados esperados para esta ação.</t>
  </si>
  <si>
    <t xml:space="preserve">O ICMBio já recomendou a análise integrada dos dados de pesca e encalhes do PMP ao IBAMA. O IBAMA deve definir com a Petrobrás se o PMP deve incluir estas estimativas. Necessário estimulos/apoio para geração destes resultados. É desejável uma coordenação para agrupar estas informações. </t>
  </si>
  <si>
    <t xml:space="preserve">Lucas Cabral (ICMBio/PARNAMAR Abrolhos), Sergio Estima (NEMA), Maria Aparecida Ramos, Isabel Goncalves (KAOSA), Heloísa Sá (PCCB), Cinthya Gerling (Projeto Golfinho Rotador), Ingrid Öberg (ICMBio/CMA), Bruno Stefanis Santos Pereira de Oliveira (Instituto Biota de Conservação), Ingrid Oberg (CMA), Rodrigo Euzebio (Instituto Geopovos do Mar -IGPM), Catia Antonia da Silva (UERJ), Pedro Benício (IGPM), Andréa Maranho (GREMAR), Biopesca* </t>
  </si>
  <si>
    <t>No RN foi iniciado o Projeto Parceiros do Mar em parceria com o CEMAN e patrocinio da Fundação Engie para a realização de exposições, oficinas e reuniões com pescadores e moradores de áreas litorâneas do litoral do RN, com foco em educação ambiental. Já foram feitas 01 campanha em 2021 e 04 campanhas em 2022 no litoral do RN. Na execução de divulgação semestral do PMP foi abordado também o tema de captura acidental de cetáceos (1 divulgação em 2021 e 1 divulgação em 2022 - 17 comunidades entre RN e CE). Em Fernando de Noronha foram realizadas 02 campanhas em 2021 e 01 em 2022 sobre o tema, pelo Projeto Golfinho Rotador, com patrocinio da Petrobras, por meio da Petrobras Socioambiental.</t>
  </si>
  <si>
    <t>Relatórios das campanhas de educação ambiental e de divulgação do PMP.</t>
  </si>
  <si>
    <t>Flavio Lima</t>
  </si>
  <si>
    <t xml:space="preserve">Avaliar contribuições do PMAP e PMP. Realização de Oficinas envolvendo pesquisadores, órgãos e pescadores na Baía de Sepetiba. Os pescadores de Sepetiba estão abertos para um projeto nesse sentido. Seria importante uma visita técnica aos pescadores da Baía de Sepetiba.  </t>
  </si>
  <si>
    <t>Há reuniões da Articulação SE/S de Pescadores e Pescadoras com lideranças e com comunidades de pesqueiras, mas não foi registrado em atas.</t>
  </si>
  <si>
    <t>Registrar em atas ou memórias de reuniões das reuniões. Não há informações dos pescadores de óbitos de cetáceos na Baia da Sepetiba. O PMP registrou de 01/03/2020 até 28/11/2022 foram registrados 164 botos cinza mortos, por diversas causas, na área do RJ (de Paraty até Saquarema). Sugestão de reunião com pescadores sobre capturas acidentais nas baias do RJ.</t>
  </si>
  <si>
    <t>Pedro Castilho (UDESC)</t>
  </si>
  <si>
    <t xml:space="preserve">Juliana Di Tullio (FURG/KAOSA), Isabel Goncalves (KAOSA), Sérgio Estima (NEMA), Aline Bomfim Ventura (PCCB-UERN/CEMAM), Maria Aparecida, Luthiana Carbonell (IMA/SC) </t>
  </si>
  <si>
    <t>Especialmente a rede de tres malhas e rede de multifilamento. Buscar informação sobre o acordo de pesca na Baía de Marajó (Sotalia). Consultar o Instituto Bicho D`água.</t>
  </si>
  <si>
    <r>
      <t xml:space="preserve">De Itajai até Lagoas dos Patos há Projeto </t>
    </r>
    <r>
      <rPr>
        <i/>
        <sz val="11"/>
        <rFont val="Calibri"/>
        <family val="2"/>
        <scheme val="minor"/>
      </rPr>
      <t xml:space="preserve">Tursiops gephyreus </t>
    </r>
    <r>
      <rPr>
        <sz val="11"/>
        <rFont val="Calibri"/>
        <family val="2"/>
        <scheme val="minor"/>
      </rPr>
      <t xml:space="preserve">com diversos produtos. Há proposta de avaliação dos impactos acusticos sobre os </t>
    </r>
    <r>
      <rPr>
        <i/>
        <sz val="11"/>
        <rFont val="Calibri"/>
        <family val="2"/>
        <scheme val="minor"/>
      </rPr>
      <t>Tursiops gephyreus</t>
    </r>
    <r>
      <rPr>
        <sz val="11"/>
        <rFont val="Calibri"/>
        <family val="2"/>
        <scheme val="minor"/>
      </rPr>
      <t xml:space="preserve"> por PELD/CNPq. Monitoramento passivo por câmaras de populações de </t>
    </r>
    <r>
      <rPr>
        <i/>
        <sz val="11"/>
        <rFont val="Calibri"/>
        <family val="2"/>
        <scheme val="minor"/>
      </rPr>
      <t>Tursiops gephyreu</t>
    </r>
    <r>
      <rPr>
        <sz val="11"/>
        <rFont val="Calibri"/>
        <family val="2"/>
        <scheme val="minor"/>
      </rPr>
      <t>s e de embarcações. Proposta de homologação da cultura pesqueira com o boto como Patrimônio Imaterial Nacional (IPHAN), proposta feita pelos próprios pescadores. Proposta de zoneamento marinho, pensando também os impactos sobre o boto.</t>
    </r>
  </si>
  <si>
    <t xml:space="preserve">Normativa em Laguna/SC de área de exclusão de pesca; avaliação desta normativa, PAB (Plano de Ação do Boto Pescador - IMA/SC), Fórum da Pesca de SC onde há o GT do Boto. </t>
  </si>
  <si>
    <r>
      <t xml:space="preserve">É necessário ver o andamento desta ação para a espécie </t>
    </r>
    <r>
      <rPr>
        <i/>
        <sz val="11"/>
        <rFont val="Calibri"/>
        <family val="2"/>
        <scheme val="minor"/>
      </rPr>
      <t>Sotalia guianensis.</t>
    </r>
    <r>
      <rPr>
        <sz val="11"/>
        <rFont val="Calibri"/>
        <family val="2"/>
        <scheme val="minor"/>
      </rPr>
      <t xml:space="preserve"> A pandemia foi um desafio para alcançar os produtos e comprometarem alguns resultados.</t>
    </r>
  </si>
  <si>
    <t>É necessário ver o andamento desta ação para a espécie Sotalia guianensis. A pandemia foi um desafio para alcançar os produtos e comprometarem alguns resultados.</t>
  </si>
  <si>
    <t>Isabel Goncalves (KAOSA), Sérgio Estima (NEMA), Flávio Lima (UERN, Projeto Golfinho Rotador), Ingrid Öberg (ICMBio/CMA),Vinícius Vendramini (Petrobras), Camila Domit (UFPR), Rodrigo Euzebio (Instituto Geopovos do Mar -IGPM), Catia Antonia da Silva (UERJ), Pedro Benicio (IGPM), Geize dos Santos (SAP/MAPA)</t>
  </si>
  <si>
    <t>A Articulação SE/S de Pescadores e Pescadoras tem colocado como pauta de diversas reuniões os acordos de pesca. Há a expectativa de que a partir de janeiro de 2023 estes acordos avancem. Há propostas pensadas para a Baia de Sepetiba, na Baia de Paraty.</t>
  </si>
  <si>
    <t>Registrar em atas e memórias estas reuniões. Sugestão de iniciar estes acordos por uma localidade, um projeto piloto. Proposta de reunião sobre acordos de pesca no primeiro semestre de 2023 na Baia de Sepetiba. Petrobras sugeriu apresentação do PMP sobre o resultados para os Pescadores da Baia de Sepetiba.</t>
  </si>
  <si>
    <t xml:space="preserve">No momento encontra-se instituída a Rede Nacional Colaborativa para a Gestão Sustentável dos Recursos Pesqueiros - Rede Pesca Brasil, essa rede é estruturada com banco técnico-científico e 10 comitês permanentes CPGs, sendo que associados à temática temos o CPG Demersais Norte e Nordeste, CPG Demersais Sudeste e Sul, CPG Pelágicos Norte e Nordeste, e CPG Pelágicos Sudeste e Sul. A composição dessa rede contempla as esferas da administração pública federal, estadual e municipal e membros da sociedade civil envolvidos com a atividade pesqueira. Destaca-se que foram convidados para compor todos os CPGs o ICMBio, IBAMA e MMA, os quais indicaram os membros titulares e suplentes. Além dos CPGs também está sendo incentivado a participação de membros em outros grupos técnicos como é o caso do Grupo de Trabalho Técnico-Científico de Acompanhamento da Portaria SAP/MAPA nº 356, de 2021 (GTT-Emalhe SP) que contou com a participação de membros do PAN Cetáceos e Toninhas.
Link de acesso das portarias dos CPGs com seus respectivos membros: https://www.in.gov.br/web/dou/-/portaria-sap/mapa-n-1.267-de-16-de-setembro-de-2022-430070561 (CPG Demersais Norte e Nordeste)
https://www.in.gov.br/en/web/dou/-/portaria-sap/mapa-n-1.271-de-16-de-setembro-de-2022-430070640 (CPG Pelágicos Norte e Nordeste)
https://www.in.gov.br/en/web/dou/-/portaria-sap/mapa-n-1.269-de-16-de-setembro-de-2022-430072544 (CPG Demersais Sudeste e Sul)
https://www.in.gov.br/en/web/dou/-/portaria-sap/mapa-n-1.270-de-16-de-setembro-de-2022-430072926 (CPG Pelágicos Sudeste e Sul)                                                                                                                            O processo de execução dos CPGs ainda se encontra em andamento com realização prevista para 2023, entretanto a Rede Pesca Brasil possui um edital de fluxo permanente para inclusão de novos membros no banco técnico-científico </t>
  </si>
  <si>
    <t>Atualmente tem ocorrido a  adesão de participantes do PAN em grupos de trabalho e nos CPGs realizados por esta secretaria, em todos os grupos supracitados os devidos registro e documentação das reuniões vêm sendo realizados para construção de futuros produtos como relatórios finais e atos de reunião.</t>
  </si>
  <si>
    <t xml:space="preserve">A implementação da Rede Pesca Brasil conta com um banco técnico-científico que irá subsidiar a SAP/MAPA, composto por pesquisadores, técnicos e profissionais de notório saber com atuação comprovada em pesquisa relacionada à pesca. A forma de seleção dos membros do banco técnico-científico é feita através de edital de fluxo contínuo, essa forma de seleção permite a participação de pesquisadores ligados ao PAN desde que os mesmos participem do certame proposto. A sardinha verdadeira e da boca torta, presas de cetáceos, estão com sua população reduzida na Baia de Sepetiba. A provavel causa, segundo os pescadores, é a pesca industrial e a poluição e os efeitos de diversas pesquisas sismicas na área. </t>
  </si>
  <si>
    <t xml:space="preserve">Fomentar envolve recursos financeiros. </t>
  </si>
  <si>
    <t>A SAP/MAPA concluiu em 2021 o Projeto REBYC-LAC II e apresentou propostas de Planos de Gestão do camarão e as experiências com BRDs nas regiões N/NE, S/SE e Central, os quais serão aprovados nas reuniões dos Comitês Permanentes de Gestão e Uso Sustentável dos Recursos Pesqueiros. A SAP ainda aguarda o encerramento da Chamada CNPq, que tem o prazo de encerramento até dezembro de 2022, que tem por objetivo o ordenamento da pesca marinha, focada nos grupos de peixes demersais, pelágicos e camarões norte e nordeste. O resultado dos projetos indicará a situação dos estoques e áreas de pesca observando a abrangência das pescarias e o impacto da possível sobrepesca de presas de cetáceos</t>
  </si>
  <si>
    <t>Desde o último encontro não houveram novos produtos relacionados às demandas em questão, os resultados obtidos anteriormente já foram enviados para que seja discutido e avaliado.</t>
  </si>
  <si>
    <t>É de extrema importância a discussão dos resultados já encaminhados para o grupo PAN sejam discutidas em momento oportuno, desta forma será possível avaliar as ações para redução do bycatch. Os problemas identificados estão diretamente ligados a resistência da  adesão dos equipamentos por parte do setor pesqueiro, os quais podem ser intensificados conforme a regionalidade onde os experimentos foram conduzidos.</t>
  </si>
  <si>
    <t>Maria Aparecida Ramos, Jocemar Mendonca (IP), Leandro Aranha (ICMBio), Paula Salge (ICMBio/CEPSUL), Rafela Mourão (ICMBio/CEPNOR), Sabrina de Oliveira (SINDIPI), Geize dos Santos (SAP/MAPA)</t>
  </si>
  <si>
    <t>Ação não iniciada.</t>
  </si>
  <si>
    <t>Articulador mudou de lotaçã oe não tem exercido seu papel nesta ação.</t>
  </si>
  <si>
    <t>Sem informações</t>
  </si>
  <si>
    <t xml:space="preserve">Promoção da melhoria da sanidade e bem-estar dos cetáceos marinhos </t>
  </si>
  <si>
    <t>Memórias de reunião, ofícios; documento técnico com especificações sobre a estrutura mínima dos Centros de reabilitação</t>
  </si>
  <si>
    <t xml:space="preserve"> Leandro Aranha (ICMBio)</t>
  </si>
  <si>
    <t>Fernanda Attademo (ICMBio/CMA); Leandro Valentim (CGMAC/IBAMA); Bárbara Carpeggiani (Petrobrás); Flávio Lima (UERN, Projeto Golfinho Rotador), Luciano Reis (Instituto Mamíferos Aquáticos), Paula Canabarro* (CRAM/FURG), Valéria Ruoppolo (Aiuká, IFAW), Rodolfo  Pinho da Silva Filho (Aiuká), Augusto Boaviagem (PCCB),  Bruno Stefanis Santos Pereira de Oliveira (Instituto Biota de Conservação), Andréa Maranho (GREMAR)</t>
  </si>
  <si>
    <t xml:space="preserve"> AP, PA, MA; Areias Branca (RN); Natal (RN); Litoral de AL, BA e ES; </t>
  </si>
  <si>
    <t xml:space="preserve">Estados da Região Norte do Brasil; Litoral do RN, AL, BA e ES; Áreas de ocorrência de PMP  </t>
  </si>
  <si>
    <t>Os critérios para instalação dos Centros e reabilitação da fauna devem ser discutidos e validados pela REMAB. Avaliar a inclusão de instituições que possuem Centros de reabilitação na REMAB. Necessidade de profissionais com experiência. Necessidade de interlocução com outros Centros e grupos (envolve outras espécies como aves, tartarugas), para determinar uma estrutura mínima em documento único. Bárbara se disponibilizou a contribuir na elaboração do documento com as especificações técnicas. Realizar workshop para discutir a 3.1 e 3.2.</t>
  </si>
  <si>
    <t>O CRAS (Centro de Reabilitação de Animais Silvestres) para Cetáceos em Alagoas já deveria está concluído, mas a empresa que iria arcar com a conclusão perdeu a janela do licenciamento e tivemos uma atraso de 12 meses. Centro de Reabilitação de Animais Silvestres do Projeto Cetáceos da Costa Branca / Universidade do Estado do Rio Grande do Norte (CRAS PCCB-UERN) implantado e em funcionamento em Areia Branca-RN, com estrutura, equipe, material e equipamentos  disponíveis para atendimento de cetáceos.  AUTORIZAÇÃO DE MANEJO DA FAUNA SILVESTRE Nº 2408.12567/2022-RN. SISFAUNA/IBAMA - IDEMA. O Ceará está reestruturando seu CRAS. A Aquasis também está ampliando sua estrutura para atendimento e reabilitação de cetáceos marinhos no Ceará. Previsão de construção de novos CRAS no Norte do RJ e ES através de novo contrato do PMP nessa região.</t>
  </si>
  <si>
    <t>CRAS de Alagoas instalado em 60% com recursos próprios. CRAS PCCB-UERN em funcionamento e autorizado.</t>
  </si>
  <si>
    <t>Bruno Stefanis Santos Pereira de Oliveira  (Instituto Biota); Flávio Lima (UERN e PGR); Leandro (IBAMA)</t>
  </si>
  <si>
    <r>
      <t xml:space="preserve">Buscar as informações da situação dos CRAS nos demais estados. Ainda não foi produzido documento técnico com especificações sobre a estrutura mínima dos Centros de Reabilitação de Cetáceos (tamanhos de piscinas, equipes etc). </t>
    </r>
    <r>
      <rPr>
        <sz val="11"/>
        <color rgb="FFFF0000"/>
        <rFont val="Calibri"/>
        <family val="2"/>
        <scheme val="minor"/>
      </rPr>
      <t>Revisão da IN 03/2002/IBAMA? Há a proposição similar no PAN Peixe-boi Marinho. IN de locais de reabilitação (CMA - Karen, Fernanda, Thiago e Valdinei)?</t>
    </r>
  </si>
  <si>
    <t>Buscar as informações da situação dos CRAS nos demais estados. Ainda não foi produzido documento técnico com especificações sobre a estrutura mínima dos Centros de Reabilitação de Cetáceos (tamanhos de piscinas, equipes etc). Revisão da IN 03/2002/IBAMA? Há a proposição similar no PAN Peixe-boi Marinho. IN de locais de reabilitação (CMA - Karen, Fernanda, Thiago e Valdinei)?</t>
  </si>
  <si>
    <t xml:space="preserve">Fernanda Attademo (ICMBio/CMA); Leandro Valentim (CGMAC/IBAMA); Milton Marcondes (IBJ); Cristiane Kolesnikovas (R3 animal); Paula Canabarro* (CRAM/FURG), Valéria Ruoppolo (Aiuká, IFAW), Augusto Boaviagem (PCCB), Andréa Maranho (GREMAR), Cláudia Nascimento (Kanaloa/Mineral) </t>
  </si>
  <si>
    <t xml:space="preserve">Incluir na IN proposta os demais mamíferos aquáticos. 
Apesar de existir as IN 03/2002 e IN 22/2012, falta normatização sobre reabilitação de cetáceos. Revisão da IN 03/2002. Incluir a estrutura mínima dos Centros de Reabilitação. Avaliar a viabilidade da ação diante da possibilidade de revisão da IN 03. Realizar workshop para discutir a 3.1 e 3.2.  </t>
  </si>
  <si>
    <t>Esta ação ainda não foi iniciada, mas os protocolos e guias de reabilitação estão em fase de revisão no CMA/ICMBio.</t>
  </si>
  <si>
    <t>Fernanda Loffler Niemeyer Attademo (CMA/ICMBio)</t>
  </si>
  <si>
    <t>Há a IN de Locais de Reabilitação em discussão no ICMBio, porém ela não inclui a reabilitação de cetáceos encalhados.</t>
  </si>
  <si>
    <t>João Arnaldo (CMA/ICMBio)</t>
  </si>
  <si>
    <t>Cristiane Kolesnikovas (R3 Animal), Luciano Reis (Instituto Mamíferos Aquáticos), Kátia Groch (USP), Augusto Boaviagem (PCCB),  Camila Domit (UFPR), Salvatore Siciliano (Fiocruz), Adriana Colosio (IBJ), Josué Díaz (USP), José L. Catão-Dias (USP); Victor Hugo Brunaldi Marutani* (Paraná), Lara Borges Keid (USP), Milton Marcondes (IBJ), Leandro Aranha (ICMBio), José Martins (CGR), Samira Costa da Silva (USP)</t>
  </si>
  <si>
    <t xml:space="preserve">Submetido o artigo de revisão " Identificação e classificação de patógenos com risco potencial de impactar as populações de cetáceos marinhos, como critério para efetivação de ações de conservação." para a revista BioBrasil na edição especial do PAN. </t>
  </si>
  <si>
    <t>Artigo submetido para a BioBrasil com o código de submissão 2271, aguardando revisão.lista e descrição de patógenos que acometem os cetáceos</t>
  </si>
  <si>
    <t>Fernanda Loffler Niemeyer Attademo (CMA/ICMBio) e Cristiane K. M. Kolesnikovas (Associação R3 Animal)</t>
  </si>
  <si>
    <t>O artigo envolveu a participação de pesquisadores nacionais e internacionais, tanto colaboradores do PAN como convidados.</t>
  </si>
  <si>
    <t>Publicações (Artigos científicos; 
Relatório técnico); Lista dos patógenos, com direcionamento de prioridades de recursos e pesquisas; Listagem online de patogenos que possa ser constantemente alimentada pelos pesquisadores brasileiros, conforme foram sendo identificados novos agentes.</t>
  </si>
  <si>
    <t>Fernanda Attademo (ICMBio/CMA); José Laílson (MAQUA/UERJ); Gláucia Sousa (ICMBio/CMA), Leonardo Flach (Instituto Boto Cinza), Kátia Groch (USP), Augusto Boaviagem (PCCB), Cristiane Kolesnikovas (R3 Animal), Cláudia Nascimento (Kanaloa/Mineral) e Daphne Wrobel (Econservation), Camila Domit (UFPR), José Martins (CGR)</t>
  </si>
  <si>
    <t>Esta ação é complementar ao Objetivo 10 (perda de habitat). Importância do fortalecimento da capacitação e comunicação no tema (interface PAN e REMAB), com particpiação das pessoas que participam de grupos internacionais. Envolver o articulador em discussões sobre o Indice de Saúde. Observa-se que o IS tem piora no litoral do PR, SP e RJ. Foco nas patologias emergentes recomendadas pela CIB como prioritárias para o próximo comitê científico, principalmente toxoplasma, brucelose e morbilivírus.</t>
  </si>
  <si>
    <t xml:space="preserve">O PMP está analisando contaminantes e doenças, já com algumas publicações e relatórios. Tursiops gephyreus e Sotalia guianensis . Há estudos com jubartes (Megaptera novaeangliae) pela R3 Animal. </t>
  </si>
  <si>
    <t>Algumas publicações e relatórios do PMP.</t>
  </si>
  <si>
    <t>José Martins (CGR)</t>
  </si>
  <si>
    <t xml:space="preserve">Marcos Rossi (UFRB); Flávio Lima (UERN, Projeto Golfinho Rotador); Fernanda Attademo (ICMBio/CMA); André Barreto (UniVali); Artur Andriolo (UFJF, Instituto Aqualie), Pedro Fruet (Kaosa, FURG); Paulo César Simões-Lopes (UFSC); Ignácio Moreno (UFRGS); Liliane Lodi (Instituto Mar Adentro), Barbara Carpeggiani (Petrobras), Leandro Valentim (Ibama), Marta Cremer (Univille), Leonardo Wedekin (Socioambiental), Andréa Maranho (GREMAR), Karen Lucchini (CMA)  </t>
  </si>
  <si>
    <t xml:space="preserve">Litorais do RN, PE, BA, ES, RJ, SP, SC, PR e RS. </t>
  </si>
  <si>
    <t>1) Monitoramento a fim de avaliar os padrões comportamentais e possíveis impactos antrópicos sobre cetáceos no litoral  do estado de SP em andamento. 2) Projeto de Pesquisa PMAP Científico que estuda o comportamento de odontocetos nas imediações do navio de prospecção sísmica. 3) Avaliação do impacto do aumento da turbides das águas na foz do Rio Doce e adjacências decorrentes do rompimento da Barragem de Fundão em Mariana, MG. 4) Projeto de Monitoramento de Cetáceos (PMC) na Baia de Santos, oriundo de licenciamento ambiental. 5) Projeto de Monitoramento Acustica na Baia de Santos, acompanha as atividades sismicas e os dados serão relacionados ao PMC. 6) PMP está analisando o timpano dos cetáceos encalhados, que pode trazer elementos de impactos da sismicas sobre o comportamento dos cetáceos.</t>
  </si>
  <si>
    <r>
      <t>1) Resumos publicados em congresso, 2) Relatórios técnicos apresentados para FEST/Renova e outras publicações.</t>
    </r>
    <r>
      <rPr>
        <sz val="11"/>
        <color rgb="FFFF0000"/>
        <rFont val="Calibri"/>
        <family val="2"/>
        <scheme val="minor"/>
      </rPr>
      <t xml:space="preserve"> </t>
    </r>
  </si>
  <si>
    <t>Karen Lucchini (CMA/ICMBio) e Artur Andriolo (UFJF, Institiuto Aqualie)) e Leandro (IBAMA)</t>
  </si>
  <si>
    <t>Relatos dos pescadores colocam que pesquisas sismicas têm deixado animais confusos na Baia de Sepetiba. Os pescadores colocam a que a grande luminosidade oriunda do gande numero de embarcações na baia de sepetiba pode resultar impactos sobre os cetáceos. Na Baia de Guanabara foi constatado que o grande numero de embarcações alterou a área de uso dos cetáceos.</t>
  </si>
  <si>
    <t>Adicionar Espirito Santo</t>
  </si>
  <si>
    <t>É importante a elaboração e divulgação do protocolo de coleta, armazenamento e transporte das amostras. Assim como o sistema de gerenciamento das amostras armazenadas.  Divulgar a planilha e diretrizes do CMA (por exemplo, via Nota Técnica) para as instituições que atuam no PMP, Remab e outras iniciativas. Discutir com Centros que já possuem bancos de amostras, como o Cemave.</t>
  </si>
  <si>
    <t>O ICMBio propôs ao PMP/Petrobras para que todas as instituições integrantes alimentassem banco de dados de amostras coletadas.</t>
  </si>
  <si>
    <t>Falta de definição de local para centralizar o banco de dados.</t>
  </si>
  <si>
    <t>Leandro (IBAMA) e Barbara (Petrobras)</t>
  </si>
  <si>
    <t xml:space="preserve">Verificar com a Petrobras e IBAMA se este banco de dados está sendo alimentado. O banco de dados do CEMAVE/ICMBio de albatrozes e cetreis pode ser um modelo para este banco de dados. </t>
  </si>
  <si>
    <t>Ingrid (ICMBio/CMA)</t>
  </si>
  <si>
    <t xml:space="preserve">Analisar e revisar as normativas referentes à soltura de cetáceos no Brasil </t>
  </si>
  <si>
    <t>Fernanda Attademo (ICMBio/CMA); Cristiane Kolesnikovas (R3 Animal); Leandro Valentim (CGMAC/IBAMA); Augusto Boaviagem (PCCB), Cláudia Nascimento (Kanaloa/Mineral)</t>
  </si>
  <si>
    <t>A IN Ibama 179/2008 foi revogada pela IN ICMBio 23/2014. Verificar se já foi feita alguma proposta de mudança de norma por parte do CMA.</t>
  </si>
  <si>
    <t>Em 2021 foi iniciada a revisão das normativas de soltura, porém por diversos motivos esta ação foi paralisada até o momento. Os protocolos de soltura foram construidos, faltando a revisão e finalização.</t>
  </si>
  <si>
    <t xml:space="preserve">Proposta da normativa elaborada e encaminhada; e Protocolo de reintrodução publicado  </t>
  </si>
  <si>
    <t xml:space="preserve">Fernanda Attademo (ICMBio/CMA), Valéria Ruoppolo (Aiuká, IFAW),  Rodolfo  Pinho da Silva Filho (Aiuká), Luciano Reis (Instituto Mamíferos Aquáticos), Aline Bomfim Ventura (PCCB-UERN/CEMAM), Adriana Miranda (ICMBio/CMA), Paula Canabarro* (CRAM/FURG); André Barreto (UNIVALI); Camila Domit (UFPR); Elitieri Neto* (MAQUA); Glaucia Sousa (ICMBio/CMA), Flávio Lima (UERN, Projeto Golfinho Rotador); Daniel Solon (PCCB, CEMAM); Simone Almeida (UFRN), Ingrid Öberg (ICMBio/CMA), Augusto Boaviagem (PCCB), Adriana Miranda (CMA), Juan Flores (CMA), Pedro Castilho (UDESC), Andréa Maranho (GREMAR), Cláudia Nascimento (Kanaloa/Mineral), Leandro Aranha (ICMBio) </t>
  </si>
  <si>
    <t>Em 2021 foi iniciada a revisão das normativas de encalhe e soltura, porém por diversos motivos esta ação foi paralisada até o momento. Os protocolos de encalhe e soltura foram construidos, faltando a revisão e finalização.</t>
  </si>
  <si>
    <t>Cristiane Kolesnikovas (R3 animal)</t>
  </si>
  <si>
    <t xml:space="preserve">Luciano Réis* (IMA), Fernanda Attademo (ICMBio/CMA); Karina Groch (PBF), Mariana Batha Alonso (UFRJ), Kátia Groch (USP), Augusto Boaviagem (PCCB), Gláucia Sousa (ICMBio), Camila Domit (UFPR), Cláudia Nascimento (Kanaloa/Mineral), Juan Flores (CMA), Salvatore Siciliano (Fiocruz), Milton Marcondes (IBJ)  </t>
  </si>
  <si>
    <t>Houve a reunião de trabalho onde se discutiu a necessidade para protocolos para: monitoramento de doenças, sendo o primeiro o morbilibirus; e houver encalhes em massa (vivos ou mortos).</t>
  </si>
  <si>
    <t>Falta de recursos previsto e sobrecarga nos articuladores e colaboradores.</t>
  </si>
  <si>
    <t xml:space="preserve">Flávio Lima (UERN, Projeto Golfinho Rotador), Karina Groch (PBF), Cláudia Nascimento (Kanaloa/Mineral) </t>
  </si>
  <si>
    <t>O CMA fez proposta de normativa, mas está no jurídico do ICMBio com a sugestão de separar cetáceos de sirênios. A de sirênios está para ser assinada pelo MMA. A de cetáceos está em análise jurídica no ICMBio ou MMA. Foi produzido guia de interação com mamíferos aquáticos em 2019.</t>
  </si>
  <si>
    <t>Guia de interação com mamiferos Aquáticos publicado pelo CMA/ICMBio. As propostas de normativas foram feitas pelo CMA/ICMBio. (Documentos SEI XX e XX).</t>
  </si>
  <si>
    <t>Fernanda Attademo (ICMBio/CMA); Flávio Lima (UERN, Projeto Golfinho Rotador), Daniel Solon (PCCB, CEMAM), Aline Bomfim Ventura (PCCB-UERN/CEMAM), Haydée Andrade Cunha (MAQUA/UERJ); Tatiana Lemos Bisi (MAQUA/UERJ), Augusto Boaviagem (PCCB), Afonso Bainy (UFSC),
Karim Luchmann (UDESC), Rysónely Maclay de Oliveira (PCCB-UERN)</t>
  </si>
  <si>
    <t>UFSC está padronizando análises de biomarcadores bioquimicos e moleculares através do PMP e PMC.</t>
  </si>
  <si>
    <t>Articulador estava com dificuldades. Numero de amostras baixo para conclusões.</t>
  </si>
  <si>
    <t>Barbara (Petrobras) e Leandro (IBAMA).</t>
  </si>
  <si>
    <t>Verificar se o articulador ainda se dispõe a continuar nesse papel. Entrar em contato com todo os colaboradores para buscar informações. Verificar se a Rysónely Maclay de Oliveira (PCCB-UERN) gerou artigos ou dados sobre o tema. A participação do PMP para esta ação é pequena, pois as carcaças normalmente estão em estágio de decomposição avançada. A fonte principal é o PMC, pois há amostragem de animais vivos.</t>
  </si>
  <si>
    <t>Fernanda (CMA)</t>
  </si>
  <si>
    <t>Relatórios de acompanhamento, publicações.</t>
  </si>
  <si>
    <t xml:space="preserve">Luciano Reis (Instituto Mamíferos Aquáticos), Paulo César Simões-Lopes (UFSC); Carolina Bezamat (UFSC); Pedro Castilho (UDESC); Rodrigo Genoves (FURG, KAOSA); Camila Domit (UFPR); André Barreto (UNIVALI); Leonardo Flach (Instituto Boto Cinza); Ignácio Moreno (UFRGS); Karina Groch (PBF), Alexandre Azevedo (MAQUA/UERJ), Camila Domit (UFPR), Marta Cremer (Univille), Paulo Ott (GEMARS), Leonardo Wedekin (Socioambiental)  </t>
  </si>
  <si>
    <t xml:space="preserve">O PMP e PMC fazem fotoidentificação de cetáceos, inclusive de lesões na pele. O articulador assumiu responsabilidades que podem inviabilizar </t>
  </si>
  <si>
    <t>https://link.springer.com/article/10.1007/s42991-022-00299-3</t>
  </si>
  <si>
    <t>Articulador com outros focos profissionais.</t>
  </si>
  <si>
    <t>Concluida na Monitoria 2. O tema foi inserido no Plano Nacional de Combate ao Lixo no Mar, publicado em 2019 pelo Ministério do Meio Ambiente.</t>
  </si>
  <si>
    <t>http://antigo.mma.gov.br/images/agenda_ambiental/lixo-no-mar/Plano-Nacional-de-Combate-ao-Lixo-no-Mar.pdf</t>
  </si>
  <si>
    <t>Concluido.</t>
  </si>
  <si>
    <t xml:space="preserve">Avaliar a ingestão de lixo por cetáceos marinhos </t>
  </si>
  <si>
    <t>Publicação conjunta (diferentes instituições), publicações.</t>
  </si>
  <si>
    <t>Juliana Di Tullio (FURG/KAOSA), Adriana Colosio (IBJ); Hernani Ramos(IBJ); Waltiane Bonfim (Biota); Suelen Goulart (R3 Animal), Cristiane Kolesnikovas (R3 Animal), Fernanda Attademo (ICMBio/CMA), Camila Ataliba (CMA), Andréa Maranho (GREMAR), José Martins (CGR)</t>
  </si>
  <si>
    <t xml:space="preserve">Existe workshop planejado pela AQUASIS para tratar deste assunto: elaboração do Plano de Ação de Monitoramento e Redução da Contaminação da Biota Marinha por Resíduos Plásticos no Nordeste do Brasil. </t>
  </si>
  <si>
    <t>Cristiane K. M. Kolesnikovas (Associação R3 Animal) e Milton Marcondes (IBJ)</t>
  </si>
  <si>
    <t>Os resultados tem indicado muito lixo ingerido por aves e pouco por cetáceos. Sugestão de agrupar todas as informações geradas por diversas instituições sobre o tema.</t>
  </si>
  <si>
    <t>Reforçar o envolvimento dos pescadores e pescadoras (trazer redes perdidas para terra, por exemplo). Avaliar convidar a Ecosurf para colaboração. Os produtos deveriam refletir a necessidade de articulação entre as instituições. Apresentar o PAN (carta ou email) ao MCTI e convidar os coordenadores dos GAMs para colaborar com a ação (identificar quais ações do PAN possuem relação com a Década do Oceano). Convidar colaboradores das instituições da Remab.</t>
  </si>
  <si>
    <t xml:space="preserve">Campanhas realizadas em mídia social de diversos grupos de pesquisa - além de açoes de limpeza de praia - As atividades relacionadas com as mídias e resulatdos no ambito do PMP-BS conribuirão com esta açao </t>
  </si>
  <si>
    <t>Midias sociais e entrevistas/açoes de praia (ex. açoes do Biopesca e de diversas outras instituiçoes)</t>
  </si>
  <si>
    <t>Integrar esta atividade com uma açao de pesquisa no ambito do monitoramento de interacao com lixo, visto o topico ter um novo grupo de discussao no ambito da IWC (Task team  marine debris)</t>
  </si>
  <si>
    <t>Estimular a comunidade academica para desenvolvimento novos estudos e compilacao do conhecimento atual sobre integraçao lixo e mamiferos marinhos, assim como realizar atividades junto à comunidades locais para realização de campanhas e material de divulgação para redução do lixo marinho.</t>
  </si>
  <si>
    <t xml:space="preserve">
Materiais de divulgação; registros de campanhas de fiscalização e informação.
</t>
  </si>
  <si>
    <t>Envolver outros setores na implementação das ações (ex. Marinha, Portos, Turismo, Indústria Pesqueira e Associações de pescadores, Setor Náutico, etc.). Um articulador do IBAMA ou Anvisa seria mais interessante, porque são as agências responsáveis pela fiscalização desta problemática.</t>
  </si>
  <si>
    <t xml:space="preserve">Na APA Marinha Litoral Centro de SP, da qual o CMA participa do Conselho Gestor e da Câmara de Pesca foi instituído o Projeto mar sem Lixo, no qual os pescadores são pagos pelo serviço ambiental de trazer o lixo que recolhem das redes. O programa vem funcionando e tem potencial para ser expandido para outras áreas Faz parte da política de pagamento por serviços ambientais do estado. </t>
  </si>
  <si>
    <t>Não houve comunicação com os demais colaboradores, o que deve ser melhorado.</t>
  </si>
  <si>
    <t>Ingrid Öberg</t>
  </si>
  <si>
    <t xml:space="preserve">Seria interessante chamar a gestora da APA a participar desta ação e expandir para outras áreas. </t>
  </si>
  <si>
    <t>Reforçar o papel da articulação por parte do Plano Nacional de Combate ao Lixo Marinho. Detalhar locais prioritários. Avaliar a pertinência da ação na Avaliação de Meio Termo, diante da dificuldade de implementação da mesma no âmbito do PAN. Necessidade de um articulador que trabalhe na área.</t>
  </si>
  <si>
    <t>Articulador mudou de lotação</t>
  </si>
  <si>
    <t>Sem informações com sugestão de exclusão.</t>
  </si>
  <si>
    <t>O custo foi pensado inicialmente para realizar oficina para levantamento da percepção de especialistas sobre as fontes e elaboração de documento. Avaliar a necessidade de estimar melhor o custo. Início das atividades para sudeste e sul do Brasil onde já há ações de monitoramento. Necessidade de mais colaboradores (e retorno dos colaboradores atuais). Destacar o Litoral do Nordeste nas localidades. Seria importante ter uma lista de áreas prioritarias para iniciar esta ação.</t>
  </si>
  <si>
    <t>Não tenho informaçao de pesqusiadores que estejam monitorando fontes, mas esta é uma demanda da Decada do Oceano e devemos reavaliar na oficina se mantemos com esta redaçao ou podemos alinhar melhor</t>
  </si>
  <si>
    <t>Reavaliar na oficina se mantemos com esta redaçao ou podemos alinhar melhor</t>
  </si>
  <si>
    <t>Diminuição da poluição dos ambientas marinhos e contaminação de cetáceos marinhos</t>
  </si>
  <si>
    <t>Aline Bomfim Ventura (PCCB-UERN/CEMAM), Tatiana Lemos Bisi (MAQUA/UERJ), Rafael Lourenço* (IO-USP), Amauri Menegario (UNESP), Afonso Bainy (UFSC)</t>
  </si>
  <si>
    <t xml:space="preserve">Flavio da UERN irá encaminhar resumo das análises de micronutrientes do PMP Potiguar.  O PMP e o PMC coletam amostras para analises sobre alguns micronutrientes de cetáceos marinhos, porém não tem como objetivo estos resultados desta ação. Houve levantamento bibliográfico pelo PMP sobre análises de micropoluentes que pode ser importante para esta ação. O Maqua/UERJ e a PUC/RJ fazem análises de micronutrientes para diversos PMPs.                    </t>
  </si>
  <si>
    <t>Os resultados até o momento estão relacionados a condicionantes do licenciamento de exploração e produçao de petróleo. O articulador não responde aos contatos do PAN.</t>
  </si>
  <si>
    <t>Barbara (Petrobras) e Leandro (IBAMA) e Flávio (UERN)</t>
  </si>
  <si>
    <t>O PMP e o PMC coletam amostras para analises sobre alguns micronutrientes de cetáceos marinhos, porém não tem como objetivo estos resultados desta ação. Houve levantamento bibliográfico pelo PMP sobre análises de micropoluentes que pode ser importante para esta ação. O Maqua/UERJ e a PUC/RJ fazem análises de micronutrientes para diversos PMPs.</t>
  </si>
  <si>
    <t xml:space="preserve">Aline Bomfim Ventura (PCCB-UERN/CEMAM), Tatiana Lemos Bisi (MAQUA/UERJ), Mariana Batha Alonso (UFRJ), Rafael Lourenço* (IO-USP), Amauri Menegario (UNESP), Cidelmara Coelho (Petrobras), José Martins (CGR)  </t>
  </si>
  <si>
    <t xml:space="preserve">Tatiana Lemos Bisi (MAQUA/UERJ), Augusto Boaviagem (PCCB), Afonso Bainy (UFSC), Márcia Bícego* (USP), Karim Hahn Lüchmann (UDESC), Cláudia Nascimento (Kanaloa/Mineral) </t>
  </si>
  <si>
    <t>Cristiane* (CGEMA-IBAMA), Fernanda Attademo (ICMBio/CMA), Flávio Lima (UERN, Projeto Golfinho Rotador); Tatiana Lemos Bisi (MAQUA/UERJ), Augusto Boaviagem (PCCB), Valéria Ruoppolo (Aiuká, IFAW), Rodrigo Cochrane (Petrobras), Cláudia Nascimento (Kanaloa/Mineral)</t>
  </si>
  <si>
    <t xml:space="preserve">Ação estava com bom andamento na M2, como não houve informações do articulador, foi considerada com problemas de andamento. </t>
  </si>
  <si>
    <t>Redução de ocorrência de colisões de embarcações com cetáceos</t>
  </si>
  <si>
    <t>André Barreto (Univali); Fernanda Attademo (ICMBio/CMA); José Lailson (MAQUA-UERJ), Leandro Valentim (CGMAC/Ibama), Rodrigo Tardin (UFRRJ), Sérgio Estima (NEMA), karina Groch (PBF), Liliane Lodi (Instituto Mar Adentro), Bárbara Prates Carpeggiani (Petrobras), Juan Flores (CMA), Adriana Miranda (CMA), Flávio Lima (UERN/Projeto Golfinho Rotador), Artur Andriolo (UFJF/Aqualie), José Martins (CGR)</t>
  </si>
  <si>
    <t>Areia Branca (RN); Porto do Suape/PE; Banco dos Abrolhos (BA); APA Baleia Franca (SC); região costeira do Rio de Janeiro (RJ); região oceânica da Bacia de Santos.</t>
  </si>
  <si>
    <t>Obtivemos 2 anos de dados de Transponders, Marine Traffic, AIS, para a costa do Brasil. Está sendo avaliada a relação entre o tráfico de embarcações e a ocorrência de cetáceos. Avaliação dos riscos no terminal portuario Almirante Barroso</t>
  </si>
  <si>
    <t>Mapeamento de risco na região próxima ao porto de São Sebastião, SP</t>
  </si>
  <si>
    <t>Publicações; 
Mapa de risco de colisão;
Diagnóstico e diretrizes para o monitoramento do impacto das colisões, relatórios.</t>
  </si>
  <si>
    <t>José Martins (Centro Golfinho Rotador)</t>
  </si>
  <si>
    <t>A Reserva de Fauna de Timbau do Sul (REFAUTS) fez nas Baias da Praia da Pipa e Lagoa Guaraiba monitoramento, onde se identificou área de risco de colisão com os cetáceos. Foi criada Camara Técnica para elaborar plano para evitar essas colisões. Em Fernando de Noronha há monitoramento diário das embarcações turisticas com interação com cetáceos na Baia de Santo Antônio e na Baia dos Golfinhos. Na APA-BF e no PARNA de Abrolhos há monitoramentos constantes. Até 2021 havia grupo realizando esta avaliação em Cananéia/SP.</t>
  </si>
  <si>
    <t>Relatórios de Monioramento (REFAUTS) e Relatórios de Infrações (FN).</t>
  </si>
  <si>
    <t>Flavio (UERN)</t>
  </si>
  <si>
    <t>Normalmente as embarcações que trabalham com turismo de observação de cetáceos na BA, ES e SP na região de Ilha Bela não oferecem risos, pois são capacitados e conhecem as regras. Os maiores problemas são outras embarcações, pessoais ou de tursimo não especializado. 25 mil Jubartes no Brasil, com relatos de colisões com embarcações, incluindo o naufrágio de um veleiro em Ilhéus/BA. O IBJ têm feito trabalho de orientação aos velejadores, informando áreas de densidade de ocorrência de jubartes e estratégias para evitar colisões (sons, motores etc).</t>
  </si>
  <si>
    <t>Bárbara Prates Carpeggiani (Petrobras)</t>
  </si>
  <si>
    <t>Daniel Solon (PCCB, CEMAM), karina Groch (PBF), André Barreto* (Univali), José Martins (CGR)</t>
  </si>
  <si>
    <t xml:space="preserve">Avaliar a ação considerando o conjunto de ações do objetivo. Recomendo a elaboração de uma Nota Técnica (ICMBio/CMA) que oriente os procedimentos para realização da avaliação de risco de colisão entre embarcações e grandes cetáceos marinhos, de forma que possam ser realizadas também no âmbito dos projetos de monitoramento de cetáceos requeridos como condicionantes ambientais de empreendimentos/atividades marinho/costeiras. </t>
  </si>
  <si>
    <t xml:space="preserve">Esta em desenvolvimento um módulo no SIMMAM para registro de correncias de colisões de cetaceos com embarcações. Registros de animais mortos/encalhados ou vivos. O IBJ está testando no Banco dos Abrolhos o uso de uma câmera termica para detectar a presença de baleias em condições de baixa visibilidade (à noite ou com mau tempo). A Câmera está instalada num empurrador que faz o transporte de celulose de Belmonte (ES) até Aracruz (ES). </t>
  </si>
  <si>
    <t>Barbara (Petrobras)</t>
  </si>
  <si>
    <t>Protocolos do NOAA para identificar/classificar de causas das marcas em cetáceos.</t>
  </si>
  <si>
    <t xml:space="preserve">Depende do protocolo de monitoramento (6.3). Importância da ação diante do aumento dos empreendimentos, como por exemplo parques eólicos offshore em áreas de grande concentração de cetáceos (https://www.ibama.gov.br/laf/consultas/mapas-de-projetos-em-licenciamento-complexos-eolicos-offshore).  </t>
  </si>
  <si>
    <t>As diretrizes de monitoramento de colisões devem começar a ser escritas, mas ainda não tive sucesso com as contribuições. Articulador deve continuar buscando apoio dos colaboradores.</t>
  </si>
  <si>
    <t>Falta de articulação incisiva</t>
  </si>
  <si>
    <t xml:space="preserve">Necessidade de articulaçaõ mais incisiva. Iniciar elaboração das diretrizes. Necessidade de se definir protocolos e métodos de monitoramento de colisões de cetáceos. Há poucos registros de colisões com embarcações de empreendimetos licenciados, provavelmente por dificuldades de monitoramento destas colisões. O PMP é um dos métodos para monitorar colisões com cetáceos, assim como observadores de bordo. </t>
  </si>
  <si>
    <t xml:space="preserve">Materiais de divulgação e mapas de densidades elaborados; Ofícios, apresentações e memórias de reuniões de divulgação (com as instituições) </t>
  </si>
  <si>
    <t>Estuário de Cananéia, Abrolhos, Mar territorial e ZEE</t>
  </si>
  <si>
    <t>Será feito um mapa de sensibilidade (obj 10 perda de habitat). Custo se aplica somente no caso de impressão para distribuição física. Possibilidade de apresentação dos produtos na Secirm. Articular com o Embaixador (Comissário na IWC), para viabilizar a apresentação na Marinha.</t>
  </si>
  <si>
    <t>Para Jubarte, o IBJ produz mapas de densidade a cada expedição de monitoramento (sempre em momento de maior densidade no Brasil) e este mapa é divulgado para diversas instituições e associações relacionadas. O PMC estima densidades na Bacia de Santos e o Instituto Australis estima densidade de Baleia Franca para a principal área de ocorrência.</t>
  </si>
  <si>
    <t>Mapas de Ocorrencia de Jubartes no Brasil.</t>
  </si>
  <si>
    <t>Marcondes (IBJ), Leandro (IBAMA)</t>
  </si>
  <si>
    <t>Articulação com grupos de pesquisa para produção de mapas de divulgação de densidades de espécies de cetáceos.</t>
  </si>
  <si>
    <t>Articular com os órgãos competentes a definição de rotas do tráfego de embarcações nas áreas com maior densidade de navegação e importantes para cetáceos</t>
  </si>
  <si>
    <t>Propostas elaboradas e encaminhadas</t>
  </si>
  <si>
    <t xml:space="preserve">implementação das rotas 
</t>
  </si>
  <si>
    <t>Lagoa dos Patos, Porto de São Sebastião/SP e Banco de Abrolhos, outras áreas prioritárias serão definidas.</t>
  </si>
  <si>
    <t>As areas prioritarias serao definidas no objetivo 10. As proposições podem envolver a IMO.</t>
  </si>
  <si>
    <t xml:space="preserve">Em Ilhabela após ter sido feito o mapeamento das areas de ocorrencia de baleias (Jubarte e Bryde), foi apresentado ao Terminal Almirante Barroso (TEBAR) uma proposta de rota de aproximação com velocidade inferior a 10 nós, que evite as areas de maior risco. A proposta foi apresentada pelo Instituto Baleia Jubarte, Projeto Baleia à Vista e Great Whale Conservancy. O TEBAR adotou a proposta e passou a informar aos navios que se dirigem ao terminal as orientações que são adotadas de forma voluntária pelos comandantes das embarcações. </t>
  </si>
  <si>
    <t xml:space="preserve">Foi proposto ao  Terminal Almirante Barroso (TEBAR)  rota de aproximação que evite as areas de maior risco de colisão com cetáceos. O TEBAR adotou a proposta em Julho/22 e passou a informar aos navios que se dirigem ao terminal as orientações que são adotadas de forma voluntária pelos comandantes das embarcações. </t>
  </si>
  <si>
    <t>Marcondes (IBJ)</t>
  </si>
  <si>
    <t>Não será possivel elaborar propostas de rotas para todo o Brasil de uma vez só. É um trabalho que será feito em etapas.</t>
  </si>
  <si>
    <t>Documento contendo as recomendações, normativas.</t>
  </si>
  <si>
    <t>Flávio Lima (UERN, Projeto Golfinho Rotador), karina Groch (PBF), Heloísa Sá (PCCB), Fernanda Attademo (ICMBio/CMA), Sérgio Estima (NEMA), Bruno Stefanis Santos Pereira de Oliveira (Instituto Biota de Conservação), Adriana Miranda (CMA), Fábio Adonis (CMA), Lauro Paiva (CMA) e João Borges (FMA)</t>
  </si>
  <si>
    <t>Áreas de concentração de empreendimentos e que abrigam populações de cetáceos marinhos ameaçados; Litoral de AL; Porto de Suape/PE</t>
  </si>
  <si>
    <t>O articulador encontra-se com documentos para subsidiar a elaboração do documento.</t>
  </si>
  <si>
    <t>manual de boas práticas e folders</t>
  </si>
  <si>
    <t>Elaborar o documento junto aos colaboradores.</t>
  </si>
  <si>
    <t>CMA tem materiais de divulgação e o site está constantemente atualizado.</t>
  </si>
  <si>
    <t>Materiais de divulgação, Manual de interaçao com cetáceos e site atualizado</t>
  </si>
  <si>
    <t>Karen (CMA)</t>
  </si>
  <si>
    <t>Diminuição e mitigação dos sons antropogênicos identificados como disturbios sonoros sobre cetáceos marinhos</t>
  </si>
  <si>
    <r>
      <t xml:space="preserve">Relatórios sobre a ampliação do conhecimento, publicações e workshops. </t>
    </r>
    <r>
      <rPr>
        <b/>
        <sz val="11"/>
        <color indexed="49"/>
        <rFont val="Calibri"/>
        <family val="2"/>
      </rPr>
      <t/>
    </r>
  </si>
  <si>
    <t>Leandro Valentim (Ibama)</t>
  </si>
  <si>
    <t>Bacia Potiguar (RN), Porto do Pecém-CE, Bacia de Santos, Arraial do Cabo/RJ</t>
  </si>
  <si>
    <t>A integração dos projetos PMPAS-BS e PMC-BS tem avançado, sendo que os dados gerados pelo PMPAS têm sido utilizados para a avaliação de possíveis impactos aos cetáceos. Monitoramento pelo IBJ de ruidos em porto de santos através de condicionante de licenciamento ambiental.</t>
  </si>
  <si>
    <t>1) Tese de doutorado de Karen faz o caracterização da paisagem acustica da baia de Santos que é comum a todos os cetáceos da área; 2) A PETROBRAS tem protocolado no IBAMA e ICMBio, anualmente, os relatórios do PMPAS-BS e PMC-BS; 3) Publicações de resumos em congresso e relatórios técnicos entregues à COEXP IBAMA. 4) Simposio LAMLA que reuniu discussões e debates sobre o tema.</t>
  </si>
  <si>
    <t>Fernanda Attademo (CMA/ICMBio); Ângela Spengler (Petrobrás); e Artur Andriolo  (UFJF, Institiuto Aqualie).</t>
  </si>
  <si>
    <t>Necessidade de articulação entre os diversos colaboradores da ação, de forma que seja atendido o objetivo da ação. Necessário fomentos, esforço e estudos para relacionar os resultados das pesquisas de paisagem acustica com a identificação de disturbios acusticos que afetem negativamente os cetaceos. Sugestão de bolsa de estudo para relacionar resultados da SOLAMAC e do LAMLA com as ações dos PANs (Cetáceos Marinhos, Toninhas etc).</t>
  </si>
  <si>
    <t>Relatórios sobre a ampliação do conhecimento; publicações, Seminário (apresentação dos PMPAS para participantes do PAN)</t>
  </si>
  <si>
    <t>Bacia Potiguar (RN); Fernando de Noronha (PE); Bacia de Santos; Arraial do Cabo/RJ</t>
  </si>
  <si>
    <t>Algum avanço nos estudos foi alcançado. A Petrobras tem realizado os projetos regionais na Bacia de Santos (PMPAS-BS e PMC-BS) que podem contribuir com essa ação desde 2015.</t>
  </si>
  <si>
    <t xml:space="preserve">1) Publicação de resumos em congressos, relatórios técnicos. 2) Os relatórios do PMPAS-BS e PMC-BS vem sendo protocolados anualmente no IBAMA e ICMBio (a paisagem acustica da Bacia de Santos a paisagem acustica está bem detalhada e completa). 4) Simposio LAMLA que reuniu discussões e debates sobre o tema. 5)  Artigo: Propagation of Guiana dolphin sounds in their habitat: measured transmission loss and influence of environmental factors. The International Journal of Animal Sound and its Recording. 2021. </t>
  </si>
  <si>
    <t>Ângela Spengler (Petrobrás) e Artur Andriolo (UFJF, Institiuto Aqualie). Leandro (IBAMA); Flavio (UERN)</t>
  </si>
  <si>
    <t>É necessário haver uma articulação entre os colaboradores para que possa ser atingido o objetivo da ação. Sugestão de bolsa de estudo para relacionar resultados da SOLAMAC e do LAMLA com as ações dos PANs (Cetáceos Marinhos, Toninhas etc). Sugestão de workshop sobre metodologias de bioacustica e paisagem acustica  para alcançar melhores resultados (ex.: metodologia x espécies alvo).</t>
  </si>
  <si>
    <t xml:space="preserve">Marcos Rossi-Santos (UFRB), Jacqueline Aguiar Gonçalves (COMAR/DILIC/IBAMA), Franciele R. de Castro (UFJF/Instituto Aqualie)
Artur Andriolo (UFJF/Instituto Aqualie)
Thiago O. Amorim (UFJF/Instituto Aqualie), Flávio Lima (UERN, Projeto Golfinho Rotador); Fernanda Attademo (ICMBio/CMA), Karina Groch (PBF), Alexandre Azevedo (MAQUA/UERJ), Bruna Bezerra (UFPE), Comandante Marcus Simões (Marinha), Lucimary Deconto (IPEC), Laura Reis (ICMBio-NGI-MA), Salvatore Siciliano (Fiocruz)   </t>
  </si>
  <si>
    <t>Projeto Projeto Sistematico de Conservação (PSC) e Projeto de Vulnerabilidade de Espécies (PVE). Ambos projetos são ações decorrentes de condicionantes de licenciamento ambiental e estão em andamento. Indices de sensibilidade espacialmente distribuidos.</t>
  </si>
  <si>
    <t>Relatórios já encaminhado.</t>
  </si>
  <si>
    <t>Relatórios, GT de especialistas, propostas elaboradas</t>
  </si>
  <si>
    <t xml:space="preserve">Jacqueline Aguiar Gonçalves (COMAR/DILIC/IBAMA), Franciele R. de Castro (UFJF/Instituto Aqualie)
Artur Andriolo (UFJF/Instituto Aqualie)
Thiago O. Amorim (UFJF/Instituto Aqualie), Marcos Rossi-Santos (UFRB), Alexandre Azevedo (MAQUA/UERJ), Bruna Bezerra (UFPE), Cristiano Parente (Petrobras), José Martins (CGR) </t>
  </si>
  <si>
    <t>Concluída</t>
  </si>
  <si>
    <t>Protocolo publicado e no site do CMA</t>
  </si>
  <si>
    <t>Realizar oficina para avaliar o arcabouço normativo e propor complementações para minimizar os impactos acústicos</t>
  </si>
  <si>
    <t xml:space="preserve">Artur Andriolo (UFJF/Institiuto Aqualie); Paulo Cirne da Silva (IBAMA/CGMAC/COEXP); Israel Maciel (UFRRJ); Cristiano Leite Parente (Petrobras), Jacqueline Aguiar Gonçalves (COMAR/DILIC/IBAMA), Flávio Lima (UERN, Projeto Golfinho Rotador); Fernanda Attademo (ICMBio/CMA); Marcos Rossi-Santos (UFRB), Alexandre Azevedo (MAQUA/UERJ), Bruna Bezerra (UFPE), João Arnaldo (CMA) </t>
  </si>
  <si>
    <t>Houve elaboração de protocolo para minimização de impactos acusticos (Flávio vai enviar o titulo correto)</t>
  </si>
  <si>
    <t>Ver protocolo citado na descrição.</t>
  </si>
  <si>
    <t>Falta de articulação e comunicação para o planejamento da ação.</t>
  </si>
  <si>
    <t>Verificar com a Kelen para saber do interesse em continuar como articuladora desta ação, caso não esteja um articulador do CMA/ICMBio. Caso não possa, Flavio (UERN) e  Artur (UFJF) se propoe a fazer a oficina. Sugestão da oficina ser conduzida pelo CMA e utilizado o protocolo já elaborado utilizado como base da discussão.</t>
  </si>
  <si>
    <t>Publicações, Documento elaborado e divulgado</t>
  </si>
  <si>
    <t>Exercícios militares e pesca com bomba.
Referenciar (guia TAMAR). Divulgar e articular nas três esferas governamentais. Depende de informações da 7.1. Este seria um ponto bem importante para atividades portuárias, visto muitas atividades geradoras de ruídos serem realizadas simultânea ou continuas nesta área. A poluição sonora subaquática é bastante ampla, inclui várias fontes, com sinergias em potencial e efeitos cumulativos (portos, energia eólica, óleo e gás, tráfego de embarcações...). Uma reunião poderia envolver vários subgrupos.</t>
  </si>
  <si>
    <t>Não iniciada</t>
  </si>
  <si>
    <t>Falta de articulação e comunicação.</t>
  </si>
  <si>
    <t>Ação importante, mas que precisa ter encaminhamento. Esta é uma ação que pode ter atividades conjuntas com a ação de 7.5 e podem ter produtos compartilhados. Sugere-se que o CMA seja o articulador da ação. Sugestão que tenha representantes de cada setor.</t>
  </si>
  <si>
    <t xml:space="preserve">Franciele R. de Castro (UFJF/Instituto Aqualie)
Artur Andriolo (UFJF/Instituto Aqualie)
Thiago O. Amorim (UFJF/Instituto Aqualie), Israel Maciel (UFRRJ), Flávio Lima (UERN, Projeto Golfinho Rotador), Alexandre Azevedo (MAQUA/UERJ), Angela Spengler (Petrobras), Camila Domit (UFPR), Comandante Marcus Simões (Marinha), Cristiano Vilardo (Coexp/Ibama), Clarissa Cunha (Coexp/Ibama), Fábio Kirchpfennig (Coexp/Ibama), André Favaretto Barbosa (Coexp/Ibama) </t>
  </si>
  <si>
    <t xml:space="preserve">Os dados gerados por meio do PMPAS são disponibilizados por meio do site do SIMMAO. Articulador em posse de diversos documentos. </t>
  </si>
  <si>
    <t>1) Teses, relatórios, artigos; 2) O banco de dados do PMPAS-BS é acessível ao público, sendo os dados utilizados para a elaboração dos relatórios anuais do projeto; 3) Discussões, em caráter geral sobre o tema foram realizadas no Congresso da Solamac na Praia do Forte, setembro de 2022. Anais do congresso.</t>
  </si>
  <si>
    <t>Jacqueline Gonçalves (COMAR/DILIC/IBAMA); Ângela Spengler (Petrobrás); e Artur Andriolo (UFJF, Instituto Aqualie)</t>
  </si>
  <si>
    <t>É necessário haver uma articulação entre os colaboradores para que os objetivos da ação sejam alcançados. Falta sistematizar os dados e articular os colaboradores.</t>
  </si>
  <si>
    <t xml:space="preserve">Jacqueline Aguiar Gonçalves (COMAR/DILIC/IBAMA), Israel Maciel (UFRRJ), Artur Andriolo (UFJF/Instituto Aqualie), Marcos Rossi-Santos (UFRB), Fernanda Attademo (ICMBio/CMA), Alexandre Azevedo (MAQUA/UERJ), Bruna Bezerra (UFPE), Camila Domit (UFPR), Juan Flores (CMA) </t>
  </si>
  <si>
    <t>Foi iniciada a criação do grupo na oficina de monitoria do PAN.</t>
  </si>
  <si>
    <t>Necessidade de pessoa que se disponha a lidera a criação do grupo. Repensar se é necessária e qual a finalidade do grupo. Sugestão de que na oficina de discussão de normativas para minimizar os impactos sonoros sobre os cetáceos, seja criado o grupo previsto nesta ação.</t>
  </si>
  <si>
    <t>Essa ação será cumprida com a participação em eventos internacionais que tratam dos temas relacionados. Incluir a temática dentro da RT e as ações serem apresentadas no evento. Discutir a poluição subaquática de forma ampla.</t>
  </si>
  <si>
    <t>1) Organização do envento LAMLA no Congresso da Solamac na Praia do Forte, BA, em 2022. 2) Wokshop do Anthropogenic Underwater Noise do Comitê de Conservação da IWC. A PETROBRAS participa do Subcomitê de Sound and Marine Life, da IOGP, onde são feitas atualizações sobre as discussões relacionadas a ruídos submarinos que estão ocorrendo em diversos lugares do mundo.</t>
  </si>
  <si>
    <t>1) Livro de resumos do LAMLA.; 2) Representantes do IOGP participaram do Workshop de Licenciamento de Atividades Sísmicas realizado no 2º semestre de 2021, no qual foram feitos debates interessantes para o tema.</t>
  </si>
  <si>
    <t>Ângela Spengler (Petrobrás) e Artur Andriolo (UFJF, Institiuto Aqualie)</t>
  </si>
  <si>
    <t>É necessário haver uma articulação entre os colaboradores da ação.</t>
  </si>
  <si>
    <t>Relatórios, workshops, reuniões, anais</t>
  </si>
  <si>
    <t>Melhorar comunicação e articulação. Jacqueline (IBAMA) irá apoiar a sistematização proposta nesta ação.</t>
  </si>
  <si>
    <t xml:space="preserve">Juliana Di Tullio (FURG), Jacqueline Aguiar Gonçalves (COMAR/DILIC/IBAMA), Rodrigo Tardin (UFRRJ), Franciele R. de Castro (UFJF/Instituto Aqualie)
Artur Andriolo (UFJF/Instituto Aqualie)
Thiago O. Amorim (UFJF/Instituto Aqualie), Marcos Rossi-Santos (UFRB), Stela Almeida (PCCB), Karina Groch (PBF), Liliane Lodi (Instituto Mar Adentro), Juan Flores (CMA), Camila Ataliba (CMA), Leandro Valentim (Ibama), Laura Reis (ICMBio-NGI/MA), Karen Luchini (CMA), André Barreto* (Univali), Tamirys Barbosa (CMA), José Martins (CGR) </t>
  </si>
  <si>
    <t>Integrar rotas de navegação. Requer tempo para uma compilação robusta dos dados para execução da ação. Incentivar que as instituições retomem as inserções dos dados em uma plataforma única, como o SIMMAM, para que estas informações possam ser sobrepostas e analisadas. Ou como alternativa, que exista uma interface entre o SIMBA e SIMMAM, para evitar duplicidade de informação e para que possibilite a elaboração do mapa. Esse tipo de mapeamento deve ser uma atividade contínua. Avaliar posteriormente a viabilidade da ação. Possui importância para o licenciamento. Um bom exemplo é a Plataforma Sardi (https://www.arcgis.com/apps/webappviewer/index.html?id=976f62c4a0bf4aa0af9f2cf28a2622bc).</t>
  </si>
  <si>
    <t>A inserção dos dados por parte das intuições deve permanecer ressaltado na manutenção e alimentação desse banco de dados. Além disso, a integração dos dados das diferentes plataformas deve ser incentivado a fim de evitar qualquer duplicidade dos dados e gerar problemas em análises de dados. O LIBGEO/UNIVALI está integrando o SIMBA e SIMMAM, inicialmente na Bacia de Santos para teste e depois expandido para as demais áreas.</t>
  </si>
  <si>
    <t>Manutenção do banco de dados do SIMMAM com dados de ocorrências atendidas pelo ICMBio/CMA a partir do banco de dados interno.</t>
  </si>
  <si>
    <t>Adesão das instituições em inserir dados no SIMMAM; e Acompanhamento das iniciativas.</t>
  </si>
  <si>
    <t>Artur Andriolo (UFJF, Institiuto Aqualie) e Karen Lucchini (CMA/ICMBio)</t>
  </si>
  <si>
    <t>É necessário haver uma articulação entre os colaboradores da ação. A articuladora não é mais bolsista do CMA, está no Sea Shepherd.</t>
  </si>
  <si>
    <t xml:space="preserve">Juliana Di Tullio (FURG); Camila Domit (UFPR), Rodrigo Tardin (UFRRJ), Flávio Lima (UERN, Projeto Golfinho Rotador); Fernanda Atatdemo (ICMBio/CMA); Heloísa Sá (PCCB), Luciano Dalla Rosa* (FURG), Liliane Lodi (Instituto Mar Adentro), Bruno Stefanis Santos Pereira de Oliveira (Instituto Biota de Conservação), Juan Flores (CMA), Denise Rosário (Petrobras),  Leandro Valentim (Ibama), Laura Reis (ICMBio-NGI-MA), Lauro Paiva (CMA), Fábio Adonis (CMA), Guth Berger Falcon Rodrigues (ICMBio), Alexandra Costa (Bicho d'água), André Barreto* (Univali), Karen Lucchini (CMA), Tamirys Barbosa (CMA) </t>
  </si>
  <si>
    <t xml:space="preserve">Colaboração em andamento, porém a reduzida adesão na inserção de dados no SIMMAM afeta a amostragem e devida detecção das áreas prioritárias. Banco de dados interno do CMA constantemente atualizado e integrado ao SIMMAM. Monitoramos 2/3 do litoral de Alagoas para registrar encalhes e no ano de 2023 iremos monitorar por meio de drones essas mesmas áreas. A IUCN realizará de 5 a 9 de dezembro o workshop  Important Marine Mammal Area (IMMA) Regional Workshop for South West Atlantic Ocean Region is to identify discrete habitat areas - important for one or more marine mammal species - that have the potential to be delineated and managed for conservation. </t>
  </si>
  <si>
    <t>Relatório trimestrais com área de encalhes e suas interações para o Estado de Alagoas.</t>
  </si>
  <si>
    <t>Karen Lucchini (CMA/ICMBio) e Bruno S. S.P de Oliveira (Instituto Biota).</t>
  </si>
  <si>
    <t>Relatórios, publicações.</t>
  </si>
  <si>
    <t>Publicação do artigo: Health conditions of Guiana dolphins facing cumulative anthropogenic impacts</t>
  </si>
  <si>
    <t>Milton (IBJ) e Artur (UFJF)</t>
  </si>
  <si>
    <t>Juliana Di Tullio (FURG); Camila Domit (UFPR), Jacqueline Aguiar Gonçalves (COMAR/DILIC/IBAMA), Rodrigo Tardin (UFRRJ), Franciele R. de Castro (UFJF/Instituto Aqualie)
Artur Andriolo (UFJF/Instituto Aqualie)
Thiago O. Amorim (UFJF/Instituto Aqualie), Flávio Lima (UERN, Projeto Golfinho Rotador); Aline Bomfim Ventura (PCCB-UERN/CEMAM), Denise Rosário (Petrobras) , Lauro Paiva (CMA), João Arnaldo (CMA)</t>
  </si>
  <si>
    <t>IBAMA vem discutindo internamente o arcabouço normativo em questão.</t>
  </si>
  <si>
    <t xml:space="preserve">Artur Andriolo (UFJF, Institiuto Aqualie) </t>
  </si>
  <si>
    <t>É necessário haver uma articulação entre os colaboradores da ação. A oficina não ocorreu por motivos alheios ao PAN. Há a sugestão de que o MMA estaja na liderança deste processo.</t>
  </si>
  <si>
    <t>É necessário haver uma articulação entre os colaboradores da ação. A oficina não ocorreu por motivos alheios ao PAN. Há a sugestão de que o MMA estaja na liderança deste processo. Entrar em contato com a articuladora Kelen, para sabe no interesse em se manter.</t>
  </si>
  <si>
    <t xml:space="preserve">Marcos Rossi-Santos (UFRB), Flávio Lima (UERN, Projeto Golfinho Rotador), Aline Bomfim Ventura (PCCB-UERN/CEMAM), Denise Rosário (Petrobras), Cláudia Nascimento (Kanaloa/Mineral) </t>
  </si>
  <si>
    <t>Falta de contato com os colaboradores.</t>
  </si>
  <si>
    <t>Jacqueline (IBAMA)</t>
  </si>
  <si>
    <t>Recomendações de criação de UCs elaboradas. Estudos com propostas de criação de UC. Ofícios de encaminhamento aos órgãos competentes.</t>
  </si>
  <si>
    <t xml:space="preserve">Lucas Cabral (ParNaM Abrolhos), Luciano Dalla Rosa* (FURG), Juliana Di Tullio (FURG, Kaosa), José Martins (CGR) </t>
  </si>
  <si>
    <t>Ação continuada. Depende de proposta do GAT ou instituições parceiras. O CMA ainda não recebeu novas propostas posteriores ao PAN. Importância de discutir qual conceito de área protegida a ser adotado em cada caso. Um workshop específico sobre UCs e os PAN Cetáceos Marinhos e Toninha seria importante. Resgatar recomendações do Ibama/RJ e do ICMBio para Sepetiba/RJ.</t>
  </si>
  <si>
    <t>Há um movimento do TAMAR para criação de UC na Foz do Rio Doce que protegeria importante área de ocorrência de Toninhas. COPAN está discutindo a sinergia de ações similares em diversos PAN, como por exemplo a criação de UC. Foi criada Camara Temática na REFAUTS que tem como uma das pautas a ampliação da UC para proteger suas espécies alvos, dentre elas o Sotalia G.</t>
  </si>
  <si>
    <t>Dificuldades políticas</t>
  </si>
  <si>
    <t xml:space="preserve">Artur (UFJF), Leandro A (IBAMA), Flávio (UERN) </t>
  </si>
  <si>
    <t>Publicações, relatórios.</t>
  </si>
  <si>
    <t xml:space="preserve">Carla Filardi (ICMBio/CMA), Lucas Cabral (ParNaM Abrolhos), Marcos Rossi-Santos (UFRB), Luena Fernandes (IBJ/UFBA), Flávio Lima (UERN, Projeto Golfinho Rotador); Fernanda Attademo (ICMBio/CMA); Daniel Solon (PCCB, CEMAM), Adriana Miranda (ICMBio/CMA), Mariana Batha Alonso (UFRJ), Juan Flores (CMA), Camila Ataliba (CMA), Caio Louzada (IPEC) </t>
  </si>
  <si>
    <t>Há projeto de avaliação do turismo e seus efeitos sobre a Baleia-Franca em andamento na APA-BF, em Ibituba e outras praias (Jonatas Prado). O Projeto Golfinho Rotador faz a avaliação e o monitoramento da interação do turismo com os cetáceos em Fernando de Noronha.  Houve, em conjunto com os operadores turisticos e o ICMBio, o estabelecimento de áreas e normativas para diversas modalidades turisticas. Há artigos sobre o impacto do turismo sobre os cetáceos em fernando de Noronha.</t>
  </si>
  <si>
    <t xml:space="preserve">Artur (UFJF), Flávio (UERN) </t>
  </si>
  <si>
    <t>Houve ampliação de modalidades turisticas que fazem a observação de cetáceos (stand-up, caiaque, canoa havaiana etc) e consequente ampliação da interação turistica.</t>
  </si>
  <si>
    <t>Costa Branca do RN, Litoral do CE</t>
  </si>
  <si>
    <t>Falta de recursos</t>
  </si>
  <si>
    <t>Intensificar esforços para captação de recursos para a realização da ação.</t>
  </si>
  <si>
    <t xml:space="preserve">Artur Andriolo (UFJF, Instituto Aqualie),
Daniel Danilewicz (Gemars),
Federico Sucunza (Germars), Karina Groch (Instituto Australis), Milton Marcondes (IBJ), Edson Junior (PCCB), Luciano Dalla Rosa* (FURG), Liliane Lodi (Instituto Mar Adentro), Alexandre Zerbini (NOAA), Augusto Boaviagem (PCCB), Juan Flores (CMA), Leonardo Wedekin (Socioambiental), José Martins (CGR) </t>
  </si>
  <si>
    <t>Novas analises de dados sobre movimentação e uso das áreas de alimentação de baleias jubartes. PMC-BC levanta dados sobre cetaceos de grande porte.</t>
  </si>
  <si>
    <t>Publicação de artigo Bredinana et al. 2022.</t>
  </si>
  <si>
    <t>Artur Andriolo (UFJF, Institiuto Aqualie), Milton (IBJ)</t>
  </si>
  <si>
    <t>Ação está bem e em andamento, principalmente por estas espécies serem foco de açoes do comite cientifico da IWC - atualizaçoes 2023</t>
  </si>
  <si>
    <t xml:space="preserve">Há dissertação de mestrado sobre a degradação de habitats de S. guianensis no RN e foi publicado artigo a partir da dissertação. Marcos Rossi faz pesquisas nessa temática na Bahia. Na Bacia do Maranhão irá sendo feito projeto de pesquisa que abrange essa temática. Tese de doutorado sobre o impacto das construções de apoio terrestres e dos Parques Eólicos Offshore na Bacia Potiguar. Artigo: Milton Marcondes disse:Abundance and effect of health status on apparent survival of Guiana dolphins, Sotalia guianensis, in an open embayment in north-eastern Brazil </t>
  </si>
  <si>
    <t>Dissertaçao e artigo. https://doi.org/10.1002/aqc.3804</t>
  </si>
  <si>
    <t>Flávio (UERN), Artur (UFJF)</t>
  </si>
  <si>
    <t>Ampliar a articulação com os demais colaboradores</t>
  </si>
  <si>
    <t>Está sendo finalizado artigo sobre ocorrências e ameaças pela Amares da espécie no Maranhão com dados do PMP (previsão de publicação em julho/23). Artigo de estimativa populacional, uso de área, estrutura e composição dos grupos, foto identificação na região portuaria de São Luiz/MA (previsão/2024)</t>
  </si>
  <si>
    <t>Gabriel Melo Santos (Bioma/PA); Daniele Lima (GPMAA Mamirauá/AP).</t>
  </si>
  <si>
    <t>Juan Flores (ICMBio/CMA)</t>
  </si>
  <si>
    <t>Não iniciado</t>
  </si>
  <si>
    <t>Articulador não é mais do ICMBio, está na Sea Shepherd. O oficio poderia ser emitido pelo GAT. Leandro Aranha se propõe a minutar o oficio em conjunto com o Flávio para avaliação do articulador e do GAT.</t>
  </si>
  <si>
    <t>Camila Domit (UFPR); Adriana Miranda (ICMBio/CMA), Artur Andriolo (UFJF/Instituto Aqulie), Marcos Rossi-Santos (UFRB), Juan Flores (CMA), Fernanda Attademo (CMA), Rodrigo Tardin (UERJ), Leonardo Wedekin (Socioambiental), Eduardo Secchi (Ecomega/FURG), José Martins (CGR)</t>
  </si>
  <si>
    <t>O IBJ está monitorando estes efeitos sobre a Baleia Jubarte e gerando artigos/publicações.</t>
  </si>
  <si>
    <t>Milton (IBJ)</t>
  </si>
  <si>
    <t>Maior articulação entre os colaboradores e buscar mais informações com a articuladora.</t>
  </si>
  <si>
    <t>Publicações, Ofícios, memórias de reuniões, pesquisas em andamento.</t>
  </si>
  <si>
    <t>Fortalecimento de políticas públicas para a conservação de cetáceos marinhos</t>
  </si>
  <si>
    <t>Relatórios de atividades, publicações.</t>
  </si>
  <si>
    <t>Juliana Di Tullio (FURG/KAOSA), André Barreto (Univali), Pedro Fruet (Kaosa, FURG), Fernanda Attademo (ICMBio/CMA); Flávio Lima (UERN, Projeto Golfinho Rotador); Simone Almeida (UFRN), Lauro Paiva (CMA), Fábio Adônis (CMA)</t>
  </si>
  <si>
    <t>O CMA retomou com algumas ações, com a equipe sendo reestruturada, com novos analistas ambientais e bolsistas.</t>
  </si>
  <si>
    <t>Participação de PAN, Relatórios anuais de atividades do CMA</t>
  </si>
  <si>
    <t xml:space="preserve">Flávio (UERN), Karen </t>
  </si>
  <si>
    <t>Necessária a ampliação da equipe e de recursos.</t>
  </si>
  <si>
    <t xml:space="preserve">Sérgio Estima (NEMA), André Barreto (Univali), Paula Canabarro* (CRAM/FURG), Fernanda Attademo (ICMBio/CMA), Simone Almeida (UFRN), Bruno Stefanis Santos Pereira de Oliveira (Instituto Biota de Conservação), Ingrid Oberg (CMA), Juan Flores (CMA), Lauro Paiva (CMA), João Arnaldo (CMA), Ingrid Oberg* (CMA) e Laura Reis (NGI-ICMBio/MA), instituições da Remab* </t>
  </si>
  <si>
    <t xml:space="preserve">Houveram reuniões anuais e foram designados secretarias executivas para cada rede. </t>
  </si>
  <si>
    <t>Atas</t>
  </si>
  <si>
    <t>Bruno S. S.P de Oliveira (Instituto Biota).</t>
  </si>
  <si>
    <t>Falta a reunião geral da REMAB e a portaria de definição das redes nacionais e regionais.</t>
  </si>
  <si>
    <t>Danilo Perina (COPAN-CGCON-DIBIO)</t>
  </si>
  <si>
    <t>Sem informações. Como já estava em andamento e com problemas na Monitoria 2, o status foi mantido</t>
  </si>
  <si>
    <t>Inserir nova ação</t>
  </si>
  <si>
    <t>SITUAÇÃO ATUAL DAS AÇÕES - 3ª MONITORIA (2022)</t>
  </si>
  <si>
    <t>06/11/2023 - 10/11/2023 (virtual)</t>
  </si>
  <si>
    <t>Relatório do Projeto apoiados pelo FUNBIO - Toninhas, artigos científicos, mestrados. Este relatório avaliou o cumprimento da IN 12, mas não a efetividade. Projeto Whitley também apresentou resultados que podem auxiliar esta ação. Este relatório também avaliou impactos sobre (T. gephyreus e S. guianensis). Verificar se há conclusão objetiva, com proposta de aprimoramento das normas, com o Sergio Estima, mesmo sendo um trabalho feito para espécie não objeto deste PAN (Matheus-CMA). Avaliar se a abrangência dos resultados é suficiente para classificação como concluida. Dependendo da resposta, classificar em vermelho ou azul.</t>
  </si>
  <si>
    <t xml:space="preserve">Relatório do Projeto apoiados pelo FUNBIO - Toninhas, artigos científicos, mestrados   </t>
  </si>
  <si>
    <t>Sergio Estima, Camila Domit e Artur Andriolo, Milton</t>
  </si>
  <si>
    <t>É necessário um relatório especifico com avaliação e propostas de aprimoramento de normas com o foco em cada uma das espécies objeto deste PAN.</t>
  </si>
  <si>
    <t>As ações de monitoramento de capturas acidentais pela frota de emalhe foram implementadas de maneira sistemática ao longo do litoral sudeste e sul do Brasil devido ao Projeto Conservação da Toninha - FUNBIO, que embora estivesse focado na mortalide de Pontoporia blainvillei, permitiu o levantamento de informações de outras espécies costeiras. Atualmente o Projeto Toninhas do Brasil (Programa Petrobras Socioambiental) vem atuando no monitoramento da frota de emalhe ao longo do litoral de São Paulo, Paraná e Santa Catarina (Carolina) - Desde de 2018 o GEMARS (Projeto Pesca) vem monitorando a pesca de emalhe nas comunidades de Torres/RS e Passo de Torres/SC. 2 registros de captura incidental (Tursiops sp.) por observadores de bordo em 2022. Os registros foram realizados em redes controle (sem dispositivos para reduzir capturas), durante experimentos de avaliação de métodos de redução de captura incidental (Frederico)</t>
  </si>
  <si>
    <t>Relatórios dos Projetos Conservação da Toninha - FUNBIO (FMA I, FMA II e FMA III) / SC/69A/HIM/01/Rev1 - Report apresentado na reunião da IWC 2023</t>
  </si>
  <si>
    <t xml:space="preserve">Execução parcial da ação considerando a ausência de programas de monitoramento sistemáticos de médio e longo no Norte e Nordeste. / Dificuldade em realizar os embarques de observadores de bordo na frota de emalhe em Rio Grande e falta de recrusos financeiros </t>
  </si>
  <si>
    <t>Milton, Bárbara, Carolina</t>
  </si>
  <si>
    <t>Há o entendimento de que é uma ação audaciosa par aser cumprida em 5 anos, por ser necessários trabalhos em diversas áreas e com diversas espécies. Houve a intenção de se cruzar os dados do PMP com o PMAP, porém os executores do PMAP entenderam que esse cruzamento poderia gerar conflitos das consultorias com os pescadores. Talvez a Univalli tenha feito este trabalho (Matheus - averiguar).</t>
  </si>
  <si>
    <t>Propor a inclusão de operações específicas de controle e fiscalização da pesca em áreas e períodos críticos de captura acidental de S. guianensis e T. gephyreus, integrando diferentes esferas governamentais.</t>
  </si>
  <si>
    <t>O IBAMA incluiu no planejamento de ações de fiscalização com este foco para 2024.</t>
  </si>
  <si>
    <t>Leandro</t>
  </si>
  <si>
    <t>Tamy Muriel (Ibama), Cristiano Souza (Ibama-RS), Sergio Estima (NEMA), Camila Domit (UFPR), Pedro Fruet (Kaosa, FURG), Luthiana Carbonell (IMA/SC), Thiago (CMA/ICMBio), Ingrid (CMA/ICMBio).</t>
  </si>
  <si>
    <t>Articular e direcionar ações de fiscalização de pesca para áreas e períodos críticos para a baleia-franca E. australis.</t>
  </si>
  <si>
    <t>Falta de cenário de gestão pesqueira</t>
  </si>
  <si>
    <t xml:space="preserve">Falta de cenário de gestão pesqueira, pode ser que agora com a volta do Ministério da Pesca e a participação do Minítério do Meio Ambiente, possa ter um cenário melhor </t>
  </si>
  <si>
    <t>Sergio Estima</t>
  </si>
  <si>
    <t xml:space="preserve">Desde 2020 o Projeto Pesca/GEMARS realiza experimentos para avaliar a efetividade de dispositivos de baixo custo para reduzir a captura incidental de pequenos cetáceos na pesca de emalhe, em barcos de pequena escala nas comunidades de pesca de Torres/RS e Passo de Torres/SC. Até o presente todas as capturas foram realizadas em redes com dispositivos de baixo custo (garrafas PET 250ml fixadas no entralhe superior da rede). Foi iniciado um projeto piloto voltado à toninha em Ubatuba/SP, Praia Grande/SP e Matinhos/PR e Laguna/SC, mas que poderá contribuir com resultados para outras espécies, principalmente boto-cinza (Marta ). Há varias solicitações de pesquisa com equipamentos de redução de captura incidental de cetáceos em redes de pesca. </t>
  </si>
  <si>
    <t xml:space="preserve">SC/69A/HIM/01/Rev1 - Report apresentado na reunião da IWC 2023. </t>
  </si>
  <si>
    <t>Fomentar o uso de monitoramento remoto nas embarcações de pesca. Definir como GAT se somente os relatórios de experimentos são suficientes para considerar a ação como concluso. Dificuldade de envolver os pescadores no processo e dependemos deles para avaliar a eficácia dos pingers (Marta)</t>
  </si>
  <si>
    <t>julh0-24</t>
  </si>
  <si>
    <t xml:space="preserve">A normativa está pronta, feita com ICMBio, IBAMA e MMA e será publicada até dezembro de 2023. Ou seja, o produto foi encaminhada. </t>
  </si>
  <si>
    <t>Para se alcançar o resultado esperado falta o parecer da PFE/ICMBio (Matheus-verificar) e a assinatura do ICMBio, IBAMA e MMA.</t>
  </si>
  <si>
    <t>Fábia (CMA/ICMBio)</t>
  </si>
  <si>
    <t>Monitorar tendências e parâmetros populacionais de S. guianensis e T. gephyreus em áreas de maior ocorrência de capturas acidentais</t>
  </si>
  <si>
    <t>Teses de doutorado sendo finalizadas sobre o tema e artigos publicados</t>
  </si>
  <si>
    <t>Tese de doutorado com análise de parâmetros populacionais para o boto-cinza na Baía Babitonga (Ver com Marta Cremer, titulo da tese). SC/69A/SM/05 Progress report on the research and conservation of Lahille’s bottlenose dolphins - 2022
Pedro F. Fruet, et al. Artigos:  Population parameters of Guiana dolphins (Sotalia guianensis) in a southern Brazilian estuary; Dynamics and Viability of a Small, Estuarine-Resident Population of Lahille’s Bottlenose Dolphins From Southern Brazil (10.3389/fmars.2020.593474)</t>
  </si>
  <si>
    <t>Daniel, Milton e Fernanda</t>
  </si>
  <si>
    <t>Na APA Marinha Litoral Centro do Estado de São Paulo, a discussão e a busca de estratégias para reduzir o emalhe de Toninhas tem sido uma constante. Agora está se buscando ações coletivas para identificar áreas de maior ocorrências de Toninhas, visando estabelecer áreas de interesse especial para proteção (Ingrid Maria Furlan Öberg)</t>
  </si>
  <si>
    <t>Reuniões, produção de material de divulgação da importância da proteção das Toninhas (Ingrid Maria Furlan Öberg)</t>
  </si>
  <si>
    <t xml:space="preserve">Falta de cenário de gestão pesqueira, pode ser que agora com a volta do Ministério da Pesca e a participação do Ministério do Meio Ambiente, possa ter um cenário melhor </t>
  </si>
  <si>
    <t>Ingrid Maria Furlan Öberg,  Thiago Straus Rabello e Sérgio Estima</t>
  </si>
  <si>
    <t>Houve reunião de planejamento das ações deste PAN sob responsabilidade do CMA e a articuladora foi alterada para Ingrid Oberg. Sugeriu-se agrupar com a 2.1, porém o GAT entendeu que são ações distintas.</t>
  </si>
  <si>
    <t>Ingrid Oberg (CMA/ICMBio)</t>
  </si>
  <si>
    <t>Flávio Lima (UERN, Projeto Golfinho Rotador), Karina Groch (PBF), Juan Flores(Sea Shepherd Brasil)</t>
  </si>
  <si>
    <t>Curso de desenredamento feito em Ilha Bela/SP e outro previsto para Florianópolis/SC. Treinamento de profissionais do Brasil (CMA, Argonauta e Viva) pela IWC no Center of Costal Studies nos EUA. Portaria regulamentando a capacitação e o desenrredamento está para ser publicada em 2023.</t>
  </si>
  <si>
    <t>Selma, Milton, Matheus</t>
  </si>
  <si>
    <t>É necessária a aquisição de equipamentos para o desenrredamento.</t>
  </si>
  <si>
    <t>Selma (CMA/ICMBio)</t>
  </si>
  <si>
    <t xml:space="preserve">Sério Estima (NEMA), Danielle Monteiro (NEMA, FURG), Fernanda Attademo (ICMBio/CMA), Leonardo Flach (Instituto Boto Cinza); Daniel Danilewicz (GEMARS); Camila Domit (UFPR); Andre Barreto (UNIVALLI); Carolina Bertozzi (UNESP); Pedro Castilho (UDESC); Jonatas Prado (ICMBio/APA-BF); Milton Marcondes (IBJ), Flávio Lima (UERN, Projeto Golfinho Rotador), Alexandre Zerbini (NOAA), Alexandre Azevedo (MAQUA/UERJ), Eduardo Secchi (FURG), Bárbara Prates Carpeggiani (Petrobras), Adriana Miranda (Sea Shepherd Brasil), Marta Cremer (Univille), Paulo Ott (GEMARS)  </t>
  </si>
  <si>
    <t>Os monitoramentos dos encalhes continual mensalmente para registras as carcaças na praia do entorno do estuário da Lagoa dos Patos. (Sérgio) / Desde de 2018 o GEMARS (Projeto Pesca) vem monitorando a pesca de emalhe nas comunidades de Torres/RS e Passo de Torres/SC. 2 registros de captura incidental (Tursiops sp.) por observadores de bordo em 2022 (Frederico)</t>
  </si>
  <si>
    <t>Relatório do Projeto do Articulador e SC/69A/HIM/01/Rev1 - Report apresentado na reunião da IWC 2023. Relatórios do PMP que identifica registros com interações antrópicas (ex.: marcas de redes de pesca).</t>
  </si>
  <si>
    <t>Dificuldades de trabalhos em toda área de abrangência e da coleta de dados.</t>
  </si>
  <si>
    <t>Sérgio, Frederico, Daniel e Fernanda</t>
  </si>
  <si>
    <t>Entrar em contato com CEPENE, CEPSUL e CEPNOR para averiguar se há dados sobre a captura incidental de pequenos cetáceos. Retomar as discussão sobre utilização de dados do PMP e do PMAP e outras fontes de dados de pesca para estes tipos de avaliações.</t>
  </si>
  <si>
    <t xml:space="preserve">O NEMA tem o conceito de observador de bordo educador. A cada embarque de observador de bordo na frota pequeira esse tema é abordao durande o embarque. Neste período realizamos embarques na frota de espinhel pelágico e no arrasto de parelha no Rio Grande do Sul. BioPesca e GREMAR fazem trabalhos de educação sobre captura incidental com cetáceos com pescadores do litoral de SP. </t>
  </si>
  <si>
    <t xml:space="preserve">Produtos como estavam previstos não foram obtidos, mas tivemos mais de 200 dias de mar embarcado com observadores de bordo, que na minha opinião é mais efetivo do que ações classicas de EA.  </t>
  </si>
  <si>
    <t>Ações restritas a SP e RS.</t>
  </si>
  <si>
    <t xml:space="preserve">Sérgio, Isac Alves </t>
  </si>
  <si>
    <t>Mesma da ação 1.12. O NEMA embarca observadores de bordo e nos embarques esse tema é dialogado com os pescadores.  Continuo com as articulações e debates com as entidades de pesca e com os pescadores, sempre reforçando a ideia dos acordos de pesca (Isaac Alves)</t>
  </si>
  <si>
    <t>dificuldades em começar efetivamente os trabalhos estando sozinho (Isac Alves)</t>
  </si>
  <si>
    <t>Propor o ordenamento da pesca local em áreas de ocorrências de S. guianensis e T. gephyreus</t>
  </si>
  <si>
    <t xml:space="preserve">Considerando as duas espécies alvo, não consegui avançar nas questões relacionadas a Sotalia guianensis. </t>
  </si>
  <si>
    <t>A manutenção e implementação da LEI Nº 1.998, DE 18 DE JUNHO DE 2018 que dispõe sobre a proteção da população de Tursiops truncatus (Boto Pescador) residente do município de Laguna, através da proibição de tipos de artes de pesca consideradas nocivas a espécie. Desde a implementação da legislação específica notou-se uma redução nas capturas conforme TCC da Acadêmica Ana Paula Buccio. Um dos produtos em desenvolvimento é a teses de doutorado em ecologia da Larissa Dalpaz sobre Capturas acidentais da megafauna marinha no Brasil cujo foco do estudo de caso envolve Tursiops gephyreus. A implementação do PELD-SELA permitiu a realização de Evento destinado a popularização das ameaças aos cetáceos. No período houve a atualização do Plano de Ação Estadual (PAE) dos botos-pescadores com avanços locais na proteção da população residente de Laguna.</t>
  </si>
  <si>
    <t>O maior problema é o distanciamento dos problemas focais com Sotalia guianensis. Aliado ao acúmulo de tarefas e dificuldade de atuar como articulador eficiente na gestão desta ação.</t>
  </si>
  <si>
    <t>Pedro</t>
  </si>
  <si>
    <t>Continuo com as articulações e debates com as entidades de pesca e com os pescadores, sempre reforçando a ideia dos acordos de pesca (Isac Alves)</t>
  </si>
  <si>
    <t>dificuldades em começar efetivamente os trabalhos estando sozinho (Isaac Alves)</t>
  </si>
  <si>
    <t>Isac Alves</t>
  </si>
  <si>
    <t>Jocemar Mendonca (Instituto de Pesca/SP), Sérgio Estima (NEMA), Ingrid Öberg (ICMBio/CMA), Adriana Miranda (Sea Shepherd Brasil), Geize dos Santos (SAP/MAPA)</t>
  </si>
  <si>
    <t xml:space="preserve">Eu participo do Fórum da Lagoa dos Patos, RED Captura de incidental e descarte - RED CID (Sérgio Estima ) - O CMA tem convidado pesquisadores de Cetaceos Marinhos para
participar de fóruns de SP. Contactar instituições que coordenem GTs
e Foruns de Pesca para sugerir/incetivar participação de
pesquisadores. Rede Nacional Colaborativa para a Gestão Sustentável
dos Recursos Pesqueiros - Rede Pesca Brasil, essa rede é estruturada
com banco técnico-científico e 10 comitês permanentes CPGs. O
Grupo de Trabalho Técnico-Científico de Acompanhamento da
Portaria SAP/MAPA nº 356, de 2021 (GTT-Emalhe SP) contou com
membros do PAN Cetáceos e Toninhas.
</t>
  </si>
  <si>
    <t>Desde 2020 o Projeto Pesca/GEMARS realiza experimentos para avaliar a efetividade de dispositivos de baixo custo para reduzir a captura incidental e seu efeito nas espécies alvo da pesca, barcos de pequena escala comunidades Torres/RS e Passo de Torres/SC.  Até o presente todas as capturas foram realizadas em redes sem dispositivos de baixo custo (garrafas PET 250ml fixadas no entralhe superior da rede) e não foi observado efeito negativo na captura de espécies alvo.</t>
  </si>
  <si>
    <t>SC/69A/HIM/01/Rev1 - Report apresentado na reunião da IWC 2023</t>
  </si>
  <si>
    <t>Federico Sucunza</t>
  </si>
  <si>
    <t>No planejamento de 2023 do CMA para execução das ações dos PANs sob sua responsabilidade, esta ação não foi entendida como executável até o fim de 2024.</t>
  </si>
  <si>
    <t>IBD inaugurou o primeiro recinto destinado à aclimatação de peixes-boi em toda costa do estado do Pará ( Ilha do Marajó). A Petrobras está construindo uma Rede de Atendimento Veterinário para resgate e reabilitação de animais marinhos no litoral do Espírito Santo e outras regiões,  as obras já estão em execução desde junho de 2025. A expectativa é que, após a liberação da Autorização de Instalação (AI), as obras prossigam rapidamente e sejam concluídas em fevereiro de 2026 e foram realizado cursos de desencalhe de grandes cetáceos em SC e SP nas instituições que atuam no PMP.</t>
  </si>
  <si>
    <t>Inauguração de novos rescintos e cursos.</t>
  </si>
  <si>
    <t xml:space="preserve">Ainda não foi produzido documento técnico com especificações sobre a estrutura mínima dos Centros de Reabilitação de Cetáceos (tamanhos de piscinas, equipes etc). </t>
  </si>
  <si>
    <t>Milton, Fernanda</t>
  </si>
  <si>
    <t>Ainda não iniciada, como previsto no planejamento.</t>
  </si>
  <si>
    <t>Cristiane (R3)</t>
  </si>
  <si>
    <t>Sugere-se que a nova normativa foque na revisão das normativas em locais de manutenção temporárias e reabilitação de cetáceos para viabilizar tais soluções. Adicionalmente sugere-se elaborar o "guia de reabilitação de
cetáceos marinhos". Compilar as experiencias nacionais e
internacionais sobre o tema e guias já existentes (Guia da REMANE)
Houve reunião de planejamento das ações deste PAN sob responsabilidade do CMA e a articuladora foi alterada para Carol Fritzen. Revisão da IN 03/2002/IBAMA, que é muito exigente, em andamento (sugere-se que seja feita consulta às instituições da REMAB).</t>
  </si>
  <si>
    <t>Carol Fritzen (CMA/ICMBio)</t>
  </si>
  <si>
    <t xml:space="preserve">Publicações 
(Artigos científicos; 
Relatório técnico); Lista dos patógenos, com direcionamento de prioridades de recursos e pesquisas; </t>
  </si>
  <si>
    <t>Primeiro banco de dados foi construído para publicação do artigo científico produzido em conjunto com colaboradores da ação e submetido para a revista BioBrasil, na edição de PANs (previsão de publicação dia 15nov2023)</t>
  </si>
  <si>
    <t>Artigo científico, "Identificação e classificação de patógenos com risco potencial de impactar as populações de cetáceos marinhos, como critério para efetivação de ações de conservação", produzido em conjunto com colaboradores da ação e submetido para a revista BioBrasil, na edição de PANs (previsão de publicação dia 15nov2023)</t>
  </si>
  <si>
    <t>Sem problemas, aguardando a publicação do artigo pela revista BioBrasil</t>
  </si>
  <si>
    <t>Fernanda Loffler Niemeyer Attademo; Sérgio Estima ; Thiago Rabello</t>
  </si>
  <si>
    <t xml:space="preserve">Sugiro a criação de uma planilha de banco de dados, que possa ser alimentada de forma contínua, com a inclusão de doenças e patógenos que surgirem no Brasil. A planilha seria interessante ser mantida na página do CMA, na qual as pessoas posam inserir continuamente as informações e publicações do assunto correlatado. Poderia inclusive ser mantido um link semelhante a deste formulário e que as pessoas tenham acesso ao preenchimento livre, podendo incluir a publicação também. Esta ação deve ser realizada de forma contínua. A exemplo do caso da gripe aviária, que não foi incluída no produto desta ação, pois não existiam casos no momento da elaboração do artigo. No entento, vem surgindo no Brasil casos em pinipedes e com potencial de infectar outros mamíferos aquáticos mamíferos aquáticos. Além disso, sugiro criar uma ação adicional para a identificação de doenças emergentes com potencial de infectar cetáceos. Isto porque, na época da elaboração da presenta ação, não tínhamos vivido a experiência da COVID e nem da gripe aviária e este assunto não foi bem trabalhado. Adicionalmente, sugiro incluir ação sobre saúde única envolvendo cetáceos (Fernanda Attademo); Ficar atentos ao H5N1 gripe aviária em cetáceos, pois nos pínípedes já estão infectados  (Sérgio Estima ); </t>
  </si>
  <si>
    <t>Publicações 
(Artigos científicos; 
Relatório técnico); Lista dos patógenos, com direcionamento de prioridades de recursos e pesquisas; Subsídios às emergências ambientais relacionadas à patógenos de cetáceos</t>
  </si>
  <si>
    <t>Artigo publicado</t>
  </si>
  <si>
    <t xml:space="preserve">Artigo publicado que atende parcialmente a ação, "Health conditions of Guiana dolphins facing cumulative anthropogenic impacts", https://link.springer.com/article/10.1007/s42991-022-00299-3. </t>
  </si>
  <si>
    <t>Articulador sem tempo para se dedicar a ação.</t>
  </si>
  <si>
    <t>Milton e Camila, Leandro</t>
  </si>
  <si>
    <t>O aumento de populações de cetáceos tem gerado maior interação antrópica e potenciais fatores estressantes. Buscar nos relatórios da CIB informaçõessobre a temática. Mudança climática também está gerando fatores de estresse sobre as pupulações de cetáceos. Sugestão de elaborar artigo com revisão de dados já produzidos. A CIB produz paineis de fatores estressantes e suas consequencias sobre populações de cetáceos.</t>
  </si>
  <si>
    <t>De janeiro a outubro de 2023, o Impacto do Turismo em Cetáceos Oceânicos foi estudado pelo Projeto Golfinho Rotador em Fernando de Noronha em 256 dias. Dissertação de mestrado iniciada que vai avaliar o impacto da poluição sonosa gerada por áreas portuárias sobre a população de botos-cinza. Diversos trabalhos apresentados em encontros científicos. Publicação de capitulo de livro e artigos. Relatórios técnicos que subsidiaram autuações de fiscalização.</t>
  </si>
  <si>
    <t>TCC: “Interações de golfinhos-rotadores Stenella longirostris com o turismo náutico no Arquipélago de Fernando de Noronha/PE, Brasil”  por Amanda Cristina da Silva e et al; “Influência da pandemia no turismo náutico de observação de golfinhos-rotadores em Fernando de Noronha”, apresentação on-line disponível no link https://sites.google.com/view/xsapisvideos/gt-5 e no canal do YouTube Projeto Golfinho Rotador. Trabalhos:	“Legalidade do turismo náutico de observação de golfinhos-rotadores em Fernando de Noronha”, apresentação on-line disponível no link https://sites.google.com/view/xsapisvideos/gt-5 e no canal do YouTube Projeto Golfinho Rotador. O trabalho intitulado “Orientação ao turismo de observação de golfinhos em Fernando de Noronha” a apresentação está disponível no link https://sites.google.com/view/xsapisvideos/gt-5. “Educomunicação Ambiental Oceânica” , no VII Congresso Nacional de Educação Ambiental e no IX Encontro Nordestino de Biogeografia. “Interações de golfinhos-rotadores Stenella longirostris com o turismo náutico no Arquipélago de Fernando de Noronha/PE, Brasil”. SILVA, A. C. et al. Efeito da pandemia na ocupação de golfinhos-rotadores Stenella longirostris na Baía dos Golfinhos. In: Livro de resumos da 19ª Reunião de Trabalho de Especialistas em Mamíferos Aquáticos da América do Sul, 2022. p.121. Dissertação/artigo Daiane Marcondes et al - Spatiotemporal changes in the acoustic behavior of Guiana dolphins under cumulative noise conditions</t>
  </si>
  <si>
    <t>Artur Andriolo, José Martins, Marta, Camila e Leandro</t>
  </si>
  <si>
    <t xml:space="preserve">Flávio Lima (UERN, Projeto Golfinho Rotador); Fernanda Attademo (ICMBio/CMA); André Barreto (Univali);  Milton Marcondes (IBJ); Bárbara Carpeggiani (Petrobrás); Paula Canabarro* (CRAM/FURG), Valéria Ruoppolo (Aiuká, IFAW), Luciano Reis (Instituto Mamíferos Aquáticos), Andrea Maranho (Gremar), Carolina Bertozzi (UNESP), Mariana Batha Alonso (UFRJ), Kátia Groch (USP), Juan Flores(Sea Shepherd Brasil) </t>
  </si>
  <si>
    <t>Houve contato com diversos pesquisadores sobre o assunto, havendo aceitação sobre a proposta. Houve discussão da plataforma (VerTNet, SIMAMM, SIMBA etc). O banco de amostra que está sendo montado também abraçará a temática genética, não apenas para a sanidade.</t>
  </si>
  <si>
    <t>Ação iniciada tardiamente</t>
  </si>
  <si>
    <t>Camila, Daniel, Babara, Thiago Rabello</t>
  </si>
  <si>
    <t>Ideia do banco de amostras descentralizados. Já há sistema de amostras (VerTNet) que gerencia as autorizações de acesso para amostras mundialmente e que pode ser o sistema a ser usado. O
banco de dados do CEMAVE/ICMBio de albatrozes e cetreis pode ser
um modelo para este banco de dados  (CMA). O PMP já tem banco de amostras. Definir planilha de amostras conjunta com a de genética e a frequência de alimentação da mesma, para facilitar o preenchimento. Proposta que a planilha do SIMBA já contemple o banco de amostras e de genética, que está em reformulação. Proposta de se usar o SIMBA para informações que não são oriundas de condicionantes de licenciamento ambiental da Petrobrás (não é simples, mas com a petrobras acordando é fácil). Proposta do SIMBA aportar em outros Banco de Dados.  Houve reunião de planejamento das ações deste PAN sob responsabilidade do CMA e a articuladora foi alterada para Daniel Kantek</t>
  </si>
  <si>
    <t>Daniel Kantek (CMA/ICMBio)</t>
  </si>
  <si>
    <t>Não houve atividades</t>
  </si>
  <si>
    <t>Não há articulador disponível</t>
  </si>
  <si>
    <t>Camila, Cristiano e Cris</t>
  </si>
  <si>
    <t xml:space="preserve">Perguntar para a Cris (R3) se há algo sendo produzido (Matheus - CMA). Há discussão de translocação/reintrodução de Sotalia guianeses para a Baia de Guanabara para viabilizar a população. </t>
  </si>
  <si>
    <t>Sem articulador</t>
  </si>
  <si>
    <t>Protocolos de atendimento de encalhes de Cetáceos da REMAB</t>
  </si>
  <si>
    <t xml:space="preserve">Fernanda Attademo (ICMBio/CMA), Valéria Ruoppolo (Aiuká, IFAW),  Rodolfo  Pinho da Silva Filho (Aiuká), Luciano Reis (Instituto Mamíferos Aquáticos), Aline Bomfim Ventura (PCCB-UERN/CEMAM), Adriana Miranda (Sea Shepherd Brasil), Paula Canabarro* (CRAM/FURG); André Barreto (UNIVALI); Camila Domit (UFPR); Elitieri Neto* (MAQUA), Flávio Lima (UERN, Projeto Golfinho Rotador); Daniel Solon (PCCB, CEMAM); Simone Almeida (UFRN), Ingrid Öberg (ICMBio/CMA), Augusto Boaviagem (PCCB), Pedro Castilho (UDESC), Andréa Maranho (GREMAR), Cláudia Nascimento (Kanaloa/Mineral), Leandro Aranha (ICMBio) </t>
  </si>
  <si>
    <t>Protocolo de eutanásia foi elaborada e enviada para o CMA e Conselho Federal de Medicina Veterinária para validação do protocolo. APA Baleia Franca fez a revisão de seus protocolos de atendimento a encalhes.</t>
  </si>
  <si>
    <t xml:space="preserve">Protocolo de eutanásia foi elaborada e em fase de finalização. APA Baleia Franca fez a revisão de seus protocolos de atendimento a encalhes. </t>
  </si>
  <si>
    <t>Depende de outras instituições (CFMV). Articulador está com outras atribuições e dificuldades de dedicação a ação.</t>
  </si>
  <si>
    <t>Milton, Leandro, Pedro Fruet</t>
  </si>
  <si>
    <t>REMANE já tem um protocolo, mas o objetivo é atualizar e padronizar para o Brasil. Há manual do CFMV sobre quando e como fazer eutanásias. Necessidade de substituição do articulador, pois este está como secretario de meio ambiente.</t>
  </si>
  <si>
    <t>Ingrid (CMA/ICMBio)</t>
  </si>
  <si>
    <t xml:space="preserve">Luciano Réis* (IMA), Fernanda Attademo (ICMBio/CMA); Karina Groch (PBF), Mariana Batha Alonso (UFRJ), Kátia Groch (USP), Augusto Boaviagem (PCCB), Gláucia Sousa (ICMBio), Camila Domit (UFPR), Cláudia Nascimento (Kanaloa/Mineral), Salvatore Siciliano (Fiocruz), Milton Marcondes (IBJ)  </t>
  </si>
  <si>
    <t>Não houve atividades no ultimo ano.</t>
  </si>
  <si>
    <t>Fernanda Loffler N Attademo, Milton e Leandro, Artur</t>
  </si>
  <si>
    <t>Sugiro a criação de banco de dados de informação sobre a saúde dos cetáceos, de forma que os pesquisadores possam alimentar continuamente as informações com patogenos, doenças e outras informações relevantes. Em 2023 houve tratativas sobre o assunto, onde identificou-se a necessidade de sistema de vigilância da saúde de cetáceos marinhos. Os órgãos ambientais precisam alinhar o papel de cada ente nas emergências relacionadas aos cetáceos. Workshop com todos os participantes da emergência de gripe aviária para amadurecer e propor caminhos a serem tomados nestas situações. Os eventos no ultimo ano demonstram a importancia desta ação. Importancia da REMAB funcionar como previsto, sendo a pauta de emergências importante. Propor workshop sobre emergência com saúde de cetáceos (Tefé, Coari e Gripe Aviária - junto ou separado?). Congresso de Mastologia pode ter espaço para estas discussões de emergências ambientais.</t>
  </si>
  <si>
    <t>Plano de Pesquisa; Workshop de emergencia relacionada a gripe aviária; Planilha/Formulário/Sistema online de ocorrências que afetem a saúde de cetáceos marinhos.</t>
  </si>
  <si>
    <t>O Projeto Golfinho Rotador está estudando o impacto da implantação de diversos tipos de empreendimentos sobre cetáceos em Fernando de Noronha, Pernambuco e Rio grande do Norte. Verificar com articulador e Fábia atividades de proposição de normativas</t>
  </si>
  <si>
    <t>José Martins</t>
  </si>
  <si>
    <t>O ICMBio Noronha em parceria com o Projeto Golfinho Rotador e os prestadores de serviços de turismo de Fernando de Noronha poderiam divulgar e fiscalizar o cumprimento das medidas de proteção aos golfinhos definidas nos marcos legais.</t>
  </si>
  <si>
    <t>O Lab. de Biomarcadores, Contaminação Aquática e Imunoquímica da UFSC está trabalhando na Padronização de Técnicas e Execução de Análises de Biomarcadores Bioquímicos e Moleculares em Amostras Obtidas em Espécies de Aves, Quelônios e Mamíferos Marinhos.</t>
  </si>
  <si>
    <t>Cristiano</t>
  </si>
  <si>
    <t xml:space="preserve">  </t>
  </si>
  <si>
    <t>Há tratativas junto ao Ministério do Meio Ambiente, para que seja publicada uma portaria revisando as normas de interação entre cetáceos e humanos, principalmente embarcado e em mergulho. O Projeto Golfinho Rotador apresentou proposta de norma para minimizar o impacto do turismo de observação de golfinhos em Fernando de Noronha ao ICMBio. A de sirênios está para ser assinada pelo MMA. Está sendo elaborada minuta de portaria conjunta (MMA, IBAMA e ICMBio) de interação com sirênios, há a proposta de se utilizar a o modelo desta para a atualização da portaria de interação com cetáceos marinhos.</t>
  </si>
  <si>
    <t>Desafios de alinhamento da portaria entre 03 instituições (MMA, IBAMA e ICMBio)</t>
  </si>
  <si>
    <t>José Martins, Thiago, Leandro e Milton</t>
  </si>
  <si>
    <t>Monitoramento com foto identificação está sendo feito, falta recursos para a análises de dados. Há a possibilidade de entrega de produtos até o final de 2024.</t>
  </si>
  <si>
    <t>Artigo: Health conditions of Guiana dolphins facing cumulative anthropogenic impacts. Plano de ação feito para Tursiops gephyreus wque inclui essa ação.</t>
  </si>
  <si>
    <t>Articulador com outros focos profissionais e sem outro articulador para assumir a ação.</t>
  </si>
  <si>
    <t>Lara, Thiago</t>
  </si>
  <si>
    <t>O articulador irá entrar em contato com os parceiros para a entrega de produtos até o final de 2024.</t>
  </si>
  <si>
    <t>Concluido. O tema foi inserido no Plano Nacional de Combate ao Lixo no Mar, publicado em 2019 pelo Ministério do Meio Ambiente.</t>
  </si>
  <si>
    <t>Em andamento, como previsto  (Milton Marcondes ) A R3 Animal juntamente com a UFSC iniciou a análise de ftalatos em mamíferos marinhos (Cristiane K. M. Kolesnikovas).</t>
  </si>
  <si>
    <t>Dificuldade de publicação única, a revisão dos dados já publicados é mais fácil.</t>
  </si>
  <si>
    <t>Milton Marcondes (IBJ) e Cristiane K. M. Kolesnikovas</t>
  </si>
  <si>
    <t>Necessária articulação para publicação conjunta dos dados que já foram gerados. A publicação conjunta é um desafio, por isso, propõe-se que seja feita uma publicação com a revisão dos artigos/dados já publicados e dados novos. Cristiane Kolesnikovas (R3 Animal) e Vitor (Aquasis) poderiam articular essa publicação (Milton IBJ - irá verificar)</t>
  </si>
  <si>
    <t>O NEMA segue realizando os multirões de limpeza de praia. Campanhas de redução do lixo no mar vêm sendo realizadas por diferentes e múltiplas instituições, trazendo os cetáceos marinhos em um agregado de espécies afetadas pelo lixo. Ainda, todos os PMPs avaliam impactos de resíduos/lixos em cetáceos marinhos e muitas instituiçoes fazem divulgação quanto a este impacto. (Camila Domit); Estamos participando de diversas ações nos últimos anos com essa temática, além do trabalho de educação ambiental em escolas e produção de material educativo (Marta Cremer). Em toda área de atuação do PMP/Petrobras e as Entidades da Petrobras Socioambiental atuam no Clean Up Day.</t>
  </si>
  <si>
    <t>Campanhas de limpeza de praia, de educação ambiental com a temática e material educativo. Artigo em finalização por equipe de Andre Barreto  Valente et al SC/IWC2023.</t>
  </si>
  <si>
    <t>Ação prevista para todo o território, precisa de mais instituições e  recursos para tal.</t>
  </si>
  <si>
    <t>Sérgio Estima, Camila e Marta</t>
  </si>
  <si>
    <t>Importante atividades para redução de consumo de produtos que geram lixo desnecessário, atividades que impeçam a disposição inadequada de resíduos.</t>
  </si>
  <si>
    <t>Juliana Di Tullio (FURG, KAOSA), Lucas Cabral (ParNaM Abrolhos), Bianca Alves Dias Martins Parizotto (FATMA-SC), Sérgio Estima (NEMA), Fernanda Attademo (ICMBio/CMA); Gabriela Combini* (PCCB), Pedro Castilho (UDESC); Daniela Godoy (IPEC), Ingrid Öberg (ICMBio/CMA), Camila Ataliba (CMA), Isac Alves (Articulação SE/S de Pescadores(as)), Marta Cremer (Univille), Andréa Maranho (GREMAR); Jacqueline Gonçalves (IBAMA-PA)</t>
  </si>
  <si>
    <t>O NEMA tem um contrato com o Porto do Rio Grande para trabalhar na gestão dos resíduos das embarcações pesqueiras. Está em execução o Projeto de Mar Sem Lixo das APAs do Litoral de SP.</t>
  </si>
  <si>
    <t>informativos, diálogos com os gestores portuários</t>
  </si>
  <si>
    <t>Articuladora com demandas que impedem maior comprometimento com esta ação.</t>
  </si>
  <si>
    <t xml:space="preserve">Sérgio Estima </t>
  </si>
  <si>
    <t xml:space="preserve">Tem que ter locais adequados para os pescadores colocarem os resíduos e depois dar a destinação correta </t>
  </si>
  <si>
    <t>Propor para Sergio Estima a articulação da ação</t>
  </si>
  <si>
    <t>Realização da “Semana do Golfinho” onde 483 pessoas, entre ilhéus e visitantes foram sensibilizados quanto a questão ambiental marinhos, como gestão dos resíduos sólidos (José Martins)</t>
  </si>
  <si>
    <t>Articulador não está mais no CMA e sem possibilidade de continuar como tal</t>
  </si>
  <si>
    <t>(José Martins)</t>
  </si>
  <si>
    <t>Avanços de mapeamento de algumas fontes para Sotalia guianensis e para Tursiops gephyreus. Recomendação da CIB para avaliação do impacto das redes fantasmas</t>
  </si>
  <si>
    <t xml:space="preserve">Artigo submetido de aluno do Andre Barreto (XXX) e  RT na CIB sobre bacia potiguar também apresentou um trabalho de resíduos sólidos em mamíferos aquáticos. </t>
  </si>
  <si>
    <t>Amplitude espacial e necessidade de integraçao de multiplas fontes de informação e articulação gestores-ciência</t>
  </si>
  <si>
    <t>Ação ambiciosa, seria importante delinear uma espécie "modelo" e avançarmos ao menos para esta espécie; Delinear a açao para espécie piloto - Sotalia guianensis e concentrar esforços até fim de 2024</t>
  </si>
  <si>
    <t xml:space="preserve">Diversos artigos publicados com micropoluentes em cetáceos marinhos. Reports na CIB que já faz levantamentos de lacunas de informações. Relatórios do PMP e PMC avaliando elementos traço, que já traz as lacunas de informações. </t>
  </si>
  <si>
    <t>Articulador não contribuindo em atualizar as informações do PAN</t>
  </si>
  <si>
    <t>Camila Domit, Barbara</t>
  </si>
  <si>
    <t>Há necessidade de levantar os artigos já publicados e, após isto, identificar as lacunas de informações.</t>
  </si>
  <si>
    <t>Lara Vidal (UFPR)</t>
  </si>
  <si>
    <t>Aline Bomfim Ventura (PCCB-UERN/CEMAM), Tatiana Lemos Bisi (MAQUA/UERJ), Rafael Lourenço* (IO-USP), Amauri Menegario (UNESP), Afonso Bainy (UFSC); José Lailson (MAQUA/UERJ)</t>
  </si>
  <si>
    <t xml:space="preserve">Há necessidade de levantar os artigos já publicados </t>
  </si>
  <si>
    <t>Aline Bomfim Ventura (PCCB-UERN/CEMAM), Tatiana Lemos Bisi (MAQUA/UERJ), Mariana Batha Alonso (UFRJ), Rafael Lourenço* (USP) e Márcia Bícego* (USP), José Lailson (MAQUA/UERJ)</t>
  </si>
  <si>
    <t>O Projeto Golfinho Rotador está coletando material biológico dos golfinhos-rotadores em Fernando de Noronha para análise das concentrações dos micropoluentes. Há informações sendo geradas nos PMPs e PMC.</t>
  </si>
  <si>
    <t>José Martins, Lara</t>
  </si>
  <si>
    <t>Aline Bomfim Ventura (PCCB-UERN/CEMAM), Tatiana Lemos Bisi (MAQUA/UERJ), Mariana Batha Alonso (UFRJ), Rafael Lourenço* (IO-USP), Amauri Menegario (UNESP), Cidelmara Coelho (Petrobras), José Martins (CGR), José Lailson (MAQUA/UERJ)</t>
  </si>
  <si>
    <t>Baías costeiras, estuários e Ilhas Oceânicas</t>
  </si>
  <si>
    <t>Importante que as discussões ocorram também na REMAB. CMA entrar em contato com o articulador para reforçar o seu papel nesta ação.</t>
  </si>
  <si>
    <t>Caso o atual articulador não possa, Lara Vidal (UFPR) assumirá a articulação.</t>
  </si>
  <si>
    <t>Tatiana Lemos Bisi (MAQUA/UERJ), Augusto Boaviagem (PCCB), Afonso Bainy (UFSC), Márcia Bícego* (USP), Karim Hahn Lüchmann (UDESC), Cláudia Nascimento (Kanaloa/Mineral); José Lailson (MAQUA/UERJ)</t>
  </si>
  <si>
    <t>Esta ação necessita de aporte de informações das demais ações deste objetivo e articulação com diversas instituições. Verificar a possibilidade de articulação da CEGEMA/IBAMA (Cristiane oliveira) ou CGMAC/IBAMA (Leandro Valentim).</t>
  </si>
  <si>
    <t>Caso o atual articulador não possa, propor a possibilidade de articulação da CEGEMA/IBAMA (Cristiane oliveira) ou CGMAC/IBAMA (Leandro Valentim).</t>
  </si>
  <si>
    <t>Cristiane* (CGEMA-IBAMA), Fernanda Attademo (ICMBio/CMA), Flávio Lima (UERN, Projeto Golfinho Rotador); Tatiana Lemos Bisi (MAQUA/UERJ), Augusto Boaviagem (PCCB), Valéria Ruoppolo (Aiuká, IFAW), Rodrigo Cochrane (Petrobras), Cláudia Nascimento (Kanaloa/Mineral). Jacqueline Gonçalves (IBAMA-PA)</t>
  </si>
  <si>
    <t>André Barreto (Univali); Fernanda Attademo (ICMBio/CMA); José Lailson (MAQUA-UERJ), Leandro Valentim (CGMAC/Ibama), Rodrigo Tardin (UFRRJ), Sérgio Estima (NEMA), karina Groch (PBF), Liliane Lodi (Instituto Mar Adentro), Bárbara Prates Carpeggiani (Petrobras), Adriana Miranda (Sea Shepherd Brasil), Flávio Lima (UERN/Projeto Golfinho Rotador), Artur Andriolo (UFJF/Aqualie), José Martins (CGR)</t>
  </si>
  <si>
    <t>Estudo sobre “Avaliação do risco de colisão entre embarcações e baleias-jubarte (Megaptera novaeangliae) na costa brasileira”, integrando dados de telemetria satelital de baleias (PMBS/Instituto Aqualie) e informações do MarineTraffic (Federico Sucunza) / Um novo trabalho analisou o risco de colisão de navios com baleias jubarte de 2016 a 2019 usando dados de AIS de navios com dados de telemetria de baleias marcadas com transmissores (Milton Marcondes); O Projeto Golfinho Rotador está coletando dados em Fernando de Noronha para análise do risco de colisão de embarcações de grande porte com cetáceos marinhos, por meio de relatos, observação e fotografia (Zé Matins)</t>
  </si>
  <si>
    <t xml:space="preserve">SC/69A/ForInfo/35 - apresentado na reunião da IWC 2023 (Federico Sucunz) / / Portal et al, 2023 Assessing collision risk between humpback whales and multiple vessel fleets in Brazil. (Milton Marcondes) / / Documento enviado para o Comitê Científico da CIB (Portal et al. 2023) Artur Andriolo </t>
  </si>
  <si>
    <t>Federico Sucunza; Milton C. C. Marcondes; Artur Andriolo ; José Martins</t>
  </si>
  <si>
    <t>O Projeto Golfinho Rotador está coletando dados em Fernando de Noronha para análise do risco de colisão de embarcações de turismo e lazer com cetáceos marinhos, por meio de relatos, observação e fotografia. Na BA, ES e Ilha Bela/SP há parcerias do IBJ com empresas de TOBA, onde há trabalhos educativos e observacionais relacionados a esta ação. Em Ilha Bela/SP, há trabalhos de monitoramento do Viva, o IBJ e o Baleia a Vista.</t>
  </si>
  <si>
    <t xml:space="preserve">O maior risco de colisões é com embarcações de lazer, visto que as de turismo, de forma geral, têm maior acesso a informações e legislações sobre o tema. Com o aumento populacional dos cetáceos marinhos, a região de Ilha Bela/SP tem sido local de ocorrência de colisões entre embarcações e cetáceos. </t>
  </si>
  <si>
    <t>Pipa (RN); APA Baleia Franca (SC); Fernando de Noronha (PE); APA Costa dos Corais (PE/AL); Banco dos Abrolhos (BA); APA Anhatomirim (SC); região costeira do Rio de Janeiro (RJ); APA Cananéia Iguape Peruibe (SP); Alcatrazes (SP); Ilha Bela (SP); Laguna (SC), Abrolhos (BA); Vitória (ES).</t>
  </si>
  <si>
    <t>O Projeto Golfinho Rotador está estudando em Fernando de Noronha a viabilidade de técnicas de monitoramento de ocorrência de colisões de embarcações com cetáceos. Houve reuniões com Andre Barreto onde identificou-se a oportunidade de utilizar modelos do IWC e Austrália para registrar as interações com cetáceos no PMP da Bacia de Santos como piloto.</t>
  </si>
  <si>
    <t>José Martins, Bárbara</t>
  </si>
  <si>
    <t xml:space="preserve">Há articulação com o IBAMA e Porto do Rio Grande para as dragagens do canal da barra de Rio Grande. Este item é abordado junto as empresas que realizam a dragagem (Sérgio Estima); O Projeto Golfinho Rotador elaborou proposta de ações de monitoramento da ocorrência de colisões de embarcações com cetáceos, já apresentadas ao ICMBio e para serem apresentadas ao CPRH/PE (José Martins). </t>
  </si>
  <si>
    <t>Dificuldade de respostas dos colaboradores. Falta de clareza de quais empreendimentos e  quais ações de monitoramento solicitar dos empreendedores</t>
  </si>
  <si>
    <t>Sérgio Estima ; José Martins</t>
  </si>
  <si>
    <t>Hoje, licenciamento de dragagens, já há exigência, pelo IBAMA, de observador de bordo para monitorar interações com cetáceos, incluindo colisões.  Articular tambem com os empreendedores, ficar atentos ao parques eólicos marinhos, no RS está forte esse tema e temos levado o assunto aos seminários locais. Importante destacar que não é só a atividade portuária que aumenta o risco de colisões, mas plataformas, usinas eólicas e fazendas marinhas (aquicultura) - Exemplo: Costa de ilhéus/BA.</t>
  </si>
  <si>
    <t>O Projeto Golfinho Rotador elaborou e apresentou ao ICMBio e as embarcações de turismo de Fernando de Noronha mapa de densidade de cetáceos em Fernando de Noronha. Há mapa de densidade de Jubartes no Brasil, o IBJ está articulando com a Marinha do Brasil e Yacht Club de Ilha Bela/SP para divulgação do material.</t>
  </si>
  <si>
    <t>Mapa de densidade de Cetáceos em FN; https://nam10.safelinks.protection.outlook.com/?url=https%3A%2F%2Fwww.yci.com.br%2Ftemporada-de-cetaceos-exige-maior-atencao-na-navegacao%2F&amp;data=05%7C01%7Ccmsilveira%40petrobras.com.br%7C9abc94902e474f8c5fce08dbe0824f3c%7C5b6f62419a574be48e501dfa72e79a57%7C0%7C0%7C638350622581993965%7CUnknown%7CTWFpbGZsb3d8eyJWIjoiMC4wLjAwMDAiLCJQIjoiV2luMzIiLCJBTiI6Ik1haWwiLCJXVCI6Mn0%3D%7C3000%7C%7C%7C&amp;sdata=IdQJHIeUxCwHCZcGeouKZvoSfL%2FYsl0AamcuhfdMqvw%3D&amp;reserved=0</t>
  </si>
  <si>
    <t>José Martins, Milton, Artur</t>
  </si>
  <si>
    <t>Verificar dados de ocorrência de Franca com Instituto Australis e dados de sotalia guianeses com Rodrigo Tardin para produzir mapa unificado de densidade de cetáceos. Sugere-se que o CMA/ICMBio faça a divulgação dos mapas para as instituições.</t>
  </si>
  <si>
    <t>Estudo sobre “Avaliação do risco de colisão entre embarcações e baleias-jubarte (Megaptera novaeangliae) na costa brasileira”, integrando dados de telemetria satelital de baleias (PMBS/Instituto Aqualie) e informações do MarineTraffic (Frederico Sucuzna) / / Esta sendo submetida uma proposta de rota de aproximação para as embarcações da companhia VALE ao se aproximarem de Vitória, ES, evitando áreas de maior ocorrência de baleias (Milton Marcondes); O Projeto Golfinho Rotador apresentou proposta de norma para minimizar o impacto do turismo de observação de golfinhos em Fernando de Noronha ao ICMBio, contendo rotas do tráfego de embarcações nas áreas com maior densidade de navegação e importantes para cetáceos (José Martins). Seminário sobre Planejamento Espacial Marinho feito pelo IBAMA em setembro de 23 (https://www.youtube.com/watch?v=PPALUSNSQzs). CIRM está iniciando a discussão do zoneamento costeiro e marinho.</t>
  </si>
  <si>
    <t>SC/69A/ForInfo/35 - apresentado na reunião da IWC 2023 (Frederico) - Ainda não finalizado (Milton)</t>
  </si>
  <si>
    <t>Federico Sucunza; Milton C.C. Marcondes; José Martins, Artur</t>
  </si>
  <si>
    <t>CIRM está iniciando a discussão do zoneamento costeiro e marinho, é importante que haja subsidios de informações dos impactos do tráfego de embarcações sobre populações de cetáceos marinhos. Buscar articular com representante do MMA na CIRM a apresentação desta questão. Há resultados significativos de acordos com empresas de tráfego marítimo, sem a necessidade de normativas.</t>
  </si>
  <si>
    <t>Lagoa dos Patos, Porto de São Sebastião/SP e Banco de Abrolhos, Vitória/ES e Fernando de Noronha e outras áreas prioritárias serão definidas.</t>
  </si>
  <si>
    <t>Flávio Lima (UERN, Projeto Golfinho Rotador), karina Groch (PBF), Heloísa Sá (PCCB), Fernanda Attademo (ICMBio/CMA), Sérgio Estima (NEMA), Bruno Stefanis Santos Pereira de Oliveira (Instituto Biota de Conservação), Adriana Miranda (Sea Shepherd Brasil), Fábio Adonis (CMA), Lauro Paiva (CMA) e João Borges (FMA)</t>
  </si>
  <si>
    <t>A articulação que o NEMA realiza é com o empreendedor, no caso o Porto do Rio Grande (Ségio Estima); O Projeto Golfinho Rotador elaborou propostas de condicionantes e ações de conscientização para as tripulações sobre as espécies de cetáceos de ocorrência na área e formas de minimizar o risco de colisão, já apresentadas ao ICMBio e para serem apresentadas ao CPRH (José Marttins)</t>
  </si>
  <si>
    <t xml:space="preserve">A cada dragagem do porto do Rio Grande é realizada uma "palestra" com os operadores das dragas e os gestores portuários sobre o tema </t>
  </si>
  <si>
    <t>Colaboradores não estão em contato com a articuladora</t>
  </si>
  <si>
    <t>Sérgio Estima; José Marttins</t>
  </si>
  <si>
    <t>Necessidade de se encaminhar as propostas de condicionantes para a articuladora.</t>
  </si>
  <si>
    <t>Milton Marcondes (IBJ),Adriana Miranda (Sea Shepherd Brasil), Viva Baleias e Golfinhos*, Baleia à Vista*, Instituto Australis*, UCs* (APA da Baleia Franca, Rebio Alcatrazes, Parna Abrolhos, Resex Marinha de Arraial do Cabo), Flávio Lima (UERN/Projeto Golfinho Rotador).</t>
  </si>
  <si>
    <t>Já foram feitos trabalhos em marinas e inclusa pagina no Guia do Capitão para SC, PR, SP e RJ, edição 2020 (CMA); Diversas ações de parceiros e do CMA entregam os produtos planejados. De janeiro a outubro de 2023, o Projeto Golfinho Rotador orientou por meio de rádio VHF in locu o procedimento e a aproximação das embarcações de turismo aos golfinhos em Fernando de Noronha em 230 dias (José Martins)</t>
  </si>
  <si>
    <t>Posts em mídias sociais, material disponível no site do ICMBio</t>
  </si>
  <si>
    <t>Thiago Straus Rabello; José Martins; Matheus</t>
  </si>
  <si>
    <t>Houve replanejamento de ações do PAN de responsabilidade do CMA, e o articulador foi alterado para Thiago Rabello</t>
  </si>
  <si>
    <t>Thiago (CMA/ICMBio)</t>
  </si>
  <si>
    <t xml:space="preserve">Relatórios sobre a ampliação do conhecimento, publicações e workshops. </t>
  </si>
  <si>
    <t>O Projeto Golfinho Rotador está estudando em Fernando de Noronha as fontes, características, efeitos e consequências dos sons antropogênicos. Artur está finalizando o relatório do PMAP-C e a modelagem da propagação sonora de ruído de embarcações até o final de 2023 que trará informações sobre a sísmica.</t>
  </si>
  <si>
    <t>Artur Andriolo; José Martins</t>
  </si>
  <si>
    <t>Artur Andriolo está finalizando o relatório do PMAP-C e a modelagem da propagação sonora de ruído de embarcações até o final de 2023 que trará informações sobre a sísmica. Relatório PMID para foz do Amazonas.</t>
  </si>
  <si>
    <t>Artigos Científicos.</t>
  </si>
  <si>
    <t>Ampliação dos esforços para estudos de paisagem acústica.</t>
  </si>
  <si>
    <t>Relatórios PMC, PSC e PSV continuam e foram recentemente apresentados à COEXP/IBAMA e Relatórios IBAMA PMC, PSC, PVE</t>
  </si>
  <si>
    <t>O Projeto Golfinho Rotador está mapeando em Fernando de Noronha Mapear áreas de sensibilidade das espécies quanto a sons antropogênicos.(José Martins)</t>
  </si>
  <si>
    <t>1) Implantação do programa de avaliação dos impactos de ruídos das embarcações do Porto de Pecém-CE, incluido como condicionante ambiental do licenciamento conduzido pelo IBAMA;2) Inclusão do Projeto de monitoramento de ruídos das embarcações no Porto de Natal-RN, como condicionante do licenciamento conduzido pelo IBAMA;3) Inclusão do Projeto de Monitoramento Acústico de Cetáceos no Programa de Caracterização de Cetáceos da Atividade de Pesquisa Sísmica 3D na Bacia Pará-Maranhão como condicionante do licenciamento conduzido pelo IBAMA (José Martins)</t>
  </si>
  <si>
    <t>Não avançou.</t>
  </si>
  <si>
    <t>Contato com articuladora para confirmar se ela executaria a organização da oficina.</t>
  </si>
  <si>
    <t>Essa ação é importante e deve ser mantida. O Flávio Lima, com apoio de Artur Andriolo, irá organizar a realização da oficina. Entrar em contato com Flávio para comunicá-lo.</t>
  </si>
  <si>
    <t>Sem informações e não iniciada nas monitorias anteriores</t>
  </si>
  <si>
    <t>Nenhum que eu tenha conhecimento.</t>
  </si>
  <si>
    <t>Articulação</t>
  </si>
  <si>
    <t>A articuladora já encaminhou as publicações oriundas dos colaboradores para o ICMBio. Ações 7.5, 7.6, 7.7 poderiam ser discuticas e organizadas através da realização da oficina 7.5.</t>
  </si>
  <si>
    <t>Estudos específicos de avaliação de impacto da atividade de proposecção sísmica. Resumo de congresso.</t>
  </si>
  <si>
    <t xml:space="preserve">Integração das informações. </t>
  </si>
  <si>
    <t>Essa ação relaciona-se com a 7.6. Apesar de produtos distintos poderiam ser articuladas conjuntamente.a se. A articuladora irá reencaminhar as publicações já enviadas. Sugere-se que o CMA busque alternativas para oferecer o Banco de Dados de Publicações, pode iniciar com a pasta do OneDrive.</t>
  </si>
  <si>
    <t>Jacqueline Aguiar Gonçalves (COMAR/DILIC/IBAMA), Israel Maciel (UFRRJ), Artur Andriolo (UFJF/Instituto Aqualie), Marcos Rossi-Santos (UFRB), Fernanda Attademo (ICMBio/CMA), Alexandre Azevedo (MAQUA/UERJ), Bruna Bezerra (UFPE), Camila Domit (UFPR)</t>
  </si>
  <si>
    <t>Grupo de empresas de exploração do petróleo teve iniciativa similar.</t>
  </si>
  <si>
    <t>Sérgio estima; Artur Andriolo</t>
  </si>
  <si>
    <t xml:space="preserve">Verificar com articulador quais são os objetivos do grupo (Artur Andriolo). Na oficina anterior, se definiu que este grupo seria para subsidiar as demais ações deste objetivo (7).  </t>
  </si>
  <si>
    <t>Participação do articulador no Comitê Científico da CIB e no Anthropogenic Underwater Noise do Comitê de Conservação também da CIB em Maio de 2023. Articulação com a embaixada do Brasil na Inglaterra sobre o papel do Brasil e as novas tecnologias de navios discutidas na IMO em setembro de 2023.</t>
  </si>
  <si>
    <t>Report SC-IWC 2023</t>
  </si>
  <si>
    <t xml:space="preserve">
Banco de dados de publicações.
Relatórios com informações sistematizadas</t>
  </si>
  <si>
    <t>Fernanda Attademo (ICMBio/CMA), Jacqueline Aguiar Gonçalves (COMAR/DILIC/IBAMA), Artur Andriolo (UFJF/Instituto Aqualie), Marcos Rossi-Santos (UFRB), Simone Almeida (UFRN); Flávio Lima (UERN, Projeto Golfinho Rotador); Karina Groch (PBF), Israel Maciel (UFRRJ), Augusto Boaviagem (PCCB), Bárbara Prates Carpeggiani (Petrobras)</t>
  </si>
  <si>
    <t>O Projeto Golfinho Rotador está sistematizando o conhecimento sobre atividades potencialmente causadoras de impacto e seus efeitos e medidas mitigadoras para os cetáceos marinhos em Fernando de Noronha.</t>
  </si>
  <si>
    <t xml:space="preserve">Área de Abrangência Ampla e Articulador pouco responsivo para as demandas de informações do PAN </t>
  </si>
  <si>
    <t>Adriana Miranda (Sea Shepherd Brasil)</t>
  </si>
  <si>
    <t xml:space="preserve">Juliana Di Tullio (FURG), Jacqueline Aguiar Gonçalves (COMAR/DILIC/IBAMA), Rodrigo Tardin (UFRRJ), Franciele R. de Castro (UFJF/Instituto Aqualie) Artur Andriolo (UFJF/Instituto Aqualie) Thiago O. Amorim (UFJF/Instituto Aqualie), Marcos Rossi-Santos (UFRB), Stela Almeida (PCCB), Karina Groch (PBF), Liliane Lodi (Instituto Mar Adentro), Juan Flores (CMA), Leandro Valentim (Ibama), Laura Reis (ICMBio-NGI/MA), Karen Luchini (CMA), André Barreto* (Univali), Tamirys Barbosa (CMA), José Martins (CGR) </t>
  </si>
  <si>
    <t>O Projeto Golfinho Rotador integrou ao SIG as suas informações de atividades antrópicas e áreas de ocorrência de cetáceos marinhos em Fernando de Noronha.José Martins</t>
  </si>
  <si>
    <t>Articuladora não faz mais parte do CMA</t>
  </si>
  <si>
    <t>Verificar com a Adriana se há interesse em permanecer como articuladora da ação.</t>
  </si>
  <si>
    <t>O Projeto Golfinho Rotador identificou as áreas prioritárias para conservação de cetáceos marinhos em Fernando de Noronha e na Cadeia de Montanhas Submarina de Fernando de Noronha. A inserção de dados no SIMAMM tem sido feita e pode embasar a identificação das áreas prioritárias para conservação de cetáceos.</t>
  </si>
  <si>
    <t xml:space="preserve">Juliana Di Tullio (FURG), Jacqueline Aguiar Gonçalves (COMAR/DILIC/IBAMA), Rodrigo Tardin (UFRRJ), Marcos Rossi-Santos (UFRB), Flávio Lima (UERN, Projeto Golfinho Rotador), Simone Almeida (UFRN); Fernanda Attademo (ICMBio/CMA); Mariana Batha Alonso (UFRJ), Augusto Boaviagem (PCCB), Adriana Miranda (Sea Shepherd Brasil), Juan Flores (CMA), Bárbara Carpeggiani (Petrobras)  </t>
  </si>
  <si>
    <t>Açao em andamento para TG e SG, também há avanços para baleias Francas  - os CMPS e task teams formados no âmbito da CIB tem potencializado estas ações em maior distribuição.. Ha artigos na linha desta açao em andamento no RJ e PR para SG(Camila Domit); O Projeto Golfinho Rotador está avaliando o efeito dos impactos cumulativos ou sinérgicos das atividades antrópicas sobre os cetáceos marinhos em Fernando de Noronha - José Marttins</t>
  </si>
  <si>
    <t>relatorios CMP/CIB; artigo in press de equipe Rodrigo Tardin para SG no Rio de Janeiro.</t>
  </si>
  <si>
    <t>Camila Domit; José Martins</t>
  </si>
  <si>
    <t>Sem info.</t>
  </si>
  <si>
    <t>A articuladora não articulou a ação e os colaboradores não se movimentaram para realizá-la.</t>
  </si>
  <si>
    <t>O Projeto Golfinho Rotador apresentou proposta de norma para minimizar o impacto do turismo de observação de golfinhos em Fernando de Noronha ao ICMBio, que foi revisada para apresentação a Autarquia Distrital Territorial de Fernando de Noronha e ao CPRH.</t>
  </si>
  <si>
    <t>O total de 13 áreas foram classificadas como de Importância para Mamíferos Marinhos pela IUCN-Marine Mammal Protected Areas Task Force em 2023 ao longo da costa Brasileira, todas com cetáceos como espécies de interesse (Frederico Sucunza); O processo de criação do Parque Nacional do Albardão está adiantado  Processo 02070.000020/2008-48 no SEI  (Sérgio estima ); O Projeto Golfinho Rotador elaborando proposta de criação as áreas prioritárias para conservação de cetáceos marinhos na Cadeia de Montanhas Submarina de Fernando de Noronha.(José Martins) Babitonga e APA do Rio Doce têm processos de criação já embasados. Foi criada Camara Temática na REFAUTS que tem como uma das pautas a ampliação da UC para proteger suas espécies alvos, dentre elas o Sotalia G.</t>
  </si>
  <si>
    <t>https://www.marinemammalhabitat.org/immas/ (Frederico Sucunza); ESTUDO TÉCNICO PARA SUBSIDIAR A CRIAÇÃO DE UNIDADE DE CONSERVAÇÃO NA REGIÃO DO ALBARDÃO – LITORAL SUL DO RIO GRANDE DO SUL (Sérgio Estima)</t>
  </si>
  <si>
    <t>Federico Sucunza; Sérgio Estima; José Martins</t>
  </si>
  <si>
    <t>Fomentar a divulgação das IMMAs no Brasil e articular para a torná-las UCs marinhas (Frederico Sucunza); O CMA/ICMBio dar o seu parecer e apoiar a proposta de criação do Parque Nacional do Albardão (Sérgio Estima)</t>
  </si>
  <si>
    <t xml:space="preserve">Carla Filardi (ICMBio/CMA), Lucas Cabral (ParNaM Abrolhos), Marcos Rossi-Santos (UFRB), Luena Fernandes (IBJ/UFBA), Flávio Lima (UERN, Projeto Golfinho Rotador); Fernanda Attademo (ICMBio/CMA); Daniel Solon (PCCB, CEMAM), Adriana Miranda (Sea Shepherd Brasil), Mariana Batha Alonso (UFRJ), Juan Flores (CMA), Camila Ataliba (CMA), Caio Louzada (IPEC) </t>
  </si>
  <si>
    <t>Ilha Bela/SP tem muitas pesquisas e monitoramentos de cetáceos em andamento (IBJ, Viva e Projeto Baleia a Vista).</t>
  </si>
  <si>
    <t>José Martins, Cristiano, Milton</t>
  </si>
  <si>
    <t>De janeiro a outubro de 2023, o Projeto Golfinho Rotador avaliar e monitorou os efeitos do Turismo de Observação de cetáceos marinhos em 230 dias de estudo em Fernando de Noronha. Trabalho de final de curso (TCC) intitulado “Interações de golfinhos-rotadores Stenella longirostris com o turismo náutico no Arquipélago de Fernando de Noronha/PE, Brasil”  por Amanda Cristina da Silva e colaboradores, para a obtenção do diploma de Bacharel em Ciências Biológicas pelo Centro Universitário Brasileiro – UNIBRA.Durante o X SAPIS – Seminário Brasileiro Sobre Áreas Protegidas e Inclusão Social e V ELAPIS – Encontro Latino-Americano Sobre Áreas Protegidas e Inclusão Social, o evento ocorreu de forma virtual de 03 a 06 de novembro de 2021, foram apresentados oralmente mais 3 trabalhos: “Influência da pandemia no turismo náutico de observação de golfinhos-rotadores em Fernando de Noronha”;“Legalidade do turismo náutico de observação de golfinhos-rotadores em Fernando de Noronha”;"Orientação ao turismo de observação de golfinhos em Fernando de Noronha”. Prospecções de potenciais áreas para turismo de observação de baleia no RJ (Baia de Guanabara, Arraial do Cabo etc)</t>
  </si>
  <si>
    <t>Costa de SC, Ilha Bela/SP</t>
  </si>
  <si>
    <t>Nas ultimas monitorias foi destacado a falta de captação de recursos, dificultando o inicio da ação.</t>
  </si>
  <si>
    <t>CMA</t>
  </si>
  <si>
    <t>O Instituto Aqualie vem realizado o monitoramento satelital de baleias-jubarte na costa brasileira ao longo dos anos. Estudos sobre a sobreposição das rotas migratórias com rotas de navegação, estimativa populacional, habitats preferenciais e efeito de mudanças climáticas têm sido desenvolvidos com base nessa informação (Federico); De janeiro a outubro de 2023, o Projeto Golfinho Rotador monitorou a ocorrência de grandes cetáceos em Fernando de Noronha em 230 dia, a fim de ampliar o conhecimento sobre as rotas migratórias e uso de habitat de grandes cetáceos na região (José Martins). Relatório da WWF "Protecting Blue Corridors" de 2022.</t>
  </si>
  <si>
    <t>Trabalhos recentes publicados: https://doi.org/10.1038/s41598-022-11536-7 ; 10.3389/fmars.2020.00414 ; SC/69A/ForInfo/35 - apresentado na reunião da IWC 2023 - "Quais cetáceos são encontrados em Fernando de Noronha, Brasil? um levantamento de 31 anos de monitoramento. In: Livro de resumos da 19ª Reunião de Trabalho de Especialistas em Mamíferos Aquáticos da América do Sul, 2022. p.176". Relatório da WWF "Protecting Blue Corridors" de 2022 - https://wwfwhales.org/resources/protecting-blue-corridors-report.</t>
  </si>
  <si>
    <t>Federico Sucunza; José Martins, Milton</t>
  </si>
  <si>
    <t>Não teve informações por parte do articulador. O IBJ tem realizado saídas de monitoramento de Cetáceos na área de fundeio do porto de Santos, porém não foi encotrada nenhuma publicação direta ao objetivo da ação.</t>
  </si>
  <si>
    <t>Falta de de articulação.</t>
  </si>
  <si>
    <t>Ação importante porém falta articualação</t>
  </si>
  <si>
    <t xml:space="preserve">Ampliar o conhecimento sobre  S. guianensis, T. gephyreus e Eubalaena australis quanto aos parâmetros necessários para avaliação do estado de conservação </t>
  </si>
  <si>
    <t>Marcos Rossi-Santos (UFRB), Flávio Lima (UERN, Projeto Golfinho Rotador), Fernanda Attademo (ICMBio/CMA), Adriana Miranda (Sea Shepherd Brasil), Karina Groch (PBF), Pedro Castilho (UDESC); Daniela Godoy (IPEC); Juliana Di Tullio (FURG, Kaosa), Alexandre Azevedo (MAQUA/UERJ), Yedda Christina Bezerra Barbosa de Oliveira (Instituto Parahyba de Sustentabilidade - IPAS), Juan Flores (CMA), Marta Cremer (Univille)</t>
  </si>
  <si>
    <t>tese de doutorado (parâmetros populacionais) e de mestrado (distribuição) concluídas e uma dissertação em andamento para a população de botos-cinza na Baía Babitonga (Marta Cremer)</t>
  </si>
  <si>
    <t>Mestrado de Carolina Portal  e Doutorado de Anne Landine no PPG Biodiversiade em Juiz de Fora (Artur Andriolo); tese de doutorado e de mestrado concluídas  (Marta Cremer) "Buscar títulos"</t>
  </si>
  <si>
    <t>Artur Andriolo, Marta Cremer</t>
  </si>
  <si>
    <t>entendo que ela deveria ser mais específica em elencar alguns parâmetros, para que se possa pensar em prioridades de pesquisa nas diferentes regiões (Marta Cremer). Necessidade de mais estudos com T. gephyreus, inclusive para melhor definição do táxon como espécie. Necessidade de se definir melhor os produtos da ação</t>
  </si>
  <si>
    <t>Ampliar o conhecimento do efeito da degradação de habitat sobre S. guianensis no Nordeste do Brasil</t>
  </si>
  <si>
    <t xml:space="preserve">Durante o período da monitoria foram publicados artigos sobre a espécie , porém não diretamente ligado a degradação de habitat </t>
  </si>
  <si>
    <t>Ampliar o conhecimento do efeito da degradação de habitat sobre S. guianensis no Norte do Brasil</t>
  </si>
  <si>
    <t xml:space="preserve">Foram publicados artigos sobre a ecologia, porém não diretamente ligado a degradação de habitat </t>
  </si>
  <si>
    <t>ENCALHES E ATRIBUTOS BIOECOLÓGICOS PARA A CARACTERIZAÇÃO POPULACIONAL DO BOTO-CINZA (Sotalia guianensis) NA COSTA NORTE DO BRASIL (GREICY FERNÁNDEZ RUENES , 2023) e SILVA, Ísis Viviane Bezerra da. Photo identification on the flukebook platform reveals aspects of the behavioral biology of sotalia guianensis in Rio Grande do Norte and Paraíba states, Brazil. Orientadora: Dra. Renata Santoro de Sousa Lima. 2024. 128f. Dissertação (Mestrado em Psicobiologia) - Centro de Biociências, Universidade Federal do Rio Grande do Norte, Natal, 2024.</t>
  </si>
  <si>
    <t>Juan Flores (Sea shepherd)</t>
  </si>
  <si>
    <t>Na monitoria 03 o Leandro Aranha se propõe a minutar o oficio em conjunto com o Flávio para avaliação do articulador e do GAT. Sugestão de apresentação, por especialistas do PAN, do panorama dos efeitos da mudança climática sobre cetáceos marinhos para o MMA. Trabalhos publicados apresentando a importancia das baleias na fixação de carbono (Ex.: população de Jubarte no Brasil de 3.400 para 34.000 individuos em 20 anos).</t>
  </si>
  <si>
    <t>Perguntar de Juan Flores (Sea shepherd) aceita a substituição pelo Leandro Aranha (IBAMA)</t>
  </si>
  <si>
    <t>Camila Domit (UFPR); Adriana Miranda (Sea Shepherd Brasil), Artur Andriolo (UFJF/Instituto Aqulie), Marcos Rossi-Santos (UFRB), Juan Flores (CMA), Fernanda Attademo (CMA), Rodrigo Tardin (UERJ), Leonardo Wedekin (Socioambiental), Eduardo Secchi (Ecomega/FURG), José Martins (CGR)</t>
  </si>
  <si>
    <t>Estudo (PMBS/IA) com dados de monitoramento satelital de baleias-jubarte sobre o efeito de mudanças climáticas sobre essas baleias (Federico Sucunza). Trabalho apresentado pelo IBJ na CIB em 2022 sobre o assunto.</t>
  </si>
  <si>
    <t>https://doi.org/10.1038/s41598-022-11536-7 (Federico Sucunza)</t>
  </si>
  <si>
    <t>Camila Domit (UFPR); Adriana Miranda (Sea Shepherd Brasil), Marcos Rossi-Santos (UFRB), Juan Flores (SEASHEPER), Fernanda Attademo (CMA), Rodrigo Tardin (UERJ), Leonardo Wedekin (Socioambiental), Eduardo Secchi (Ecomega/FURG), José Martins (CGR)</t>
  </si>
  <si>
    <t>Rodrigo Tardim finalizando artigo sobre S. guianesis em toda sua área de distribuição relacionando com mudanças climaticas e CIB tem report sobre efeitos das mudancas climáticas sobre E. australis.</t>
  </si>
  <si>
    <t>Camila, José Martins, Artur</t>
  </si>
  <si>
    <t>São resultados relevantes de iniciativas individuais de pesquisadores, mas não pode-se afirmar que já há um programa de pesquisa de longa duração, que é o produto principal dasta ação. Desde agosto de 1990, o Projeto Golfinho Rotador executa um dos maiores Programas de Pesquisa Ecológica de Longa Duração de golfinhos do mundo.Estudamos  2.222.682 de avisitagens de golfinhos-rotadores, orientamos 432.958 turistas, formamos 4.289 ilhéus para trabalhar no ecoturismo e sensibilizamos 24.409 alunos e professores em Fernando de Noronha.Os resultados das pesquisas foram publicados em 4 livros, 4 capítulos de livros, 4 teses de doutorado, 7 dissertações de mestrado, 32 trabalhos de conclusão de curso, 30 trabalhos publicados e 160 trabalhos apresentados em eventos científicos.</t>
  </si>
  <si>
    <t xml:space="preserve">Sempre que possivel estou em contato com o CMA para divulgar oportunidades de articulação e implementação das ações do PAN. A equipe do CMA foi reforçada com mais 02 analistas ambientais, fortalecendo este setor do ICMBio para implementar ações dos PANs. </t>
  </si>
  <si>
    <t>Ampliação da Equipe</t>
  </si>
  <si>
    <t>Relatórios de atividades, publicações, nomeações de servidores, bolsas de pesquisa.</t>
  </si>
  <si>
    <t xml:space="preserve">Sérgio Estima (NEMA), André Barreto (Univali), Paula Canabarro* (CRAM/FURG), Fernanda Attademo (ICMBio/CMA), Simone Almeida (UFRN), Bruno Stefanis Santos Pereira de Oliveira (Instituto Biota de Conservação), Ingrid Oberg (CMA), Lauro Paiva (CMA), João Arnaldo (CMA), Ingrid Oberg* (CMA) e Laura Reis (NGI-ICMBio/MA), instituições da Remab* </t>
  </si>
  <si>
    <t>Participação das reuniões da REMASUL e sempre comunicando os eventos de encalhes. A REMANOR está sendo reestruturada, com diversas atividades ocorridas em 2023. A portaria de definição da REMAB e suas redes regionais está sendo atualizada.</t>
  </si>
  <si>
    <t>participção das reuniões (inserir n do processo da remanor e da atualização da portaria).</t>
  </si>
  <si>
    <t>Falta de reniões da REMAB</t>
  </si>
  <si>
    <t>Não há reunião da REMAB há anos, indicando problemas nesta ação.</t>
  </si>
  <si>
    <t>Reuniões anuais, atas, Resoluções e outros documentos das reuniões da Remab</t>
  </si>
  <si>
    <t>Ação foi iniciada na monitoria 1 e 2, porém não houve muitos avanços divulgados</t>
  </si>
  <si>
    <t>10.4</t>
  </si>
  <si>
    <t>Incrementar a participação do Brasil no Comitê Científico e de Conservação da Comissão Internacional da Baleias (CIB)</t>
  </si>
  <si>
    <t>Inserção de dados na plataforma da CIB; Participação em Comitês</t>
  </si>
  <si>
    <t>Milton, Artur, Camila, Leandro, Andre Barreto, Cris (R3), Marta Cremer, Miriam Marmontel, Karina Groch (Instituto Australis)</t>
  </si>
  <si>
    <t>Ação iniciada e não concluída no período previsto</t>
  </si>
  <si>
    <t>Texto objetivo 1</t>
  </si>
  <si>
    <t>X</t>
  </si>
  <si>
    <t>Texto objetivo 2</t>
  </si>
  <si>
    <t>2.4</t>
  </si>
  <si>
    <t>2.5</t>
  </si>
  <si>
    <t>2.6</t>
  </si>
  <si>
    <t>2.7</t>
  </si>
  <si>
    <t>2.8</t>
  </si>
  <si>
    <t>2.9</t>
  </si>
  <si>
    <t>2.10</t>
  </si>
  <si>
    <t>2.11</t>
  </si>
  <si>
    <t>2.12</t>
  </si>
  <si>
    <t>2.13</t>
  </si>
  <si>
    <t>2.14</t>
  </si>
  <si>
    <t>2.15</t>
  </si>
  <si>
    <t>Texto objetivo 3</t>
  </si>
  <si>
    <t>ação 3</t>
  </si>
  <si>
    <t>3.14</t>
  </si>
  <si>
    <t>3.15</t>
  </si>
  <si>
    <t>Texto objetivo 4</t>
  </si>
  <si>
    <t>ação 4</t>
  </si>
  <si>
    <t>4.7</t>
  </si>
  <si>
    <t>4.8</t>
  </si>
  <si>
    <t>4.9</t>
  </si>
  <si>
    <t>4.10</t>
  </si>
  <si>
    <t>4.11</t>
  </si>
  <si>
    <t>4.12</t>
  </si>
  <si>
    <t>4.13</t>
  </si>
  <si>
    <t>4.14</t>
  </si>
  <si>
    <t>4.15</t>
  </si>
  <si>
    <t>Texto objetivo 5</t>
  </si>
  <si>
    <t>ação 5</t>
  </si>
  <si>
    <t>5.6</t>
  </si>
  <si>
    <t>5.7</t>
  </si>
  <si>
    <t>5.8</t>
  </si>
  <si>
    <t>5.9</t>
  </si>
  <si>
    <t>5.10</t>
  </si>
  <si>
    <t>5.11</t>
  </si>
  <si>
    <t>5.12</t>
  </si>
  <si>
    <t>5.13</t>
  </si>
  <si>
    <t>5.14</t>
  </si>
  <si>
    <t>5.15</t>
  </si>
  <si>
    <t>Texto objetivo 6</t>
  </si>
  <si>
    <t>ação 6</t>
  </si>
  <si>
    <t>6.9</t>
  </si>
  <si>
    <t>6.10</t>
  </si>
  <si>
    <t>6.11</t>
  </si>
  <si>
    <t>6.12</t>
  </si>
  <si>
    <t>6.13</t>
  </si>
  <si>
    <t>6.14</t>
  </si>
  <si>
    <t>6.15</t>
  </si>
  <si>
    <t>Texto objetivo 7</t>
  </si>
  <si>
    <t>ação 7</t>
  </si>
  <si>
    <t>7.10</t>
  </si>
  <si>
    <t>7.11</t>
  </si>
  <si>
    <t>7.12</t>
  </si>
  <si>
    <t>7.13</t>
  </si>
  <si>
    <t>7.14</t>
  </si>
  <si>
    <t>7.15</t>
  </si>
  <si>
    <t>Texto objetivo 8</t>
  </si>
  <si>
    <t>ação 8</t>
  </si>
  <si>
    <t>8.15</t>
  </si>
  <si>
    <t>Texto objetivo 9</t>
  </si>
  <si>
    <t>ação 9</t>
  </si>
  <si>
    <t>9.4</t>
  </si>
  <si>
    <t>9.5</t>
  </si>
  <si>
    <t>9.6</t>
  </si>
  <si>
    <t>9.7</t>
  </si>
  <si>
    <t>9.8</t>
  </si>
  <si>
    <t>9.9</t>
  </si>
  <si>
    <t>9.10</t>
  </si>
  <si>
    <t>9.11</t>
  </si>
  <si>
    <t>9.12</t>
  </si>
  <si>
    <t>9.13</t>
  </si>
  <si>
    <t>9.14</t>
  </si>
  <si>
    <t>9.15</t>
  </si>
  <si>
    <t>Texto objetivo 10</t>
  </si>
  <si>
    <t>ação 10</t>
  </si>
  <si>
    <t>10.5</t>
  </si>
  <si>
    <t>10.6</t>
  </si>
  <si>
    <t>10.7</t>
  </si>
  <si>
    <t>10.8</t>
  </si>
  <si>
    <t>10.9</t>
  </si>
  <si>
    <t>10.10</t>
  </si>
  <si>
    <t>10.11</t>
  </si>
  <si>
    <t>10.12</t>
  </si>
  <si>
    <t>10.13</t>
  </si>
  <si>
    <t>10.14</t>
  </si>
  <si>
    <t>10.15</t>
  </si>
  <si>
    <t>SITUAÇÃO ATUAL DAS AÇÕES - MONITORIA FINAL (2017)</t>
  </si>
  <si>
    <t>Não iniciada ou não concluída</t>
  </si>
  <si>
    <t>Iniciada e não concluída no período previsto</t>
  </si>
  <si>
    <t>TOTAL DE AÇÕES DO PAN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</si>
</sst>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16]mmmm\-yy;@"/>
    <numFmt numFmtId="165" formatCode="mm/yy"/>
  </numFmts>
  <fonts count="5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C0000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1"/>
      <name val="Calibri"/>
      <family val="2"/>
    </font>
    <font>
      <sz val="11"/>
      <color indexed="10"/>
      <name val="Calibri"/>
      <family val="2"/>
    </font>
    <font>
      <i/>
      <sz val="11"/>
      <name val="Calibri"/>
      <family val="2"/>
    </font>
    <font>
      <sz val="11"/>
      <color rgb="FF00B050"/>
      <name val="Calibri"/>
      <family val="2"/>
    </font>
    <font>
      <sz val="11"/>
      <color theme="1"/>
      <name val="Calibri"/>
      <family val="2"/>
    </font>
    <font>
      <strike/>
      <sz val="11"/>
      <name val="Calibri"/>
      <family val="2"/>
    </font>
    <font>
      <b/>
      <sz val="11"/>
      <color indexed="49"/>
      <name val="Calibri"/>
      <family val="2"/>
    </font>
    <font>
      <sz val="11"/>
      <name val="Arial"/>
      <family val="2"/>
    </font>
    <font>
      <u/>
      <sz val="11"/>
      <name val="Calibri"/>
      <family val="2"/>
    </font>
    <font>
      <sz val="11"/>
      <color rgb="FF0070C0"/>
      <name val="Calibri"/>
      <family val="2"/>
      <scheme val="minor"/>
    </font>
    <font>
      <sz val="8"/>
      <name val="Calibri"/>
      <family val="2"/>
      <scheme val="minor"/>
    </font>
    <font>
      <sz val="9"/>
      <color theme="1"/>
      <name val="Calibri"/>
      <family val="2"/>
      <scheme val="minor"/>
    </font>
    <font>
      <sz val="9"/>
      <name val="Calibri"/>
      <family val="2"/>
    </font>
    <font>
      <b/>
      <sz val="9"/>
      <color theme="1"/>
      <name val="Calibri"/>
      <family val="2"/>
      <scheme val="minor"/>
    </font>
    <font>
      <sz val="9"/>
      <name val="Calibri"/>
      <family val="2"/>
      <scheme val="minor"/>
    </font>
    <font>
      <b/>
      <sz val="9"/>
      <name val="Calibri"/>
      <family val="2"/>
      <scheme val="minor"/>
    </font>
    <font>
      <b/>
      <sz val="14"/>
      <name val="Calibri"/>
      <family val="2"/>
      <scheme val="minor"/>
    </font>
    <font>
      <i/>
      <sz val="11"/>
      <color theme="1"/>
      <name val="Calibri"/>
      <family val="2"/>
      <scheme val="minor"/>
    </font>
    <font>
      <sz val="9"/>
      <color theme="1"/>
      <name val="Calibri"/>
      <family val="2"/>
    </font>
    <font>
      <b/>
      <sz val="11"/>
      <name val="Calibri"/>
      <family val="2"/>
    </font>
    <font>
      <b/>
      <sz val="9"/>
      <name val="Calibri"/>
      <family val="2"/>
    </font>
    <font>
      <u/>
      <sz val="11"/>
      <color theme="10"/>
      <name val="Calibri"/>
      <family val="2"/>
      <scheme val="minor"/>
    </font>
    <font>
      <u/>
      <sz val="11"/>
      <name val="Calibri"/>
      <family val="2"/>
      <scheme val="minor"/>
    </font>
    <font>
      <i/>
      <sz val="11"/>
      <name val="Calibri"/>
      <family val="2"/>
      <scheme val="minor"/>
    </font>
    <font>
      <sz val="12"/>
      <color theme="1"/>
      <name val="Calibri"/>
      <scheme val="minor"/>
    </font>
    <font>
      <sz val="11"/>
      <color rgb="FF000000"/>
      <name val="Calibri"/>
      <family val="2"/>
      <scheme val="minor"/>
    </font>
    <font>
      <sz val="11"/>
      <color rgb="FF000000"/>
      <name val="Calibri"/>
      <family val="2"/>
    </font>
    <font>
      <i/>
      <sz val="11"/>
      <color rgb="FF000000"/>
      <name val="Calibri"/>
      <family val="2"/>
    </font>
    <font>
      <sz val="9"/>
      <color rgb="FF000000"/>
      <name val="Calibri"/>
      <family val="2"/>
    </font>
    <font>
      <sz val="12"/>
      <color rgb="FF000000"/>
      <name val="Calibri"/>
      <family val="2"/>
      <scheme val="minor"/>
    </font>
    <font>
      <sz val="9"/>
      <color rgb="FF000000"/>
      <name val="Calibri"/>
      <family val="2"/>
      <scheme val="minor"/>
    </font>
    <font>
      <sz val="11"/>
      <color rgb="FF000000"/>
      <name val="Calibri"/>
      <charset val="1"/>
    </font>
  </fonts>
  <fills count="22">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
      <patternFill patternType="solid">
        <fgColor theme="1"/>
        <bgColor indexed="64"/>
      </patternFill>
    </fill>
    <fill>
      <patternFill patternType="solid">
        <fgColor theme="0" tint="-0.14999847407452621"/>
        <bgColor indexed="64"/>
      </patternFill>
    </fill>
  </fills>
  <borders count="60">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thin">
        <color indexed="64"/>
      </right>
      <top/>
      <bottom/>
      <diagonal/>
    </border>
    <border>
      <left style="thin">
        <color indexed="64"/>
      </left>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style="medium">
        <color indexed="64"/>
      </bottom>
      <diagonal/>
    </border>
  </borders>
  <cellStyleXfs count="4">
    <xf numFmtId="0" fontId="0" fillId="0" borderId="0"/>
    <xf numFmtId="9" fontId="1" fillId="0" borderId="0" applyFont="0" applyFill="0" applyBorder="0" applyAlignment="0" applyProtection="0"/>
    <xf numFmtId="0" fontId="1" fillId="0" borderId="0"/>
    <xf numFmtId="0" fontId="44" fillId="0" borderId="0" applyNumberFormat="0" applyFill="0" applyBorder="0" applyAlignment="0" applyProtection="0"/>
  </cellStyleXfs>
  <cellXfs count="550">
    <xf numFmtId="0" fontId="0" fillId="0" borderId="0" xfId="0"/>
    <xf numFmtId="0" fontId="0" fillId="4" borderId="0" xfId="0" applyFill="1"/>
    <xf numFmtId="0" fontId="0" fillId="0" borderId="0" xfId="0" applyAlignment="1">
      <alignment vertical="center"/>
    </xf>
    <xf numFmtId="0" fontId="13" fillId="0" borderId="0" xfId="0" applyFont="1" applyAlignment="1">
      <alignment horizontal="center" wrapText="1"/>
    </xf>
    <xf numFmtId="9" fontId="6" fillId="0" borderId="0" xfId="1" applyFont="1" applyBorder="1" applyAlignment="1">
      <alignment horizontal="center"/>
    </xf>
    <xf numFmtId="9" fontId="0" fillId="0" borderId="0" xfId="0" applyNumberFormat="1" applyAlignment="1">
      <alignment horizontal="center"/>
    </xf>
    <xf numFmtId="0" fontId="2" fillId="0" borderId="0" xfId="0" applyFont="1" applyAlignment="1">
      <alignment horizontal="center" vertical="center"/>
    </xf>
    <xf numFmtId="0" fontId="2" fillId="17" borderId="19" xfId="0" applyFont="1" applyFill="1" applyBorder="1" applyAlignment="1">
      <alignment horizontal="center" vertical="center" wrapText="1"/>
    </xf>
    <xf numFmtId="0" fontId="2" fillId="17" borderId="19" xfId="0" applyFont="1" applyFill="1" applyBorder="1" applyAlignment="1">
      <alignment horizontal="center" vertical="center"/>
    </xf>
    <xf numFmtId="0" fontId="2" fillId="17" borderId="20" xfId="0" applyFont="1" applyFill="1" applyBorder="1" applyAlignment="1">
      <alignment horizontal="center" vertical="center"/>
    </xf>
    <xf numFmtId="0" fontId="13" fillId="0" borderId="0" xfId="0" applyFont="1"/>
    <xf numFmtId="0" fontId="0" fillId="19" borderId="0" xfId="0" applyFill="1"/>
    <xf numFmtId="0" fontId="0" fillId="0" borderId="0" xfId="0" applyAlignment="1">
      <alignment wrapText="1"/>
    </xf>
    <xf numFmtId="0" fontId="7" fillId="0" borderId="0" xfId="0" applyFont="1" applyAlignment="1">
      <alignment vertical="center" wrapText="1"/>
    </xf>
    <xf numFmtId="0" fontId="0" fillId="0" borderId="0" xfId="0" applyAlignment="1">
      <alignment horizontal="left" vertical="center"/>
    </xf>
    <xf numFmtId="0" fontId="4" fillId="0" borderId="0" xfId="0" applyFont="1"/>
    <xf numFmtId="0" fontId="4" fillId="19" borderId="0" xfId="0" applyFont="1" applyFill="1"/>
    <xf numFmtId="0" fontId="15" fillId="0" borderId="0" xfId="0" applyFont="1" applyAlignment="1">
      <alignment horizontal="left" vertical="center"/>
    </xf>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2" fillId="17" borderId="18" xfId="0" applyFont="1" applyFill="1" applyBorder="1" applyAlignment="1">
      <alignment horizontal="center" vertical="center"/>
    </xf>
    <xf numFmtId="9" fontId="16" fillId="0" borderId="17" xfId="1" applyFont="1" applyBorder="1" applyAlignment="1">
      <alignment horizontal="center" vertical="center"/>
    </xf>
    <xf numFmtId="0" fontId="16" fillId="0" borderId="2" xfId="0" applyFont="1" applyBorder="1" applyAlignment="1">
      <alignment horizontal="center" vertical="center"/>
    </xf>
    <xf numFmtId="9" fontId="16" fillId="0" borderId="12" xfId="1" applyFont="1" applyBorder="1" applyAlignment="1">
      <alignment horizontal="center" vertical="center"/>
    </xf>
    <xf numFmtId="9" fontId="16" fillId="0" borderId="21" xfId="1" applyFont="1" applyBorder="1" applyAlignment="1">
      <alignment horizontal="center" vertical="center"/>
    </xf>
    <xf numFmtId="0" fontId="17" fillId="0" borderId="19" xfId="0" applyFont="1" applyBorder="1" applyAlignment="1">
      <alignment horizontal="center" vertical="center"/>
    </xf>
    <xf numFmtId="9" fontId="17" fillId="0" borderId="20" xfId="0" applyNumberFormat="1" applyFont="1" applyBorder="1" applyAlignment="1">
      <alignment horizontal="center" vertical="center"/>
    </xf>
    <xf numFmtId="0" fontId="2" fillId="15" borderId="8" xfId="0" applyFont="1" applyFill="1" applyBorder="1" applyAlignment="1">
      <alignment horizontal="center" vertical="center" wrapText="1"/>
    </xf>
    <xf numFmtId="0" fontId="0" fillId="2" borderId="6" xfId="0" applyFill="1" applyBorder="1" applyAlignment="1">
      <alignment horizontal="center"/>
    </xf>
    <xf numFmtId="0" fontId="0" fillId="2" borderId="24" xfId="0" applyFill="1" applyBorder="1" applyAlignment="1">
      <alignment horizontal="center"/>
    </xf>
    <xf numFmtId="0" fontId="0" fillId="2" borderId="2" xfId="0" applyFill="1" applyBorder="1" applyAlignment="1">
      <alignment horizontal="center"/>
    </xf>
    <xf numFmtId="0" fontId="0" fillId="2" borderId="12" xfId="0" applyFill="1" applyBorder="1" applyAlignment="1">
      <alignment horizontal="center"/>
    </xf>
    <xf numFmtId="0" fontId="0" fillId="2" borderId="25" xfId="0" applyFill="1" applyBorder="1" applyAlignment="1">
      <alignment horizontal="center"/>
    </xf>
    <xf numFmtId="0" fontId="0" fillId="2" borderId="14" xfId="0" applyFill="1" applyBorder="1" applyAlignment="1">
      <alignment horizontal="center"/>
    </xf>
    <xf numFmtId="0" fontId="0" fillId="2" borderId="15" xfId="0" applyFill="1" applyBorder="1" applyAlignment="1">
      <alignment horizontal="center"/>
    </xf>
    <xf numFmtId="0" fontId="0" fillId="7" borderId="11" xfId="0" applyFill="1" applyBorder="1" applyAlignment="1">
      <alignment horizontal="left" vertical="center"/>
    </xf>
    <xf numFmtId="0" fontId="4" fillId="18" borderId="11" xfId="0" applyFont="1" applyFill="1" applyBorder="1" applyAlignment="1">
      <alignment horizontal="left" vertical="center"/>
    </xf>
    <xf numFmtId="0" fontId="0" fillId="10" borderId="11" xfId="0" applyFill="1" applyBorder="1" applyAlignment="1">
      <alignment horizontal="left" vertical="center"/>
    </xf>
    <xf numFmtId="0" fontId="4" fillId="15" borderId="18" xfId="0" applyFont="1" applyFill="1" applyBorder="1" applyAlignment="1">
      <alignment horizontal="left" vertical="center" wrapText="1"/>
    </xf>
    <xf numFmtId="0" fontId="6" fillId="0" borderId="0" xfId="0" applyFont="1" applyAlignment="1">
      <alignment vertical="center"/>
    </xf>
    <xf numFmtId="0" fontId="6" fillId="0" borderId="23" xfId="0" applyFont="1" applyBorder="1" applyAlignment="1">
      <alignment vertical="center"/>
    </xf>
    <xf numFmtId="0" fontId="6" fillId="0" borderId="6" xfId="0" applyFont="1" applyBorder="1" applyAlignment="1">
      <alignment vertical="center"/>
    </xf>
    <xf numFmtId="0" fontId="0" fillId="0" borderId="3" xfId="0" applyBorder="1" applyAlignment="1">
      <alignment horizontal="center" vertical="center"/>
    </xf>
    <xf numFmtId="0" fontId="0" fillId="0" borderId="2" xfId="0" applyBorder="1"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xf>
    <xf numFmtId="0" fontId="8" fillId="0" borderId="0" xfId="0" applyFont="1" applyAlignment="1">
      <alignment horizontal="center" vertical="center"/>
    </xf>
    <xf numFmtId="0" fontId="19" fillId="0" borderId="31" xfId="0" applyFont="1" applyBorder="1" applyAlignment="1">
      <alignment horizontal="left" vertical="center"/>
    </xf>
    <xf numFmtId="0" fontId="19" fillId="0" borderId="30" xfId="0" applyFont="1" applyBorder="1" applyAlignment="1">
      <alignment horizontal="left" vertical="center"/>
    </xf>
    <xf numFmtId="0" fontId="19" fillId="0" borderId="0" xfId="0" applyFont="1" applyAlignment="1">
      <alignment horizontal="left"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10" fillId="19" borderId="0" xfId="0" applyFont="1" applyFill="1" applyAlignment="1">
      <alignment horizontal="right" vertical="center"/>
    </xf>
    <xf numFmtId="0" fontId="21" fillId="16" borderId="29" xfId="0" applyFont="1" applyFill="1" applyBorder="1" applyAlignment="1">
      <alignment horizontal="center" vertical="center"/>
    </xf>
    <xf numFmtId="0" fontId="21" fillId="0" borderId="30" xfId="0" applyFont="1" applyBorder="1" applyAlignment="1">
      <alignment horizontal="center" vertical="center"/>
    </xf>
    <xf numFmtId="0" fontId="21" fillId="0" borderId="22" xfId="0" applyFont="1" applyBorder="1" applyAlignment="1">
      <alignment horizontal="center" vertical="center"/>
    </xf>
    <xf numFmtId="0" fontId="0" fillId="19" borderId="0" xfId="0" applyFill="1" applyAlignment="1">
      <alignment vertical="center" wrapText="1"/>
    </xf>
    <xf numFmtId="0" fontId="5" fillId="0" borderId="1" xfId="0" applyFont="1" applyBorder="1" applyAlignment="1">
      <alignment horizontal="left" vertical="center"/>
    </xf>
    <xf numFmtId="0" fontId="0" fillId="0" borderId="1" xfId="0" applyBorder="1" applyAlignment="1">
      <alignment vertical="center"/>
    </xf>
    <xf numFmtId="0" fontId="0" fillId="0" borderId="0" xfId="0" applyAlignment="1">
      <alignment vertical="center" wrapText="1"/>
    </xf>
    <xf numFmtId="0" fontId="4" fillId="0" borderId="0" xfId="0" applyFont="1" applyAlignment="1">
      <alignment vertical="center"/>
    </xf>
    <xf numFmtId="0" fontId="0" fillId="0" borderId="4" xfId="0" applyBorder="1" applyAlignment="1">
      <alignment vertical="center"/>
    </xf>
    <xf numFmtId="0" fontId="0" fillId="0" borderId="4" xfId="0" applyBorder="1" applyAlignment="1" applyProtection="1">
      <alignment vertical="center"/>
      <protection locked="0"/>
    </xf>
    <xf numFmtId="0" fontId="6" fillId="0" borderId="4" xfId="0" applyFont="1" applyBorder="1" applyAlignment="1">
      <alignment horizontal="center" vertical="center"/>
    </xf>
    <xf numFmtId="0" fontId="0" fillId="0" borderId="2" xfId="0" applyBorder="1" applyAlignment="1">
      <alignment vertical="center"/>
    </xf>
    <xf numFmtId="0" fontId="0" fillId="0" borderId="0" xfId="0" applyAlignment="1">
      <alignment horizontal="center" vertical="center"/>
    </xf>
    <xf numFmtId="0" fontId="14" fillId="0" borderId="0" xfId="0" applyFont="1" applyAlignment="1">
      <alignment horizontal="center"/>
    </xf>
    <xf numFmtId="0" fontId="0" fillId="2" borderId="4" xfId="0" applyFill="1" applyBorder="1" applyAlignment="1">
      <alignment horizontal="center"/>
    </xf>
    <xf numFmtId="0" fontId="0" fillId="2" borderId="17" xfId="0" applyFill="1" applyBorder="1" applyAlignment="1">
      <alignment horizontal="center"/>
    </xf>
    <xf numFmtId="0" fontId="3" fillId="0" borderId="7" xfId="0" applyFont="1" applyBorder="1" applyAlignment="1">
      <alignment horizontal="center" vertical="center"/>
    </xf>
    <xf numFmtId="0" fontId="19" fillId="16" borderId="8" xfId="0" applyFont="1" applyFill="1" applyBorder="1" applyAlignment="1">
      <alignment vertical="center"/>
    </xf>
    <xf numFmtId="0" fontId="19" fillId="16" borderId="9" xfId="0" applyFont="1" applyFill="1" applyBorder="1" applyAlignment="1">
      <alignment vertical="center"/>
    </xf>
    <xf numFmtId="0" fontId="19" fillId="16" borderId="10" xfId="0" applyFont="1" applyFill="1" applyBorder="1" applyAlignment="1">
      <alignment vertical="center"/>
    </xf>
    <xf numFmtId="0" fontId="19" fillId="16" borderId="30" xfId="0" applyFont="1" applyFill="1" applyBorder="1" applyAlignment="1">
      <alignment vertical="center"/>
    </xf>
    <xf numFmtId="0" fontId="0" fillId="0" borderId="30" xfId="0" applyBorder="1" applyAlignment="1">
      <alignment vertical="center"/>
    </xf>
    <xf numFmtId="0" fontId="4" fillId="13" borderId="43" xfId="0" applyFont="1" applyFill="1" applyBorder="1" applyAlignment="1">
      <alignment horizontal="left" vertical="center"/>
    </xf>
    <xf numFmtId="0" fontId="4" fillId="13" borderId="44" xfId="0" applyFont="1" applyFill="1" applyBorder="1" applyAlignment="1">
      <alignment horizontal="left" vertical="center"/>
    </xf>
    <xf numFmtId="0" fontId="0" fillId="2" borderId="26" xfId="0" applyFill="1" applyBorder="1" applyAlignment="1">
      <alignment horizontal="center"/>
    </xf>
    <xf numFmtId="0" fontId="0" fillId="2" borderId="27" xfId="0" applyFill="1" applyBorder="1" applyAlignment="1">
      <alignment horizontal="center"/>
    </xf>
    <xf numFmtId="0" fontId="0" fillId="2" borderId="28" xfId="0" applyFill="1" applyBorder="1" applyAlignment="1">
      <alignment horizontal="center"/>
    </xf>
    <xf numFmtId="0" fontId="2" fillId="15" borderId="7" xfId="0" applyFont="1" applyFill="1" applyBorder="1" applyAlignment="1">
      <alignment horizontal="center" vertical="center" wrapText="1"/>
    </xf>
    <xf numFmtId="0" fontId="4" fillId="13" borderId="45" xfId="0" applyFont="1" applyFill="1" applyBorder="1" applyAlignment="1">
      <alignment horizontal="left" vertical="center"/>
    </xf>
    <xf numFmtId="0" fontId="0" fillId="3" borderId="46" xfId="0" applyFill="1" applyBorder="1" applyAlignment="1">
      <alignment horizontal="left" vertical="center"/>
    </xf>
    <xf numFmtId="0" fontId="0" fillId="7" borderId="46" xfId="0" applyFill="1" applyBorder="1" applyAlignment="1">
      <alignment horizontal="left" vertical="center"/>
    </xf>
    <xf numFmtId="0" fontId="0" fillId="8" borderId="46" xfId="0" applyFill="1" applyBorder="1" applyAlignment="1">
      <alignment horizontal="left" vertical="center"/>
    </xf>
    <xf numFmtId="0" fontId="0" fillId="9" borderId="46" xfId="0" applyFill="1" applyBorder="1" applyAlignment="1">
      <alignment horizontal="left" vertical="center"/>
    </xf>
    <xf numFmtId="0" fontId="0" fillId="10" borderId="46" xfId="0" applyFill="1" applyBorder="1" applyAlignment="1">
      <alignment horizontal="left" vertical="center"/>
    </xf>
    <xf numFmtId="0" fontId="0" fillId="16" borderId="47" xfId="0" applyFill="1" applyBorder="1" applyAlignment="1">
      <alignment horizontal="left" vertical="center"/>
    </xf>
    <xf numFmtId="0" fontId="16" fillId="0" borderId="6" xfId="0" applyFont="1" applyBorder="1" applyAlignment="1">
      <alignment horizontal="center" vertical="center"/>
    </xf>
    <xf numFmtId="0" fontId="16" fillId="0" borderId="24" xfId="0" applyFont="1" applyBorder="1" applyAlignment="1">
      <alignment horizontal="center" vertical="center"/>
    </xf>
    <xf numFmtId="0" fontId="16" fillId="0" borderId="48" xfId="0" applyFont="1" applyBorder="1" applyAlignment="1">
      <alignment horizontal="center" vertical="center"/>
    </xf>
    <xf numFmtId="0" fontId="16" fillId="0" borderId="38" xfId="0" applyFont="1" applyBorder="1" applyAlignment="1">
      <alignment horizontal="center" vertical="center"/>
    </xf>
    <xf numFmtId="9" fontId="16" fillId="0" borderId="33" xfId="1" applyFont="1" applyBorder="1" applyAlignment="1">
      <alignment horizontal="center" vertical="center"/>
    </xf>
    <xf numFmtId="0" fontId="16" fillId="0" borderId="11" xfId="0" applyFont="1" applyBorder="1" applyAlignment="1">
      <alignment horizontal="center" vertical="center"/>
    </xf>
    <xf numFmtId="0" fontId="16" fillId="0" borderId="13" xfId="0" applyFont="1" applyBorder="1" applyAlignment="1">
      <alignment horizontal="center" vertical="center"/>
    </xf>
    <xf numFmtId="9" fontId="16" fillId="0" borderId="15" xfId="1" applyFont="1" applyBorder="1" applyAlignment="1">
      <alignment horizontal="center" vertical="center"/>
    </xf>
    <xf numFmtId="0" fontId="4" fillId="15" borderId="8" xfId="0" applyFont="1" applyFill="1" applyBorder="1" applyAlignment="1">
      <alignment horizontal="left" vertical="center" wrapText="1"/>
    </xf>
    <xf numFmtId="0" fontId="17" fillId="0" borderId="34" xfId="0" applyFont="1" applyBorder="1" applyAlignment="1">
      <alignment horizontal="center" vertical="center"/>
    </xf>
    <xf numFmtId="0" fontId="17" fillId="0" borderId="18" xfId="0" applyFont="1" applyBorder="1" applyAlignment="1">
      <alignment horizontal="center" vertical="center"/>
    </xf>
    <xf numFmtId="164" fontId="22" fillId="6" borderId="2" xfId="0" applyNumberFormat="1" applyFont="1" applyFill="1" applyBorder="1" applyAlignment="1">
      <alignment horizontal="center" vertical="center" wrapText="1"/>
    </xf>
    <xf numFmtId="164" fontId="22" fillId="6" borderId="14" xfId="0" applyNumberFormat="1" applyFont="1" applyFill="1" applyBorder="1" applyAlignment="1">
      <alignment horizontal="center" vertical="center" wrapText="1"/>
    </xf>
    <xf numFmtId="0" fontId="0" fillId="2" borderId="50" xfId="0" applyFill="1" applyBorder="1" applyAlignment="1">
      <alignment horizontal="center"/>
    </xf>
    <xf numFmtId="0" fontId="0" fillId="2" borderId="29" xfId="0" applyFill="1" applyBorder="1" applyAlignment="1">
      <alignment horizontal="center"/>
    </xf>
    <xf numFmtId="0" fontId="0" fillId="0" borderId="0" xfId="0" applyProtection="1">
      <protection locked="0"/>
    </xf>
    <xf numFmtId="9" fontId="16" fillId="0" borderId="33" xfId="1" applyFont="1" applyBorder="1" applyAlignment="1" applyProtection="1">
      <alignment horizontal="center" vertical="center"/>
    </xf>
    <xf numFmtId="9" fontId="16" fillId="0" borderId="17" xfId="1" applyFont="1" applyBorder="1" applyAlignment="1" applyProtection="1">
      <alignment horizontal="center" vertical="center"/>
    </xf>
    <xf numFmtId="9" fontId="6" fillId="0" borderId="0" xfId="1" applyFont="1" applyBorder="1" applyAlignment="1" applyProtection="1">
      <alignment horizontal="center"/>
    </xf>
    <xf numFmtId="9" fontId="16" fillId="0" borderId="12" xfId="1" applyFont="1" applyBorder="1" applyAlignment="1" applyProtection="1">
      <alignment horizontal="center" vertical="center"/>
    </xf>
    <xf numFmtId="9" fontId="16" fillId="0" borderId="15" xfId="1" applyFont="1" applyBorder="1" applyAlignment="1" applyProtection="1">
      <alignment horizontal="center" vertical="center"/>
    </xf>
    <xf numFmtId="9" fontId="16" fillId="0" borderId="21" xfId="1" applyFont="1" applyBorder="1" applyAlignment="1" applyProtection="1">
      <alignment horizontal="center" vertical="center"/>
    </xf>
    <xf numFmtId="165" fontId="23" fillId="0" borderId="2" xfId="0" applyNumberFormat="1" applyFont="1" applyBorder="1" applyAlignment="1">
      <alignment horizontal="left" vertical="center" wrapText="1"/>
    </xf>
    <xf numFmtId="0" fontId="23" fillId="0" borderId="2" xfId="0" applyFont="1" applyBorder="1" applyAlignment="1">
      <alignment horizontal="center" vertical="center" wrapText="1"/>
    </xf>
    <xf numFmtId="164" fontId="23" fillId="0" borderId="2" xfId="0" applyNumberFormat="1" applyFont="1" applyBorder="1" applyAlignment="1">
      <alignment horizontal="center" vertical="center" wrapText="1"/>
    </xf>
    <xf numFmtId="17" fontId="23" fillId="0" borderId="2" xfId="0" applyNumberFormat="1" applyFont="1" applyBorder="1" applyAlignment="1">
      <alignment horizontal="center" vertical="center" wrapText="1"/>
    </xf>
    <xf numFmtId="4" fontId="23" fillId="0" borderId="2" xfId="0" applyNumberFormat="1" applyFont="1" applyBorder="1" applyAlignment="1">
      <alignment horizontal="center" vertical="center" wrapText="1"/>
    </xf>
    <xf numFmtId="4" fontId="23" fillId="0" borderId="2" xfId="2" applyNumberFormat="1" applyFont="1" applyBorder="1" applyAlignment="1">
      <alignment horizontal="center" vertical="center" wrapText="1"/>
    </xf>
    <xf numFmtId="17" fontId="23" fillId="0" borderId="2" xfId="2" applyNumberFormat="1" applyFont="1" applyBorder="1" applyAlignment="1">
      <alignment horizontal="center" vertical="center" wrapText="1"/>
    </xf>
    <xf numFmtId="0" fontId="23" fillId="0" borderId="2" xfId="0" applyFont="1" applyBorder="1" applyAlignment="1">
      <alignment horizontal="left" vertical="center" wrapText="1"/>
    </xf>
    <xf numFmtId="0" fontId="23" fillId="0" borderId="0" xfId="0" applyFont="1" applyAlignment="1">
      <alignment horizontal="center" vertical="center" wrapText="1"/>
    </xf>
    <xf numFmtId="0" fontId="23" fillId="0" borderId="5" xfId="0" applyFont="1" applyBorder="1" applyAlignment="1">
      <alignment horizontal="left" vertical="center" wrapText="1"/>
    </xf>
    <xf numFmtId="0" fontId="23" fillId="0" borderId="5" xfId="0" applyFont="1" applyBorder="1" applyAlignment="1">
      <alignment horizontal="center" vertical="center" wrapText="1"/>
    </xf>
    <xf numFmtId="4" fontId="23" fillId="0" borderId="5" xfId="0" applyNumberFormat="1" applyFont="1" applyBorder="1" applyAlignment="1">
      <alignment horizontal="center" vertical="center" wrapText="1"/>
    </xf>
    <xf numFmtId="3" fontId="23" fillId="0" borderId="2" xfId="0" applyNumberFormat="1" applyFont="1" applyBorder="1" applyAlignment="1">
      <alignment horizontal="center" vertical="center" wrapText="1"/>
    </xf>
    <xf numFmtId="165" fontId="23" fillId="0" borderId="51" xfId="0" applyNumberFormat="1" applyFont="1" applyBorder="1" applyAlignment="1">
      <alignment horizontal="left" vertical="center" wrapText="1"/>
    </xf>
    <xf numFmtId="0" fontId="26" fillId="0" borderId="2" xfId="0" applyFont="1" applyBorder="1" applyAlignment="1">
      <alignment horizontal="center" vertical="center" wrapText="1"/>
    </xf>
    <xf numFmtId="0" fontId="23" fillId="0" borderId="51" xfId="0" applyFont="1" applyBorder="1" applyAlignment="1">
      <alignment horizontal="left" vertical="center" wrapText="1"/>
    </xf>
    <xf numFmtId="0" fontId="17" fillId="0" borderId="0" xfId="0" applyFont="1" applyAlignment="1">
      <alignment horizontal="center" vertical="center" wrapText="1"/>
    </xf>
    <xf numFmtId="0" fontId="23" fillId="0" borderId="0" xfId="0" applyFont="1" applyAlignment="1">
      <alignment horizontal="left" vertical="center" wrapText="1"/>
    </xf>
    <xf numFmtId="0" fontId="23" fillId="0" borderId="2" xfId="2" applyFont="1" applyBorder="1" applyAlignment="1">
      <alignment horizontal="center" vertical="center" wrapText="1"/>
    </xf>
    <xf numFmtId="165" fontId="27" fillId="0" borderId="51" xfId="0" applyNumberFormat="1" applyFont="1" applyBorder="1" applyAlignment="1">
      <alignment horizontal="left" vertical="center" wrapText="1"/>
    </xf>
    <xf numFmtId="0" fontId="27" fillId="0" borderId="2" xfId="0" applyFont="1" applyBorder="1" applyAlignment="1">
      <alignment horizontal="center" vertical="center" wrapText="1"/>
    </xf>
    <xf numFmtId="4" fontId="27" fillId="0" borderId="2" xfId="0" applyNumberFormat="1" applyFont="1" applyBorder="1" applyAlignment="1">
      <alignment horizontal="center" vertical="center" wrapText="1"/>
    </xf>
    <xf numFmtId="17" fontId="27" fillId="0" borderId="2" xfId="0" applyNumberFormat="1" applyFont="1" applyBorder="1" applyAlignment="1">
      <alignment horizontal="center" vertical="center" wrapText="1"/>
    </xf>
    <xf numFmtId="165" fontId="23" fillId="0" borderId="4" xfId="0" applyNumberFormat="1" applyFont="1" applyBorder="1" applyAlignment="1">
      <alignment horizontal="left" vertical="center" wrapText="1"/>
    </xf>
    <xf numFmtId="0" fontId="23" fillId="0" borderId="4" xfId="0" applyFont="1" applyBorder="1" applyAlignment="1">
      <alignment horizontal="center" vertical="center" wrapText="1"/>
    </xf>
    <xf numFmtId="164" fontId="23" fillId="0" borderId="0" xfId="0" applyNumberFormat="1" applyFont="1" applyAlignment="1">
      <alignment horizontal="center" vertical="center" wrapText="1"/>
    </xf>
    <xf numFmtId="164" fontId="23" fillId="0" borderId="2" xfId="2" applyNumberFormat="1" applyFont="1" applyBorder="1" applyAlignment="1">
      <alignment horizontal="center" vertical="center" wrapText="1"/>
    </xf>
    <xf numFmtId="0" fontId="28" fillId="0" borderId="2" xfId="0" applyFont="1" applyBorder="1" applyAlignment="1">
      <alignment horizontal="center" vertical="center" wrapText="1"/>
    </xf>
    <xf numFmtId="0" fontId="23" fillId="0" borderId="24" xfId="0" applyFont="1" applyBorder="1" applyAlignment="1">
      <alignment horizontal="center" vertical="center" wrapText="1"/>
    </xf>
    <xf numFmtId="49" fontId="17" fillId="4" borderId="52" xfId="0" applyNumberFormat="1" applyFont="1" applyFill="1" applyBorder="1" applyAlignment="1">
      <alignment horizontal="center" vertical="center" wrapText="1"/>
    </xf>
    <xf numFmtId="0" fontId="6" fillId="20" borderId="53" xfId="0" applyFont="1" applyFill="1" applyBorder="1" applyAlignment="1">
      <alignment horizontal="center" vertical="center"/>
    </xf>
    <xf numFmtId="0" fontId="6" fillId="20" borderId="3" xfId="0" applyFont="1" applyFill="1" applyBorder="1" applyAlignment="1">
      <alignment horizontal="center" vertical="center"/>
    </xf>
    <xf numFmtId="0" fontId="6" fillId="20" borderId="5" xfId="0" applyFont="1" applyFill="1" applyBorder="1" applyAlignment="1">
      <alignment horizontal="center" vertical="center"/>
    </xf>
    <xf numFmtId="0" fontId="6" fillId="20" borderId="5" xfId="0" applyFont="1" applyFill="1" applyBorder="1" applyAlignment="1">
      <alignment horizontal="center" vertical="center" wrapText="1"/>
    </xf>
    <xf numFmtId="0" fontId="0" fillId="20" borderId="5" xfId="0" applyFill="1" applyBorder="1" applyAlignment="1">
      <alignment horizontal="center" vertical="center"/>
    </xf>
    <xf numFmtId="164" fontId="22" fillId="20" borderId="5" xfId="0" applyNumberFormat="1" applyFont="1" applyFill="1" applyBorder="1" applyAlignment="1">
      <alignment horizontal="center" vertical="center" wrapText="1"/>
    </xf>
    <xf numFmtId="0" fontId="9" fillId="20" borderId="3" xfId="0" applyFont="1" applyFill="1" applyBorder="1" applyAlignment="1">
      <alignment horizontal="center" vertical="center" wrapText="1"/>
    </xf>
    <xf numFmtId="1" fontId="9" fillId="20" borderId="3" xfId="0" applyNumberFormat="1" applyFont="1" applyFill="1" applyBorder="1" applyAlignment="1">
      <alignment horizontal="center" vertical="center" wrapText="1"/>
    </xf>
    <xf numFmtId="0" fontId="6" fillId="20" borderId="3" xfId="0" applyFont="1" applyFill="1" applyBorder="1" applyAlignment="1">
      <alignment horizontal="center" vertical="center" wrapText="1"/>
    </xf>
    <xf numFmtId="0" fontId="6" fillId="20" borderId="54" xfId="0" applyFont="1" applyFill="1" applyBorder="1" applyAlignment="1">
      <alignment horizontal="center" vertical="center" wrapText="1"/>
    </xf>
    <xf numFmtId="0" fontId="6" fillId="20" borderId="53" xfId="0" applyFont="1" applyFill="1" applyBorder="1" applyAlignment="1">
      <alignment horizontal="center" vertical="center" wrapText="1"/>
    </xf>
    <xf numFmtId="0" fontId="0" fillId="20" borderId="0" xfId="0" applyFill="1" applyAlignment="1">
      <alignment vertical="center"/>
    </xf>
    <xf numFmtId="0" fontId="17" fillId="0" borderId="4" xfId="0" applyFont="1" applyBorder="1" applyAlignment="1">
      <alignment vertical="center" wrapText="1"/>
    </xf>
    <xf numFmtId="0" fontId="17" fillId="0" borderId="4" xfId="0" applyFont="1" applyBorder="1" applyAlignment="1">
      <alignment vertical="center"/>
    </xf>
    <xf numFmtId="0" fontId="17" fillId="0" borderId="2" xfId="0" applyFont="1" applyBorder="1" applyAlignment="1">
      <alignment vertical="center" wrapText="1"/>
    </xf>
    <xf numFmtId="0" fontId="17" fillId="0" borderId="2" xfId="0" applyFont="1" applyBorder="1" applyAlignment="1">
      <alignment vertical="center"/>
    </xf>
    <xf numFmtId="0" fontId="17" fillId="0" borderId="2" xfId="0" applyFont="1" applyBorder="1" applyAlignment="1">
      <alignment horizontal="left" vertical="center" wrapText="1"/>
    </xf>
    <xf numFmtId="0" fontId="17" fillId="0" borderId="0" xfId="0" applyFont="1" applyAlignment="1">
      <alignment vertical="center" wrapText="1"/>
    </xf>
    <xf numFmtId="0" fontId="17" fillId="0" borderId="0" xfId="0" applyFont="1" applyAlignment="1">
      <alignment vertical="center"/>
    </xf>
    <xf numFmtId="0" fontId="0" fillId="0" borderId="2" xfId="0" applyBorder="1" applyAlignment="1">
      <alignment horizontal="center" vertical="center" wrapText="1"/>
    </xf>
    <xf numFmtId="0" fontId="17" fillId="0" borderId="0" xfId="0" applyFont="1" applyAlignment="1">
      <alignment wrapText="1"/>
    </xf>
    <xf numFmtId="0" fontId="17" fillId="0" borderId="51" xfId="0" applyFont="1" applyBorder="1" applyAlignment="1">
      <alignment vertical="center" wrapText="1"/>
    </xf>
    <xf numFmtId="17" fontId="17" fillId="0" borderId="0" xfId="0" applyNumberFormat="1" applyFont="1" applyAlignment="1">
      <alignment vertical="center" wrapText="1"/>
    </xf>
    <xf numFmtId="0" fontId="17" fillId="0" borderId="2" xfId="0" applyFont="1" applyBorder="1" applyAlignment="1">
      <alignment wrapText="1"/>
    </xf>
    <xf numFmtId="17" fontId="17" fillId="0" borderId="2" xfId="0" applyNumberFormat="1" applyFont="1" applyBorder="1" applyAlignment="1">
      <alignment vertical="center"/>
    </xf>
    <xf numFmtId="0" fontId="30" fillId="0" borderId="2" xfId="0" applyFont="1" applyBorder="1" applyAlignment="1">
      <alignment vertical="center" wrapText="1"/>
    </xf>
    <xf numFmtId="0" fontId="30" fillId="0" borderId="2" xfId="0" applyFont="1" applyBorder="1" applyAlignment="1">
      <alignment horizontal="center" vertical="center" wrapText="1"/>
    </xf>
    <xf numFmtId="0" fontId="17" fillId="0" borderId="2" xfId="0" applyFont="1" applyBorder="1" applyAlignment="1">
      <alignment horizontal="center" vertical="center" wrapText="1"/>
    </xf>
    <xf numFmtId="17" fontId="17" fillId="0" borderId="4" xfId="0" applyNumberFormat="1" applyFont="1" applyBorder="1" applyAlignment="1">
      <alignment vertical="center"/>
    </xf>
    <xf numFmtId="0" fontId="17" fillId="0" borderId="4" xfId="0" applyFont="1" applyBorder="1" applyAlignment="1">
      <alignment horizontal="left" vertical="center" wrapText="1"/>
    </xf>
    <xf numFmtId="4" fontId="17" fillId="0" borderId="2" xfId="0" applyNumberFormat="1" applyFont="1" applyBorder="1" applyAlignment="1">
      <alignment vertical="center"/>
    </xf>
    <xf numFmtId="0" fontId="30" fillId="0" borderId="0" xfId="0" applyFont="1" applyAlignment="1">
      <alignment vertical="center" wrapText="1"/>
    </xf>
    <xf numFmtId="3" fontId="17" fillId="0" borderId="2" xfId="0" applyNumberFormat="1" applyFont="1" applyBorder="1" applyAlignment="1">
      <alignment vertical="center"/>
    </xf>
    <xf numFmtId="0" fontId="0" fillId="0" borderId="2" xfId="0" applyBorder="1" applyAlignment="1">
      <alignment vertical="center" wrapText="1"/>
    </xf>
    <xf numFmtId="3" fontId="0" fillId="0" borderId="2" xfId="0" applyNumberFormat="1" applyBorder="1" applyAlignment="1">
      <alignment vertical="center"/>
    </xf>
    <xf numFmtId="0" fontId="19" fillId="16" borderId="8" xfId="0" applyFont="1" applyFill="1" applyBorder="1" applyAlignment="1">
      <alignment vertical="center" wrapText="1"/>
    </xf>
    <xf numFmtId="0" fontId="19" fillId="0" borderId="31" xfId="0" applyFont="1" applyBorder="1" applyAlignment="1">
      <alignment horizontal="left" vertical="center" wrapText="1"/>
    </xf>
    <xf numFmtId="0" fontId="21" fillId="16" borderId="29" xfId="0" applyFont="1" applyFill="1" applyBorder="1" applyAlignment="1">
      <alignment horizontal="center" vertical="center" wrapText="1"/>
    </xf>
    <xf numFmtId="0" fontId="0" fillId="0" borderId="4" xfId="0" applyBorder="1" applyAlignment="1">
      <alignment vertical="center" wrapText="1"/>
    </xf>
    <xf numFmtId="0" fontId="4" fillId="0" borderId="0" xfId="0" applyFont="1" applyAlignment="1">
      <alignment vertical="center" wrapText="1"/>
    </xf>
    <xf numFmtId="0" fontId="6" fillId="0" borderId="4" xfId="0" applyFont="1" applyBorder="1" applyAlignment="1">
      <alignment horizontal="center" vertical="center" wrapText="1"/>
    </xf>
    <xf numFmtId="0" fontId="0" fillId="0" borderId="0" xfId="0" applyAlignment="1">
      <alignment horizontal="center" vertical="center" wrapText="1"/>
    </xf>
    <xf numFmtId="0" fontId="0" fillId="0" borderId="30" xfId="0" applyBorder="1" applyAlignment="1">
      <alignment vertical="center" wrapText="1"/>
    </xf>
    <xf numFmtId="0" fontId="19" fillId="16" borderId="9" xfId="0" applyFont="1" applyFill="1" applyBorder="1" applyAlignment="1">
      <alignment vertical="center" wrapText="1"/>
    </xf>
    <xf numFmtId="0" fontId="19" fillId="16" borderId="30" xfId="0" applyFont="1" applyFill="1" applyBorder="1" applyAlignment="1">
      <alignment vertical="center" wrapText="1"/>
    </xf>
    <xf numFmtId="0" fontId="19" fillId="16" borderId="10" xfId="0" applyFont="1" applyFill="1" applyBorder="1" applyAlignment="1">
      <alignment vertical="center" wrapText="1"/>
    </xf>
    <xf numFmtId="0" fontId="19" fillId="0" borderId="30" xfId="0" applyFont="1" applyBorder="1" applyAlignment="1">
      <alignment horizontal="left" vertical="center" wrapText="1"/>
    </xf>
    <xf numFmtId="0" fontId="19" fillId="0" borderId="0" xfId="0" applyFont="1" applyAlignment="1">
      <alignment horizontal="left" vertical="center" wrapText="1"/>
    </xf>
    <xf numFmtId="0" fontId="21" fillId="0" borderId="30" xfId="0" applyFont="1" applyBorder="1" applyAlignment="1">
      <alignment horizontal="center" vertical="center" wrapText="1"/>
    </xf>
    <xf numFmtId="0" fontId="21" fillId="0" borderId="22" xfId="0" applyFont="1" applyBorder="1" applyAlignment="1">
      <alignment horizontal="center" vertical="center" wrapText="1"/>
    </xf>
    <xf numFmtId="0" fontId="8" fillId="0" borderId="0" xfId="0" applyFont="1" applyAlignment="1">
      <alignment horizontal="center" vertical="center" wrapText="1"/>
    </xf>
    <xf numFmtId="0" fontId="13" fillId="0" borderId="2" xfId="0" applyFont="1" applyBorder="1" applyAlignment="1">
      <alignment vertical="center" wrapText="1"/>
    </xf>
    <xf numFmtId="0" fontId="16" fillId="0" borderId="4" xfId="0" applyFont="1" applyBorder="1" applyAlignment="1">
      <alignment horizontal="center" vertical="center" wrapText="1"/>
    </xf>
    <xf numFmtId="0" fontId="17" fillId="19" borderId="0" xfId="0" applyFont="1" applyFill="1" applyAlignment="1">
      <alignment vertical="center" wrapText="1"/>
    </xf>
    <xf numFmtId="0" fontId="34" fillId="0" borderId="0" xfId="0" applyFont="1" applyAlignment="1">
      <alignment vertical="center" wrapText="1"/>
    </xf>
    <xf numFmtId="0" fontId="34" fillId="6" borderId="14" xfId="0" applyFont="1" applyFill="1" applyBorder="1" applyAlignment="1">
      <alignment horizontal="center" vertical="center" wrapText="1"/>
    </xf>
    <xf numFmtId="164" fontId="35" fillId="0" borderId="2" xfId="0" applyNumberFormat="1" applyFont="1" applyBorder="1" applyAlignment="1">
      <alignment horizontal="center" vertical="center" wrapText="1"/>
    </xf>
    <xf numFmtId="0" fontId="34" fillId="0" borderId="2" xfId="0" applyFont="1" applyBorder="1" applyAlignment="1">
      <alignment vertical="center" wrapText="1"/>
    </xf>
    <xf numFmtId="0" fontId="36" fillId="16" borderId="9" xfId="0" applyFont="1" applyFill="1" applyBorder="1" applyAlignment="1">
      <alignment vertical="center" wrapText="1"/>
    </xf>
    <xf numFmtId="0" fontId="36" fillId="0" borderId="0" xfId="0" applyFont="1" applyAlignment="1">
      <alignment horizontal="left" vertical="center" wrapText="1"/>
    </xf>
    <xf numFmtId="0" fontId="34" fillId="6" borderId="2" xfId="0" applyFont="1" applyFill="1" applyBorder="1" applyAlignment="1">
      <alignment horizontal="center" vertical="center" wrapText="1"/>
    </xf>
    <xf numFmtId="0" fontId="34" fillId="19" borderId="0" xfId="0" applyFont="1" applyFill="1" applyAlignment="1">
      <alignment vertical="center" wrapText="1"/>
    </xf>
    <xf numFmtId="0" fontId="10" fillId="19" borderId="1" xfId="0" applyFont="1" applyFill="1" applyBorder="1" applyAlignment="1">
      <alignment horizontal="right" vertical="center" wrapText="1"/>
    </xf>
    <xf numFmtId="164" fontId="35" fillId="6" borderId="14" xfId="0" applyNumberFormat="1" applyFont="1" applyFill="1" applyBorder="1" applyAlignment="1">
      <alignment horizontal="center" vertical="center" wrapText="1"/>
    </xf>
    <xf numFmtId="0" fontId="0" fillId="0" borderId="4" xfId="0" applyBorder="1" applyAlignment="1">
      <alignment horizontal="center" vertical="top" wrapText="1"/>
    </xf>
    <xf numFmtId="165" fontId="23" fillId="0" borderId="2" xfId="0" applyNumberFormat="1" applyFont="1" applyBorder="1" applyAlignment="1">
      <alignment horizontal="left" vertical="top" wrapText="1"/>
    </xf>
    <xf numFmtId="0" fontId="23" fillId="0" borderId="2" xfId="0" applyFont="1" applyBorder="1" applyAlignment="1">
      <alignment horizontal="center" vertical="top" wrapText="1"/>
    </xf>
    <xf numFmtId="164" fontId="35" fillId="0" borderId="2" xfId="0" applyNumberFormat="1" applyFont="1" applyBorder="1" applyAlignment="1">
      <alignment horizontal="center" vertical="top" wrapText="1"/>
    </xf>
    <xf numFmtId="17" fontId="23" fillId="0" borderId="2" xfId="0" applyNumberFormat="1" applyFont="1" applyBorder="1" applyAlignment="1">
      <alignment horizontal="center" vertical="top" wrapText="1"/>
    </xf>
    <xf numFmtId="4" fontId="23" fillId="0" borderId="2" xfId="0" applyNumberFormat="1" applyFont="1" applyBorder="1" applyAlignment="1">
      <alignment horizontal="center" vertical="top" wrapText="1"/>
    </xf>
    <xf numFmtId="0" fontId="0" fillId="0" borderId="4" xfId="0" applyBorder="1" applyAlignment="1">
      <alignment vertical="top" wrapText="1"/>
    </xf>
    <xf numFmtId="0" fontId="0" fillId="0" borderId="4" xfId="0" applyBorder="1" applyAlignment="1" applyProtection="1">
      <alignment vertical="top" wrapText="1"/>
      <protection locked="0"/>
    </xf>
    <xf numFmtId="0" fontId="6" fillId="0" borderId="4" xfId="0" applyFont="1" applyBorder="1" applyAlignment="1">
      <alignment horizontal="center" vertical="top" wrapText="1"/>
    </xf>
    <xf numFmtId="0" fontId="0" fillId="19" borderId="0" xfId="0" applyFill="1" applyAlignment="1">
      <alignment vertical="top" wrapText="1"/>
    </xf>
    <xf numFmtId="0" fontId="0" fillId="0" borderId="0" xfId="0" applyAlignment="1">
      <alignment vertical="top" wrapText="1"/>
    </xf>
    <xf numFmtId="17" fontId="0" fillId="0" borderId="4" xfId="0" applyNumberFormat="1" applyBorder="1" applyAlignment="1">
      <alignment vertical="top" wrapText="1"/>
    </xf>
    <xf numFmtId="17" fontId="0" fillId="0" borderId="2" xfId="0" applyNumberFormat="1" applyBorder="1" applyAlignment="1">
      <alignment vertical="center" wrapText="1"/>
    </xf>
    <xf numFmtId="165" fontId="27" fillId="0" borderId="2" xfId="0" applyNumberFormat="1" applyFont="1" applyBorder="1" applyAlignment="1">
      <alignment horizontal="left" vertical="center" wrapText="1"/>
    </xf>
    <xf numFmtId="164" fontId="41"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165" fontId="42" fillId="0" borderId="2" xfId="0" applyNumberFormat="1" applyFont="1" applyBorder="1" applyAlignment="1">
      <alignment horizontal="left" vertical="center" wrapText="1"/>
    </xf>
    <xf numFmtId="0" fontId="42" fillId="0" borderId="2" xfId="0" applyFont="1" applyBorder="1" applyAlignment="1">
      <alignment horizontal="center" vertical="center" wrapText="1"/>
    </xf>
    <xf numFmtId="164" fontId="43" fillId="0" borderId="2" xfId="0" applyNumberFormat="1" applyFont="1" applyBorder="1" applyAlignment="1">
      <alignment horizontal="center" vertical="center" wrapText="1"/>
    </xf>
    <xf numFmtId="4" fontId="42" fillId="0" borderId="2" xfId="0" applyNumberFormat="1" applyFont="1" applyBorder="1" applyAlignment="1">
      <alignment horizontal="center" vertical="center" wrapText="1"/>
    </xf>
    <xf numFmtId="17" fontId="42" fillId="0" borderId="2" xfId="0" applyNumberFormat="1" applyFont="1" applyBorder="1" applyAlignment="1">
      <alignment horizontal="center" vertical="center" wrapText="1"/>
    </xf>
    <xf numFmtId="0" fontId="3" fillId="0" borderId="4" xfId="0" applyFont="1" applyBorder="1" applyAlignment="1">
      <alignment vertical="center" wrapText="1"/>
    </xf>
    <xf numFmtId="0" fontId="8" fillId="0" borderId="4" xfId="0" applyFont="1" applyBorder="1" applyAlignment="1">
      <alignment horizontal="center" vertical="center" wrapText="1"/>
    </xf>
    <xf numFmtId="0" fontId="3" fillId="0" borderId="2" xfId="0" applyFont="1" applyBorder="1" applyAlignment="1">
      <alignment vertical="center" wrapText="1"/>
    </xf>
    <xf numFmtId="0" fontId="3" fillId="19" borderId="0" xfId="0" applyFont="1" applyFill="1" applyAlignment="1">
      <alignment vertical="center" wrapText="1"/>
    </xf>
    <xf numFmtId="0" fontId="3" fillId="0" borderId="0" xfId="0" applyFont="1" applyAlignment="1">
      <alignment vertical="center" wrapText="1"/>
    </xf>
    <xf numFmtId="0" fontId="27" fillId="0" borderId="2" xfId="0" applyFont="1" applyBorder="1" applyAlignment="1">
      <alignment horizontal="left" vertical="center" wrapText="1"/>
    </xf>
    <xf numFmtId="0" fontId="27" fillId="0" borderId="0" xfId="0" applyFont="1" applyAlignment="1">
      <alignment horizontal="center" vertical="center" wrapText="1"/>
    </xf>
    <xf numFmtId="17" fontId="23" fillId="0" borderId="2" xfId="0" applyNumberFormat="1" applyFont="1" applyBorder="1" applyAlignment="1">
      <alignment horizontal="center" vertical="top"/>
    </xf>
    <xf numFmtId="0" fontId="48" fillId="0" borderId="2" xfId="0" applyFont="1" applyBorder="1" applyAlignment="1">
      <alignment horizontal="center" vertical="center" wrapText="1"/>
    </xf>
    <xf numFmtId="165" fontId="49" fillId="0" borderId="2" xfId="0" applyNumberFormat="1" applyFont="1" applyBorder="1" applyAlignment="1">
      <alignment horizontal="left" vertical="center" wrapText="1"/>
    </xf>
    <xf numFmtId="0" fontId="49" fillId="0" borderId="2" xfId="0" applyFont="1" applyBorder="1" applyAlignment="1">
      <alignment horizontal="center" vertical="center" wrapText="1"/>
    </xf>
    <xf numFmtId="164" fontId="51" fillId="0" borderId="2" xfId="0" applyNumberFormat="1" applyFont="1" applyBorder="1" applyAlignment="1">
      <alignment horizontal="center" vertical="center" wrapText="1"/>
    </xf>
    <xf numFmtId="4" fontId="49" fillId="0" borderId="2" xfId="0" applyNumberFormat="1" applyFont="1" applyBorder="1" applyAlignment="1">
      <alignment horizontal="center" vertical="center" wrapText="1"/>
    </xf>
    <xf numFmtId="17" fontId="49" fillId="0" borderId="2" xfId="0" applyNumberFormat="1" applyFont="1" applyBorder="1" applyAlignment="1">
      <alignment horizontal="center" vertical="center" wrapText="1"/>
    </xf>
    <xf numFmtId="0" fontId="48" fillId="0" borderId="4" xfId="0" applyFont="1" applyBorder="1" applyAlignment="1">
      <alignment vertical="center" wrapText="1"/>
    </xf>
    <xf numFmtId="0" fontId="52" fillId="0" borderId="4" xfId="0" applyFont="1" applyBorder="1" applyAlignment="1">
      <alignment horizontal="center" vertical="center" wrapText="1"/>
    </xf>
    <xf numFmtId="0" fontId="48" fillId="0" borderId="2" xfId="0" applyFont="1" applyBorder="1" applyAlignment="1">
      <alignment vertical="center" wrapText="1"/>
    </xf>
    <xf numFmtId="0" fontId="48" fillId="19" borderId="0" xfId="0" applyFont="1" applyFill="1" applyAlignment="1">
      <alignment vertical="center" wrapText="1"/>
    </xf>
    <xf numFmtId="0" fontId="48" fillId="0" borderId="0" xfId="0" applyFont="1" applyAlignment="1">
      <alignment vertical="center" wrapText="1"/>
    </xf>
    <xf numFmtId="0" fontId="0" fillId="0" borderId="4" xfId="0" applyBorder="1" applyAlignment="1">
      <alignment horizontal="left" vertical="top" wrapText="1"/>
    </xf>
    <xf numFmtId="0" fontId="17" fillId="0" borderId="4" xfId="0" applyFont="1" applyBorder="1" applyAlignment="1">
      <alignment horizontal="left" vertical="top" wrapText="1"/>
    </xf>
    <xf numFmtId="0" fontId="0" fillId="21" borderId="4" xfId="0" applyFill="1" applyBorder="1" applyAlignment="1">
      <alignment horizontal="left" vertical="top" wrapText="1"/>
    </xf>
    <xf numFmtId="0" fontId="17" fillId="21" borderId="4" xfId="0" applyFont="1" applyFill="1" applyBorder="1" applyAlignment="1">
      <alignment horizontal="left" vertical="top" wrapText="1"/>
    </xf>
    <xf numFmtId="0" fontId="17" fillId="0" borderId="2" xfId="0" applyFont="1" applyBorder="1" applyAlignment="1">
      <alignment horizontal="left" vertical="top" wrapText="1"/>
    </xf>
    <xf numFmtId="0" fontId="23" fillId="0" borderId="5" xfId="0" applyFont="1" applyBorder="1" applyAlignment="1">
      <alignment horizontal="left" vertical="top" wrapText="1"/>
    </xf>
    <xf numFmtId="164" fontId="35" fillId="0" borderId="2" xfId="0" applyNumberFormat="1" applyFont="1" applyBorder="1" applyAlignment="1">
      <alignment horizontal="left" vertical="top" wrapText="1"/>
    </xf>
    <xf numFmtId="4" fontId="23" fillId="0" borderId="5" xfId="0" applyNumberFormat="1" applyFont="1" applyBorder="1" applyAlignment="1">
      <alignment horizontal="left" vertical="top" wrapText="1"/>
    </xf>
    <xf numFmtId="0" fontId="23" fillId="0" borderId="2" xfId="0" applyFont="1" applyBorder="1" applyAlignment="1">
      <alignment horizontal="left" vertical="top" wrapText="1"/>
    </xf>
    <xf numFmtId="0" fontId="16" fillId="0" borderId="4" xfId="0" applyFont="1" applyBorder="1" applyAlignment="1">
      <alignment horizontal="left" vertical="top" wrapText="1"/>
    </xf>
    <xf numFmtId="0" fontId="17" fillId="19" borderId="0" xfId="0" applyFont="1" applyFill="1" applyAlignment="1">
      <alignment horizontal="left" vertical="top" wrapText="1"/>
    </xf>
    <xf numFmtId="0" fontId="17" fillId="0" borderId="0" xfId="0" applyFont="1" applyAlignment="1">
      <alignment horizontal="left" vertical="top" wrapText="1"/>
    </xf>
    <xf numFmtId="0" fontId="0" fillId="0" borderId="2" xfId="0" applyBorder="1" applyAlignment="1">
      <alignment horizontal="left" vertical="top" wrapText="1"/>
    </xf>
    <xf numFmtId="165" fontId="27" fillId="0" borderId="2" xfId="0" applyNumberFormat="1" applyFont="1" applyBorder="1" applyAlignment="1">
      <alignment horizontal="left" vertical="top" wrapText="1"/>
    </xf>
    <xf numFmtId="0" fontId="27" fillId="0" borderId="2" xfId="0" applyFont="1" applyBorder="1" applyAlignment="1">
      <alignment horizontal="left" vertical="top" wrapText="1"/>
    </xf>
    <xf numFmtId="164" fontId="41" fillId="0" borderId="2" xfId="0" applyNumberFormat="1" applyFont="1" applyBorder="1" applyAlignment="1">
      <alignment horizontal="left" vertical="top" wrapText="1"/>
    </xf>
    <xf numFmtId="4" fontId="27" fillId="0" borderId="2" xfId="0" applyNumberFormat="1" applyFont="1" applyBorder="1" applyAlignment="1">
      <alignment horizontal="left" vertical="top" wrapText="1"/>
    </xf>
    <xf numFmtId="0" fontId="6" fillId="0" borderId="4" xfId="0" applyFont="1" applyBorder="1" applyAlignment="1">
      <alignment horizontal="left" vertical="top" wrapText="1"/>
    </xf>
    <xf numFmtId="0" fontId="0" fillId="19" borderId="0" xfId="0" applyFill="1" applyAlignment="1">
      <alignment horizontal="left" vertical="top" wrapText="1"/>
    </xf>
    <xf numFmtId="0" fontId="0" fillId="0" borderId="0" xfId="0" applyAlignment="1">
      <alignment horizontal="left" vertical="top" wrapText="1"/>
    </xf>
    <xf numFmtId="17" fontId="23" fillId="0" borderId="2" xfId="0" applyNumberFormat="1" applyFont="1" applyBorder="1" applyAlignment="1">
      <alignment horizontal="left" vertical="top" wrapText="1"/>
    </xf>
    <xf numFmtId="4" fontId="23" fillId="0" borderId="2" xfId="0" applyNumberFormat="1" applyFont="1" applyBorder="1" applyAlignment="1">
      <alignment horizontal="left" vertical="top" wrapText="1"/>
    </xf>
    <xf numFmtId="0" fontId="0" fillId="21" borderId="0" xfId="0" applyFill="1" applyAlignment="1">
      <alignment horizontal="left" vertical="top" wrapText="1"/>
    </xf>
    <xf numFmtId="0" fontId="13" fillId="0" borderId="2" xfId="0" applyFont="1" applyBorder="1" applyAlignment="1">
      <alignment horizontal="left" vertical="top" wrapText="1"/>
    </xf>
    <xf numFmtId="165" fontId="23" fillId="0" borderId="51" xfId="0" applyNumberFormat="1" applyFont="1" applyBorder="1" applyAlignment="1">
      <alignment horizontal="left" vertical="top" wrapText="1"/>
    </xf>
    <xf numFmtId="0" fontId="23" fillId="0" borderId="51" xfId="0" applyFont="1" applyBorder="1" applyAlignment="1">
      <alignment horizontal="left" vertical="top" wrapText="1"/>
    </xf>
    <xf numFmtId="4" fontId="23" fillId="0" borderId="2" xfId="2" applyNumberFormat="1" applyFont="1" applyBorder="1" applyAlignment="1">
      <alignment horizontal="left" vertical="top" wrapText="1"/>
    </xf>
    <xf numFmtId="17" fontId="23" fillId="0" borderId="2" xfId="2" applyNumberFormat="1" applyFont="1" applyBorder="1" applyAlignment="1">
      <alignment horizontal="left" vertical="top" wrapText="1"/>
    </xf>
    <xf numFmtId="0" fontId="27" fillId="0" borderId="0" xfId="0" applyFont="1" applyAlignment="1">
      <alignment horizontal="left" vertical="top" wrapText="1"/>
    </xf>
    <xf numFmtId="17" fontId="27" fillId="0" borderId="2" xfId="0" applyNumberFormat="1" applyFont="1" applyBorder="1" applyAlignment="1">
      <alignment horizontal="left" vertical="top" wrapText="1"/>
    </xf>
    <xf numFmtId="0" fontId="23" fillId="0" borderId="0" xfId="0" applyFont="1" applyAlignment="1">
      <alignment horizontal="left" vertical="top" wrapText="1"/>
    </xf>
    <xf numFmtId="0" fontId="23" fillId="0" borderId="2" xfId="2" applyFont="1" applyBorder="1" applyAlignment="1">
      <alignment horizontal="left" vertical="top" wrapText="1"/>
    </xf>
    <xf numFmtId="17" fontId="17" fillId="0" borderId="4" xfId="0" applyNumberFormat="1" applyFont="1" applyBorder="1" applyAlignment="1">
      <alignment horizontal="left" vertical="top" wrapText="1"/>
    </xf>
    <xf numFmtId="165" fontId="27" fillId="0" borderId="51" xfId="0" applyNumberFormat="1" applyFont="1" applyBorder="1" applyAlignment="1">
      <alignment horizontal="left" vertical="top" wrapText="1"/>
    </xf>
    <xf numFmtId="0" fontId="44" fillId="0" borderId="4" xfId="3" applyBorder="1" applyAlignment="1">
      <alignment horizontal="left" vertical="top" wrapText="1"/>
    </xf>
    <xf numFmtId="0" fontId="0" fillId="21" borderId="2" xfId="0" applyFill="1" applyBorder="1" applyAlignment="1">
      <alignment horizontal="left" vertical="top" wrapText="1"/>
    </xf>
    <xf numFmtId="165" fontId="27" fillId="21" borderId="2" xfId="0" applyNumberFormat="1" applyFont="1" applyFill="1" applyBorder="1" applyAlignment="1">
      <alignment horizontal="left" vertical="top" wrapText="1"/>
    </xf>
    <xf numFmtId="0" fontId="27" fillId="21" borderId="2" xfId="0" applyFont="1" applyFill="1" applyBorder="1" applyAlignment="1">
      <alignment horizontal="left" vertical="top" wrapText="1"/>
    </xf>
    <xf numFmtId="164" fontId="41" fillId="21" borderId="2" xfId="0" applyNumberFormat="1" applyFont="1" applyFill="1" applyBorder="1" applyAlignment="1">
      <alignment horizontal="left" vertical="top" wrapText="1"/>
    </xf>
    <xf numFmtId="17" fontId="27" fillId="21" borderId="2" xfId="0" applyNumberFormat="1" applyFont="1" applyFill="1" applyBorder="1" applyAlignment="1">
      <alignment horizontal="left" vertical="top" wrapText="1"/>
    </xf>
    <xf numFmtId="4" fontId="27" fillId="21" borderId="2" xfId="0" applyNumberFormat="1" applyFont="1" applyFill="1" applyBorder="1" applyAlignment="1">
      <alignment horizontal="left" vertical="top" wrapText="1"/>
    </xf>
    <xf numFmtId="0" fontId="6" fillId="21" borderId="4" xfId="0" applyFont="1" applyFill="1" applyBorder="1" applyAlignment="1">
      <alignment horizontal="left" vertical="top" wrapText="1"/>
    </xf>
    <xf numFmtId="165" fontId="23" fillId="21" borderId="2" xfId="0" applyNumberFormat="1" applyFont="1" applyFill="1" applyBorder="1" applyAlignment="1">
      <alignment horizontal="left" vertical="top" wrapText="1"/>
    </xf>
    <xf numFmtId="0" fontId="23" fillId="21" borderId="2" xfId="0" applyFont="1" applyFill="1" applyBorder="1" applyAlignment="1">
      <alignment horizontal="left" vertical="top" wrapText="1"/>
    </xf>
    <xf numFmtId="164" fontId="35" fillId="21" borderId="2" xfId="0" applyNumberFormat="1" applyFont="1" applyFill="1" applyBorder="1" applyAlignment="1">
      <alignment horizontal="left" vertical="top" wrapText="1"/>
    </xf>
    <xf numFmtId="17" fontId="23" fillId="21" borderId="2" xfId="0" applyNumberFormat="1" applyFont="1" applyFill="1" applyBorder="1" applyAlignment="1">
      <alignment horizontal="left" vertical="top" wrapText="1"/>
    </xf>
    <xf numFmtId="4" fontId="23" fillId="21" borderId="2" xfId="0" applyNumberFormat="1" applyFont="1" applyFill="1" applyBorder="1" applyAlignment="1">
      <alignment horizontal="left" vertical="top" wrapText="1"/>
    </xf>
    <xf numFmtId="0" fontId="17" fillId="21" borderId="0" xfId="0" applyFont="1" applyFill="1" applyAlignment="1">
      <alignment horizontal="left" vertical="top" wrapText="1"/>
    </xf>
    <xf numFmtId="0" fontId="17" fillId="21" borderId="2" xfId="0" applyFont="1" applyFill="1" applyBorder="1" applyAlignment="1">
      <alignment horizontal="left" vertical="top" wrapText="1"/>
    </xf>
    <xf numFmtId="0" fontId="16" fillId="21" borderId="4" xfId="0" applyFont="1" applyFill="1" applyBorder="1" applyAlignment="1">
      <alignment horizontal="left" vertical="top" wrapText="1"/>
    </xf>
    <xf numFmtId="0" fontId="23" fillId="21" borderId="0" xfId="0" applyFont="1" applyFill="1" applyAlignment="1">
      <alignment horizontal="left" vertical="top" wrapText="1"/>
    </xf>
    <xf numFmtId="0" fontId="13" fillId="21" borderId="2" xfId="0" applyFont="1" applyFill="1" applyBorder="1" applyAlignment="1">
      <alignment horizontal="left" vertical="top" wrapText="1"/>
    </xf>
    <xf numFmtId="49" fontId="17" fillId="4" borderId="52" xfId="0" applyNumberFormat="1" applyFont="1" applyFill="1" applyBorder="1" applyAlignment="1">
      <alignment horizontal="left" vertical="top" wrapText="1"/>
    </xf>
    <xf numFmtId="49" fontId="37" fillId="4" borderId="52" xfId="0" applyNumberFormat="1" applyFont="1" applyFill="1" applyBorder="1" applyAlignment="1">
      <alignment horizontal="left" vertical="top" wrapText="1"/>
    </xf>
    <xf numFmtId="4" fontId="27" fillId="21" borderId="2" xfId="2" applyNumberFormat="1" applyFont="1" applyFill="1" applyBorder="1" applyAlignment="1">
      <alignment horizontal="left" vertical="top" wrapText="1"/>
    </xf>
    <xf numFmtId="0" fontId="34" fillId="21" borderId="2" xfId="0" applyFont="1" applyFill="1" applyBorder="1" applyAlignment="1">
      <alignment horizontal="left" vertical="top" wrapText="1"/>
    </xf>
    <xf numFmtId="2" fontId="0" fillId="21" borderId="2" xfId="0" applyNumberFormat="1" applyFill="1" applyBorder="1" applyAlignment="1">
      <alignment horizontal="left" vertical="top" wrapText="1"/>
    </xf>
    <xf numFmtId="0" fontId="28" fillId="21" borderId="2" xfId="0" applyFont="1" applyFill="1" applyBorder="1" applyAlignment="1">
      <alignment horizontal="left" vertical="top" wrapText="1"/>
    </xf>
    <xf numFmtId="0" fontId="45" fillId="21" borderId="2" xfId="3" applyFont="1" applyFill="1" applyBorder="1" applyAlignment="1">
      <alignment horizontal="left" vertical="top" wrapText="1"/>
    </xf>
    <xf numFmtId="4" fontId="23" fillId="21" borderId="2" xfId="2" applyNumberFormat="1" applyFont="1" applyFill="1" applyBorder="1" applyAlignment="1">
      <alignment horizontal="left" vertical="top" wrapText="1"/>
    </xf>
    <xf numFmtId="17" fontId="17" fillId="21" borderId="2" xfId="0" applyNumberFormat="1" applyFont="1" applyFill="1" applyBorder="1" applyAlignment="1">
      <alignment horizontal="left" vertical="top" wrapText="1"/>
    </xf>
    <xf numFmtId="165" fontId="23" fillId="21" borderId="4" xfId="0" applyNumberFormat="1" applyFont="1" applyFill="1" applyBorder="1" applyAlignment="1">
      <alignment horizontal="left" vertical="top" wrapText="1"/>
    </xf>
    <xf numFmtId="0" fontId="23" fillId="21" borderId="4" xfId="0" applyFont="1" applyFill="1" applyBorder="1" applyAlignment="1">
      <alignment horizontal="left" vertical="top" wrapText="1"/>
    </xf>
    <xf numFmtId="164" fontId="35" fillId="21" borderId="0" xfId="0" applyNumberFormat="1" applyFont="1" applyFill="1" applyAlignment="1">
      <alignment horizontal="left" vertical="top" wrapText="1"/>
    </xf>
    <xf numFmtId="0" fontId="48" fillId="0" borderId="2" xfId="0" applyFont="1" applyBorder="1" applyAlignment="1">
      <alignment horizontal="left" vertical="top" wrapText="1"/>
    </xf>
    <xf numFmtId="165" fontId="49" fillId="0" borderId="2" xfId="0" applyNumberFormat="1" applyFont="1" applyBorder="1" applyAlignment="1">
      <alignment horizontal="left" vertical="top" wrapText="1"/>
    </xf>
    <xf numFmtId="0" fontId="49" fillId="0" borderId="2" xfId="0" applyFont="1" applyBorder="1" applyAlignment="1">
      <alignment horizontal="left" vertical="top" wrapText="1"/>
    </xf>
    <xf numFmtId="164" fontId="51" fillId="0" borderId="2" xfId="0" applyNumberFormat="1" applyFont="1" applyBorder="1" applyAlignment="1">
      <alignment horizontal="left" vertical="top" wrapText="1"/>
    </xf>
    <xf numFmtId="3" fontId="49" fillId="0" borderId="2" xfId="0" applyNumberFormat="1" applyFont="1" applyBorder="1" applyAlignment="1">
      <alignment horizontal="left" vertical="top" wrapText="1"/>
    </xf>
    <xf numFmtId="17" fontId="49" fillId="0" borderId="2" xfId="0" applyNumberFormat="1" applyFont="1" applyBorder="1" applyAlignment="1">
      <alignment horizontal="left" vertical="top" wrapText="1"/>
    </xf>
    <xf numFmtId="0" fontId="48" fillId="0" borderId="4" xfId="0" applyFont="1" applyBorder="1" applyAlignment="1">
      <alignment horizontal="left" vertical="top" wrapText="1"/>
    </xf>
    <xf numFmtId="0" fontId="52" fillId="0" borderId="4" xfId="0" applyFont="1" applyBorder="1" applyAlignment="1">
      <alignment horizontal="left" vertical="top" wrapText="1"/>
    </xf>
    <xf numFmtId="0" fontId="48" fillId="19" borderId="0" xfId="0" applyFont="1" applyFill="1" applyAlignment="1">
      <alignment horizontal="left" vertical="top" wrapText="1"/>
    </xf>
    <xf numFmtId="0" fontId="48" fillId="21" borderId="0" xfId="0" applyFont="1" applyFill="1" applyAlignment="1">
      <alignment horizontal="left" vertical="top" wrapText="1"/>
    </xf>
    <xf numFmtId="0" fontId="32" fillId="0" borderId="0" xfId="0" applyFont="1" applyAlignment="1">
      <alignment horizontal="left" vertical="top" wrapText="1"/>
    </xf>
    <xf numFmtId="4" fontId="49" fillId="0" borderId="2" xfId="0" applyNumberFormat="1" applyFont="1" applyBorder="1" applyAlignment="1">
      <alignment horizontal="left" vertical="top" wrapText="1"/>
    </xf>
    <xf numFmtId="49" fontId="48" fillId="4" borderId="52" xfId="0" applyNumberFormat="1" applyFont="1" applyFill="1" applyBorder="1" applyAlignment="1">
      <alignment horizontal="left" vertical="top" wrapText="1"/>
    </xf>
    <xf numFmtId="49" fontId="53" fillId="4" borderId="52" xfId="0" applyNumberFormat="1" applyFont="1" applyFill="1" applyBorder="1" applyAlignment="1">
      <alignment horizontal="left" vertical="top" wrapText="1"/>
    </xf>
    <xf numFmtId="0" fontId="48" fillId="0" borderId="0" xfId="0" applyFont="1" applyAlignment="1">
      <alignment horizontal="left" vertical="top" wrapText="1"/>
    </xf>
    <xf numFmtId="17" fontId="0" fillId="21" borderId="2" xfId="0" applyNumberFormat="1" applyFill="1" applyBorder="1" applyAlignment="1">
      <alignment horizontal="left" vertical="top" wrapText="1"/>
    </xf>
    <xf numFmtId="0" fontId="48" fillId="21" borderId="2" xfId="0" applyFont="1" applyFill="1" applyBorder="1" applyAlignment="1">
      <alignment horizontal="left" vertical="top" wrapText="1"/>
    </xf>
    <xf numFmtId="165" fontId="49" fillId="21" borderId="2" xfId="0" applyNumberFormat="1" applyFont="1" applyFill="1" applyBorder="1" applyAlignment="1">
      <alignment horizontal="left" vertical="top" wrapText="1"/>
    </xf>
    <xf numFmtId="0" fontId="49" fillId="21" borderId="2" xfId="0" applyFont="1" applyFill="1" applyBorder="1" applyAlignment="1">
      <alignment horizontal="left" vertical="top" wrapText="1"/>
    </xf>
    <xf numFmtId="0" fontId="49" fillId="21" borderId="24" xfId="0" applyFont="1" applyFill="1" applyBorder="1" applyAlignment="1">
      <alignment horizontal="left" vertical="top" wrapText="1"/>
    </xf>
    <xf numFmtId="164" fontId="51" fillId="21" borderId="2" xfId="0" applyNumberFormat="1" applyFont="1" applyFill="1" applyBorder="1" applyAlignment="1">
      <alignment horizontal="left" vertical="top" wrapText="1"/>
    </xf>
    <xf numFmtId="17" fontId="49" fillId="21" borderId="2" xfId="0" applyNumberFormat="1" applyFont="1" applyFill="1" applyBorder="1" applyAlignment="1">
      <alignment horizontal="left" vertical="top" wrapText="1"/>
    </xf>
    <xf numFmtId="4" fontId="49" fillId="21" borderId="2" xfId="0" applyNumberFormat="1" applyFont="1" applyFill="1" applyBorder="1" applyAlignment="1">
      <alignment horizontal="left" vertical="top" wrapText="1"/>
    </xf>
    <xf numFmtId="0" fontId="48" fillId="21" borderId="4" xfId="0" applyFont="1" applyFill="1" applyBorder="1" applyAlignment="1">
      <alignment horizontal="left" vertical="top" wrapText="1"/>
    </xf>
    <xf numFmtId="0" fontId="52" fillId="21" borderId="4" xfId="0" applyFont="1" applyFill="1" applyBorder="1" applyAlignment="1">
      <alignment horizontal="left" vertical="top" wrapText="1"/>
    </xf>
    <xf numFmtId="164" fontId="51" fillId="0" borderId="2" xfId="2" applyNumberFormat="1" applyFont="1" applyBorder="1" applyAlignment="1">
      <alignment horizontal="left" vertical="top" wrapText="1"/>
    </xf>
    <xf numFmtId="4" fontId="49" fillId="0" borderId="2" xfId="2" applyNumberFormat="1" applyFont="1" applyBorder="1" applyAlignment="1">
      <alignment horizontal="left" vertical="top" wrapText="1"/>
    </xf>
    <xf numFmtId="17" fontId="49" fillId="0" borderId="2" xfId="2" applyNumberFormat="1" applyFont="1" applyBorder="1" applyAlignment="1">
      <alignment horizontal="left" vertical="top" wrapText="1"/>
    </xf>
    <xf numFmtId="0" fontId="48" fillId="4" borderId="4" xfId="0" applyFont="1" applyFill="1" applyBorder="1" applyAlignment="1">
      <alignment horizontal="left" vertical="top" wrapText="1"/>
    </xf>
    <xf numFmtId="0" fontId="44" fillId="0" borderId="2" xfId="3" applyBorder="1" applyAlignment="1">
      <alignment horizontal="left" vertical="top" wrapText="1"/>
    </xf>
    <xf numFmtId="0" fontId="48" fillId="4" borderId="2" xfId="0" applyFont="1" applyFill="1" applyBorder="1" applyAlignment="1">
      <alignment horizontal="left" vertical="top" wrapText="1"/>
    </xf>
    <xf numFmtId="0" fontId="13" fillId="4" borderId="2" xfId="0" applyFont="1" applyFill="1" applyBorder="1" applyAlignment="1">
      <alignment horizontal="left" vertical="top" wrapText="1"/>
    </xf>
    <xf numFmtId="0" fontId="4" fillId="4" borderId="2" xfId="0" applyFont="1" applyFill="1" applyBorder="1" applyAlignment="1">
      <alignment horizontal="left" vertical="top" wrapText="1"/>
    </xf>
    <xf numFmtId="49" fontId="37" fillId="4" borderId="52" xfId="0" applyNumberFormat="1" applyFont="1" applyFill="1" applyBorder="1" applyAlignment="1">
      <alignment horizontal="center" vertical="center" wrapText="1"/>
    </xf>
    <xf numFmtId="164" fontId="35" fillId="4" borderId="2" xfId="0" applyNumberFormat="1" applyFont="1" applyFill="1" applyBorder="1" applyAlignment="1">
      <alignment horizontal="center" vertical="center" wrapText="1"/>
    </xf>
    <xf numFmtId="0" fontId="37" fillId="4" borderId="2" xfId="0" applyFont="1" applyFill="1" applyBorder="1" applyAlignment="1">
      <alignment horizontal="center" vertical="center" wrapText="1"/>
    </xf>
    <xf numFmtId="164" fontId="35" fillId="4" borderId="2" xfId="2" applyNumberFormat="1" applyFont="1" applyFill="1" applyBorder="1" applyAlignment="1">
      <alignment horizontal="center" vertical="center" wrapText="1"/>
    </xf>
    <xf numFmtId="164" fontId="35" fillId="4" borderId="0" xfId="0" applyNumberFormat="1" applyFont="1" applyFill="1" applyAlignment="1">
      <alignment horizontal="center" vertical="center" wrapText="1"/>
    </xf>
    <xf numFmtId="0" fontId="0" fillId="0" borderId="4" xfId="0" applyBorder="1" applyAlignment="1">
      <alignment horizontal="center" vertical="center" wrapText="1"/>
    </xf>
    <xf numFmtId="0" fontId="10" fillId="19" borderId="0" xfId="0" applyFont="1" applyFill="1" applyAlignment="1">
      <alignment horizontal="right" vertical="center" wrapText="1"/>
    </xf>
    <xf numFmtId="0" fontId="0" fillId="6" borderId="14" xfId="0" applyFill="1" applyBorder="1" applyAlignment="1">
      <alignment horizontal="center" vertical="center" wrapText="1"/>
    </xf>
    <xf numFmtId="0" fontId="0" fillId="0" borderId="4" xfId="0" applyBorder="1" applyAlignment="1" applyProtection="1">
      <alignment vertical="center" wrapText="1"/>
      <protection locked="0"/>
    </xf>
    <xf numFmtId="0" fontId="0" fillId="6" borderId="2" xfId="0" applyFill="1" applyBorder="1" applyAlignment="1">
      <alignment horizontal="center" vertical="center" wrapText="1"/>
    </xf>
    <xf numFmtId="0" fontId="54" fillId="0" borderId="0" xfId="0" applyFont="1" applyAlignment="1">
      <alignment wrapText="1"/>
    </xf>
    <xf numFmtId="0" fontId="6" fillId="6" borderId="4" xfId="0" applyFont="1" applyFill="1" applyBorder="1" applyAlignment="1">
      <alignment horizontal="center" vertical="center" wrapText="1"/>
    </xf>
    <xf numFmtId="0" fontId="6" fillId="12" borderId="33" xfId="0" applyFont="1" applyFill="1" applyBorder="1" applyAlignment="1">
      <alignment horizontal="center" vertical="center" wrapText="1"/>
    </xf>
    <xf numFmtId="0" fontId="6" fillId="12" borderId="35" xfId="0" applyFont="1" applyFill="1" applyBorder="1" applyAlignment="1">
      <alignment horizontal="center" vertical="center" wrapText="1"/>
    </xf>
    <xf numFmtId="0" fontId="6" fillId="12" borderId="32" xfId="0" applyFont="1" applyFill="1" applyBorder="1" applyAlignment="1">
      <alignment horizontal="center" vertical="center" wrapText="1"/>
    </xf>
    <xf numFmtId="0" fontId="6" fillId="14" borderId="35" xfId="0" applyFont="1" applyFill="1" applyBorder="1" applyAlignment="1">
      <alignment horizontal="center" vertical="center" wrapText="1"/>
    </xf>
    <xf numFmtId="0" fontId="6" fillId="12" borderId="38"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7" borderId="32" xfId="0" applyFont="1" applyFill="1" applyBorder="1" applyAlignment="1">
      <alignment horizontal="center" vertical="center" wrapText="1"/>
    </xf>
    <xf numFmtId="0" fontId="9" fillId="8" borderId="32" xfId="0" applyFont="1" applyFill="1" applyBorder="1" applyAlignment="1">
      <alignment horizontal="center" vertical="center" wrapText="1"/>
    </xf>
    <xf numFmtId="1" fontId="9" fillId="9" borderId="32" xfId="0" applyNumberFormat="1" applyFont="1" applyFill="1" applyBorder="1" applyAlignment="1">
      <alignment horizontal="center" vertical="center" wrapText="1"/>
    </xf>
    <xf numFmtId="0" fontId="9" fillId="10" borderId="32" xfId="0" applyFont="1" applyFill="1" applyBorder="1" applyAlignment="1">
      <alignment horizontal="center" vertical="center" wrapText="1"/>
    </xf>
    <xf numFmtId="0" fontId="9" fillId="13" borderId="32" xfId="0" applyFont="1" applyFill="1" applyBorder="1" applyAlignment="1">
      <alignment horizontal="center" vertical="center" wrapText="1"/>
    </xf>
    <xf numFmtId="0" fontId="6" fillId="14" borderId="32" xfId="0" applyFont="1" applyFill="1" applyBorder="1" applyAlignment="1">
      <alignment horizontal="center" vertical="center" wrapText="1"/>
    </xf>
    <xf numFmtId="0" fontId="6" fillId="12" borderId="37" xfId="0" applyFont="1" applyFill="1" applyBorder="1" applyAlignment="1">
      <alignment horizontal="center" vertical="center" wrapText="1"/>
    </xf>
    <xf numFmtId="0" fontId="6" fillId="6" borderId="16" xfId="0" applyFont="1" applyFill="1" applyBorder="1" applyAlignment="1">
      <alignment horizontal="center" vertical="center" wrapText="1"/>
    </xf>
    <xf numFmtId="0" fontId="16" fillId="6" borderId="35" xfId="0" applyFont="1" applyFill="1" applyBorder="1" applyAlignment="1">
      <alignment horizontal="center" vertical="center" wrapText="1"/>
    </xf>
    <xf numFmtId="0" fontId="16" fillId="6" borderId="36" xfId="0" applyFont="1" applyFill="1" applyBorder="1" applyAlignment="1">
      <alignment horizontal="center" vertical="center" wrapText="1"/>
    </xf>
    <xf numFmtId="0" fontId="0" fillId="19" borderId="0" xfId="0" applyFill="1" applyAlignment="1">
      <alignment horizontal="center" vertical="center" wrapText="1"/>
    </xf>
    <xf numFmtId="0" fontId="6" fillId="6" borderId="14" xfId="0" applyFont="1" applyFill="1" applyBorder="1" applyAlignment="1">
      <alignment vertical="center" wrapText="1"/>
    </xf>
    <xf numFmtId="0" fontId="6" fillId="12" borderId="14" xfId="0" applyFont="1" applyFill="1" applyBorder="1" applyAlignment="1">
      <alignment vertical="center" wrapText="1"/>
    </xf>
    <xf numFmtId="0" fontId="6" fillId="12" borderId="15" xfId="0" applyFont="1" applyFill="1" applyBorder="1" applyAlignment="1">
      <alignment vertical="center" wrapText="1"/>
    </xf>
    <xf numFmtId="0" fontId="6" fillId="12" borderId="49" xfId="0" applyFont="1" applyFill="1" applyBorder="1" applyAlignment="1">
      <alignment vertical="center" wrapText="1"/>
    </xf>
    <xf numFmtId="0" fontId="6" fillId="12" borderId="41" xfId="0" applyFont="1" applyFill="1" applyBorder="1" applyAlignment="1">
      <alignment vertical="center" wrapText="1"/>
    </xf>
    <xf numFmtId="0" fontId="6" fillId="14" borderId="14" xfId="0" applyFont="1" applyFill="1" applyBorder="1" applyAlignment="1">
      <alignment vertical="center" wrapText="1"/>
    </xf>
    <xf numFmtId="0" fontId="6" fillId="14" borderId="41" xfId="0" applyFont="1" applyFill="1" applyBorder="1" applyAlignment="1">
      <alignment vertical="center" wrapText="1"/>
    </xf>
    <xf numFmtId="0" fontId="6" fillId="12" borderId="13" xfId="0" applyFont="1" applyFill="1" applyBorder="1" applyAlignment="1">
      <alignment vertical="center" wrapText="1"/>
    </xf>
    <xf numFmtId="0" fontId="9" fillId="7" borderId="14" xfId="0" applyFont="1" applyFill="1" applyBorder="1" applyAlignment="1">
      <alignment vertical="center" wrapText="1"/>
    </xf>
    <xf numFmtId="0" fontId="9" fillId="8" borderId="14" xfId="0" applyFont="1" applyFill="1" applyBorder="1" applyAlignment="1">
      <alignment vertical="center" wrapText="1"/>
    </xf>
    <xf numFmtId="1" fontId="9" fillId="9" borderId="14" xfId="0" applyNumberFormat="1" applyFont="1" applyFill="1" applyBorder="1" applyAlignment="1">
      <alignment vertical="center" wrapText="1"/>
    </xf>
    <xf numFmtId="0" fontId="9" fillId="10" borderId="14" xfId="0" applyFont="1" applyFill="1" applyBorder="1" applyAlignment="1">
      <alignment vertical="center" wrapText="1"/>
    </xf>
    <xf numFmtId="0" fontId="9" fillId="13" borderId="14" xfId="0" applyFont="1" applyFill="1" applyBorder="1" applyAlignment="1">
      <alignment vertical="center" wrapText="1"/>
    </xf>
    <xf numFmtId="0" fontId="9" fillId="3" borderId="14" xfId="0" applyFont="1" applyFill="1" applyBorder="1" applyAlignment="1">
      <alignment vertical="center" wrapText="1"/>
    </xf>
    <xf numFmtId="0" fontId="6" fillId="6" borderId="13" xfId="0" applyFont="1" applyFill="1" applyBorder="1" applyAlignment="1">
      <alignment vertical="center" wrapText="1"/>
    </xf>
    <xf numFmtId="0" fontId="0" fillId="4" borderId="2" xfId="0" applyFill="1" applyBorder="1" applyAlignment="1">
      <alignment vertical="center" wrapText="1"/>
    </xf>
    <xf numFmtId="0" fontId="0" fillId="4" borderId="2" xfId="0" applyFill="1" applyBorder="1" applyAlignment="1">
      <alignment horizontal="center" vertical="center" wrapText="1"/>
    </xf>
    <xf numFmtId="0" fontId="0" fillId="4" borderId="4" xfId="0" applyFill="1" applyBorder="1" applyAlignment="1">
      <alignment vertical="center" wrapText="1"/>
    </xf>
    <xf numFmtId="0" fontId="6" fillId="4" borderId="4" xfId="0" applyFont="1" applyFill="1" applyBorder="1" applyAlignment="1">
      <alignment horizontal="center" vertical="center" wrapText="1"/>
    </xf>
    <xf numFmtId="0" fontId="0" fillId="4" borderId="0" xfId="0" applyFill="1" applyAlignment="1">
      <alignment vertical="center" wrapText="1"/>
    </xf>
    <xf numFmtId="0" fontId="16" fillId="6" borderId="2"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8" fillId="6" borderId="5"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horizontal="center" vertical="center" wrapText="1"/>
    </xf>
    <xf numFmtId="0" fontId="0" fillId="0" borderId="37" xfId="0" applyBorder="1" applyAlignment="1">
      <alignment horizontal="center" vertical="center" wrapText="1"/>
    </xf>
    <xf numFmtId="0" fontId="0" fillId="0" borderId="4" xfId="0" applyBorder="1" applyAlignment="1">
      <alignment horizontal="center" vertical="center" wrapText="1"/>
    </xf>
    <xf numFmtId="0" fontId="18" fillId="19" borderId="0" xfId="0" applyFont="1" applyFill="1" applyAlignment="1">
      <alignment horizontal="left" vertical="center" wrapText="1"/>
    </xf>
    <xf numFmtId="0" fontId="12" fillId="0" borderId="1" xfId="0" applyFont="1" applyBorder="1" applyAlignment="1">
      <alignment horizontal="left" vertical="center" wrapText="1"/>
    </xf>
    <xf numFmtId="0" fontId="7" fillId="0" borderId="23" xfId="0" applyFont="1" applyBorder="1" applyAlignment="1">
      <alignment horizontal="left" vertical="center" wrapText="1"/>
    </xf>
    <xf numFmtId="0" fontId="7" fillId="0" borderId="6" xfId="0" applyFont="1" applyBorder="1" applyAlignment="1">
      <alignment horizontal="left" vertical="center" wrapText="1"/>
    </xf>
    <xf numFmtId="0" fontId="20" fillId="0" borderId="23" xfId="0" applyFont="1" applyBorder="1" applyAlignment="1">
      <alignment horizontal="left" vertical="center" wrapText="1"/>
    </xf>
    <xf numFmtId="0" fontId="20" fillId="0" borderId="6" xfId="0" applyFont="1" applyBorder="1" applyAlignment="1">
      <alignment horizontal="left" vertical="center" wrapText="1"/>
    </xf>
    <xf numFmtId="0" fontId="11" fillId="19" borderId="8" xfId="0" applyFont="1" applyFill="1" applyBorder="1" applyAlignment="1">
      <alignment horizontal="center" vertical="center" wrapText="1"/>
    </xf>
    <xf numFmtId="0" fontId="11" fillId="19" borderId="9" xfId="0" applyFont="1" applyFill="1" applyBorder="1" applyAlignment="1">
      <alignment horizontal="center" vertical="center" wrapText="1"/>
    </xf>
    <xf numFmtId="0" fontId="11" fillId="19" borderId="10" xfId="0" applyFont="1" applyFill="1" applyBorder="1" applyAlignment="1">
      <alignment horizontal="center" vertical="center" wrapText="1"/>
    </xf>
    <xf numFmtId="0" fontId="9" fillId="5" borderId="8"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9" fillId="11" borderId="40" xfId="0" applyFont="1" applyFill="1" applyBorder="1" applyAlignment="1">
      <alignment horizontal="center" vertical="center" wrapText="1"/>
    </xf>
    <xf numFmtId="0" fontId="9" fillId="11" borderId="42" xfId="0" applyFont="1" applyFill="1" applyBorder="1" applyAlignment="1">
      <alignment horizontal="center" vertical="center" wrapText="1"/>
    </xf>
    <xf numFmtId="0" fontId="9" fillId="11" borderId="39"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8" fillId="6" borderId="5" xfId="0" applyFont="1" applyFill="1" applyBorder="1" applyAlignment="1">
      <alignment horizontal="center" vertical="center"/>
    </xf>
    <xf numFmtId="0" fontId="8" fillId="6" borderId="4" xfId="0" applyFont="1" applyFill="1" applyBorder="1" applyAlignment="1">
      <alignment horizontal="center" vertical="center"/>
    </xf>
    <xf numFmtId="0" fontId="6" fillId="6" borderId="2" xfId="0" applyFont="1" applyFill="1" applyBorder="1" applyAlignment="1">
      <alignment horizontal="center" vertical="center"/>
    </xf>
    <xf numFmtId="0" fontId="8" fillId="6" borderId="2" xfId="0" applyFont="1" applyFill="1" applyBorder="1" applyAlignment="1">
      <alignment horizontal="center" vertical="center"/>
    </xf>
    <xf numFmtId="0" fontId="16" fillId="6" borderId="51" xfId="0" applyFont="1" applyFill="1" applyBorder="1" applyAlignment="1">
      <alignment horizontal="center" vertical="center"/>
    </xf>
    <xf numFmtId="0" fontId="16" fillId="6" borderId="24" xfId="0" applyFont="1" applyFill="1" applyBorder="1" applyAlignment="1">
      <alignment horizontal="center" vertical="center"/>
    </xf>
    <xf numFmtId="0" fontId="18" fillId="19" borderId="0" xfId="0" applyFont="1" applyFill="1" applyAlignment="1">
      <alignment horizontal="left" vertical="center"/>
    </xf>
    <xf numFmtId="0" fontId="12" fillId="0" borderId="1" xfId="0" applyFont="1" applyBorder="1" applyAlignment="1">
      <alignment horizontal="left" vertical="center"/>
    </xf>
    <xf numFmtId="0" fontId="9" fillId="11" borderId="40" xfId="0" applyFont="1" applyFill="1" applyBorder="1" applyAlignment="1">
      <alignment horizontal="center" vertical="center"/>
    </xf>
    <xf numFmtId="0" fontId="9" fillId="11" borderId="42" xfId="0" applyFont="1" applyFill="1" applyBorder="1" applyAlignment="1">
      <alignment horizontal="center" vertical="center"/>
    </xf>
    <xf numFmtId="0" fontId="9" fillId="11" borderId="39"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14" xfId="0" applyFont="1" applyFill="1" applyBorder="1" applyAlignment="1">
      <alignment horizontal="center" vertical="center"/>
    </xf>
    <xf numFmtId="0" fontId="6" fillId="6" borderId="16" xfId="0" applyFont="1" applyFill="1" applyBorder="1" applyAlignment="1">
      <alignment horizontal="center" vertical="center"/>
    </xf>
    <xf numFmtId="0" fontId="6" fillId="6" borderId="13" xfId="0" applyFont="1" applyFill="1" applyBorder="1" applyAlignment="1">
      <alignment horizontal="center" vertical="center"/>
    </xf>
    <xf numFmtId="0" fontId="6" fillId="6" borderId="4"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12" borderId="33" xfId="0" applyFont="1" applyFill="1" applyBorder="1" applyAlignment="1">
      <alignment horizontal="center" vertical="center" wrapText="1"/>
    </xf>
    <xf numFmtId="0" fontId="6" fillId="12" borderId="15" xfId="0" applyFont="1" applyFill="1" applyBorder="1" applyAlignment="1">
      <alignment horizontal="center" vertical="center" wrapText="1"/>
    </xf>
    <xf numFmtId="0" fontId="12" fillId="0" borderId="23" xfId="0" applyFont="1" applyBorder="1" applyAlignment="1">
      <alignment horizontal="left" vertical="center"/>
    </xf>
    <xf numFmtId="0" fontId="7" fillId="0" borderId="23" xfId="0" applyFont="1" applyBorder="1" applyAlignment="1">
      <alignment horizontal="left" vertical="center"/>
    </xf>
    <xf numFmtId="0" fontId="7" fillId="0" borderId="6" xfId="0" applyFont="1" applyBorder="1" applyAlignment="1">
      <alignment horizontal="left" vertical="center"/>
    </xf>
    <xf numFmtId="0" fontId="20" fillId="0" borderId="23" xfId="0" applyFont="1" applyBorder="1" applyAlignment="1">
      <alignment horizontal="left" vertical="center"/>
    </xf>
    <xf numFmtId="0" fontId="20" fillId="0" borderId="6" xfId="0" applyFont="1" applyBorder="1" applyAlignment="1">
      <alignment horizontal="left" vertical="center"/>
    </xf>
    <xf numFmtId="0" fontId="6" fillId="12" borderId="35" xfId="0" applyFont="1" applyFill="1" applyBorder="1" applyAlignment="1">
      <alignment horizontal="center" vertical="center" wrapText="1"/>
    </xf>
    <xf numFmtId="0" fontId="6" fillId="12" borderId="41" xfId="0" applyFont="1" applyFill="1" applyBorder="1" applyAlignment="1">
      <alignment horizontal="center" vertical="center" wrapText="1"/>
    </xf>
    <xf numFmtId="0" fontId="11" fillId="19" borderId="8" xfId="0" applyFont="1" applyFill="1" applyBorder="1" applyAlignment="1">
      <alignment horizontal="center" vertical="center"/>
    </xf>
    <xf numFmtId="0" fontId="11" fillId="19" borderId="9" xfId="0" applyFont="1" applyFill="1" applyBorder="1" applyAlignment="1">
      <alignment horizontal="center" vertical="center"/>
    </xf>
    <xf numFmtId="0" fontId="11" fillId="19" borderId="10" xfId="0" applyFont="1" applyFill="1" applyBorder="1" applyAlignment="1">
      <alignment horizontal="center" vertical="center"/>
    </xf>
    <xf numFmtId="0" fontId="16" fillId="6" borderId="2" xfId="0" applyFont="1" applyFill="1" applyBorder="1" applyAlignment="1">
      <alignment horizontal="center" vertical="center"/>
    </xf>
    <xf numFmtId="0" fontId="16" fillId="6" borderId="35" xfId="0" applyFont="1" applyFill="1" applyBorder="1" applyAlignment="1">
      <alignment horizontal="center" vertical="center"/>
    </xf>
    <xf numFmtId="0" fontId="16" fillId="6" borderId="36" xfId="0" applyFont="1" applyFill="1" applyBorder="1" applyAlignment="1">
      <alignment horizontal="center" vertical="center"/>
    </xf>
    <xf numFmtId="0" fontId="3" fillId="0" borderId="37" xfId="0" applyFont="1" applyBorder="1" applyAlignment="1">
      <alignment horizontal="center" vertical="center" wrapText="1"/>
    </xf>
    <xf numFmtId="0" fontId="9" fillId="5" borderId="8" xfId="0" applyFont="1" applyFill="1" applyBorder="1" applyAlignment="1">
      <alignment horizontal="center" vertical="center"/>
    </xf>
    <xf numFmtId="0" fontId="9" fillId="5" borderId="9" xfId="0" applyFont="1" applyFill="1" applyBorder="1" applyAlignment="1">
      <alignment horizontal="center" vertical="center"/>
    </xf>
    <xf numFmtId="0" fontId="9" fillId="5" borderId="34" xfId="0" applyFont="1" applyFill="1" applyBorder="1" applyAlignment="1">
      <alignment horizontal="center" vertical="center"/>
    </xf>
    <xf numFmtId="0" fontId="6" fillId="12" borderId="32" xfId="0" applyFont="1" applyFill="1" applyBorder="1" applyAlignment="1">
      <alignment horizontal="center" vertical="center" wrapText="1"/>
    </xf>
    <xf numFmtId="0" fontId="6" fillId="12" borderId="14" xfId="0" applyFont="1" applyFill="1" applyBorder="1" applyAlignment="1">
      <alignment horizontal="center" vertical="center" wrapText="1"/>
    </xf>
    <xf numFmtId="0" fontId="6" fillId="14" borderId="35" xfId="0" applyFont="1" applyFill="1" applyBorder="1" applyAlignment="1">
      <alignment horizontal="center" vertical="center" wrapText="1"/>
    </xf>
    <xf numFmtId="0" fontId="6" fillId="14" borderId="41" xfId="0" applyFont="1" applyFill="1" applyBorder="1" applyAlignment="1">
      <alignment horizontal="center" vertical="center" wrapText="1"/>
    </xf>
    <xf numFmtId="0" fontId="6" fillId="12" borderId="38" xfId="0" applyFont="1" applyFill="1" applyBorder="1" applyAlignment="1">
      <alignment horizontal="center" vertical="center" wrapText="1"/>
    </xf>
    <xf numFmtId="0" fontId="6" fillId="12" borderId="13"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9" fillId="7" borderId="32"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9" fillId="8" borderId="32" xfId="0" applyFont="1" applyFill="1" applyBorder="1" applyAlignment="1">
      <alignment horizontal="center" vertical="center" wrapText="1"/>
    </xf>
    <xf numFmtId="0" fontId="9" fillId="8" borderId="14" xfId="0" applyFont="1" applyFill="1" applyBorder="1" applyAlignment="1">
      <alignment horizontal="center" vertical="center" wrapText="1"/>
    </xf>
    <xf numFmtId="1" fontId="9" fillId="9" borderId="32" xfId="0" applyNumberFormat="1" applyFont="1" applyFill="1" applyBorder="1" applyAlignment="1">
      <alignment horizontal="center" vertical="center" wrapText="1"/>
    </xf>
    <xf numFmtId="1" fontId="9" fillId="9" borderId="14" xfId="0" applyNumberFormat="1" applyFont="1" applyFill="1" applyBorder="1" applyAlignment="1">
      <alignment horizontal="center" vertical="center" wrapText="1"/>
    </xf>
    <xf numFmtId="0" fontId="9" fillId="10" borderId="32" xfId="0" applyFont="1" applyFill="1" applyBorder="1" applyAlignment="1">
      <alignment horizontal="center" vertical="center" wrapText="1"/>
    </xf>
    <xf numFmtId="0" fontId="9" fillId="10" borderId="14" xfId="0" applyFont="1" applyFill="1" applyBorder="1" applyAlignment="1">
      <alignment horizontal="center" vertical="center" wrapText="1"/>
    </xf>
    <xf numFmtId="0" fontId="9" fillId="13" borderId="32" xfId="0" applyFont="1" applyFill="1" applyBorder="1" applyAlignment="1">
      <alignment horizontal="center" vertical="center" wrapText="1"/>
    </xf>
    <xf numFmtId="0" fontId="9" fillId="13" borderId="14" xfId="0" applyFont="1" applyFill="1" applyBorder="1" applyAlignment="1">
      <alignment horizontal="center" vertical="center" wrapText="1"/>
    </xf>
    <xf numFmtId="0" fontId="6" fillId="14" borderId="32" xfId="0" applyFont="1" applyFill="1" applyBorder="1" applyAlignment="1">
      <alignment horizontal="center" vertical="center" wrapText="1"/>
    </xf>
    <xf numFmtId="0" fontId="6" fillId="14" borderId="14" xfId="0" applyFont="1" applyFill="1" applyBorder="1" applyAlignment="1">
      <alignment horizontal="center" vertical="center" wrapText="1"/>
    </xf>
    <xf numFmtId="0" fontId="6" fillId="12" borderId="37" xfId="0" applyFont="1" applyFill="1" applyBorder="1" applyAlignment="1">
      <alignment horizontal="center" vertical="center" wrapText="1"/>
    </xf>
    <xf numFmtId="0" fontId="6" fillId="12" borderId="49" xfId="0" applyFont="1" applyFill="1" applyBorder="1" applyAlignment="1">
      <alignment horizontal="center" vertical="center" wrapText="1"/>
    </xf>
    <xf numFmtId="0" fontId="18" fillId="19" borderId="0" xfId="0" applyFont="1" applyFill="1" applyAlignment="1">
      <alignment horizontal="center" vertical="center"/>
    </xf>
    <xf numFmtId="0" fontId="6" fillId="0" borderId="23" xfId="0" applyFont="1" applyBorder="1" applyAlignment="1">
      <alignment horizontal="center" vertical="center"/>
    </xf>
    <xf numFmtId="0" fontId="6" fillId="0" borderId="6"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9" fillId="0" borderId="23" xfId="0" applyFont="1" applyBorder="1" applyAlignment="1">
      <alignment horizontal="center"/>
    </xf>
    <xf numFmtId="0" fontId="14" fillId="0" borderId="0" xfId="0" applyFont="1" applyAlignment="1">
      <alignment horizontal="center"/>
    </xf>
    <xf numFmtId="0" fontId="10" fillId="19" borderId="8" xfId="0" applyFont="1" applyFill="1" applyBorder="1" applyAlignment="1">
      <alignment horizontal="center" vertical="center" wrapText="1"/>
    </xf>
    <xf numFmtId="0" fontId="10" fillId="19" borderId="9" xfId="0" applyFont="1" applyFill="1" applyBorder="1" applyAlignment="1">
      <alignment horizontal="center" vertical="center" wrapText="1"/>
    </xf>
    <xf numFmtId="0" fontId="10" fillId="19" borderId="10" xfId="0" applyFont="1" applyFill="1" applyBorder="1" applyAlignment="1">
      <alignment horizontal="center" vertical="center" wrapText="1"/>
    </xf>
    <xf numFmtId="0" fontId="2" fillId="19" borderId="0" xfId="0" applyFont="1" applyFill="1" applyAlignment="1">
      <alignment horizontal="center" vertical="center"/>
    </xf>
    <xf numFmtId="0" fontId="16" fillId="6" borderId="51" xfId="0" applyFont="1" applyFill="1" applyBorder="1" applyAlignment="1">
      <alignment horizontal="center" vertical="center" wrapText="1"/>
    </xf>
    <xf numFmtId="0" fontId="16" fillId="6" borderId="24"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34" fillId="6" borderId="51" xfId="0" applyFont="1" applyFill="1" applyBorder="1" applyAlignment="1">
      <alignment horizontal="center" vertical="center" wrapText="1"/>
    </xf>
    <xf numFmtId="0" fontId="34" fillId="6" borderId="24" xfId="0" applyFont="1" applyFill="1" applyBorder="1" applyAlignment="1">
      <alignment horizontal="center" vertical="center" wrapText="1"/>
    </xf>
    <xf numFmtId="0" fontId="16" fillId="6" borderId="5" xfId="0" applyFont="1" applyFill="1" applyBorder="1" applyAlignment="1">
      <alignment horizontal="center" vertical="center" wrapText="1"/>
    </xf>
    <xf numFmtId="0" fontId="16" fillId="6" borderId="4" xfId="0" applyFont="1" applyFill="1" applyBorder="1" applyAlignment="1">
      <alignment horizontal="center" vertical="center" wrapText="1"/>
    </xf>
    <xf numFmtId="0" fontId="0" fillId="21" borderId="5" xfId="0" applyFill="1" applyBorder="1" applyAlignment="1">
      <alignment horizontal="left" vertical="top" wrapText="1"/>
    </xf>
    <xf numFmtId="0" fontId="0" fillId="21" borderId="3" xfId="0" applyFill="1" applyBorder="1" applyAlignment="1">
      <alignment horizontal="left" vertical="top" wrapText="1"/>
    </xf>
    <xf numFmtId="0" fontId="0" fillId="21" borderId="4" xfId="0" applyFill="1" applyBorder="1" applyAlignment="1">
      <alignment horizontal="left" vertical="top" wrapText="1"/>
    </xf>
    <xf numFmtId="0" fontId="0" fillId="0" borderId="5"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17" fillId="0" borderId="5" xfId="0" applyFont="1" applyBorder="1" applyAlignment="1">
      <alignment horizontal="left" vertical="top" wrapText="1"/>
    </xf>
    <xf numFmtId="0" fontId="17" fillId="0" borderId="3" xfId="0" applyFont="1" applyBorder="1" applyAlignment="1">
      <alignment horizontal="left" vertical="top" wrapText="1"/>
    </xf>
    <xf numFmtId="0" fontId="17" fillId="0" borderId="4" xfId="0" applyFont="1" applyBorder="1" applyAlignment="1">
      <alignment horizontal="left" vertical="top" wrapText="1"/>
    </xf>
    <xf numFmtId="0" fontId="34" fillId="12" borderId="37" xfId="0" applyFont="1" applyFill="1" applyBorder="1" applyAlignment="1">
      <alignment horizontal="center" vertical="center" wrapText="1"/>
    </xf>
    <xf numFmtId="0" fontId="34" fillId="12" borderId="49" xfId="0" applyFont="1" applyFill="1" applyBorder="1" applyAlignment="1">
      <alignment horizontal="center" vertical="center" wrapText="1"/>
    </xf>
    <xf numFmtId="0" fontId="34" fillId="12" borderId="55" xfId="0" applyFont="1" applyFill="1" applyBorder="1" applyAlignment="1">
      <alignment horizontal="center" vertical="center" wrapText="1"/>
    </xf>
    <xf numFmtId="0" fontId="34" fillId="12" borderId="56" xfId="0" applyFont="1" applyFill="1" applyBorder="1" applyAlignment="1">
      <alignment horizontal="center" vertical="center" wrapText="1"/>
    </xf>
    <xf numFmtId="0" fontId="34" fillId="14" borderId="37" xfId="0" applyFont="1" applyFill="1" applyBorder="1" applyAlignment="1">
      <alignment horizontal="center" vertical="center" wrapText="1"/>
    </xf>
    <xf numFmtId="0" fontId="34" fillId="14" borderId="49" xfId="0" applyFont="1" applyFill="1" applyBorder="1" applyAlignment="1">
      <alignment horizontal="center" vertical="center" wrapText="1"/>
    </xf>
    <xf numFmtId="0" fontId="34" fillId="14" borderId="55" xfId="0" applyFont="1" applyFill="1" applyBorder="1" applyAlignment="1">
      <alignment horizontal="center" vertical="center" wrapText="1"/>
    </xf>
    <xf numFmtId="0" fontId="34" fillId="14" borderId="56" xfId="0" applyFont="1" applyFill="1" applyBorder="1" applyAlignment="1">
      <alignment horizontal="center" vertical="center" wrapText="1"/>
    </xf>
    <xf numFmtId="0" fontId="34" fillId="12" borderId="57" xfId="0" applyFont="1" applyFill="1" applyBorder="1" applyAlignment="1">
      <alignment horizontal="center" vertical="center" wrapText="1"/>
    </xf>
    <xf numFmtId="0" fontId="34" fillId="12" borderId="58" xfId="0" applyFont="1" applyFill="1" applyBorder="1" applyAlignment="1">
      <alignment horizontal="center" vertical="center" wrapText="1"/>
    </xf>
    <xf numFmtId="0" fontId="38" fillId="7" borderId="37" xfId="0" applyFont="1" applyFill="1" applyBorder="1" applyAlignment="1">
      <alignment horizontal="center" vertical="center" wrapText="1"/>
    </xf>
    <xf numFmtId="0" fontId="38" fillId="7" borderId="49" xfId="0" applyFont="1" applyFill="1" applyBorder="1" applyAlignment="1">
      <alignment horizontal="center" vertical="center" wrapText="1"/>
    </xf>
    <xf numFmtId="0" fontId="38" fillId="8" borderId="37" xfId="0" applyFont="1" applyFill="1" applyBorder="1" applyAlignment="1">
      <alignment horizontal="center" vertical="center" wrapText="1"/>
    </xf>
    <xf numFmtId="0" fontId="38" fillId="8" borderId="49" xfId="0" applyFont="1" applyFill="1" applyBorder="1" applyAlignment="1">
      <alignment horizontal="center" vertical="center" wrapText="1"/>
    </xf>
    <xf numFmtId="1" fontId="38" fillId="9" borderId="37" xfId="0" applyNumberFormat="1" applyFont="1" applyFill="1" applyBorder="1" applyAlignment="1">
      <alignment horizontal="center" vertical="center" wrapText="1"/>
    </xf>
    <xf numFmtId="1" fontId="38" fillId="9" borderId="49" xfId="0" applyNumberFormat="1" applyFont="1" applyFill="1" applyBorder="1" applyAlignment="1">
      <alignment horizontal="center" vertical="center" wrapText="1"/>
    </xf>
    <xf numFmtId="0" fontId="38" fillId="10" borderId="37" xfId="0" applyFont="1" applyFill="1" applyBorder="1" applyAlignment="1">
      <alignment horizontal="center" vertical="center" wrapText="1"/>
    </xf>
    <xf numFmtId="0" fontId="38" fillId="10" borderId="49" xfId="0" applyFont="1" applyFill="1" applyBorder="1" applyAlignment="1">
      <alignment horizontal="center" vertical="center" wrapText="1"/>
    </xf>
    <xf numFmtId="0" fontId="38" fillId="13" borderId="37" xfId="0" applyFont="1" applyFill="1" applyBorder="1" applyAlignment="1">
      <alignment horizontal="center" vertical="center" wrapText="1"/>
    </xf>
    <xf numFmtId="0" fontId="38" fillId="13" borderId="49" xfId="0" applyFont="1" applyFill="1" applyBorder="1" applyAlignment="1">
      <alignment horizontal="center" vertical="center" wrapText="1"/>
    </xf>
    <xf numFmtId="0" fontId="38" fillId="3" borderId="37" xfId="0" applyFont="1" applyFill="1" applyBorder="1" applyAlignment="1">
      <alignment horizontal="center" vertical="center" wrapText="1"/>
    </xf>
    <xf numFmtId="0" fontId="38" fillId="3" borderId="49" xfId="0" applyFont="1" applyFill="1" applyBorder="1" applyAlignment="1">
      <alignment horizontal="center" vertical="center" wrapText="1"/>
    </xf>
    <xf numFmtId="0" fontId="34" fillId="6" borderId="57" xfId="0" applyFont="1" applyFill="1" applyBorder="1" applyAlignment="1">
      <alignment horizontal="center" vertical="center" wrapText="1"/>
    </xf>
    <xf numFmtId="0" fontId="34" fillId="6" borderId="58"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49" xfId="0" applyFont="1" applyFill="1" applyBorder="1" applyAlignment="1">
      <alignment horizontal="center" vertical="center" wrapText="1"/>
    </xf>
    <xf numFmtId="0" fontId="34" fillId="6" borderId="35" xfId="0" applyFont="1" applyFill="1" applyBorder="1" applyAlignment="1">
      <alignment horizontal="center" vertical="center" wrapText="1"/>
    </xf>
    <xf numFmtId="0" fontId="34" fillId="6" borderId="36" xfId="0" applyFont="1" applyFill="1" applyBorder="1" applyAlignment="1">
      <alignment horizontal="center" vertical="center" wrapText="1"/>
    </xf>
    <xf numFmtId="0" fontId="37" fillId="6" borderId="35" xfId="0" applyFont="1" applyFill="1" applyBorder="1" applyAlignment="1">
      <alignment horizontal="center" vertical="center" wrapText="1"/>
    </xf>
    <xf numFmtId="0" fontId="37" fillId="6" borderId="36" xfId="0" applyFont="1" applyFill="1" applyBorder="1" applyAlignment="1">
      <alignment horizontal="center" vertical="center" wrapText="1"/>
    </xf>
    <xf numFmtId="0" fontId="10" fillId="19" borderId="0" xfId="0" applyFont="1" applyFill="1" applyAlignment="1">
      <alignment horizontal="left" vertical="center" wrapText="1"/>
    </xf>
    <xf numFmtId="0" fontId="39" fillId="0" borderId="1" xfId="0" applyFont="1" applyBorder="1" applyAlignment="1">
      <alignment horizontal="left" vertical="center" wrapText="1"/>
    </xf>
    <xf numFmtId="0" fontId="9" fillId="11" borderId="59" xfId="0" applyFont="1" applyFill="1" applyBorder="1" applyAlignment="1">
      <alignment horizontal="center" vertical="center" wrapText="1"/>
    </xf>
    <xf numFmtId="0" fontId="9" fillId="11" borderId="9" xfId="0" applyFont="1" applyFill="1" applyBorder="1" applyAlignment="1">
      <alignment horizontal="center" vertical="center" wrapText="1"/>
    </xf>
    <xf numFmtId="0" fontId="9" fillId="11" borderId="10" xfId="0" applyFont="1" applyFill="1" applyBorder="1" applyAlignment="1">
      <alignment horizontal="center" vertical="center" wrapText="1"/>
    </xf>
    <xf numFmtId="0" fontId="9" fillId="0" borderId="1" xfId="0" applyFont="1" applyBorder="1" applyAlignment="1">
      <alignment horizontal="left" vertical="center" wrapText="1"/>
    </xf>
    <xf numFmtId="0" fontId="47" fillId="0" borderId="1" xfId="0" applyFont="1" applyBorder="1" applyAlignment="1">
      <alignment horizontal="left" vertical="center" wrapText="1"/>
    </xf>
    <xf numFmtId="0" fontId="11" fillId="18" borderId="32" xfId="0" applyFont="1" applyFill="1" applyBorder="1" applyAlignment="1">
      <alignment horizontal="center" vertical="center" wrapText="1"/>
    </xf>
    <xf numFmtId="0" fontId="9" fillId="18" borderId="14" xfId="0" applyFont="1" applyFill="1" applyBorder="1" applyAlignment="1">
      <alignment horizontal="center" vertical="center" wrapText="1"/>
    </xf>
    <xf numFmtId="0" fontId="6" fillId="0" borderId="23" xfId="0" applyFont="1" applyBorder="1" applyAlignment="1">
      <alignment horizontal="left" vertical="center"/>
    </xf>
    <xf numFmtId="0" fontId="6" fillId="0" borderId="6" xfId="0" applyFont="1" applyBorder="1" applyAlignment="1">
      <alignment horizontal="left" vertical="center"/>
    </xf>
  </cellXfs>
  <cellStyles count="4">
    <cellStyle name="Hiperlink" xfId="3" builtinId="8"/>
    <cellStyle name="Normal" xfId="0" builtinId="0"/>
    <cellStyle name="Normal 2" xfId="2" xr:uid="{00000000-0005-0000-0000-000001000000}"/>
    <cellStyle name="Porcentagem" xfId="1" builtinId="5"/>
  </cellStyles>
  <dxfs count="44">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s>
  <tableStyles count="0" defaultTableStyle="TableStyleMedium2" defaultPivotStyle="PivotStyleLight16"/>
  <colors>
    <mruColors>
      <color rgb="FF006600"/>
      <color rgb="FF009900"/>
      <color rgb="FFB15407"/>
      <color rgb="FFFF99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- 1'!$E$32:$E$41</c:f>
              <c:numCache>
                <c:formatCode>General</c:formatCode>
                <c:ptCount val="10"/>
                <c:pt idx="0">
                  <c:v>1</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- 1'!$F$32:$F$41</c:f>
              <c:numCache>
                <c:formatCode>General</c:formatCode>
                <c:ptCount val="10"/>
                <c:pt idx="0">
                  <c:v>2</c:v>
                </c:pt>
                <c:pt idx="1">
                  <c:v>0</c:v>
                </c:pt>
                <c:pt idx="2">
                  <c:v>1</c:v>
                </c:pt>
                <c:pt idx="3">
                  <c:v>0</c:v>
                </c:pt>
                <c:pt idx="4">
                  <c:v>2</c:v>
                </c:pt>
                <c:pt idx="5">
                  <c:v>0</c:v>
                </c:pt>
                <c:pt idx="6">
                  <c:v>0</c:v>
                </c:pt>
                <c:pt idx="7">
                  <c:v>4</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- 1'!$G$32:$G$41</c:f>
              <c:numCache>
                <c:formatCode>General</c:formatCode>
                <c:ptCount val="10"/>
                <c:pt idx="0">
                  <c:v>3</c:v>
                </c:pt>
                <c:pt idx="1">
                  <c:v>1</c:v>
                </c:pt>
                <c:pt idx="2">
                  <c:v>2</c:v>
                </c:pt>
                <c:pt idx="3">
                  <c:v>2</c:v>
                </c:pt>
                <c:pt idx="4">
                  <c:v>0</c:v>
                </c:pt>
                <c:pt idx="5">
                  <c:v>3</c:v>
                </c:pt>
                <c:pt idx="6">
                  <c:v>2</c:v>
                </c:pt>
                <c:pt idx="7">
                  <c:v>2</c:v>
                </c:pt>
                <c:pt idx="8">
                  <c:v>2</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- 1'!$H$32:$H$41</c:f>
              <c:numCache>
                <c:formatCode>General</c:formatCode>
                <c:ptCount val="10"/>
                <c:pt idx="0">
                  <c:v>2</c:v>
                </c:pt>
                <c:pt idx="1">
                  <c:v>1</c:v>
                </c:pt>
                <c:pt idx="2">
                  <c:v>4</c:v>
                </c:pt>
                <c:pt idx="3">
                  <c:v>1</c:v>
                </c:pt>
                <c:pt idx="4">
                  <c:v>3</c:v>
                </c:pt>
                <c:pt idx="5">
                  <c:v>3</c:v>
                </c:pt>
                <c:pt idx="6">
                  <c:v>2</c:v>
                </c:pt>
                <c:pt idx="7">
                  <c:v>5</c:v>
                </c:pt>
                <c:pt idx="8">
                  <c:v>0</c:v>
                </c:pt>
                <c:pt idx="9">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- 1'!$I$32:$I$41</c:f>
              <c:numCache>
                <c:formatCode>General</c:formatCode>
                <c:ptCount val="10"/>
                <c:pt idx="0">
                  <c:v>8</c:v>
                </c:pt>
                <c:pt idx="1">
                  <c:v>1</c:v>
                </c:pt>
                <c:pt idx="2">
                  <c:v>6</c:v>
                </c:pt>
                <c:pt idx="3">
                  <c:v>2</c:v>
                </c:pt>
                <c:pt idx="4">
                  <c:v>0</c:v>
                </c:pt>
                <c:pt idx="5">
                  <c:v>1</c:v>
                </c:pt>
                <c:pt idx="6">
                  <c:v>5</c:v>
                </c:pt>
                <c:pt idx="7">
                  <c:v>2</c:v>
                </c:pt>
                <c:pt idx="8">
                  <c:v>1</c:v>
                </c:pt>
                <c:pt idx="9">
                  <c:v>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- 1'!$J$32:$J$41</c:f>
              <c:numCache>
                <c:formatCode>General</c:formatCode>
                <c:ptCount val="10"/>
                <c:pt idx="0">
                  <c:v>0</c:v>
                </c:pt>
                <c:pt idx="1">
                  <c:v>0</c:v>
                </c:pt>
                <c:pt idx="2">
                  <c:v>0</c:v>
                </c:pt>
                <c:pt idx="3">
                  <c:v>1</c:v>
                </c:pt>
                <c:pt idx="4">
                  <c:v>0</c:v>
                </c:pt>
                <c:pt idx="5">
                  <c:v>0</c:v>
                </c:pt>
                <c:pt idx="6">
                  <c:v>0</c:v>
                </c:pt>
                <c:pt idx="7">
                  <c:v>0</c:v>
                </c:pt>
                <c:pt idx="8">
                  <c:v>0</c:v>
                </c:pt>
                <c:pt idx="9">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86377984"/>
        <c:axId val="86379520"/>
      </c:barChart>
      <c:catAx>
        <c:axId val="86377984"/>
        <c:scaling>
          <c:orientation val="maxMin"/>
        </c:scaling>
        <c:delete val="0"/>
        <c:axPos val="l"/>
        <c:numFmt formatCode="ge\r\a\l" sourceLinked="0"/>
        <c:majorTickMark val="out"/>
        <c:minorTickMark val="none"/>
        <c:tickLblPos val="nextTo"/>
        <c:txPr>
          <a:bodyPr/>
          <a:lstStyle/>
          <a:p>
            <a:pPr>
              <a:defRPr sz="1100"/>
            </a:pPr>
            <a:endParaRPr lang="en-US"/>
          </a:p>
        </c:txPr>
        <c:crossAx val="86379520"/>
        <c:crosses val="autoZero"/>
        <c:auto val="1"/>
        <c:lblAlgn val="ctr"/>
        <c:lblOffset val="100"/>
        <c:noMultiLvlLbl val="0"/>
      </c:catAx>
      <c:valAx>
        <c:axId val="86379520"/>
        <c:scaling>
          <c:orientation val="minMax"/>
        </c:scaling>
        <c:delete val="0"/>
        <c:axPos val="t"/>
        <c:majorGridlines/>
        <c:numFmt formatCode="General" sourceLinked="1"/>
        <c:majorTickMark val="out"/>
        <c:minorTickMark val="none"/>
        <c:tickLblPos val="nextTo"/>
        <c:crossAx val="86377984"/>
        <c:crosses val="autoZero"/>
        <c:crossBetween val="between"/>
        <c:majorUnit val="2"/>
      </c:valAx>
    </c:plotArea>
    <c:plotVisOnly val="1"/>
    <c:dispBlanksAs val="gap"/>
    <c:showDLblsOverMax val="0"/>
  </c:chart>
  <c:printSettings>
    <c:headerFooter/>
    <c:pageMargins b="0.78740157499999996" l="0.511811024" r="0.511811024" t="0.78740157499999996" header="0.31496062000000402" footer="0.3149606200000040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1</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1</c:v>
                </c:pt>
                <c:pt idx="1">
                  <c:v>1</c:v>
                </c:pt>
                <c:pt idx="2">
                  <c:v>2</c:v>
                </c:pt>
                <c:pt idx="3">
                  <c:v>0</c:v>
                </c:pt>
                <c:pt idx="4">
                  <c:v>2</c:v>
                </c:pt>
                <c:pt idx="5">
                  <c:v>1</c:v>
                </c:pt>
                <c:pt idx="6">
                  <c:v>2</c:v>
                </c:pt>
                <c:pt idx="7">
                  <c:v>4</c:v>
                </c:pt>
                <c:pt idx="8">
                  <c:v>1</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8</c:v>
                </c:pt>
                <c:pt idx="1">
                  <c:v>0</c:v>
                </c:pt>
                <c:pt idx="2">
                  <c:v>3</c:v>
                </c:pt>
                <c:pt idx="3">
                  <c:v>3</c:v>
                </c:pt>
                <c:pt idx="4">
                  <c:v>0</c:v>
                </c:pt>
                <c:pt idx="5">
                  <c:v>1</c:v>
                </c:pt>
                <c:pt idx="6">
                  <c:v>1</c:v>
                </c:pt>
                <c:pt idx="7">
                  <c:v>6</c:v>
                </c:pt>
                <c:pt idx="8">
                  <c:v>0</c:v>
                </c:pt>
                <c:pt idx="9">
                  <c:v>3</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5</c:v>
                </c:pt>
                <c:pt idx="1">
                  <c:v>2</c:v>
                </c:pt>
                <c:pt idx="2">
                  <c:v>8</c:v>
                </c:pt>
                <c:pt idx="3">
                  <c:v>2</c:v>
                </c:pt>
                <c:pt idx="4">
                  <c:v>3</c:v>
                </c:pt>
                <c:pt idx="5">
                  <c:v>6</c:v>
                </c:pt>
                <c:pt idx="6">
                  <c:v>5</c:v>
                </c:pt>
                <c:pt idx="7">
                  <c:v>4</c:v>
                </c:pt>
                <c:pt idx="8">
                  <c:v>2</c:v>
                </c:pt>
                <c:pt idx="9">
                  <c:v>0</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1</c:v>
                </c:pt>
                <c:pt idx="1">
                  <c:v>0</c:v>
                </c:pt>
                <c:pt idx="2">
                  <c:v>0</c:v>
                </c:pt>
                <c:pt idx="3">
                  <c:v>1</c:v>
                </c:pt>
                <c:pt idx="4">
                  <c:v>0</c:v>
                </c:pt>
                <c:pt idx="5">
                  <c:v>0</c:v>
                </c:pt>
                <c:pt idx="6">
                  <c:v>1</c:v>
                </c:pt>
                <c:pt idx="7">
                  <c:v>0</c:v>
                </c:pt>
                <c:pt idx="8">
                  <c:v>0</c:v>
                </c:pt>
                <c:pt idx="9">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71865088"/>
        <c:axId val="71866624"/>
      </c:barChart>
      <c:catAx>
        <c:axId val="71865088"/>
        <c:scaling>
          <c:orientation val="maxMin"/>
        </c:scaling>
        <c:delete val="0"/>
        <c:axPos val="l"/>
        <c:numFmt formatCode="ge\r\a\l" sourceLinked="0"/>
        <c:majorTickMark val="out"/>
        <c:minorTickMark val="none"/>
        <c:tickLblPos val="nextTo"/>
        <c:txPr>
          <a:bodyPr/>
          <a:lstStyle/>
          <a:p>
            <a:pPr>
              <a:defRPr sz="1100"/>
            </a:pPr>
            <a:endParaRPr lang="en-US"/>
          </a:p>
        </c:txPr>
        <c:crossAx val="71866624"/>
        <c:crosses val="autoZero"/>
        <c:auto val="1"/>
        <c:lblAlgn val="ctr"/>
        <c:lblOffset val="100"/>
        <c:noMultiLvlLbl val="0"/>
      </c:catAx>
      <c:valAx>
        <c:axId val="71866624"/>
        <c:scaling>
          <c:orientation val="minMax"/>
        </c:scaling>
        <c:delete val="0"/>
        <c:axPos val="t"/>
        <c:majorGridlines/>
        <c:numFmt formatCode="General" sourceLinked="1"/>
        <c:majorTickMark val="out"/>
        <c:minorTickMark val="none"/>
        <c:tickLblPos val="nextTo"/>
        <c:crossAx val="71865088"/>
        <c:crosses val="autoZero"/>
        <c:crossBetween val="between"/>
        <c:majorUnit val="2"/>
      </c:valAx>
    </c:plotArea>
    <c:plotVisOnly val="1"/>
    <c:dispBlanksAs val="gap"/>
    <c:showDLblsOverMax val="0"/>
  </c:chart>
  <c:printSettings>
    <c:headerFooter/>
    <c:pageMargins b="0.78740157499999996" l="0.511811024" r="0.511811024" t="0.78740157499999996" header="0.31496062000000402" footer="0.3149606200000040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867E-3"/>
          <c:y val="1.6489186112599717E-2"/>
        </c:manualLayout>
      </c:layout>
      <c:overlay val="0"/>
      <c:spPr>
        <a:noFill/>
      </c:spPr>
    </c:title>
    <c:autoTitleDeleted val="0"/>
    <c:plotArea>
      <c:layout>
        <c:manualLayout>
          <c:layoutTarget val="inner"/>
          <c:xMode val="edge"/>
          <c:yMode val="edge"/>
          <c:x val="8.1141294838144959E-2"/>
          <c:y val="0.21937888351980644"/>
          <c:w val="0.46168875765529332"/>
          <c:h val="0.68515846659658675"/>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0.17721518987341772</c:v>
                </c:pt>
                <c:pt idx="2">
                  <c:v>0.31645569620253167</c:v>
                </c:pt>
                <c:pt idx="3">
                  <c:v>0.46835443037974683</c:v>
                </c:pt>
                <c:pt idx="4">
                  <c:v>3.7974683544303799E-2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9"/>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358" footer="0.31496062000000358"/>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867E-3"/>
          <c:y val="1.6489186112599717E-2"/>
        </c:manualLayout>
      </c:layout>
      <c:overlay val="0"/>
      <c:spPr>
        <a:noFill/>
      </c:spPr>
    </c:title>
    <c:autoTitleDeleted val="0"/>
    <c:plotArea>
      <c:layout>
        <c:manualLayout>
          <c:layoutTarget val="inner"/>
          <c:xMode val="edge"/>
          <c:yMode val="edge"/>
          <c:x val="9.5030183727034145E-2"/>
          <c:y val="0.21937888351980644"/>
          <c:w val="0.46168875765529332"/>
          <c:h val="0.68515846659658675"/>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delete val="1"/>
              <c:extLst>
                <c:ext xmlns:c15="http://schemas.microsoft.com/office/drawing/2012/chart" uri="{CE6537A1-D6FC-4f65-9D91-7224C49458BB}"/>
                <c:ext xmlns:c16="http://schemas.microsoft.com/office/drawing/2014/chart" uri="{C3380CC4-5D6E-409C-BE32-E72D297353CC}">
                  <c16:uniqueId val="{00000001-AC0A-488D-A911-331F8DF53764}"/>
                </c:ext>
              </c:extLst>
            </c:dLbl>
            <c:dLbl>
              <c:idx val="5"/>
              <c:layout>
                <c:manualLayout>
                  <c:x val="2.8649584896841191E-3"/>
                  <c:y val="-5.61727221042553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0.17499999999999999</c:v>
                </c:pt>
                <c:pt idx="2">
                  <c:v>0.3125</c:v>
                </c:pt>
                <c:pt idx="3">
                  <c:v>0.46250000000000002</c:v>
                </c:pt>
                <c:pt idx="4">
                  <c:v>3.7499999999999999E-2</c:v>
                </c:pt>
                <c:pt idx="5">
                  <c:v>1.2500000000000001E-2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egendEntry>
        <c:idx val="0"/>
        <c:delete val="1"/>
      </c:legendEntry>
      <c:layout>
        <c:manualLayout>
          <c:xMode val="edge"/>
          <c:yMode val="edge"/>
          <c:x val="0.57319337296751494"/>
          <c:y val="0.10471976752454537"/>
          <c:w val="0.40483149306747718"/>
          <c:h val="0.79589772413715676"/>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358" footer="0.31496062000000358"/>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5</c:v>
                </c:pt>
                <c:pt idx="1">
                  <c:v>8</c:v>
                </c:pt>
                <c:pt idx="2">
                  <c:v>8</c:v>
                </c:pt>
                <c:pt idx="3">
                  <c:v>7</c:v>
                </c:pt>
                <c:pt idx="4">
                  <c:v>4</c:v>
                </c:pt>
                <c:pt idx="5">
                  <c:v>4</c:v>
                </c:pt>
                <c:pt idx="6">
                  <c:v>0</c:v>
                </c:pt>
                <c:pt idx="7">
                  <c:v>3</c:v>
                </c:pt>
                <c:pt idx="8">
                  <c:v>4</c:v>
                </c:pt>
                <c:pt idx="9">
                  <c:v>2</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5</c:v>
                </c:pt>
                <c:pt idx="1">
                  <c:v>4</c:v>
                </c:pt>
                <c:pt idx="2">
                  <c:v>4</c:v>
                </c:pt>
                <c:pt idx="3">
                  <c:v>5</c:v>
                </c:pt>
                <c:pt idx="4">
                  <c:v>5</c:v>
                </c:pt>
                <c:pt idx="5">
                  <c:v>5</c:v>
                </c:pt>
                <c:pt idx="6">
                  <c:v>12</c:v>
                </c:pt>
                <c:pt idx="7">
                  <c:v>4</c:v>
                </c:pt>
                <c:pt idx="8">
                  <c:v>5</c:v>
                </c:pt>
                <c:pt idx="9">
                  <c:v>5</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Final'!$G$25:$G$34</c:f>
              <c:numCache>
                <c:formatCode>General</c:formatCode>
                <c:ptCount val="10"/>
                <c:pt idx="0">
                  <c:v>5</c:v>
                </c:pt>
                <c:pt idx="1">
                  <c:v>5</c:v>
                </c:pt>
                <c:pt idx="2">
                  <c:v>3</c:v>
                </c:pt>
                <c:pt idx="3">
                  <c:v>3</c:v>
                </c:pt>
                <c:pt idx="4">
                  <c:v>6</c:v>
                </c:pt>
                <c:pt idx="5">
                  <c:v>6</c:v>
                </c:pt>
                <c:pt idx="6">
                  <c:v>3</c:v>
                </c:pt>
                <c:pt idx="7">
                  <c:v>8</c:v>
                </c:pt>
                <c:pt idx="8">
                  <c:v>6</c:v>
                </c:pt>
                <c:pt idx="9">
                  <c:v>8</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72065408"/>
        <c:axId val="72066944"/>
      </c:barChart>
      <c:catAx>
        <c:axId val="72065408"/>
        <c:scaling>
          <c:orientation val="maxMin"/>
        </c:scaling>
        <c:delete val="0"/>
        <c:axPos val="l"/>
        <c:numFmt formatCode="ge\r\a\l" sourceLinked="0"/>
        <c:majorTickMark val="out"/>
        <c:minorTickMark val="none"/>
        <c:tickLblPos val="nextTo"/>
        <c:crossAx val="72066944"/>
        <c:crosses val="autoZero"/>
        <c:auto val="1"/>
        <c:lblAlgn val="ctr"/>
        <c:lblOffset val="100"/>
        <c:noMultiLvlLbl val="0"/>
      </c:catAx>
      <c:valAx>
        <c:axId val="72066944"/>
        <c:scaling>
          <c:orientation val="minMax"/>
        </c:scaling>
        <c:delete val="0"/>
        <c:axPos val="t"/>
        <c:majorGridlines/>
        <c:numFmt formatCode="General" sourceLinked="1"/>
        <c:majorTickMark val="out"/>
        <c:minorTickMark val="none"/>
        <c:tickLblPos val="nextTo"/>
        <c:crossAx val="72065408"/>
        <c:crosses val="autoZero"/>
        <c:crossBetween val="between"/>
        <c:majorUnit val="2"/>
      </c:valAx>
    </c:plotArea>
    <c:plotVisOnly val="1"/>
    <c:dispBlanksAs val="gap"/>
    <c:showDLblsOverMax val="0"/>
  </c:chart>
  <c:printSettings>
    <c:headerFooter/>
    <c:pageMargins b="0.78740157499999996" l="0.511811024" r="0.511811024" t="0.78740157499999996" header="0.31496062000000474" footer="0.31496062000000474"/>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893E-3"/>
          <c:y val="1.6489186112599717E-2"/>
        </c:manualLayout>
      </c:layout>
      <c:overlay val="0"/>
      <c:spPr>
        <a:noFill/>
      </c:spPr>
    </c:title>
    <c:autoTitleDeleted val="0"/>
    <c:plotArea>
      <c:layout>
        <c:manualLayout>
          <c:layoutTarget val="inner"/>
          <c:xMode val="edge"/>
          <c:yMode val="edge"/>
          <c:x val="8.1141294838144959E-2"/>
          <c:y val="0.21937888351980644"/>
          <c:w val="0.46168875765529332"/>
          <c:h val="0.6851584665965883"/>
        </c:manualLayout>
      </c:layout>
      <c:doughnutChart>
        <c:varyColors val="1"/>
        <c:ser>
          <c:idx val="0"/>
          <c:order val="0"/>
          <c:spPr>
            <a:solidFill>
              <a:srgbClr val="FF0000"/>
            </a:solidFill>
          </c:spPr>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0.29605263157894735</c:v>
                </c:pt>
                <c:pt idx="1">
                  <c:v>0.35526315789473684</c:v>
                </c:pt>
                <c:pt idx="2">
                  <c:v>0.34868421052631576</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8474"/>
        </c:manualLayout>
      </c:layout>
      <c:overlay val="0"/>
      <c:txPr>
        <a:bodyPr/>
        <a:lstStyle/>
        <a:p>
          <a:pPr>
            <a:defRPr sz="1200"/>
          </a:pPr>
          <a:endParaRPr lang="en-US"/>
        </a:p>
      </c:txPr>
    </c:legend>
    <c:plotVisOnly val="1"/>
    <c:dispBlanksAs val="zero"/>
    <c:showDLblsOverMax val="0"/>
  </c:chart>
  <c:printSettings>
    <c:headerFooter/>
    <c:pageMargins b="0.78740157499999996" l="0.511811024" r="0.511811024" t="0.78740157499999996" header="0.31496062000000413" footer="0.3149606200000041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867E-3"/>
          <c:y val="1.6489186112599717E-2"/>
        </c:manualLayout>
      </c:layout>
      <c:overlay val="0"/>
      <c:spPr>
        <a:noFill/>
      </c:spPr>
    </c:title>
    <c:autoTitleDeleted val="0"/>
    <c:plotArea>
      <c:layout>
        <c:manualLayout>
          <c:layoutTarget val="inner"/>
          <c:xMode val="edge"/>
          <c:yMode val="edge"/>
          <c:x val="8.1141294838144959E-2"/>
          <c:y val="0.21937888351980644"/>
          <c:w val="0.46168875765529332"/>
          <c:h val="0.68515846659658675"/>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0.11688311688311688</c:v>
                </c:pt>
                <c:pt idx="1">
                  <c:v>0.22077922077922077</c:v>
                </c:pt>
                <c:pt idx="2">
                  <c:v>0.2857142857142857</c:v>
                </c:pt>
                <c:pt idx="3">
                  <c:v>0.36363636363636365</c:v>
                </c:pt>
                <c:pt idx="4">
                  <c:v>1.2987012987012988E-2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9"/>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358" footer="0.31496062000000358"/>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867E-3"/>
          <c:y val="1.6489186112599717E-2"/>
        </c:manualLayout>
      </c:layout>
      <c:overlay val="0"/>
      <c:spPr>
        <a:noFill/>
      </c:spPr>
    </c:title>
    <c:autoTitleDeleted val="0"/>
    <c:plotArea>
      <c:layout>
        <c:manualLayout>
          <c:layoutTarget val="inner"/>
          <c:xMode val="edge"/>
          <c:yMode val="edge"/>
          <c:x val="9.5030183727034145E-2"/>
          <c:y val="0.21937888351980644"/>
          <c:w val="0.46168875765529332"/>
          <c:h val="0.68515846659658675"/>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3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0.11538461538461539</c:v>
                </c:pt>
                <c:pt idx="1">
                  <c:v>0.21794871794871795</c:v>
                </c:pt>
                <c:pt idx="2">
                  <c:v>0.28205128205128205</c:v>
                </c:pt>
                <c:pt idx="3">
                  <c:v>0.35897435897435898</c:v>
                </c:pt>
                <c:pt idx="4">
                  <c:v>1.282051282051282E-2</c:v>
                </c:pt>
                <c:pt idx="5">
                  <c:v>1.282051282051282E-2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035"/>
          <c:y val="0.11768286970423393"/>
          <c:w val="0.3847766898059421"/>
          <c:h val="0.81849175118189565"/>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358" footer="0.31496062000000358"/>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1</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0</c:v>
                </c:pt>
                <c:pt idx="1">
                  <c:v>0</c:v>
                </c:pt>
                <c:pt idx="2">
                  <c:v>0</c:v>
                </c:pt>
                <c:pt idx="3">
                  <c:v>0</c:v>
                </c:pt>
                <c:pt idx="4">
                  <c:v>1</c:v>
                </c:pt>
                <c:pt idx="5">
                  <c:v>0</c:v>
                </c:pt>
                <c:pt idx="6">
                  <c:v>0</c:v>
                </c:pt>
                <c:pt idx="7">
                  <c:v>1</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4</c:v>
                </c:pt>
                <c:pt idx="1">
                  <c:v>1</c:v>
                </c:pt>
                <c:pt idx="2">
                  <c:v>3</c:v>
                </c:pt>
                <c:pt idx="3">
                  <c:v>1</c:v>
                </c:pt>
                <c:pt idx="4">
                  <c:v>0</c:v>
                </c:pt>
                <c:pt idx="5">
                  <c:v>1</c:v>
                </c:pt>
                <c:pt idx="6">
                  <c:v>0</c:v>
                </c:pt>
                <c:pt idx="7">
                  <c:v>3</c:v>
                </c:pt>
                <c:pt idx="8">
                  <c:v>2</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8</c:v>
                </c:pt>
                <c:pt idx="1">
                  <c:v>1</c:v>
                </c:pt>
                <c:pt idx="2">
                  <c:v>6</c:v>
                </c:pt>
                <c:pt idx="3">
                  <c:v>3</c:v>
                </c:pt>
                <c:pt idx="4">
                  <c:v>0</c:v>
                </c:pt>
                <c:pt idx="5">
                  <c:v>4</c:v>
                </c:pt>
                <c:pt idx="6">
                  <c:v>0</c:v>
                </c:pt>
                <c:pt idx="7">
                  <c:v>6</c:v>
                </c:pt>
                <c:pt idx="8">
                  <c:v>1</c:v>
                </c:pt>
                <c:pt idx="9">
                  <c:v>2</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2</c:v>
                </c:pt>
                <c:pt idx="1">
                  <c:v>1</c:v>
                </c:pt>
                <c:pt idx="2">
                  <c:v>4</c:v>
                </c:pt>
                <c:pt idx="3">
                  <c:v>1</c:v>
                </c:pt>
                <c:pt idx="4">
                  <c:v>4</c:v>
                </c:pt>
                <c:pt idx="5">
                  <c:v>2</c:v>
                </c:pt>
                <c:pt idx="6">
                  <c:v>9</c:v>
                </c:pt>
                <c:pt idx="7">
                  <c:v>4</c:v>
                </c:pt>
                <c:pt idx="8">
                  <c:v>0</c:v>
                </c:pt>
                <c:pt idx="9">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1</c:v>
                </c:pt>
                <c:pt idx="1">
                  <c:v>0</c:v>
                </c:pt>
                <c:pt idx="2">
                  <c:v>0</c:v>
                </c:pt>
                <c:pt idx="3">
                  <c:v>1</c:v>
                </c:pt>
                <c:pt idx="4">
                  <c:v>0</c:v>
                </c:pt>
                <c:pt idx="5">
                  <c:v>0</c:v>
                </c:pt>
                <c:pt idx="6">
                  <c:v>0</c:v>
                </c:pt>
                <c:pt idx="7">
                  <c:v>0</c:v>
                </c:pt>
                <c:pt idx="8">
                  <c:v>0</c:v>
                </c:pt>
                <c:pt idx="9">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70195840"/>
        <c:axId val="70201728"/>
      </c:barChart>
      <c:catAx>
        <c:axId val="70195840"/>
        <c:scaling>
          <c:orientation val="maxMin"/>
        </c:scaling>
        <c:delete val="0"/>
        <c:axPos val="l"/>
        <c:numFmt formatCode="ge\r\a\l" sourceLinked="0"/>
        <c:majorTickMark val="out"/>
        <c:minorTickMark val="none"/>
        <c:tickLblPos val="nextTo"/>
        <c:txPr>
          <a:bodyPr/>
          <a:lstStyle/>
          <a:p>
            <a:pPr>
              <a:defRPr sz="1100"/>
            </a:pPr>
            <a:endParaRPr lang="en-US"/>
          </a:p>
        </c:txPr>
        <c:crossAx val="70201728"/>
        <c:crosses val="autoZero"/>
        <c:auto val="1"/>
        <c:lblAlgn val="ctr"/>
        <c:lblOffset val="100"/>
        <c:noMultiLvlLbl val="0"/>
      </c:catAx>
      <c:valAx>
        <c:axId val="70201728"/>
        <c:scaling>
          <c:orientation val="minMax"/>
        </c:scaling>
        <c:delete val="0"/>
        <c:axPos val="t"/>
        <c:majorGridlines/>
        <c:numFmt formatCode="General" sourceLinked="1"/>
        <c:majorTickMark val="out"/>
        <c:minorTickMark val="none"/>
        <c:tickLblPos val="nextTo"/>
        <c:crossAx val="70195840"/>
        <c:crosses val="autoZero"/>
        <c:crossBetween val="between"/>
        <c:majorUnit val="2"/>
      </c:valAx>
    </c:plotArea>
    <c:plotVisOnly val="1"/>
    <c:dispBlanksAs val="gap"/>
    <c:showDLblsOverMax val="0"/>
  </c:chart>
  <c:printSettings>
    <c:headerFooter/>
    <c:pageMargins b="0.78740157499999996" l="0.511811024" r="0.511811024" t="0.78740157499999996" header="0.31496062000000402" footer="0.314960620000004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867E-3"/>
          <c:y val="1.6489186112599717E-2"/>
        </c:manualLayout>
      </c:layout>
      <c:overlay val="0"/>
      <c:spPr>
        <a:noFill/>
      </c:spPr>
    </c:title>
    <c:autoTitleDeleted val="0"/>
    <c:plotArea>
      <c:layout>
        <c:manualLayout>
          <c:layoutTarget val="inner"/>
          <c:xMode val="edge"/>
          <c:yMode val="edge"/>
          <c:x val="8.1141294838144959E-2"/>
          <c:y val="0.21937888351980644"/>
          <c:w val="0.46168875765529332"/>
          <c:h val="0.68515846659658675"/>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2.564102564102564E-2</c:v>
                </c:pt>
                <c:pt idx="1">
                  <c:v>0.19230769230769232</c:v>
                </c:pt>
                <c:pt idx="2">
                  <c:v>0.39743589743589741</c:v>
                </c:pt>
                <c:pt idx="3">
                  <c:v>0.35897435897435898</c:v>
                </c:pt>
                <c:pt idx="4">
                  <c:v>2.564102564102564E-2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9"/>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358" footer="0.31496062000000358"/>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867E-3"/>
          <c:y val="1.6489186112599717E-2"/>
        </c:manualLayout>
      </c:layout>
      <c:overlay val="0"/>
      <c:spPr>
        <a:noFill/>
      </c:spPr>
    </c:title>
    <c:autoTitleDeleted val="0"/>
    <c:plotArea>
      <c:layout>
        <c:manualLayout>
          <c:layoutTarget val="inner"/>
          <c:xMode val="edge"/>
          <c:yMode val="edge"/>
          <c:x val="9.5030183727034145E-2"/>
          <c:y val="0.21937888351980644"/>
          <c:w val="0.46168875765529332"/>
          <c:h val="0.68515846659658675"/>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3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2.5316455696202531E-2</c:v>
                </c:pt>
                <c:pt idx="1">
                  <c:v>0.189873417721519</c:v>
                </c:pt>
                <c:pt idx="2">
                  <c:v>0.39240506329113922</c:v>
                </c:pt>
                <c:pt idx="3">
                  <c:v>0.35443037974683544</c:v>
                </c:pt>
                <c:pt idx="4">
                  <c:v>2.5316455696202531E-2</c:v>
                </c:pt>
                <c:pt idx="5">
                  <c:v>1.2658227848101266E-2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035"/>
          <c:y val="0.11768286970423393"/>
          <c:w val="0.3847766898059421"/>
          <c:h val="0.81849175118189565"/>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358" footer="0.31496062000000358"/>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0</c:v>
                </c:pt>
                <c:pt idx="1">
                  <c:v>0</c:v>
                </c:pt>
                <c:pt idx="2">
                  <c:v>0</c:v>
                </c:pt>
                <c:pt idx="3">
                  <c:v>0</c:v>
                </c:pt>
                <c:pt idx="4">
                  <c:v>1</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3</c:v>
                </c:pt>
                <c:pt idx="1">
                  <c:v>1</c:v>
                </c:pt>
                <c:pt idx="2">
                  <c:v>2</c:v>
                </c:pt>
                <c:pt idx="3">
                  <c:v>2</c:v>
                </c:pt>
                <c:pt idx="4">
                  <c:v>0</c:v>
                </c:pt>
                <c:pt idx="5">
                  <c:v>0</c:v>
                </c:pt>
                <c:pt idx="6">
                  <c:v>2</c:v>
                </c:pt>
                <c:pt idx="7">
                  <c:v>5</c:v>
                </c:pt>
                <c:pt idx="8">
                  <c:v>2</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4</c:v>
                </c:pt>
                <c:pt idx="1">
                  <c:v>0</c:v>
                </c:pt>
                <c:pt idx="2">
                  <c:v>5</c:v>
                </c:pt>
                <c:pt idx="3">
                  <c:v>1</c:v>
                </c:pt>
                <c:pt idx="4">
                  <c:v>4</c:v>
                </c:pt>
                <c:pt idx="5">
                  <c:v>2</c:v>
                </c:pt>
                <c:pt idx="6">
                  <c:v>1</c:v>
                </c:pt>
                <c:pt idx="7">
                  <c:v>2</c:v>
                </c:pt>
                <c:pt idx="8">
                  <c:v>0</c:v>
                </c:pt>
                <c:pt idx="9">
                  <c:v>2</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8</c:v>
                </c:pt>
                <c:pt idx="1">
                  <c:v>2</c:v>
                </c:pt>
                <c:pt idx="2">
                  <c:v>6</c:v>
                </c:pt>
                <c:pt idx="3">
                  <c:v>2</c:v>
                </c:pt>
                <c:pt idx="4">
                  <c:v>0</c:v>
                </c:pt>
                <c:pt idx="5">
                  <c:v>6</c:v>
                </c:pt>
                <c:pt idx="6">
                  <c:v>5</c:v>
                </c:pt>
                <c:pt idx="7">
                  <c:v>7</c:v>
                </c:pt>
                <c:pt idx="8">
                  <c:v>1</c:v>
                </c:pt>
                <c:pt idx="9">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0</c:v>
                </c:pt>
                <c:pt idx="1">
                  <c:v>0</c:v>
                </c:pt>
                <c:pt idx="2">
                  <c:v>0</c:v>
                </c:pt>
                <c:pt idx="3">
                  <c:v>1</c:v>
                </c:pt>
                <c:pt idx="4">
                  <c:v>0</c:v>
                </c:pt>
                <c:pt idx="5">
                  <c:v>0</c:v>
                </c:pt>
                <c:pt idx="6">
                  <c:v>1</c:v>
                </c:pt>
                <c:pt idx="7">
                  <c:v>0</c:v>
                </c:pt>
                <c:pt idx="8">
                  <c:v>0</c:v>
                </c:pt>
                <c:pt idx="9">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71654784"/>
        <c:axId val="71664768"/>
      </c:barChart>
      <c:catAx>
        <c:axId val="71654784"/>
        <c:scaling>
          <c:orientation val="maxMin"/>
        </c:scaling>
        <c:delete val="0"/>
        <c:axPos val="l"/>
        <c:numFmt formatCode="ge\r\a\l" sourceLinked="0"/>
        <c:majorTickMark val="out"/>
        <c:minorTickMark val="none"/>
        <c:tickLblPos val="nextTo"/>
        <c:txPr>
          <a:bodyPr/>
          <a:lstStyle/>
          <a:p>
            <a:pPr>
              <a:defRPr sz="1100"/>
            </a:pPr>
            <a:endParaRPr lang="en-US"/>
          </a:p>
        </c:txPr>
        <c:crossAx val="71664768"/>
        <c:crosses val="autoZero"/>
        <c:auto val="1"/>
        <c:lblAlgn val="ctr"/>
        <c:lblOffset val="100"/>
        <c:noMultiLvlLbl val="0"/>
      </c:catAx>
      <c:valAx>
        <c:axId val="71664768"/>
        <c:scaling>
          <c:orientation val="minMax"/>
        </c:scaling>
        <c:delete val="0"/>
        <c:axPos val="t"/>
        <c:majorGridlines/>
        <c:numFmt formatCode="General" sourceLinked="1"/>
        <c:majorTickMark val="out"/>
        <c:minorTickMark val="none"/>
        <c:tickLblPos val="nextTo"/>
        <c:crossAx val="71654784"/>
        <c:crosses val="autoZero"/>
        <c:crossBetween val="between"/>
        <c:majorUnit val="2"/>
      </c:valAx>
    </c:plotArea>
    <c:plotVisOnly val="1"/>
    <c:dispBlanksAs val="gap"/>
    <c:showDLblsOverMax val="0"/>
  </c:chart>
  <c:printSettings>
    <c:headerFooter/>
    <c:pageMargins b="0.78740157499999996" l="0.511811024" r="0.511811024" t="0.78740157499999996" header="0.31496062000000402" footer="0.3149606200000040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867E-3"/>
          <c:y val="1.6489186112599717E-2"/>
        </c:manualLayout>
      </c:layout>
      <c:overlay val="0"/>
      <c:spPr>
        <a:noFill/>
      </c:spPr>
    </c:title>
    <c:autoTitleDeleted val="0"/>
    <c:plotArea>
      <c:layout>
        <c:manualLayout>
          <c:layoutTarget val="inner"/>
          <c:xMode val="edge"/>
          <c:yMode val="edge"/>
          <c:x val="8.1141294838144959E-2"/>
          <c:y val="0.21937888351980644"/>
          <c:w val="0.46168875765529332"/>
          <c:h val="0.68515846659658675"/>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1.2658227848101266E-2</c:v>
                </c:pt>
                <c:pt idx="1">
                  <c:v>0.21518987341772153</c:v>
                </c:pt>
                <c:pt idx="2">
                  <c:v>0.26582278481012656</c:v>
                </c:pt>
                <c:pt idx="3">
                  <c:v>0.48101265822784811</c:v>
                </c:pt>
                <c:pt idx="4">
                  <c:v>2.5316455696202531E-2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9"/>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358" footer="0.31496062000000358"/>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867E-3"/>
          <c:y val="1.6489186112599717E-2"/>
        </c:manualLayout>
      </c:layout>
      <c:overlay val="0"/>
      <c:spPr>
        <a:noFill/>
      </c:spPr>
    </c:title>
    <c:autoTitleDeleted val="0"/>
    <c:plotArea>
      <c:layout>
        <c:manualLayout>
          <c:layoutTarget val="inner"/>
          <c:xMode val="edge"/>
          <c:yMode val="edge"/>
          <c:x val="9.5030183727034145E-2"/>
          <c:y val="0.21937888351980644"/>
          <c:w val="0.46168875765529332"/>
          <c:h val="0.68515846659658675"/>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3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1.2658227848101266E-2</c:v>
                </c:pt>
                <c:pt idx="1">
                  <c:v>0.21518987341772153</c:v>
                </c:pt>
                <c:pt idx="2">
                  <c:v>0.26582278481012656</c:v>
                </c:pt>
                <c:pt idx="3">
                  <c:v>0.48101265822784811</c:v>
                </c:pt>
                <c:pt idx="4">
                  <c:v>2.5316455696202531E-2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035"/>
          <c:y val="0.11768286970423393"/>
          <c:w val="0.3847766898059421"/>
          <c:h val="0.81849175118189565"/>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358" footer="0.31496062000000358"/>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34</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link.springer.com/article/10.1007/s42991-022-00299-3" TargetMode="External"/><Relationship Id="rId2" Type="http://schemas.openxmlformats.org/officeDocument/2006/relationships/hyperlink" Target="https://link.springer.com/article/10.1007/s42991-022-00299-3" TargetMode="External"/><Relationship Id="rId1" Type="http://schemas.openxmlformats.org/officeDocument/2006/relationships/hyperlink" Target="http://antigo.mma.gov.br/images/agenda_ambiental/lixo-no-mar/Plano-Nacional-de-Combate-ao-Lixo-no-Mar.pdf" TargetMode="External"/><Relationship Id="rId5" Type="http://schemas.openxmlformats.org/officeDocument/2006/relationships/drawing" Target="../drawings/drawing5.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44"/>
  <sheetViews>
    <sheetView showGridLines="0" topLeftCell="L1" zoomScale="70" zoomScaleNormal="70" workbookViewId="0">
      <selection activeCell="T44" sqref="T44"/>
    </sheetView>
  </sheetViews>
  <sheetFormatPr defaultColWidth="8.7109375" defaultRowHeight="15" x14ac:dyDescent="0.25"/>
  <cols>
    <col min="1" max="1" width="10" style="2" customWidth="1"/>
    <col min="2" max="2" width="7.28515625" style="2" customWidth="1"/>
    <col min="3" max="3" width="32.7109375" style="2" customWidth="1"/>
    <col min="4" max="4" width="18.42578125" style="2" customWidth="1"/>
    <col min="5" max="5" width="29.7109375" style="2" customWidth="1"/>
    <col min="6" max="6" width="25.7109375" style="2" customWidth="1"/>
    <col min="7" max="7" width="27.42578125" style="2" customWidth="1"/>
    <col min="8" max="9" width="25.140625" style="2" customWidth="1"/>
    <col min="10" max="10" width="60.140625" style="2" customWidth="1"/>
    <col min="11" max="12" width="25.140625" style="2" customWidth="1"/>
    <col min="13" max="13" width="38.7109375" style="2" customWidth="1"/>
    <col min="14" max="19" width="26.7109375" style="65" customWidth="1"/>
    <col min="20" max="20" width="74.7109375" style="2" customWidth="1"/>
    <col min="21" max="21" width="71.140625" style="2" customWidth="1"/>
    <col min="22" max="22" width="50.7109375" style="2" customWidth="1"/>
    <col min="23" max="23" width="30.140625" style="2" customWidth="1"/>
    <col min="24" max="24" width="65.42578125" style="2" customWidth="1"/>
    <col min="25" max="25" width="33.7109375" style="2" customWidth="1"/>
    <col min="26" max="26" width="29.42578125" style="2" customWidth="1"/>
    <col min="27" max="27" width="28.7109375" style="2" customWidth="1"/>
    <col min="28" max="28" width="22.28515625" style="2" customWidth="1"/>
    <col min="29" max="29" width="18.7109375" style="2" customWidth="1"/>
    <col min="30" max="30" width="32.7109375" style="2" customWidth="1"/>
    <col min="31" max="31" width="19.28515625" style="2" customWidth="1"/>
    <col min="32" max="32" width="45.140625" style="2" customWidth="1"/>
    <col min="33" max="33" width="32.7109375" style="2" customWidth="1"/>
    <col min="34" max="34" width="29.7109375" style="2" customWidth="1"/>
    <col min="35" max="35" width="49.42578125" style="2" customWidth="1"/>
    <col min="36" max="36" width="7" style="2" customWidth="1"/>
    <col min="37" max="39" width="8.7109375" style="2"/>
    <col min="40" max="40" width="8.7109375" style="2" hidden="1" customWidth="1"/>
    <col min="41" max="16384" width="8.7109375" style="2"/>
  </cols>
  <sheetData>
    <row r="1" spans="1:40" ht="22.5" customHeight="1" x14ac:dyDescent="0.25">
      <c r="A1" s="429" t="s">
        <v>0</v>
      </c>
      <c r="B1" s="429"/>
      <c r="C1" s="429"/>
      <c r="D1" s="429"/>
      <c r="E1" s="429"/>
      <c r="F1" s="429"/>
      <c r="G1" s="429"/>
      <c r="H1" s="429"/>
      <c r="I1" s="429"/>
      <c r="J1" s="429"/>
      <c r="K1" s="429"/>
      <c r="L1" s="429"/>
      <c r="M1" s="429"/>
      <c r="N1" s="429"/>
      <c r="O1" s="429"/>
      <c r="P1" s="429"/>
      <c r="Q1" s="429"/>
      <c r="R1" s="429"/>
      <c r="S1" s="429"/>
      <c r="T1" s="429"/>
      <c r="U1" s="429"/>
      <c r="V1" s="429"/>
      <c r="W1" s="429"/>
      <c r="X1" s="429"/>
      <c r="Y1" s="429"/>
      <c r="Z1" s="429"/>
      <c r="AA1" s="429"/>
      <c r="AB1" s="429"/>
      <c r="AC1" s="429"/>
      <c r="AD1" s="429"/>
      <c r="AE1" s="429"/>
      <c r="AF1" s="429"/>
      <c r="AG1" s="429"/>
      <c r="AH1" s="429"/>
      <c r="AI1" s="429"/>
      <c r="AJ1" s="18"/>
    </row>
    <row r="2" spans="1:40" ht="13.5" customHeight="1" thickBot="1" x14ac:dyDescent="0.3">
      <c r="A2" s="430" t="s">
        <v>1</v>
      </c>
      <c r="B2" s="430"/>
      <c r="C2" s="430"/>
      <c r="D2" s="430"/>
      <c r="E2" s="430"/>
      <c r="F2" s="430"/>
      <c r="G2" s="430"/>
      <c r="H2" s="430"/>
      <c r="I2" s="430"/>
      <c r="J2" s="430"/>
      <c r="K2" s="430"/>
      <c r="L2" s="430"/>
      <c r="M2" s="430"/>
      <c r="N2" s="430"/>
      <c r="O2" s="430"/>
      <c r="P2" s="430"/>
      <c r="Q2" s="430"/>
      <c r="R2" s="430"/>
      <c r="S2" s="430"/>
      <c r="T2" s="430"/>
      <c r="U2" s="430"/>
      <c r="V2" s="430"/>
      <c r="W2" s="430"/>
      <c r="X2" s="430"/>
      <c r="Y2" s="430"/>
      <c r="Z2" s="430"/>
      <c r="AA2" s="430"/>
      <c r="AB2" s="430"/>
      <c r="AC2" s="430"/>
      <c r="AD2" s="430"/>
      <c r="AE2" s="430"/>
      <c r="AF2" s="430"/>
      <c r="AG2" s="430"/>
      <c r="AH2" s="430"/>
      <c r="AI2" s="430"/>
      <c r="AJ2" s="18"/>
    </row>
    <row r="3" spans="1:40" ht="10.5" customHeight="1" thickTop="1" x14ac:dyDescent="0.25">
      <c r="AJ3" s="18"/>
    </row>
    <row r="4" spans="1:40" ht="9" customHeight="1" x14ac:dyDescent="0.25">
      <c r="A4" s="58" t="s">
        <v>2</v>
      </c>
      <c r="B4" s="442" t="s">
        <v>3</v>
      </c>
      <c r="C4" s="443"/>
      <c r="D4" s="443"/>
      <c r="E4" s="443"/>
      <c r="F4" s="443"/>
      <c r="G4" s="444"/>
      <c r="H4" s="13"/>
      <c r="I4" s="13"/>
      <c r="J4" s="13"/>
      <c r="K4" s="13"/>
      <c r="L4" s="13"/>
      <c r="M4" s="13"/>
      <c r="N4" s="13"/>
      <c r="O4" s="13"/>
      <c r="P4" s="13"/>
      <c r="Q4" s="13"/>
      <c r="R4" s="13"/>
      <c r="S4" s="2"/>
      <c r="AJ4" s="18"/>
    </row>
    <row r="5" spans="1:40" ht="9" customHeight="1" x14ac:dyDescent="0.25">
      <c r="AJ5" s="18"/>
    </row>
    <row r="6" spans="1:40" ht="8.25" customHeight="1" x14ac:dyDescent="0.25">
      <c r="A6" s="58" t="s">
        <v>4</v>
      </c>
      <c r="B6" s="445" t="s">
        <v>5</v>
      </c>
      <c r="C6" s="446"/>
      <c r="M6" s="65"/>
      <c r="AJ6" s="18"/>
      <c r="AN6" s="2" t="s">
        <v>6</v>
      </c>
    </row>
    <row r="7" spans="1:40" ht="9.75" customHeight="1" thickBot="1" x14ac:dyDescent="0.3">
      <c r="AJ7" s="18"/>
      <c r="AN7" s="66" t="s">
        <v>7</v>
      </c>
    </row>
    <row r="8" spans="1:40" ht="19.5" customHeight="1" thickBot="1" x14ac:dyDescent="0.3">
      <c r="A8" s="449" t="s">
        <v>8</v>
      </c>
      <c r="B8" s="450"/>
      <c r="C8" s="450"/>
      <c r="D8" s="450"/>
      <c r="E8" s="450"/>
      <c r="F8" s="450"/>
      <c r="G8" s="450"/>
      <c r="H8" s="450"/>
      <c r="I8" s="450"/>
      <c r="J8" s="450"/>
      <c r="K8" s="450"/>
      <c r="L8" s="450"/>
      <c r="M8" s="451"/>
      <c r="N8" s="456" t="s">
        <v>9</v>
      </c>
      <c r="O8" s="457"/>
      <c r="P8" s="457"/>
      <c r="Q8" s="457"/>
      <c r="R8" s="457"/>
      <c r="S8" s="457"/>
      <c r="T8" s="457"/>
      <c r="U8" s="457"/>
      <c r="V8" s="457"/>
      <c r="W8" s="457"/>
      <c r="X8" s="458"/>
      <c r="Y8" s="431" t="s">
        <v>10</v>
      </c>
      <c r="Z8" s="432"/>
      <c r="AA8" s="432"/>
      <c r="AB8" s="432"/>
      <c r="AC8" s="432"/>
      <c r="AD8" s="432"/>
      <c r="AE8" s="432"/>
      <c r="AF8" s="432"/>
      <c r="AG8" s="432"/>
      <c r="AH8" s="432"/>
      <c r="AI8" s="433"/>
      <c r="AJ8" s="18"/>
    </row>
    <row r="9" spans="1:40" ht="20.25" customHeight="1" x14ac:dyDescent="0.25">
      <c r="A9" s="436" t="s">
        <v>11</v>
      </c>
      <c r="B9" s="434" t="s">
        <v>12</v>
      </c>
      <c r="C9" s="434" t="s">
        <v>13</v>
      </c>
      <c r="D9" s="434" t="s">
        <v>14</v>
      </c>
      <c r="E9" s="438" t="s">
        <v>15</v>
      </c>
      <c r="F9" s="434" t="s">
        <v>16</v>
      </c>
      <c r="G9" s="434"/>
      <c r="H9" s="434" t="s">
        <v>17</v>
      </c>
      <c r="I9" s="434" t="s">
        <v>18</v>
      </c>
      <c r="J9" s="434" t="s">
        <v>19</v>
      </c>
      <c r="K9" s="453" t="s">
        <v>20</v>
      </c>
      <c r="L9" s="454"/>
      <c r="M9" s="434" t="s">
        <v>21</v>
      </c>
      <c r="N9" s="465" t="s">
        <v>22</v>
      </c>
      <c r="O9" s="467" t="s">
        <v>23</v>
      </c>
      <c r="P9" s="469" t="s">
        <v>24</v>
      </c>
      <c r="Q9" s="471" t="s">
        <v>25</v>
      </c>
      <c r="R9" s="473" t="s">
        <v>26</v>
      </c>
      <c r="S9" s="475" t="s">
        <v>27</v>
      </c>
      <c r="T9" s="477" t="s">
        <v>28</v>
      </c>
      <c r="U9" s="477" t="s">
        <v>29</v>
      </c>
      <c r="V9" s="477" t="s">
        <v>30</v>
      </c>
      <c r="W9" s="477" t="s">
        <v>31</v>
      </c>
      <c r="X9" s="461" t="s">
        <v>32</v>
      </c>
      <c r="Y9" s="463" t="s">
        <v>33</v>
      </c>
      <c r="Z9" s="459" t="s">
        <v>34</v>
      </c>
      <c r="AA9" s="479" t="s">
        <v>35</v>
      </c>
      <c r="AB9" s="459" t="s">
        <v>36</v>
      </c>
      <c r="AC9" s="459" t="s">
        <v>37</v>
      </c>
      <c r="AD9" s="459" t="s">
        <v>38</v>
      </c>
      <c r="AE9" s="459" t="s">
        <v>39</v>
      </c>
      <c r="AF9" s="447" t="s">
        <v>40</v>
      </c>
      <c r="AG9" s="459" t="s">
        <v>41</v>
      </c>
      <c r="AH9" s="459" t="s">
        <v>42</v>
      </c>
      <c r="AI9" s="440" t="s">
        <v>43</v>
      </c>
      <c r="AJ9" s="18"/>
    </row>
    <row r="10" spans="1:40" ht="34.5" customHeight="1" thickBot="1" x14ac:dyDescent="0.3">
      <c r="A10" s="437"/>
      <c r="B10" s="435"/>
      <c r="C10" s="435"/>
      <c r="D10" s="435"/>
      <c r="E10" s="439"/>
      <c r="F10" s="57" t="s">
        <v>44</v>
      </c>
      <c r="G10" s="57" t="s">
        <v>45</v>
      </c>
      <c r="H10" s="435"/>
      <c r="I10" s="435"/>
      <c r="J10" s="435"/>
      <c r="K10" s="106" t="s">
        <v>46</v>
      </c>
      <c r="L10" s="106" t="s">
        <v>47</v>
      </c>
      <c r="M10" s="435"/>
      <c r="N10" s="466"/>
      <c r="O10" s="468"/>
      <c r="P10" s="470"/>
      <c r="Q10" s="472"/>
      <c r="R10" s="474"/>
      <c r="S10" s="476"/>
      <c r="T10" s="478"/>
      <c r="U10" s="478"/>
      <c r="V10" s="478"/>
      <c r="W10" s="478"/>
      <c r="X10" s="462"/>
      <c r="Y10" s="464"/>
      <c r="Z10" s="460"/>
      <c r="AA10" s="480"/>
      <c r="AB10" s="460"/>
      <c r="AC10" s="460"/>
      <c r="AD10" s="460"/>
      <c r="AE10" s="460"/>
      <c r="AF10" s="448"/>
      <c r="AG10" s="460"/>
      <c r="AH10" s="460"/>
      <c r="AI10" s="441"/>
      <c r="AJ10" s="18"/>
    </row>
    <row r="11" spans="1:40" s="157" customFormat="1" ht="6.75" customHeight="1" thickBot="1" x14ac:dyDescent="0.3">
      <c r="A11" s="146"/>
      <c r="B11" s="147"/>
      <c r="C11" s="148"/>
      <c r="D11" s="148"/>
      <c r="E11" s="149"/>
      <c r="F11" s="150"/>
      <c r="G11" s="150"/>
      <c r="H11" s="148"/>
      <c r="I11" s="148"/>
      <c r="J11" s="148"/>
      <c r="K11" s="151"/>
      <c r="L11" s="151"/>
      <c r="M11" s="148"/>
      <c r="N11" s="152"/>
      <c r="O11" s="152"/>
      <c r="P11" s="152"/>
      <c r="Q11" s="153"/>
      <c r="R11" s="152"/>
      <c r="S11" s="152"/>
      <c r="T11" s="154"/>
      <c r="U11" s="154"/>
      <c r="V11" s="154"/>
      <c r="W11" s="154"/>
      <c r="X11" s="155"/>
      <c r="Y11" s="156"/>
      <c r="Z11" s="154"/>
      <c r="AA11" s="154"/>
      <c r="AB11" s="154"/>
      <c r="AC11" s="154"/>
      <c r="AD11" s="154"/>
      <c r="AE11" s="154"/>
      <c r="AF11" s="155"/>
      <c r="AG11" s="154"/>
      <c r="AH11" s="154"/>
      <c r="AI11" s="155"/>
    </row>
    <row r="12" spans="1:40" ht="224.25" customHeight="1" x14ac:dyDescent="0.25">
      <c r="A12" s="455" t="s">
        <v>48</v>
      </c>
      <c r="B12" s="51" t="s">
        <v>49</v>
      </c>
      <c r="C12" s="116" t="s">
        <v>50</v>
      </c>
      <c r="D12" s="117" t="s">
        <v>51</v>
      </c>
      <c r="E12" s="117" t="s">
        <v>52</v>
      </c>
      <c r="F12" s="118">
        <v>43678</v>
      </c>
      <c r="G12" s="118">
        <v>44743</v>
      </c>
      <c r="H12" s="119" t="s">
        <v>53</v>
      </c>
      <c r="I12" s="120">
        <v>100000</v>
      </c>
      <c r="J12" s="119" t="s">
        <v>54</v>
      </c>
      <c r="K12" s="119" t="s">
        <v>55</v>
      </c>
      <c r="L12" s="119" t="s">
        <v>56</v>
      </c>
      <c r="M12" s="117" t="s">
        <v>57</v>
      </c>
      <c r="N12" s="67"/>
      <c r="O12" s="68"/>
      <c r="P12" s="67"/>
      <c r="Q12" s="67" t="s">
        <v>58</v>
      </c>
      <c r="R12" s="67"/>
      <c r="S12" s="69"/>
      <c r="T12" s="158" t="s">
        <v>59</v>
      </c>
      <c r="U12" s="158" t="s">
        <v>60</v>
      </c>
      <c r="V12" s="158"/>
      <c r="W12" s="158" t="s">
        <v>61</v>
      </c>
      <c r="X12" s="158" t="s">
        <v>62</v>
      </c>
      <c r="Y12" s="159"/>
      <c r="Z12" s="159"/>
      <c r="AA12" s="159"/>
      <c r="AB12" s="159"/>
      <c r="AC12" s="159"/>
      <c r="AD12" s="159"/>
      <c r="AE12" s="159"/>
      <c r="AF12" s="158" t="s">
        <v>63</v>
      </c>
      <c r="AG12" s="159"/>
      <c r="AH12" s="159"/>
      <c r="AI12" s="159"/>
      <c r="AJ12" s="18"/>
    </row>
    <row r="13" spans="1:40" ht="150.75" customHeight="1" x14ac:dyDescent="0.25">
      <c r="A13" s="421"/>
      <c r="B13" s="49" t="s">
        <v>64</v>
      </c>
      <c r="C13" s="116" t="s">
        <v>65</v>
      </c>
      <c r="D13" s="117" t="s">
        <v>66</v>
      </c>
      <c r="E13" s="117" t="s">
        <v>67</v>
      </c>
      <c r="F13" s="118">
        <v>43678</v>
      </c>
      <c r="G13" s="118">
        <v>45474</v>
      </c>
      <c r="H13" s="117" t="s">
        <v>68</v>
      </c>
      <c r="I13" s="120">
        <v>6200000</v>
      </c>
      <c r="J13" s="117" t="s">
        <v>69</v>
      </c>
      <c r="K13" s="117" t="s">
        <v>70</v>
      </c>
      <c r="L13" s="117" t="s">
        <v>71</v>
      </c>
      <c r="M13" s="117" t="s">
        <v>72</v>
      </c>
      <c r="N13" s="67"/>
      <c r="O13" s="67"/>
      <c r="P13" s="67"/>
      <c r="Q13" s="67" t="s">
        <v>58</v>
      </c>
      <c r="R13" s="67"/>
      <c r="S13" s="69"/>
      <c r="T13" s="160" t="s">
        <v>73</v>
      </c>
      <c r="U13" s="160" t="s">
        <v>74</v>
      </c>
      <c r="V13" s="163"/>
      <c r="W13" s="160" t="s">
        <v>75</v>
      </c>
      <c r="X13" s="160" t="s">
        <v>76</v>
      </c>
      <c r="Y13" s="161"/>
      <c r="Z13" s="161"/>
      <c r="AA13" s="161"/>
      <c r="AB13" s="161"/>
      <c r="AC13" s="161"/>
      <c r="AD13" s="161"/>
      <c r="AE13" s="161"/>
      <c r="AF13" s="160" t="s">
        <v>77</v>
      </c>
      <c r="AG13" s="161"/>
      <c r="AH13" s="161"/>
      <c r="AI13" s="160" t="s">
        <v>78</v>
      </c>
      <c r="AJ13" s="18"/>
    </row>
    <row r="14" spans="1:40" ht="232.5" customHeight="1" x14ac:dyDescent="0.25">
      <c r="A14" s="421"/>
      <c r="B14" s="49" t="s">
        <v>79</v>
      </c>
      <c r="C14" s="116" t="s">
        <v>80</v>
      </c>
      <c r="D14" s="117" t="s">
        <v>81</v>
      </c>
      <c r="E14" s="117" t="s">
        <v>82</v>
      </c>
      <c r="F14" s="118">
        <v>43678</v>
      </c>
      <c r="G14" s="118">
        <v>45474</v>
      </c>
      <c r="H14" s="117" t="s">
        <v>83</v>
      </c>
      <c r="I14" s="120">
        <v>50000</v>
      </c>
      <c r="J14" s="119" t="s">
        <v>84</v>
      </c>
      <c r="K14" s="119" t="s">
        <v>85</v>
      </c>
      <c r="L14" s="119" t="s">
        <v>86</v>
      </c>
      <c r="M14" s="117"/>
      <c r="N14" s="67"/>
      <c r="O14" s="67" t="s">
        <v>58</v>
      </c>
      <c r="P14" s="67"/>
      <c r="Q14" s="67"/>
      <c r="R14" s="67"/>
      <c r="S14" s="69"/>
      <c r="T14" s="160" t="s">
        <v>87</v>
      </c>
      <c r="U14" s="161"/>
      <c r="V14" s="160" t="s">
        <v>88</v>
      </c>
      <c r="W14" s="161" t="s">
        <v>89</v>
      </c>
      <c r="X14" s="161"/>
      <c r="Y14" s="161"/>
      <c r="Z14" s="161"/>
      <c r="AA14" s="161"/>
      <c r="AB14" s="161"/>
      <c r="AC14" s="161"/>
      <c r="AD14" s="161"/>
      <c r="AE14" s="161"/>
      <c r="AF14" s="160" t="s">
        <v>90</v>
      </c>
      <c r="AG14" s="161"/>
      <c r="AH14" s="161"/>
      <c r="AI14" s="160" t="s">
        <v>91</v>
      </c>
      <c r="AJ14" s="18"/>
    </row>
    <row r="15" spans="1:40" ht="121.5" customHeight="1" x14ac:dyDescent="0.25">
      <c r="A15" s="421"/>
      <c r="B15" s="49" t="s">
        <v>92</v>
      </c>
      <c r="C15" s="116" t="s">
        <v>93</v>
      </c>
      <c r="D15" s="117" t="s">
        <v>94</v>
      </c>
      <c r="E15" s="117" t="s">
        <v>95</v>
      </c>
      <c r="F15" s="118">
        <v>43678</v>
      </c>
      <c r="G15" s="118">
        <v>45474</v>
      </c>
      <c r="H15" s="117" t="s">
        <v>96</v>
      </c>
      <c r="I15" s="120">
        <v>25000</v>
      </c>
      <c r="J15" s="119" t="s">
        <v>97</v>
      </c>
      <c r="K15" s="119" t="s">
        <v>98</v>
      </c>
      <c r="L15" s="119" t="s">
        <v>98</v>
      </c>
      <c r="M15" s="117"/>
      <c r="N15" s="67"/>
      <c r="O15" s="67" t="s">
        <v>58</v>
      </c>
      <c r="P15" s="67"/>
      <c r="Q15" s="67"/>
      <c r="R15" s="67"/>
      <c r="S15" s="69"/>
      <c r="T15" s="160" t="s">
        <v>99</v>
      </c>
      <c r="U15" s="161" t="s">
        <v>100</v>
      </c>
      <c r="V15" s="160" t="s">
        <v>101</v>
      </c>
      <c r="W15" s="160" t="s">
        <v>102</v>
      </c>
      <c r="X15" s="160"/>
      <c r="Y15" s="161"/>
      <c r="Z15" s="161"/>
      <c r="AA15" s="161"/>
      <c r="AB15" s="161"/>
      <c r="AC15" s="161"/>
      <c r="AD15" s="161"/>
      <c r="AE15" s="161"/>
      <c r="AF15" s="161"/>
      <c r="AG15" s="161"/>
      <c r="AH15" s="161"/>
      <c r="AI15" s="160" t="s">
        <v>103</v>
      </c>
      <c r="AJ15" s="18"/>
    </row>
    <row r="16" spans="1:40" ht="159" customHeight="1" x14ac:dyDescent="0.25">
      <c r="A16" s="421"/>
      <c r="B16" s="49" t="s">
        <v>104</v>
      </c>
      <c r="C16" s="116" t="s">
        <v>105</v>
      </c>
      <c r="D16" s="117" t="s">
        <v>106</v>
      </c>
      <c r="E16" s="117" t="s">
        <v>107</v>
      </c>
      <c r="F16" s="118">
        <v>43678</v>
      </c>
      <c r="G16" s="118">
        <v>44378</v>
      </c>
      <c r="H16" s="119" t="s">
        <v>53</v>
      </c>
      <c r="I16" s="120">
        <v>5000</v>
      </c>
      <c r="J16" s="119" t="s">
        <v>108</v>
      </c>
      <c r="K16" s="119" t="s">
        <v>109</v>
      </c>
      <c r="L16" s="119" t="s">
        <v>71</v>
      </c>
      <c r="M16" s="117"/>
      <c r="N16" s="67"/>
      <c r="O16" s="67"/>
      <c r="P16" s="67"/>
      <c r="Q16" s="67" t="s">
        <v>58</v>
      </c>
      <c r="R16" s="67"/>
      <c r="S16" s="69"/>
      <c r="T16" s="160" t="s">
        <v>110</v>
      </c>
      <c r="U16" s="160" t="s">
        <v>111</v>
      </c>
      <c r="V16" s="160"/>
      <c r="W16" s="160" t="s">
        <v>112</v>
      </c>
      <c r="X16" s="160" t="s">
        <v>113</v>
      </c>
      <c r="Y16" s="161"/>
      <c r="Z16" s="161"/>
      <c r="AA16" s="161"/>
      <c r="AB16" s="161"/>
      <c r="AC16" s="161"/>
      <c r="AD16" s="161"/>
      <c r="AE16" s="161"/>
      <c r="AF16" s="161"/>
      <c r="AG16" s="161"/>
      <c r="AH16" s="161"/>
      <c r="AI16" s="160" t="s">
        <v>114</v>
      </c>
      <c r="AJ16" s="18"/>
    </row>
    <row r="17" spans="1:36" ht="132.75" customHeight="1" x14ac:dyDescent="0.25">
      <c r="A17" s="421"/>
      <c r="B17" s="49" t="s">
        <v>115</v>
      </c>
      <c r="C17" s="116" t="s">
        <v>116</v>
      </c>
      <c r="D17" s="117" t="s">
        <v>117</v>
      </c>
      <c r="E17" s="117" t="s">
        <v>118</v>
      </c>
      <c r="F17" s="118">
        <v>43678</v>
      </c>
      <c r="G17" s="118">
        <v>45474</v>
      </c>
      <c r="H17" s="117" t="s">
        <v>119</v>
      </c>
      <c r="I17" s="121" t="s">
        <v>120</v>
      </c>
      <c r="J17" s="119" t="s">
        <v>121</v>
      </c>
      <c r="K17" s="122" t="s">
        <v>122</v>
      </c>
      <c r="L17" s="122" t="s">
        <v>123</v>
      </c>
      <c r="M17" s="117"/>
      <c r="N17" s="67"/>
      <c r="O17" s="67" t="s">
        <v>58</v>
      </c>
      <c r="P17" s="67"/>
      <c r="Q17" s="67"/>
      <c r="R17" s="67"/>
      <c r="S17" s="69"/>
      <c r="T17" s="160" t="s">
        <v>124</v>
      </c>
      <c r="U17" s="161"/>
      <c r="V17" s="161" t="s">
        <v>125</v>
      </c>
      <c r="W17" s="160" t="s">
        <v>126</v>
      </c>
      <c r="X17" s="161" t="s">
        <v>127</v>
      </c>
      <c r="Y17" s="161"/>
      <c r="Z17" s="160" t="s">
        <v>128</v>
      </c>
      <c r="AA17" s="161"/>
      <c r="AB17" s="161"/>
      <c r="AC17" s="161"/>
      <c r="AD17" s="161"/>
      <c r="AE17" s="160" t="s">
        <v>129</v>
      </c>
      <c r="AF17" s="161" t="s">
        <v>130</v>
      </c>
      <c r="AG17" s="160" t="s">
        <v>131</v>
      </c>
      <c r="AH17" s="161"/>
      <c r="AI17" s="160" t="s">
        <v>132</v>
      </c>
      <c r="AJ17" s="18"/>
    </row>
    <row r="18" spans="1:36" ht="92.25" customHeight="1" x14ac:dyDescent="0.25">
      <c r="A18" s="421"/>
      <c r="B18" s="49" t="s">
        <v>133</v>
      </c>
      <c r="C18" s="116" t="s">
        <v>134</v>
      </c>
      <c r="D18" s="117" t="s">
        <v>135</v>
      </c>
      <c r="E18" s="117" t="s">
        <v>136</v>
      </c>
      <c r="F18" s="118">
        <v>43678</v>
      </c>
      <c r="G18" s="118">
        <v>44013</v>
      </c>
      <c r="H18" s="117" t="s">
        <v>83</v>
      </c>
      <c r="I18" s="120">
        <v>50000</v>
      </c>
      <c r="J18" s="119" t="s">
        <v>137</v>
      </c>
      <c r="K18" s="119" t="s">
        <v>138</v>
      </c>
      <c r="L18" s="119" t="s">
        <v>86</v>
      </c>
      <c r="M18" s="117" t="s">
        <v>139</v>
      </c>
      <c r="N18" s="67"/>
      <c r="O18" s="67"/>
      <c r="P18" s="67"/>
      <c r="Q18" s="67" t="s">
        <v>58</v>
      </c>
      <c r="R18" s="67"/>
      <c r="S18" s="69"/>
      <c r="T18" s="160" t="s">
        <v>140</v>
      </c>
      <c r="U18" s="161"/>
      <c r="V18" s="161"/>
      <c r="W18" s="161" t="s">
        <v>141</v>
      </c>
      <c r="X18" s="160" t="s">
        <v>142</v>
      </c>
      <c r="Y18" s="161"/>
      <c r="Z18" s="161"/>
      <c r="AA18" s="161"/>
      <c r="AB18" s="161"/>
      <c r="AC18" s="161" t="s">
        <v>143</v>
      </c>
      <c r="AD18" s="161"/>
      <c r="AE18" s="161"/>
      <c r="AF18" s="161"/>
      <c r="AG18" s="161"/>
      <c r="AH18" s="161"/>
      <c r="AI18" s="161"/>
      <c r="AJ18" s="18"/>
    </row>
    <row r="19" spans="1:36" ht="239.25" customHeight="1" x14ac:dyDescent="0.25">
      <c r="A19" s="421"/>
      <c r="B19" s="49" t="s">
        <v>144</v>
      </c>
      <c r="C19" s="116" t="s">
        <v>145</v>
      </c>
      <c r="D19" s="117" t="s">
        <v>146</v>
      </c>
      <c r="E19" s="117" t="s">
        <v>147</v>
      </c>
      <c r="F19" s="118">
        <v>44197</v>
      </c>
      <c r="G19" s="118">
        <v>45474</v>
      </c>
      <c r="H19" s="117" t="s">
        <v>148</v>
      </c>
      <c r="I19" s="120">
        <v>4000000</v>
      </c>
      <c r="J19" s="119" t="s">
        <v>149</v>
      </c>
      <c r="K19" s="119" t="s">
        <v>150</v>
      </c>
      <c r="L19" s="119" t="s">
        <v>151</v>
      </c>
      <c r="M19" s="117"/>
      <c r="N19" s="67" t="s">
        <v>58</v>
      </c>
      <c r="O19" s="67"/>
      <c r="P19" s="67"/>
      <c r="Q19" s="67"/>
      <c r="R19" s="67"/>
      <c r="S19" s="69"/>
      <c r="T19" s="160" t="s">
        <v>152</v>
      </c>
      <c r="U19" s="160" t="s">
        <v>153</v>
      </c>
      <c r="V19" s="160" t="s">
        <v>154</v>
      </c>
      <c r="W19" s="160" t="s">
        <v>155</v>
      </c>
      <c r="X19" s="160" t="s">
        <v>156</v>
      </c>
      <c r="Y19" s="161"/>
      <c r="Z19" s="161"/>
      <c r="AA19" s="161"/>
      <c r="AB19" s="161"/>
      <c r="AC19" s="161"/>
      <c r="AD19" s="161"/>
      <c r="AE19" s="161"/>
      <c r="AF19" s="161" t="s">
        <v>157</v>
      </c>
      <c r="AG19" s="161"/>
      <c r="AH19" s="161"/>
      <c r="AI19" s="160" t="s">
        <v>158</v>
      </c>
      <c r="AJ19" s="18"/>
    </row>
    <row r="20" spans="1:36" ht="142.5" customHeight="1" x14ac:dyDescent="0.25">
      <c r="A20" s="421"/>
      <c r="B20" s="49" t="s">
        <v>159</v>
      </c>
      <c r="C20" s="116" t="s">
        <v>160</v>
      </c>
      <c r="D20" s="117" t="s">
        <v>161</v>
      </c>
      <c r="E20" s="117" t="s">
        <v>162</v>
      </c>
      <c r="F20" s="118">
        <v>43678</v>
      </c>
      <c r="G20" s="118">
        <v>45474</v>
      </c>
      <c r="H20" s="117" t="s">
        <v>163</v>
      </c>
      <c r="I20" s="120">
        <v>60000</v>
      </c>
      <c r="J20" s="119" t="s">
        <v>164</v>
      </c>
      <c r="K20" s="119" t="s">
        <v>165</v>
      </c>
      <c r="L20" s="119" t="s">
        <v>166</v>
      </c>
      <c r="M20" s="117" t="s">
        <v>167</v>
      </c>
      <c r="N20" s="67"/>
      <c r="O20" s="67"/>
      <c r="P20" s="67"/>
      <c r="Q20" s="67" t="s">
        <v>58</v>
      </c>
      <c r="R20" s="67"/>
      <c r="S20" s="69"/>
      <c r="T20" s="160" t="s">
        <v>168</v>
      </c>
      <c r="U20" s="160" t="s">
        <v>169</v>
      </c>
      <c r="V20" s="160"/>
      <c r="W20" s="160" t="s">
        <v>170</v>
      </c>
      <c r="X20" s="161" t="s">
        <v>171</v>
      </c>
      <c r="Y20" s="161"/>
      <c r="Z20" s="161"/>
      <c r="AA20" s="161"/>
      <c r="AB20" s="161"/>
      <c r="AC20" s="161"/>
      <c r="AD20" s="161"/>
      <c r="AE20" s="161"/>
      <c r="AF20" s="160" t="s">
        <v>172</v>
      </c>
      <c r="AG20" s="161"/>
      <c r="AH20" s="161"/>
      <c r="AI20" s="160" t="s">
        <v>173</v>
      </c>
      <c r="AJ20" s="18"/>
    </row>
    <row r="21" spans="1:36" ht="96.75" customHeight="1" x14ac:dyDescent="0.25">
      <c r="A21" s="421"/>
      <c r="B21" s="49" t="s">
        <v>174</v>
      </c>
      <c r="C21" s="116" t="s">
        <v>175</v>
      </c>
      <c r="D21" s="117" t="s">
        <v>176</v>
      </c>
      <c r="E21" s="117" t="s">
        <v>177</v>
      </c>
      <c r="F21" s="118">
        <v>43678</v>
      </c>
      <c r="G21" s="118">
        <v>45474</v>
      </c>
      <c r="H21" s="117" t="s">
        <v>83</v>
      </c>
      <c r="I21" s="120">
        <v>1000000</v>
      </c>
      <c r="J21" s="119" t="s">
        <v>178</v>
      </c>
      <c r="K21" s="119" t="s">
        <v>138</v>
      </c>
      <c r="L21" s="119" t="s">
        <v>86</v>
      </c>
      <c r="M21" s="117" t="s">
        <v>179</v>
      </c>
      <c r="N21" s="67"/>
      <c r="O21" s="67"/>
      <c r="P21" s="67"/>
      <c r="Q21" s="67" t="s">
        <v>58</v>
      </c>
      <c r="R21" s="67"/>
      <c r="S21" s="69"/>
      <c r="T21" s="160" t="s">
        <v>180</v>
      </c>
      <c r="U21" s="161" t="s">
        <v>181</v>
      </c>
      <c r="V21" s="160"/>
      <c r="W21" s="160" t="s">
        <v>182</v>
      </c>
      <c r="X21" s="160" t="s">
        <v>183</v>
      </c>
      <c r="Y21" s="161"/>
      <c r="Z21" s="161"/>
      <c r="AA21" s="161"/>
      <c r="AB21" s="161"/>
      <c r="AC21" s="161"/>
      <c r="AD21" s="161"/>
      <c r="AE21" s="161"/>
      <c r="AF21" s="161" t="s">
        <v>184</v>
      </c>
      <c r="AG21" s="161"/>
      <c r="AH21" s="161"/>
      <c r="AI21" s="160" t="s">
        <v>185</v>
      </c>
      <c r="AJ21" s="18"/>
    </row>
    <row r="22" spans="1:36" ht="123" customHeight="1" x14ac:dyDescent="0.25">
      <c r="A22" s="421"/>
      <c r="B22" s="49" t="s">
        <v>186</v>
      </c>
      <c r="C22" s="116" t="s">
        <v>187</v>
      </c>
      <c r="D22" s="117" t="s">
        <v>188</v>
      </c>
      <c r="E22" s="117" t="s">
        <v>189</v>
      </c>
      <c r="F22" s="118">
        <v>44197</v>
      </c>
      <c r="G22" s="118">
        <v>45474</v>
      </c>
      <c r="H22" s="117" t="s">
        <v>148</v>
      </c>
      <c r="I22" s="120">
        <v>8000</v>
      </c>
      <c r="J22" s="119" t="s">
        <v>190</v>
      </c>
      <c r="K22" s="119" t="s">
        <v>150</v>
      </c>
      <c r="L22" s="119" t="s">
        <v>166</v>
      </c>
      <c r="M22" s="117"/>
      <c r="N22" s="67" t="s">
        <v>58</v>
      </c>
      <c r="O22" s="67"/>
      <c r="P22" s="67"/>
      <c r="Q22" s="67"/>
      <c r="R22" s="67"/>
      <c r="S22" s="69"/>
      <c r="T22" s="160" t="s">
        <v>191</v>
      </c>
      <c r="U22" s="160" t="s">
        <v>192</v>
      </c>
      <c r="V22" s="160" t="s">
        <v>193</v>
      </c>
      <c r="W22" s="160" t="s">
        <v>194</v>
      </c>
      <c r="X22" s="160" t="s">
        <v>195</v>
      </c>
      <c r="Y22" s="160"/>
      <c r="Z22" s="160"/>
      <c r="AA22" s="161"/>
      <c r="AB22" s="161"/>
      <c r="AC22" s="161"/>
      <c r="AD22" s="161"/>
      <c r="AE22" s="161"/>
      <c r="AF22" s="160" t="s">
        <v>196</v>
      </c>
      <c r="AG22" s="161"/>
      <c r="AH22" s="161"/>
      <c r="AI22" s="160" t="s">
        <v>197</v>
      </c>
      <c r="AJ22" s="18"/>
    </row>
    <row r="23" spans="1:36" ht="90" customHeight="1" x14ac:dyDescent="0.25">
      <c r="A23" s="421"/>
      <c r="B23" s="49" t="s">
        <v>198</v>
      </c>
      <c r="C23" s="116" t="s">
        <v>199</v>
      </c>
      <c r="D23" s="117" t="s">
        <v>200</v>
      </c>
      <c r="E23" s="117" t="s">
        <v>201</v>
      </c>
      <c r="F23" s="118">
        <v>43678</v>
      </c>
      <c r="G23" s="118">
        <v>45474</v>
      </c>
      <c r="H23" s="117" t="s">
        <v>202</v>
      </c>
      <c r="I23" s="120">
        <v>75000</v>
      </c>
      <c r="J23" s="119" t="s">
        <v>203</v>
      </c>
      <c r="K23" s="119" t="s">
        <v>204</v>
      </c>
      <c r="L23" s="119" t="s">
        <v>205</v>
      </c>
      <c r="M23" s="117" t="s">
        <v>206</v>
      </c>
      <c r="N23" s="67"/>
      <c r="O23" s="67"/>
      <c r="P23" s="67"/>
      <c r="Q23" s="67" t="s">
        <v>58</v>
      </c>
      <c r="R23" s="67"/>
      <c r="S23" s="69"/>
      <c r="T23" s="160" t="s">
        <v>207</v>
      </c>
      <c r="U23" s="160" t="s">
        <v>208</v>
      </c>
      <c r="V23" s="160"/>
      <c r="W23" s="160" t="s">
        <v>209</v>
      </c>
      <c r="X23" s="161" t="s">
        <v>210</v>
      </c>
      <c r="Y23" s="161"/>
      <c r="Z23" s="161"/>
      <c r="AA23" s="161"/>
      <c r="AB23" s="161"/>
      <c r="AC23" s="161"/>
      <c r="AD23" s="161"/>
      <c r="AE23" s="161"/>
      <c r="AF23" s="160" t="s">
        <v>211</v>
      </c>
      <c r="AG23" s="166" t="s">
        <v>212</v>
      </c>
      <c r="AH23" s="161"/>
      <c r="AI23" s="161"/>
      <c r="AJ23" s="18"/>
    </row>
    <row r="24" spans="1:36" ht="83.25" customHeight="1" x14ac:dyDescent="0.25">
      <c r="A24" s="421"/>
      <c r="B24" s="49" t="s">
        <v>213</v>
      </c>
      <c r="C24" s="116" t="s">
        <v>214</v>
      </c>
      <c r="D24" s="117" t="s">
        <v>215</v>
      </c>
      <c r="E24" s="117" t="s">
        <v>82</v>
      </c>
      <c r="F24" s="118">
        <v>43678</v>
      </c>
      <c r="G24" s="118">
        <v>45474</v>
      </c>
      <c r="H24" s="117" t="s">
        <v>83</v>
      </c>
      <c r="I24" s="120">
        <v>50000</v>
      </c>
      <c r="J24" s="119" t="s">
        <v>216</v>
      </c>
      <c r="K24" s="119" t="s">
        <v>217</v>
      </c>
      <c r="L24" s="119" t="s">
        <v>86</v>
      </c>
      <c r="M24" s="117" t="s">
        <v>218</v>
      </c>
      <c r="N24" s="67"/>
      <c r="O24" s="67"/>
      <c r="P24" s="67"/>
      <c r="Q24" s="67"/>
      <c r="R24" s="67"/>
      <c r="S24" s="69" t="s">
        <v>7</v>
      </c>
      <c r="T24" s="161" t="s">
        <v>219</v>
      </c>
      <c r="U24" s="161"/>
      <c r="V24" s="160" t="s">
        <v>220</v>
      </c>
      <c r="W24" s="161"/>
      <c r="X24" s="160" t="s">
        <v>221</v>
      </c>
      <c r="Y24" s="161"/>
      <c r="Z24" s="161"/>
      <c r="AA24" s="161"/>
      <c r="AB24" s="161"/>
      <c r="AC24" s="161"/>
      <c r="AD24" s="161"/>
      <c r="AE24" s="161"/>
      <c r="AF24" s="161"/>
      <c r="AG24" s="161"/>
      <c r="AH24" s="161"/>
      <c r="AI24" s="160" t="s">
        <v>222</v>
      </c>
      <c r="AJ24" s="18"/>
    </row>
    <row r="25" spans="1:36" ht="167.25" customHeight="1" x14ac:dyDescent="0.25">
      <c r="A25" s="421"/>
      <c r="B25" s="49" t="s">
        <v>223</v>
      </c>
      <c r="C25" s="123" t="s">
        <v>224</v>
      </c>
      <c r="D25" s="117" t="s">
        <v>225</v>
      </c>
      <c r="E25" s="117" t="s">
        <v>226</v>
      </c>
      <c r="F25" s="118">
        <v>43678</v>
      </c>
      <c r="G25" s="118">
        <v>45474</v>
      </c>
      <c r="H25" s="117" t="s">
        <v>227</v>
      </c>
      <c r="I25" s="120">
        <v>100000</v>
      </c>
      <c r="J25" s="124" t="s">
        <v>228</v>
      </c>
      <c r="K25" s="117" t="s">
        <v>229</v>
      </c>
      <c r="L25" s="117" t="s">
        <v>230</v>
      </c>
      <c r="M25" s="117"/>
      <c r="N25" s="67"/>
      <c r="O25" s="67"/>
      <c r="P25" s="67"/>
      <c r="Q25" s="67" t="s">
        <v>58</v>
      </c>
      <c r="R25" s="67"/>
      <c r="S25" s="69"/>
      <c r="T25" s="160" t="s">
        <v>231</v>
      </c>
      <c r="U25" s="160" t="s">
        <v>232</v>
      </c>
      <c r="V25" s="161"/>
      <c r="W25" s="160" t="s">
        <v>233</v>
      </c>
      <c r="X25" s="160" t="s">
        <v>234</v>
      </c>
      <c r="Y25" s="161"/>
      <c r="Z25" s="161"/>
      <c r="AA25" s="161"/>
      <c r="AB25" s="161"/>
      <c r="AC25" s="161"/>
      <c r="AD25" s="161"/>
      <c r="AE25" s="161"/>
      <c r="AF25" s="160" t="s">
        <v>235</v>
      </c>
      <c r="AG25" s="161" t="s">
        <v>236</v>
      </c>
      <c r="AH25" s="161"/>
      <c r="AI25" s="161" t="s">
        <v>237</v>
      </c>
      <c r="AJ25" s="18"/>
    </row>
    <row r="26" spans="1:36" ht="66" customHeight="1" x14ac:dyDescent="0.25">
      <c r="A26" s="421"/>
      <c r="B26" s="49" t="s">
        <v>238</v>
      </c>
      <c r="C26" s="125" t="s">
        <v>239</v>
      </c>
      <c r="D26" s="126" t="s">
        <v>240</v>
      </c>
      <c r="E26" s="126" t="s">
        <v>241</v>
      </c>
      <c r="F26" s="118">
        <v>43678</v>
      </c>
      <c r="G26" s="118">
        <v>45474</v>
      </c>
      <c r="H26" s="126" t="s">
        <v>242</v>
      </c>
      <c r="I26" s="127">
        <v>10000</v>
      </c>
      <c r="J26" s="126" t="s">
        <v>243</v>
      </c>
      <c r="K26" s="126" t="s">
        <v>244</v>
      </c>
      <c r="L26" s="117" t="s">
        <v>230</v>
      </c>
      <c r="M26" s="117" t="s">
        <v>245</v>
      </c>
      <c r="N26" s="67"/>
      <c r="O26" s="67"/>
      <c r="P26" s="67" t="s">
        <v>58</v>
      </c>
      <c r="Q26" s="67"/>
      <c r="R26" s="67"/>
      <c r="S26" s="69"/>
      <c r="T26" s="160" t="s">
        <v>246</v>
      </c>
      <c r="U26" s="161"/>
      <c r="V26" s="160" t="s">
        <v>247</v>
      </c>
      <c r="W26" s="160" t="s">
        <v>248</v>
      </c>
      <c r="X26" s="161"/>
      <c r="Y26" s="161"/>
      <c r="Z26" s="161"/>
      <c r="AA26" s="161"/>
      <c r="AB26" s="161"/>
      <c r="AC26" s="161"/>
      <c r="AD26" s="161"/>
      <c r="AE26" s="161"/>
      <c r="AF26" s="161" t="s">
        <v>157</v>
      </c>
      <c r="AG26" s="161"/>
      <c r="AH26" s="161"/>
      <c r="AI26" s="161" t="s">
        <v>249</v>
      </c>
      <c r="AJ26" s="18"/>
    </row>
    <row r="27" spans="1:36" ht="75.75" customHeight="1" x14ac:dyDescent="0.25">
      <c r="A27" s="422"/>
      <c r="B27" s="49" t="s">
        <v>250</v>
      </c>
      <c r="C27" s="116" t="s">
        <v>251</v>
      </c>
      <c r="D27" s="117" t="s">
        <v>252</v>
      </c>
      <c r="E27" s="117" t="s">
        <v>253</v>
      </c>
      <c r="F27" s="118">
        <v>43678</v>
      </c>
      <c r="G27" s="118">
        <v>45474</v>
      </c>
      <c r="H27" s="117" t="s">
        <v>227</v>
      </c>
      <c r="I27" s="120">
        <v>50000</v>
      </c>
      <c r="J27" s="117" t="s">
        <v>254</v>
      </c>
      <c r="K27" s="117" t="s">
        <v>255</v>
      </c>
      <c r="L27" s="117" t="s">
        <v>230</v>
      </c>
      <c r="M27" s="117"/>
      <c r="N27" s="67"/>
      <c r="O27" s="67"/>
      <c r="P27" s="67" t="s">
        <v>58</v>
      </c>
      <c r="Q27" s="67"/>
      <c r="R27" s="67"/>
      <c r="S27" s="69"/>
      <c r="T27" s="160" t="s">
        <v>256</v>
      </c>
      <c r="U27" s="161" t="s">
        <v>257</v>
      </c>
      <c r="V27" s="161" t="s">
        <v>258</v>
      </c>
      <c r="W27" s="161" t="s">
        <v>259</v>
      </c>
      <c r="X27" s="160" t="s">
        <v>260</v>
      </c>
      <c r="Y27" s="161"/>
      <c r="Z27" s="161"/>
      <c r="AA27" s="161"/>
      <c r="AB27" s="161"/>
      <c r="AC27" s="161"/>
      <c r="AD27" s="161"/>
      <c r="AE27" s="161"/>
      <c r="AF27" s="160" t="s">
        <v>261</v>
      </c>
      <c r="AG27" s="161" t="s">
        <v>262</v>
      </c>
      <c r="AH27" s="161"/>
      <c r="AI27" s="160" t="s">
        <v>263</v>
      </c>
      <c r="AJ27" s="18"/>
    </row>
    <row r="28" spans="1:36" ht="106.5" customHeight="1" x14ac:dyDescent="0.25">
      <c r="A28" s="420" t="s">
        <v>264</v>
      </c>
      <c r="B28" s="49" t="s">
        <v>265</v>
      </c>
      <c r="C28" s="116" t="s">
        <v>266</v>
      </c>
      <c r="D28" s="117" t="s">
        <v>267</v>
      </c>
      <c r="E28" s="117" t="s">
        <v>268</v>
      </c>
      <c r="F28" s="118">
        <v>43678</v>
      </c>
      <c r="G28" s="118">
        <v>45474</v>
      </c>
      <c r="H28" s="119" t="s">
        <v>163</v>
      </c>
      <c r="I28" s="120">
        <v>200000</v>
      </c>
      <c r="J28" s="119" t="s">
        <v>269</v>
      </c>
      <c r="K28" s="119" t="s">
        <v>270</v>
      </c>
      <c r="L28" s="119" t="s">
        <v>271</v>
      </c>
      <c r="M28" s="117" t="s">
        <v>272</v>
      </c>
      <c r="N28" s="67"/>
      <c r="O28" s="67"/>
      <c r="P28" s="67" t="s">
        <v>58</v>
      </c>
      <c r="Q28" s="67"/>
      <c r="R28" s="67"/>
      <c r="S28" s="69"/>
      <c r="T28" s="160" t="s">
        <v>273</v>
      </c>
      <c r="U28" s="161"/>
      <c r="V28" s="160" t="s">
        <v>274</v>
      </c>
      <c r="W28" s="160" t="s">
        <v>275</v>
      </c>
      <c r="X28" s="161"/>
      <c r="Y28" s="161"/>
      <c r="Z28" s="161"/>
      <c r="AA28" s="161"/>
      <c r="AB28" s="161"/>
      <c r="AC28" s="161"/>
      <c r="AD28" s="161"/>
      <c r="AE28" s="161"/>
      <c r="AF28" s="160" t="s">
        <v>276</v>
      </c>
      <c r="AG28" s="161"/>
      <c r="AH28" s="161"/>
      <c r="AI28" s="161"/>
      <c r="AJ28" s="18"/>
    </row>
    <row r="29" spans="1:36" ht="177.75" customHeight="1" x14ac:dyDescent="0.25">
      <c r="A29" s="421"/>
      <c r="B29" s="49" t="s">
        <v>277</v>
      </c>
      <c r="C29" s="116" t="s">
        <v>278</v>
      </c>
      <c r="D29" s="117" t="s">
        <v>279</v>
      </c>
      <c r="E29" s="117" t="s">
        <v>280</v>
      </c>
      <c r="F29" s="118">
        <v>43678</v>
      </c>
      <c r="G29" s="118">
        <v>45474</v>
      </c>
      <c r="H29" s="117" t="s">
        <v>281</v>
      </c>
      <c r="I29" s="120">
        <v>1381000</v>
      </c>
      <c r="J29" s="119" t="s">
        <v>282</v>
      </c>
      <c r="K29" s="117" t="s">
        <v>230</v>
      </c>
      <c r="L29" s="117" t="s">
        <v>230</v>
      </c>
      <c r="M29" s="117" t="s">
        <v>283</v>
      </c>
      <c r="N29" s="67"/>
      <c r="O29" s="67"/>
      <c r="P29" s="67"/>
      <c r="Q29" s="67" t="s">
        <v>58</v>
      </c>
      <c r="R29" s="67"/>
      <c r="S29" s="69"/>
      <c r="T29" s="160" t="s">
        <v>284</v>
      </c>
      <c r="U29" s="161"/>
      <c r="V29" s="160"/>
      <c r="W29" s="160" t="s">
        <v>285</v>
      </c>
      <c r="X29" s="160" t="s">
        <v>286</v>
      </c>
      <c r="Y29" s="160"/>
      <c r="Z29" s="161"/>
      <c r="AA29" s="161"/>
      <c r="AB29" s="161"/>
      <c r="AC29" s="161"/>
      <c r="AD29" s="160" t="s">
        <v>287</v>
      </c>
      <c r="AE29" s="161"/>
      <c r="AF29" s="160" t="s">
        <v>288</v>
      </c>
      <c r="AG29" s="160" t="s">
        <v>289</v>
      </c>
      <c r="AH29" s="161"/>
      <c r="AI29" s="167"/>
      <c r="AJ29" s="18"/>
    </row>
    <row r="30" spans="1:36" ht="84.75" customHeight="1" x14ac:dyDescent="0.25">
      <c r="A30" s="422"/>
      <c r="B30" s="49" t="s">
        <v>290</v>
      </c>
      <c r="C30" s="116" t="s">
        <v>291</v>
      </c>
      <c r="D30" s="117" t="s">
        <v>292</v>
      </c>
      <c r="E30" s="117" t="s">
        <v>293</v>
      </c>
      <c r="F30" s="118">
        <v>43678</v>
      </c>
      <c r="G30" s="118">
        <v>45474</v>
      </c>
      <c r="H30" s="117" t="s">
        <v>294</v>
      </c>
      <c r="I30" s="128">
        <v>100000</v>
      </c>
      <c r="J30" s="119" t="s">
        <v>295</v>
      </c>
      <c r="K30" s="119" t="s">
        <v>296</v>
      </c>
      <c r="L30" s="117" t="s">
        <v>230</v>
      </c>
      <c r="M30" s="117"/>
      <c r="N30" s="67"/>
      <c r="O30" s="67" t="s">
        <v>58</v>
      </c>
      <c r="P30" s="67"/>
      <c r="Q30" s="67"/>
      <c r="R30" s="67"/>
      <c r="S30" s="69"/>
      <c r="T30" s="159"/>
      <c r="U30" s="159"/>
      <c r="V30" s="158" t="s">
        <v>297</v>
      </c>
      <c r="W30" s="158" t="s">
        <v>298</v>
      </c>
      <c r="X30" s="159" t="s">
        <v>299</v>
      </c>
      <c r="Y30" s="159"/>
      <c r="Z30" s="159"/>
      <c r="AA30" s="159"/>
      <c r="AB30" s="159"/>
      <c r="AC30" s="159"/>
      <c r="AD30" s="158" t="s">
        <v>300</v>
      </c>
      <c r="AE30" s="159"/>
      <c r="AF30" s="158" t="s">
        <v>301</v>
      </c>
      <c r="AG30" s="159"/>
      <c r="AH30" s="159"/>
      <c r="AI30" s="159"/>
      <c r="AJ30" s="18"/>
    </row>
    <row r="31" spans="1:36" ht="167.25" customHeight="1" x14ac:dyDescent="0.25">
      <c r="A31" s="420" t="s">
        <v>302</v>
      </c>
      <c r="B31" s="49" t="s">
        <v>303</v>
      </c>
      <c r="C31" s="129" t="s">
        <v>304</v>
      </c>
      <c r="D31" s="117" t="s">
        <v>305</v>
      </c>
      <c r="E31" s="117" t="s">
        <v>306</v>
      </c>
      <c r="F31" s="118">
        <v>43678</v>
      </c>
      <c r="G31" s="118">
        <v>45474</v>
      </c>
      <c r="H31" s="119" t="s">
        <v>307</v>
      </c>
      <c r="I31" s="120">
        <v>6000</v>
      </c>
      <c r="J31" s="119" t="s">
        <v>308</v>
      </c>
      <c r="K31" s="119" t="s">
        <v>309</v>
      </c>
      <c r="L31" s="119" t="s">
        <v>309</v>
      </c>
      <c r="M31" s="130"/>
      <c r="N31" s="67"/>
      <c r="O31" s="67"/>
      <c r="P31" s="67"/>
      <c r="Q31" s="67" t="s">
        <v>58</v>
      </c>
      <c r="R31" s="67"/>
      <c r="S31" s="69"/>
      <c r="T31" s="160" t="s">
        <v>310</v>
      </c>
      <c r="U31" s="160" t="s">
        <v>311</v>
      </c>
      <c r="V31" s="160"/>
      <c r="W31" s="160" t="s">
        <v>312</v>
      </c>
      <c r="X31" s="160" t="s">
        <v>313</v>
      </c>
      <c r="Y31" s="160" t="s">
        <v>314</v>
      </c>
      <c r="Z31" s="160" t="s">
        <v>315</v>
      </c>
      <c r="AA31" s="161"/>
      <c r="AB31" s="161"/>
      <c r="AC31" s="161"/>
      <c r="AD31" s="161"/>
      <c r="AE31" s="160" t="s">
        <v>316</v>
      </c>
      <c r="AF31" s="160" t="s">
        <v>317</v>
      </c>
      <c r="AG31" s="160" t="s">
        <v>318</v>
      </c>
      <c r="AH31" s="161"/>
      <c r="AI31" s="160" t="s">
        <v>319</v>
      </c>
      <c r="AJ31" s="18"/>
    </row>
    <row r="32" spans="1:36" ht="63" customHeight="1" x14ac:dyDescent="0.25">
      <c r="A32" s="421"/>
      <c r="B32" s="49" t="s">
        <v>320</v>
      </c>
      <c r="C32" s="129" t="s">
        <v>321</v>
      </c>
      <c r="D32" s="117" t="s">
        <v>322</v>
      </c>
      <c r="E32" s="117" t="s">
        <v>323</v>
      </c>
      <c r="F32" s="118">
        <v>43678</v>
      </c>
      <c r="G32" s="118">
        <v>44378</v>
      </c>
      <c r="H32" s="119" t="s">
        <v>324</v>
      </c>
      <c r="I32" s="120">
        <v>30000</v>
      </c>
      <c r="J32" s="119" t="s">
        <v>325</v>
      </c>
      <c r="K32" s="119" t="s">
        <v>166</v>
      </c>
      <c r="L32" s="119" t="s">
        <v>166</v>
      </c>
      <c r="M32" s="117" t="s">
        <v>326</v>
      </c>
      <c r="N32" s="67"/>
      <c r="O32" s="67" t="s">
        <v>58</v>
      </c>
      <c r="P32" s="67"/>
      <c r="Q32" s="67"/>
      <c r="R32" s="67"/>
      <c r="S32" s="69"/>
      <c r="T32" s="161"/>
      <c r="U32" s="161"/>
      <c r="V32" s="160" t="s">
        <v>327</v>
      </c>
      <c r="W32" s="160" t="s">
        <v>328</v>
      </c>
      <c r="X32" s="160" t="s">
        <v>329</v>
      </c>
      <c r="Y32" s="161"/>
      <c r="Z32" s="161"/>
      <c r="AA32" s="161"/>
      <c r="AB32" s="168" t="s">
        <v>330</v>
      </c>
      <c r="AC32" s="161" t="s">
        <v>331</v>
      </c>
      <c r="AD32" s="161"/>
      <c r="AE32" s="161"/>
      <c r="AF32" s="161"/>
      <c r="AG32" s="161"/>
      <c r="AH32" s="161"/>
      <c r="AI32" s="161"/>
      <c r="AJ32" s="18"/>
    </row>
    <row r="33" spans="1:36" ht="203.25" customHeight="1" x14ac:dyDescent="0.25">
      <c r="A33" s="421"/>
      <c r="B33" s="49" t="s">
        <v>332</v>
      </c>
      <c r="C33" s="131" t="s">
        <v>333</v>
      </c>
      <c r="D33" s="117" t="s">
        <v>334</v>
      </c>
      <c r="E33" s="117" t="s">
        <v>335</v>
      </c>
      <c r="F33" s="118">
        <v>43678</v>
      </c>
      <c r="G33" s="118">
        <v>45474</v>
      </c>
      <c r="H33" s="117" t="s">
        <v>336</v>
      </c>
      <c r="I33" s="120">
        <v>50000</v>
      </c>
      <c r="J33" s="132" t="s">
        <v>337</v>
      </c>
      <c r="K33" s="117" t="s">
        <v>338</v>
      </c>
      <c r="L33" s="117" t="s">
        <v>338</v>
      </c>
      <c r="M33" s="117"/>
      <c r="N33" s="67"/>
      <c r="O33" s="67"/>
      <c r="P33" s="67"/>
      <c r="Q33" s="67" t="s">
        <v>58</v>
      </c>
      <c r="R33" s="67"/>
      <c r="S33" s="69"/>
      <c r="T33" s="160" t="s">
        <v>339</v>
      </c>
      <c r="U33" s="160" t="s">
        <v>340</v>
      </c>
      <c r="V33" s="161"/>
      <c r="W33" s="161" t="s">
        <v>341</v>
      </c>
      <c r="X33" s="161"/>
      <c r="Y33" s="160" t="s">
        <v>342</v>
      </c>
      <c r="Z33" s="160" t="s">
        <v>343</v>
      </c>
      <c r="AA33" s="161"/>
      <c r="AB33" s="161"/>
      <c r="AC33" s="161"/>
      <c r="AD33" s="161"/>
      <c r="AE33" s="161"/>
      <c r="AF33" s="161" t="s">
        <v>344</v>
      </c>
      <c r="AG33" s="161"/>
      <c r="AH33" s="161"/>
      <c r="AI33" s="161"/>
      <c r="AJ33" s="18"/>
    </row>
    <row r="34" spans="1:36" ht="291" customHeight="1" x14ac:dyDescent="0.25">
      <c r="A34" s="421"/>
      <c r="B34" s="49" t="s">
        <v>345</v>
      </c>
      <c r="C34" s="129" t="s">
        <v>346</v>
      </c>
      <c r="D34" s="117" t="s">
        <v>334</v>
      </c>
      <c r="E34" s="117" t="s">
        <v>347</v>
      </c>
      <c r="F34" s="118">
        <v>43678</v>
      </c>
      <c r="G34" s="118">
        <v>45474</v>
      </c>
      <c r="H34" s="117" t="s">
        <v>348</v>
      </c>
      <c r="I34" s="120">
        <v>400000</v>
      </c>
      <c r="J34" s="119" t="s">
        <v>349</v>
      </c>
      <c r="K34" s="119" t="s">
        <v>350</v>
      </c>
      <c r="L34" s="119" t="s">
        <v>351</v>
      </c>
      <c r="M34" s="117" t="s">
        <v>352</v>
      </c>
      <c r="N34" s="67"/>
      <c r="O34" s="67"/>
      <c r="P34" s="67" t="s">
        <v>58</v>
      </c>
      <c r="Q34" s="67"/>
      <c r="R34" s="67"/>
      <c r="S34" s="69"/>
      <c r="T34" s="158" t="s">
        <v>353</v>
      </c>
      <c r="U34" s="158" t="s">
        <v>354</v>
      </c>
      <c r="V34" s="158" t="s">
        <v>355</v>
      </c>
      <c r="W34" s="158" t="s">
        <v>356</v>
      </c>
      <c r="X34" s="158" t="s">
        <v>357</v>
      </c>
      <c r="Y34" s="159"/>
      <c r="Z34" s="159"/>
      <c r="AA34" s="159"/>
      <c r="AB34" s="159"/>
      <c r="AC34" s="159"/>
      <c r="AD34" s="159"/>
      <c r="AE34" s="159"/>
      <c r="AF34" s="158" t="s">
        <v>358</v>
      </c>
      <c r="AG34" s="158" t="s">
        <v>359</v>
      </c>
      <c r="AH34" s="159"/>
      <c r="AI34" s="158" t="s">
        <v>360</v>
      </c>
      <c r="AJ34" s="18"/>
    </row>
    <row r="35" spans="1:36" ht="231.75" customHeight="1" x14ac:dyDescent="0.25">
      <c r="A35" s="421"/>
      <c r="B35" s="49" t="s">
        <v>361</v>
      </c>
      <c r="C35" s="131" t="s">
        <v>362</v>
      </c>
      <c r="D35" s="117" t="s">
        <v>334</v>
      </c>
      <c r="E35" s="117" t="s">
        <v>363</v>
      </c>
      <c r="F35" s="118">
        <v>43678</v>
      </c>
      <c r="G35" s="118">
        <v>45474</v>
      </c>
      <c r="H35" s="117" t="s">
        <v>364</v>
      </c>
      <c r="I35" s="121">
        <v>300000</v>
      </c>
      <c r="J35" s="119" t="s">
        <v>365</v>
      </c>
      <c r="K35" s="122" t="s">
        <v>366</v>
      </c>
      <c r="L35" s="122" t="s">
        <v>367</v>
      </c>
      <c r="M35" s="117" t="s">
        <v>368</v>
      </c>
      <c r="N35" s="67"/>
      <c r="O35" s="67"/>
      <c r="P35" s="67"/>
      <c r="Q35" s="67" t="s">
        <v>58</v>
      </c>
      <c r="R35" s="67"/>
      <c r="S35" s="69"/>
      <c r="T35" s="158" t="s">
        <v>369</v>
      </c>
      <c r="U35" s="158" t="s">
        <v>370</v>
      </c>
      <c r="V35" s="158"/>
      <c r="W35" s="158" t="s">
        <v>371</v>
      </c>
      <c r="X35" s="158" t="s">
        <v>372</v>
      </c>
      <c r="Y35" s="159"/>
      <c r="Z35" s="159"/>
      <c r="AA35" s="159"/>
      <c r="AB35" s="159"/>
      <c r="AC35" s="159"/>
      <c r="AD35" s="159"/>
      <c r="AE35" s="160"/>
      <c r="AF35" s="158" t="s">
        <v>373</v>
      </c>
      <c r="AG35" s="159"/>
      <c r="AH35" s="159"/>
      <c r="AI35" s="158" t="s">
        <v>374</v>
      </c>
      <c r="AJ35" s="18"/>
    </row>
    <row r="36" spans="1:36" ht="258" customHeight="1" x14ac:dyDescent="0.25">
      <c r="A36" s="421"/>
      <c r="B36" s="49" t="s">
        <v>375</v>
      </c>
      <c r="C36" s="123" t="s">
        <v>376</v>
      </c>
      <c r="D36" s="117" t="s">
        <v>377</v>
      </c>
      <c r="E36" s="117" t="s">
        <v>378</v>
      </c>
      <c r="F36" s="118">
        <v>43678</v>
      </c>
      <c r="G36" s="118">
        <v>45474</v>
      </c>
      <c r="H36" s="117" t="s">
        <v>324</v>
      </c>
      <c r="I36" s="120">
        <v>0</v>
      </c>
      <c r="J36" s="119" t="s">
        <v>379</v>
      </c>
      <c r="K36" s="119" t="s">
        <v>166</v>
      </c>
      <c r="L36" s="119" t="s">
        <v>166</v>
      </c>
      <c r="M36" s="117"/>
      <c r="N36" s="67"/>
      <c r="O36" s="67"/>
      <c r="P36" s="67"/>
      <c r="Q36" s="67" t="s">
        <v>58</v>
      </c>
      <c r="R36" s="67"/>
      <c r="S36" s="69"/>
      <c r="T36" s="158" t="s">
        <v>380</v>
      </c>
      <c r="U36" s="159" t="s">
        <v>381</v>
      </c>
      <c r="V36" s="158"/>
      <c r="W36" s="158" t="s">
        <v>382</v>
      </c>
      <c r="X36" s="158" t="s">
        <v>383</v>
      </c>
      <c r="Y36" s="159"/>
      <c r="Z36" s="158" t="s">
        <v>384</v>
      </c>
      <c r="AA36" s="159"/>
      <c r="AB36" s="159" t="s">
        <v>143</v>
      </c>
      <c r="AC36" s="159" t="s">
        <v>385</v>
      </c>
      <c r="AD36" s="159"/>
      <c r="AE36" s="159"/>
      <c r="AF36" s="159" t="s">
        <v>386</v>
      </c>
      <c r="AG36" s="159"/>
      <c r="AH36" s="159"/>
      <c r="AI36" s="159"/>
      <c r="AJ36" s="18"/>
    </row>
    <row r="37" spans="1:36" ht="106.5" customHeight="1" x14ac:dyDescent="0.25">
      <c r="A37" s="421"/>
      <c r="B37" s="49" t="s">
        <v>387</v>
      </c>
      <c r="C37" s="133" t="s">
        <v>388</v>
      </c>
      <c r="D37" s="117" t="s">
        <v>292</v>
      </c>
      <c r="E37" s="117" t="s">
        <v>389</v>
      </c>
      <c r="F37" s="118">
        <v>43678</v>
      </c>
      <c r="G37" s="118">
        <v>44378</v>
      </c>
      <c r="H37" s="117" t="s">
        <v>324</v>
      </c>
      <c r="I37" s="120">
        <v>30000</v>
      </c>
      <c r="J37" s="119" t="s">
        <v>390</v>
      </c>
      <c r="K37" s="119" t="s">
        <v>166</v>
      </c>
      <c r="L37" s="119" t="s">
        <v>166</v>
      </c>
      <c r="M37" s="117" t="s">
        <v>391</v>
      </c>
      <c r="N37" s="67"/>
      <c r="O37" s="67" t="s">
        <v>58</v>
      </c>
      <c r="P37" s="67"/>
      <c r="Q37" s="67"/>
      <c r="R37" s="67"/>
      <c r="S37" s="69"/>
      <c r="T37" s="158" t="s">
        <v>392</v>
      </c>
      <c r="U37" s="159" t="s">
        <v>393</v>
      </c>
      <c r="V37" s="158" t="s">
        <v>394</v>
      </c>
      <c r="W37" s="158" t="s">
        <v>328</v>
      </c>
      <c r="X37" s="159"/>
      <c r="Y37" s="158" t="s">
        <v>395</v>
      </c>
      <c r="Z37" s="158" t="s">
        <v>396</v>
      </c>
      <c r="AA37" s="159"/>
      <c r="AB37" s="159" t="s">
        <v>330</v>
      </c>
      <c r="AC37" s="159" t="s">
        <v>331</v>
      </c>
      <c r="AD37" s="159"/>
      <c r="AE37" s="159"/>
      <c r="AF37" s="159"/>
      <c r="AG37" s="159"/>
      <c r="AH37" s="159"/>
      <c r="AI37" s="159"/>
      <c r="AJ37" s="18"/>
    </row>
    <row r="38" spans="1:36" ht="232.5" customHeight="1" x14ac:dyDescent="0.25">
      <c r="A38" s="421"/>
      <c r="B38" s="49" t="s">
        <v>397</v>
      </c>
      <c r="C38" s="131" t="s">
        <v>398</v>
      </c>
      <c r="D38" s="117" t="s">
        <v>399</v>
      </c>
      <c r="E38" s="117" t="s">
        <v>400</v>
      </c>
      <c r="F38" s="118">
        <v>43678</v>
      </c>
      <c r="G38" s="118">
        <v>44197</v>
      </c>
      <c r="H38" s="117" t="s">
        <v>148</v>
      </c>
      <c r="I38" s="120">
        <v>70000</v>
      </c>
      <c r="J38" s="117" t="s">
        <v>401</v>
      </c>
      <c r="K38" s="119" t="s">
        <v>166</v>
      </c>
      <c r="L38" s="119" t="s">
        <v>166</v>
      </c>
      <c r="M38" s="117" t="s">
        <v>402</v>
      </c>
      <c r="N38" s="67"/>
      <c r="O38" s="67"/>
      <c r="P38" s="67" t="s">
        <v>58</v>
      </c>
      <c r="Q38" s="67"/>
      <c r="R38" s="67"/>
      <c r="S38" s="69"/>
      <c r="T38" s="158" t="s">
        <v>403</v>
      </c>
      <c r="U38" s="158" t="s">
        <v>404</v>
      </c>
      <c r="V38" s="158" t="s">
        <v>405</v>
      </c>
      <c r="W38" s="158" t="s">
        <v>406</v>
      </c>
      <c r="X38" s="158" t="s">
        <v>407</v>
      </c>
      <c r="Y38" s="158" t="s">
        <v>408</v>
      </c>
      <c r="Z38" s="158" t="s">
        <v>409</v>
      </c>
      <c r="AA38" s="159"/>
      <c r="AB38" s="159"/>
      <c r="AC38" s="158" t="s">
        <v>410</v>
      </c>
      <c r="AD38" s="158" t="s">
        <v>411</v>
      </c>
      <c r="AE38" s="159"/>
      <c r="AF38" s="158" t="s">
        <v>412</v>
      </c>
      <c r="AG38" s="159"/>
      <c r="AH38" s="159"/>
      <c r="AI38" s="159"/>
      <c r="AJ38" s="18"/>
    </row>
    <row r="39" spans="1:36" ht="199.5" customHeight="1" x14ac:dyDescent="0.25">
      <c r="A39" s="421"/>
      <c r="B39" s="49" t="s">
        <v>413</v>
      </c>
      <c r="C39" s="133" t="s">
        <v>414</v>
      </c>
      <c r="D39" s="134" t="s">
        <v>415</v>
      </c>
      <c r="E39" s="134" t="s">
        <v>416</v>
      </c>
      <c r="F39" s="118">
        <v>43678</v>
      </c>
      <c r="G39" s="118">
        <v>45474</v>
      </c>
      <c r="H39" s="117" t="s">
        <v>348</v>
      </c>
      <c r="I39" s="121">
        <v>700000</v>
      </c>
      <c r="J39" s="132" t="s">
        <v>417</v>
      </c>
      <c r="K39" s="119" t="s">
        <v>418</v>
      </c>
      <c r="L39" s="122" t="s">
        <v>271</v>
      </c>
      <c r="M39" s="117"/>
      <c r="N39" s="67"/>
      <c r="O39" s="67"/>
      <c r="P39" s="67" t="s">
        <v>58</v>
      </c>
      <c r="Q39" s="67"/>
      <c r="R39" s="67"/>
      <c r="S39" s="69"/>
      <c r="T39" s="158" t="s">
        <v>419</v>
      </c>
      <c r="U39" s="158" t="s">
        <v>420</v>
      </c>
      <c r="V39" s="158" t="s">
        <v>421</v>
      </c>
      <c r="W39" s="158" t="s">
        <v>422</v>
      </c>
      <c r="X39" s="158" t="s">
        <v>423</v>
      </c>
      <c r="Y39" s="158" t="s">
        <v>424</v>
      </c>
      <c r="Z39" s="158" t="s">
        <v>425</v>
      </c>
      <c r="AA39" s="158" t="s">
        <v>426</v>
      </c>
      <c r="AB39" s="159"/>
      <c r="AC39" s="159"/>
      <c r="AD39" s="159"/>
      <c r="AE39" s="159"/>
      <c r="AF39" s="158" t="s">
        <v>427</v>
      </c>
      <c r="AG39" s="158" t="s">
        <v>428</v>
      </c>
      <c r="AH39" s="160" t="s">
        <v>429</v>
      </c>
      <c r="AI39" s="158" t="s">
        <v>430</v>
      </c>
      <c r="AJ39" s="18"/>
    </row>
    <row r="40" spans="1:36" ht="119.25" customHeight="1" x14ac:dyDescent="0.25">
      <c r="A40" s="421"/>
      <c r="B40" s="49" t="s">
        <v>431</v>
      </c>
      <c r="C40" s="129" t="s">
        <v>432</v>
      </c>
      <c r="D40" s="117" t="s">
        <v>433</v>
      </c>
      <c r="E40" s="117" t="s">
        <v>434</v>
      </c>
      <c r="F40" s="118">
        <v>43678</v>
      </c>
      <c r="G40" s="118">
        <v>45474</v>
      </c>
      <c r="H40" s="117" t="s">
        <v>364</v>
      </c>
      <c r="I40" s="120">
        <v>30000</v>
      </c>
      <c r="J40" s="119" t="s">
        <v>435</v>
      </c>
      <c r="K40" s="119" t="s">
        <v>366</v>
      </c>
      <c r="L40" s="122" t="s">
        <v>367</v>
      </c>
      <c r="M40" s="117" t="s">
        <v>436</v>
      </c>
      <c r="N40" s="67"/>
      <c r="O40" s="67"/>
      <c r="P40" s="67"/>
      <c r="Q40" s="67" t="s">
        <v>58</v>
      </c>
      <c r="R40" s="67"/>
      <c r="S40" s="69"/>
      <c r="T40" s="158" t="s">
        <v>437</v>
      </c>
      <c r="U40" s="158"/>
      <c r="V40" s="159"/>
      <c r="W40" s="159" t="s">
        <v>438</v>
      </c>
      <c r="X40" s="159"/>
      <c r="Y40" s="159"/>
      <c r="Z40" s="159"/>
      <c r="AA40" s="159"/>
      <c r="AB40" s="159"/>
      <c r="AC40" s="159"/>
      <c r="AD40" s="159"/>
      <c r="AE40" s="159"/>
      <c r="AF40" s="159"/>
      <c r="AG40" s="159"/>
      <c r="AH40" s="159"/>
      <c r="AI40" s="159"/>
      <c r="AJ40" s="18"/>
    </row>
    <row r="41" spans="1:36" ht="90.75" customHeight="1" x14ac:dyDescent="0.25">
      <c r="A41" s="421"/>
      <c r="B41" s="49" t="s">
        <v>439</v>
      </c>
      <c r="C41" s="135" t="s">
        <v>440</v>
      </c>
      <c r="D41" s="136" t="s">
        <v>441</v>
      </c>
      <c r="E41" s="136" t="s">
        <v>442</v>
      </c>
      <c r="F41" s="118">
        <v>43678</v>
      </c>
      <c r="G41" s="118">
        <v>45474</v>
      </c>
      <c r="H41" s="136" t="s">
        <v>443</v>
      </c>
      <c r="I41" s="137">
        <v>500000</v>
      </c>
      <c r="J41" s="138" t="s">
        <v>444</v>
      </c>
      <c r="K41" s="138" t="s">
        <v>445</v>
      </c>
      <c r="L41" s="138" t="s">
        <v>71</v>
      </c>
      <c r="M41" s="136"/>
      <c r="N41" s="67"/>
      <c r="O41" s="67"/>
      <c r="P41" s="67"/>
      <c r="Q41" s="67" t="s">
        <v>58</v>
      </c>
      <c r="R41" s="67"/>
      <c r="S41" s="69"/>
      <c r="T41" s="158" t="s">
        <v>446</v>
      </c>
      <c r="U41" s="159" t="s">
        <v>447</v>
      </c>
      <c r="V41" s="158"/>
      <c r="W41" s="158" t="s">
        <v>448</v>
      </c>
      <c r="X41" s="158" t="s">
        <v>449</v>
      </c>
      <c r="Y41" s="158" t="s">
        <v>450</v>
      </c>
      <c r="Z41" s="159"/>
      <c r="AA41" s="159"/>
      <c r="AB41" s="159"/>
      <c r="AC41" s="159"/>
      <c r="AD41" s="159"/>
      <c r="AE41" s="159"/>
      <c r="AF41" s="158" t="s">
        <v>451</v>
      </c>
      <c r="AG41" s="159"/>
      <c r="AH41" s="159"/>
      <c r="AI41" s="158" t="s">
        <v>452</v>
      </c>
      <c r="AJ41" s="18"/>
    </row>
    <row r="42" spans="1:36" ht="81" customHeight="1" x14ac:dyDescent="0.25">
      <c r="A42" s="421"/>
      <c r="B42" s="49" t="s">
        <v>453</v>
      </c>
      <c r="C42" s="135" t="s">
        <v>454</v>
      </c>
      <c r="D42" s="117" t="s">
        <v>455</v>
      </c>
      <c r="E42" s="117" t="s">
        <v>456</v>
      </c>
      <c r="F42" s="118">
        <v>43678</v>
      </c>
      <c r="G42" s="118">
        <v>43831</v>
      </c>
      <c r="H42" s="117" t="s">
        <v>364</v>
      </c>
      <c r="I42" s="120">
        <v>6000</v>
      </c>
      <c r="J42" s="119" t="s">
        <v>457</v>
      </c>
      <c r="K42" s="119" t="s">
        <v>458</v>
      </c>
      <c r="L42" s="122" t="s">
        <v>367</v>
      </c>
      <c r="M42" s="130"/>
      <c r="N42" s="67"/>
      <c r="O42" s="67"/>
      <c r="P42" s="67" t="s">
        <v>58</v>
      </c>
      <c r="Q42" s="67"/>
      <c r="R42" s="67"/>
      <c r="S42" s="69"/>
      <c r="T42" s="158" t="s">
        <v>459</v>
      </c>
      <c r="U42" s="159" t="s">
        <v>460</v>
      </c>
      <c r="V42" s="158" t="s">
        <v>461</v>
      </c>
      <c r="W42" s="158" t="s">
        <v>462</v>
      </c>
      <c r="X42" s="158" t="s">
        <v>463</v>
      </c>
      <c r="Y42" s="158"/>
      <c r="Z42" s="159"/>
      <c r="AA42" s="159"/>
      <c r="AB42" s="159"/>
      <c r="AC42" s="158" t="s">
        <v>464</v>
      </c>
      <c r="AD42" s="159"/>
      <c r="AE42" s="159"/>
      <c r="AF42" s="160"/>
      <c r="AG42" s="159" t="s">
        <v>465</v>
      </c>
      <c r="AH42" s="159"/>
      <c r="AI42" s="159"/>
      <c r="AJ42" s="18"/>
    </row>
    <row r="43" spans="1:36" ht="170.25" customHeight="1" x14ac:dyDescent="0.25">
      <c r="A43" s="422"/>
      <c r="B43" s="49" t="s">
        <v>466</v>
      </c>
      <c r="C43" s="129" t="s">
        <v>467</v>
      </c>
      <c r="D43" s="117" t="s">
        <v>468</v>
      </c>
      <c r="E43" s="117" t="s">
        <v>469</v>
      </c>
      <c r="F43" s="118">
        <v>44197</v>
      </c>
      <c r="G43" s="118">
        <v>45474</v>
      </c>
      <c r="H43" s="117" t="s">
        <v>148</v>
      </c>
      <c r="I43" s="120">
        <v>2000000</v>
      </c>
      <c r="J43" s="119" t="s">
        <v>470</v>
      </c>
      <c r="K43" s="119" t="s">
        <v>471</v>
      </c>
      <c r="L43" s="119" t="s">
        <v>472</v>
      </c>
      <c r="M43" s="117" t="s">
        <v>473</v>
      </c>
      <c r="N43" s="67" t="s">
        <v>58</v>
      </c>
      <c r="O43" s="67"/>
      <c r="P43" s="67"/>
      <c r="Q43" s="67"/>
      <c r="R43" s="67"/>
      <c r="S43" s="69"/>
      <c r="T43" s="158" t="s">
        <v>474</v>
      </c>
      <c r="U43" s="160" t="s">
        <v>475</v>
      </c>
      <c r="V43" s="158" t="s">
        <v>476</v>
      </c>
      <c r="W43" s="158" t="s">
        <v>477</v>
      </c>
      <c r="X43" s="158" t="s">
        <v>478</v>
      </c>
      <c r="Y43" s="159"/>
      <c r="Z43" s="159"/>
      <c r="AA43" s="159"/>
      <c r="AB43" s="159"/>
      <c r="AC43" s="159"/>
      <c r="AD43" s="159"/>
      <c r="AE43" s="159"/>
      <c r="AF43" s="159" t="s">
        <v>479</v>
      </c>
      <c r="AG43" s="159"/>
      <c r="AH43" s="159"/>
      <c r="AI43" s="159"/>
      <c r="AJ43" s="18"/>
    </row>
    <row r="44" spans="1:36" ht="92.25" customHeight="1" x14ac:dyDescent="0.25">
      <c r="A44" s="420" t="s">
        <v>480</v>
      </c>
      <c r="B44" s="49" t="s">
        <v>481</v>
      </c>
      <c r="C44" s="116" t="s">
        <v>482</v>
      </c>
      <c r="D44" s="117" t="s">
        <v>483</v>
      </c>
      <c r="E44" s="117" t="s">
        <v>484</v>
      </c>
      <c r="F44" s="118">
        <v>43678</v>
      </c>
      <c r="G44" s="118">
        <v>44197</v>
      </c>
      <c r="H44" s="119" t="s">
        <v>485</v>
      </c>
      <c r="I44" s="120">
        <v>0</v>
      </c>
      <c r="J44" s="119" t="s">
        <v>486</v>
      </c>
      <c r="K44" s="119" t="s">
        <v>487</v>
      </c>
      <c r="L44" s="119" t="s">
        <v>487</v>
      </c>
      <c r="M44" s="117" t="s">
        <v>488</v>
      </c>
      <c r="N44" s="67"/>
      <c r="O44" s="67"/>
      <c r="P44" s="67"/>
      <c r="Q44" s="67"/>
      <c r="R44" s="67" t="s">
        <v>58</v>
      </c>
      <c r="S44" s="69"/>
      <c r="T44" s="160" t="s">
        <v>489</v>
      </c>
      <c r="U44" s="160" t="s">
        <v>490</v>
      </c>
      <c r="V44" s="161"/>
      <c r="W44" s="161" t="s">
        <v>491</v>
      </c>
      <c r="X44" s="161"/>
      <c r="Y44" s="161"/>
      <c r="Z44" s="160" t="s">
        <v>492</v>
      </c>
      <c r="AA44" s="161"/>
      <c r="AB44" s="161"/>
      <c r="AC44" s="161"/>
      <c r="AD44" s="161" t="s">
        <v>491</v>
      </c>
      <c r="AE44" s="161"/>
      <c r="AF44" s="161"/>
      <c r="AG44" s="161"/>
      <c r="AH44" s="161"/>
      <c r="AI44" s="160" t="s">
        <v>493</v>
      </c>
      <c r="AJ44" s="18"/>
    </row>
    <row r="45" spans="1:36" ht="168" customHeight="1" x14ac:dyDescent="0.25">
      <c r="A45" s="421"/>
      <c r="B45" s="49" t="s">
        <v>494</v>
      </c>
      <c r="C45" s="116" t="s">
        <v>495</v>
      </c>
      <c r="D45" s="117" t="s">
        <v>496</v>
      </c>
      <c r="E45" s="117" t="s">
        <v>497</v>
      </c>
      <c r="F45" s="118">
        <v>43678</v>
      </c>
      <c r="G45" s="118">
        <v>45474</v>
      </c>
      <c r="H45" s="119" t="s">
        <v>348</v>
      </c>
      <c r="I45" s="120">
        <v>300000</v>
      </c>
      <c r="J45" s="132" t="s">
        <v>498</v>
      </c>
      <c r="K45" s="117" t="s">
        <v>499</v>
      </c>
      <c r="L45" s="117" t="s">
        <v>351</v>
      </c>
      <c r="M45" s="117" t="s">
        <v>500</v>
      </c>
      <c r="N45" s="67"/>
      <c r="O45" s="67"/>
      <c r="P45" s="67"/>
      <c r="Q45" s="67" t="s">
        <v>58</v>
      </c>
      <c r="R45" s="67"/>
      <c r="S45" s="69"/>
      <c r="T45" s="160" t="s">
        <v>501</v>
      </c>
      <c r="U45" s="160" t="s">
        <v>502</v>
      </c>
      <c r="V45" s="160"/>
      <c r="W45" s="160" t="s">
        <v>503</v>
      </c>
      <c r="X45" s="160" t="s">
        <v>504</v>
      </c>
      <c r="Y45" s="161"/>
      <c r="Z45" s="160" t="s">
        <v>505</v>
      </c>
      <c r="AA45" s="161"/>
      <c r="AB45" s="161"/>
      <c r="AC45" s="161"/>
      <c r="AD45" s="161"/>
      <c r="AE45" s="161"/>
      <c r="AF45" s="161" t="s">
        <v>506</v>
      </c>
      <c r="AG45" s="161"/>
      <c r="AH45" s="161"/>
      <c r="AI45" s="161"/>
      <c r="AJ45" s="18"/>
    </row>
    <row r="46" spans="1:36" ht="144.75" customHeight="1" x14ac:dyDescent="0.25">
      <c r="A46" s="421"/>
      <c r="B46" s="49" t="s">
        <v>507</v>
      </c>
      <c r="C46" s="116" t="s">
        <v>508</v>
      </c>
      <c r="D46" s="117" t="s">
        <v>509</v>
      </c>
      <c r="E46" s="117" t="s">
        <v>510</v>
      </c>
      <c r="F46" s="118">
        <v>43831</v>
      </c>
      <c r="G46" s="118">
        <v>45474</v>
      </c>
      <c r="H46" s="117" t="s">
        <v>479</v>
      </c>
      <c r="I46" s="120">
        <v>510000</v>
      </c>
      <c r="J46" s="119" t="s">
        <v>511</v>
      </c>
      <c r="K46" s="119" t="s">
        <v>512</v>
      </c>
      <c r="L46" s="119" t="s">
        <v>351</v>
      </c>
      <c r="M46" s="117" t="s">
        <v>513</v>
      </c>
      <c r="N46" s="67"/>
      <c r="O46" s="67"/>
      <c r="P46" s="67"/>
      <c r="Q46" s="67" t="s">
        <v>58</v>
      </c>
      <c r="R46" s="67"/>
      <c r="S46" s="69"/>
      <c r="T46" s="160" t="s">
        <v>514</v>
      </c>
      <c r="U46" s="160" t="s">
        <v>515</v>
      </c>
      <c r="V46" s="160" t="s">
        <v>516</v>
      </c>
      <c r="W46" s="160" t="s">
        <v>517</v>
      </c>
      <c r="X46" s="160" t="s">
        <v>518</v>
      </c>
      <c r="Y46" s="161"/>
      <c r="Z46" s="160"/>
      <c r="AA46" s="161"/>
      <c r="AB46" s="160"/>
      <c r="AC46" s="161"/>
      <c r="AD46" s="161"/>
      <c r="AE46" s="161"/>
      <c r="AF46" s="160" t="s">
        <v>519</v>
      </c>
      <c r="AG46" s="161"/>
      <c r="AH46" s="161"/>
      <c r="AI46" s="160" t="s">
        <v>520</v>
      </c>
      <c r="AJ46" s="18"/>
    </row>
    <row r="47" spans="1:36" ht="105.75" customHeight="1" x14ac:dyDescent="0.25">
      <c r="A47" s="421"/>
      <c r="B47" s="49" t="s">
        <v>521</v>
      </c>
      <c r="C47" s="123" t="s">
        <v>522</v>
      </c>
      <c r="D47" s="124" t="s">
        <v>523</v>
      </c>
      <c r="E47" s="117" t="s">
        <v>524</v>
      </c>
      <c r="F47" s="118">
        <v>43922</v>
      </c>
      <c r="G47" s="118">
        <v>45474</v>
      </c>
      <c r="H47" s="117" t="s">
        <v>525</v>
      </c>
      <c r="I47" s="120">
        <v>50000</v>
      </c>
      <c r="J47" s="119" t="s">
        <v>526</v>
      </c>
      <c r="K47" s="119" t="s">
        <v>527</v>
      </c>
      <c r="L47" s="119" t="s">
        <v>230</v>
      </c>
      <c r="M47" s="117" t="s">
        <v>528</v>
      </c>
      <c r="N47" s="67"/>
      <c r="O47" s="67" t="s">
        <v>58</v>
      </c>
      <c r="P47" s="67"/>
      <c r="Q47" s="67"/>
      <c r="R47" s="67"/>
      <c r="S47" s="69"/>
      <c r="T47" s="160" t="s">
        <v>529</v>
      </c>
      <c r="U47" s="161"/>
      <c r="V47" s="163" t="s">
        <v>530</v>
      </c>
      <c r="W47" s="160" t="s">
        <v>531</v>
      </c>
      <c r="X47" s="160" t="s">
        <v>532</v>
      </c>
      <c r="Y47" s="160" t="s">
        <v>533</v>
      </c>
      <c r="Z47" s="161"/>
      <c r="AA47" s="161"/>
      <c r="AB47" s="160" t="s">
        <v>534</v>
      </c>
      <c r="AC47" s="161"/>
      <c r="AD47" s="160" t="s">
        <v>535</v>
      </c>
      <c r="AE47" s="161"/>
      <c r="AF47" s="160" t="s">
        <v>536</v>
      </c>
      <c r="AG47" s="161"/>
      <c r="AH47" s="161"/>
      <c r="AI47" s="161"/>
      <c r="AJ47" s="18"/>
    </row>
    <row r="48" spans="1:36" ht="182.25" customHeight="1" x14ac:dyDescent="0.25">
      <c r="A48" s="421"/>
      <c r="B48" s="49" t="s">
        <v>537</v>
      </c>
      <c r="C48" s="116" t="s">
        <v>538</v>
      </c>
      <c r="D48" s="117" t="s">
        <v>539</v>
      </c>
      <c r="E48" s="117" t="s">
        <v>540</v>
      </c>
      <c r="F48" s="118">
        <v>43678</v>
      </c>
      <c r="G48" s="118">
        <v>45475</v>
      </c>
      <c r="H48" s="117" t="s">
        <v>541</v>
      </c>
      <c r="I48" s="120">
        <v>0</v>
      </c>
      <c r="J48" s="119" t="s">
        <v>542</v>
      </c>
      <c r="K48" s="119" t="s">
        <v>543</v>
      </c>
      <c r="L48" s="119" t="s">
        <v>544</v>
      </c>
      <c r="M48" s="117" t="s">
        <v>545</v>
      </c>
      <c r="N48" s="67"/>
      <c r="O48" s="67" t="s">
        <v>58</v>
      </c>
      <c r="P48" s="67"/>
      <c r="Q48" s="67"/>
      <c r="R48" s="67"/>
      <c r="S48" s="69"/>
      <c r="T48" s="161" t="s">
        <v>546</v>
      </c>
      <c r="U48" s="161" t="s">
        <v>547</v>
      </c>
      <c r="V48" s="161" t="s">
        <v>548</v>
      </c>
      <c r="W48" s="161" t="s">
        <v>549</v>
      </c>
      <c r="X48" s="160" t="s">
        <v>550</v>
      </c>
      <c r="Y48" s="160" t="s">
        <v>551</v>
      </c>
      <c r="Z48" s="160"/>
      <c r="AA48" s="161"/>
      <c r="AB48" s="161"/>
      <c r="AC48" s="161"/>
      <c r="AD48" s="160" t="s">
        <v>552</v>
      </c>
      <c r="AE48" s="161"/>
      <c r="AF48" s="161" t="s">
        <v>553</v>
      </c>
      <c r="AG48" s="161"/>
      <c r="AH48" s="161"/>
      <c r="AI48" s="160" t="s">
        <v>554</v>
      </c>
      <c r="AJ48" s="18"/>
    </row>
    <row r="49" spans="1:36" ht="104.25" customHeight="1" x14ac:dyDescent="0.25">
      <c r="A49" s="422"/>
      <c r="B49" s="49" t="s">
        <v>555</v>
      </c>
      <c r="C49" s="116" t="s">
        <v>556</v>
      </c>
      <c r="D49" s="117" t="s">
        <v>557</v>
      </c>
      <c r="E49" s="117" t="s">
        <v>558</v>
      </c>
      <c r="F49" s="118">
        <v>43831</v>
      </c>
      <c r="G49" s="118">
        <v>45474</v>
      </c>
      <c r="H49" s="117" t="s">
        <v>479</v>
      </c>
      <c r="I49" s="120">
        <v>30000</v>
      </c>
      <c r="J49" s="119" t="s">
        <v>559</v>
      </c>
      <c r="K49" s="119" t="s">
        <v>560</v>
      </c>
      <c r="L49" s="119" t="s">
        <v>351</v>
      </c>
      <c r="M49" s="120" t="s">
        <v>561</v>
      </c>
      <c r="N49" s="67"/>
      <c r="O49" s="67"/>
      <c r="P49" s="67" t="s">
        <v>58</v>
      </c>
      <c r="Q49" s="67"/>
      <c r="R49" s="67"/>
      <c r="S49" s="69"/>
      <c r="T49" s="160" t="s">
        <v>562</v>
      </c>
      <c r="U49" s="160" t="s">
        <v>563</v>
      </c>
      <c r="V49" s="161" t="s">
        <v>564</v>
      </c>
      <c r="W49" s="160" t="s">
        <v>565</v>
      </c>
      <c r="X49" s="160" t="s">
        <v>566</v>
      </c>
      <c r="Y49" s="161"/>
      <c r="Z49" s="161"/>
      <c r="AA49" s="161"/>
      <c r="AB49" s="161"/>
      <c r="AC49" s="161"/>
      <c r="AD49" s="161"/>
      <c r="AE49" s="161"/>
      <c r="AF49" s="160"/>
      <c r="AG49" s="160"/>
      <c r="AH49" s="161"/>
      <c r="AI49" s="160" t="s">
        <v>567</v>
      </c>
      <c r="AJ49" s="18"/>
    </row>
    <row r="50" spans="1:36" ht="108" customHeight="1" x14ac:dyDescent="0.25">
      <c r="A50" s="420" t="s">
        <v>568</v>
      </c>
      <c r="B50" s="49" t="s">
        <v>569</v>
      </c>
      <c r="C50" s="116" t="s">
        <v>570</v>
      </c>
      <c r="D50" s="117" t="s">
        <v>571</v>
      </c>
      <c r="E50" s="145" t="s">
        <v>572</v>
      </c>
      <c r="F50" s="145" t="s">
        <v>573</v>
      </c>
      <c r="G50" s="145" t="s">
        <v>574</v>
      </c>
      <c r="H50" s="119" t="s">
        <v>575</v>
      </c>
      <c r="I50" s="120">
        <v>25000</v>
      </c>
      <c r="J50" s="119" t="s">
        <v>576</v>
      </c>
      <c r="K50" s="119" t="s">
        <v>577</v>
      </c>
      <c r="L50" s="119" t="s">
        <v>577</v>
      </c>
      <c r="M50" s="117" t="s">
        <v>578</v>
      </c>
      <c r="N50" s="67"/>
      <c r="O50" s="67"/>
      <c r="P50" s="67" t="s">
        <v>58</v>
      </c>
      <c r="Q50" s="67"/>
      <c r="R50" s="67"/>
      <c r="S50" s="69"/>
      <c r="T50" s="160" t="s">
        <v>579</v>
      </c>
      <c r="U50" s="161" t="s">
        <v>580</v>
      </c>
      <c r="V50" s="161" t="s">
        <v>581</v>
      </c>
      <c r="W50" s="160" t="s">
        <v>582</v>
      </c>
      <c r="X50" s="160" t="s">
        <v>583</v>
      </c>
      <c r="Y50" s="161"/>
      <c r="Z50" s="161"/>
      <c r="AA50" s="161"/>
      <c r="AB50" s="161"/>
      <c r="AC50" s="161" t="s">
        <v>584</v>
      </c>
      <c r="AD50" s="160" t="s">
        <v>585</v>
      </c>
      <c r="AE50" s="161"/>
      <c r="AF50" s="160" t="s">
        <v>586</v>
      </c>
      <c r="AG50" s="161"/>
      <c r="AH50" s="161"/>
      <c r="AI50" s="160" t="s">
        <v>587</v>
      </c>
      <c r="AJ50" s="18"/>
    </row>
    <row r="51" spans="1:36" ht="70.5" customHeight="1" x14ac:dyDescent="0.25">
      <c r="A51" s="421"/>
      <c r="B51" s="49" t="s">
        <v>588</v>
      </c>
      <c r="C51" s="116" t="s">
        <v>589</v>
      </c>
      <c r="D51" s="117" t="s">
        <v>571</v>
      </c>
      <c r="E51" s="145" t="s">
        <v>590</v>
      </c>
      <c r="F51" s="145" t="s">
        <v>573</v>
      </c>
      <c r="G51" s="145" t="s">
        <v>591</v>
      </c>
      <c r="H51" s="119" t="s">
        <v>575</v>
      </c>
      <c r="I51" s="120">
        <v>750000</v>
      </c>
      <c r="J51" s="119" t="s">
        <v>576</v>
      </c>
      <c r="K51" s="119" t="s">
        <v>445</v>
      </c>
      <c r="L51" s="119" t="s">
        <v>577</v>
      </c>
      <c r="M51" s="117"/>
      <c r="N51" s="67"/>
      <c r="O51" s="67"/>
      <c r="P51" s="67" t="s">
        <v>58</v>
      </c>
      <c r="Q51" s="67"/>
      <c r="R51" s="67"/>
      <c r="S51" s="69"/>
      <c r="T51" s="160" t="s">
        <v>592</v>
      </c>
      <c r="U51" s="160" t="s">
        <v>593</v>
      </c>
      <c r="V51" s="160" t="s">
        <v>594</v>
      </c>
      <c r="W51" s="160" t="s">
        <v>595</v>
      </c>
      <c r="X51" s="161"/>
      <c r="Y51" s="161"/>
      <c r="Z51" s="161"/>
      <c r="AA51" s="161"/>
      <c r="AB51" s="161"/>
      <c r="AC51" s="161"/>
      <c r="AD51" s="161"/>
      <c r="AE51" s="161"/>
      <c r="AF51" s="160" t="s">
        <v>596</v>
      </c>
      <c r="AG51" s="161"/>
      <c r="AH51" s="161"/>
      <c r="AI51" s="161"/>
      <c r="AJ51" s="18"/>
    </row>
    <row r="52" spans="1:36" ht="154.5" customHeight="1" x14ac:dyDescent="0.25">
      <c r="A52" s="421"/>
      <c r="B52" s="49" t="s">
        <v>597</v>
      </c>
      <c r="C52" s="116" t="s">
        <v>598</v>
      </c>
      <c r="D52" s="117" t="s">
        <v>571</v>
      </c>
      <c r="E52" s="145" t="s">
        <v>599</v>
      </c>
      <c r="F52" s="145" t="s">
        <v>573</v>
      </c>
      <c r="G52" s="145" t="s">
        <v>591</v>
      </c>
      <c r="H52" s="119" t="s">
        <v>575</v>
      </c>
      <c r="I52" s="120">
        <v>750000</v>
      </c>
      <c r="J52" s="119" t="s">
        <v>576</v>
      </c>
      <c r="K52" s="119" t="s">
        <v>445</v>
      </c>
      <c r="L52" s="119" t="s">
        <v>577</v>
      </c>
      <c r="M52" s="117"/>
      <c r="N52" s="67"/>
      <c r="O52" s="67"/>
      <c r="P52" s="67" t="s">
        <v>58</v>
      </c>
      <c r="Q52" s="67"/>
      <c r="R52" s="67"/>
      <c r="S52" s="69"/>
      <c r="T52" s="160" t="s">
        <v>600</v>
      </c>
      <c r="U52" s="161" t="s">
        <v>601</v>
      </c>
      <c r="V52" s="161" t="s">
        <v>602</v>
      </c>
      <c r="W52" s="160" t="s">
        <v>603</v>
      </c>
      <c r="X52" s="160"/>
      <c r="Y52" s="161"/>
      <c r="Z52" s="161"/>
      <c r="AA52" s="161"/>
      <c r="AB52" s="161"/>
      <c r="AC52" s="161"/>
      <c r="AD52" s="161"/>
      <c r="AE52" s="161"/>
      <c r="AF52" s="166" t="s">
        <v>604</v>
      </c>
      <c r="AG52" s="161"/>
      <c r="AH52" s="161"/>
      <c r="AI52" s="161"/>
      <c r="AJ52" s="18"/>
    </row>
    <row r="53" spans="1:36" ht="123" customHeight="1" x14ac:dyDescent="0.25">
      <c r="A53" s="421"/>
      <c r="B53" s="49" t="s">
        <v>605</v>
      </c>
      <c r="C53" s="133" t="s">
        <v>606</v>
      </c>
      <c r="D53" s="117" t="s">
        <v>607</v>
      </c>
      <c r="E53" s="145" t="s">
        <v>608</v>
      </c>
      <c r="F53" s="145" t="s">
        <v>609</v>
      </c>
      <c r="G53" s="145" t="s">
        <v>591</v>
      </c>
      <c r="H53" s="119" t="s">
        <v>575</v>
      </c>
      <c r="I53" s="120">
        <v>125000</v>
      </c>
      <c r="J53" s="119" t="s">
        <v>610</v>
      </c>
      <c r="K53" s="119" t="s">
        <v>577</v>
      </c>
      <c r="L53" s="119" t="s">
        <v>577</v>
      </c>
      <c r="M53" s="117"/>
      <c r="N53" s="67" t="s">
        <v>58</v>
      </c>
      <c r="O53" s="67"/>
      <c r="P53" s="67"/>
      <c r="Q53" s="67"/>
      <c r="R53" s="67"/>
      <c r="S53" s="69"/>
      <c r="T53" s="160"/>
      <c r="U53" s="161"/>
      <c r="V53" s="161"/>
      <c r="W53" s="161" t="s">
        <v>611</v>
      </c>
      <c r="X53" s="160" t="s">
        <v>612</v>
      </c>
      <c r="Y53" s="161"/>
      <c r="Z53" s="161"/>
      <c r="AA53" s="161"/>
      <c r="AB53" s="161"/>
      <c r="AC53" s="161"/>
      <c r="AD53" s="161"/>
      <c r="AE53" s="161"/>
      <c r="AF53" s="160" t="s">
        <v>613</v>
      </c>
      <c r="AG53" s="161"/>
      <c r="AH53" s="161"/>
      <c r="AI53" s="161"/>
      <c r="AJ53" s="18"/>
    </row>
    <row r="54" spans="1:36" ht="120" customHeight="1" x14ac:dyDescent="0.25">
      <c r="A54" s="422"/>
      <c r="B54" s="49" t="s">
        <v>614</v>
      </c>
      <c r="C54" s="116" t="s">
        <v>615</v>
      </c>
      <c r="D54" s="117" t="s">
        <v>616</v>
      </c>
      <c r="E54" s="145" t="s">
        <v>617</v>
      </c>
      <c r="F54" s="145" t="s">
        <v>609</v>
      </c>
      <c r="G54" s="145" t="s">
        <v>591</v>
      </c>
      <c r="H54" s="119" t="s">
        <v>575</v>
      </c>
      <c r="I54" s="120">
        <v>25000</v>
      </c>
      <c r="J54" s="117" t="s">
        <v>618</v>
      </c>
      <c r="K54" s="119" t="s">
        <v>577</v>
      </c>
      <c r="L54" s="119" t="s">
        <v>577</v>
      </c>
      <c r="M54" s="117" t="s">
        <v>619</v>
      </c>
      <c r="N54" s="67" t="s">
        <v>58</v>
      </c>
      <c r="O54" s="67"/>
      <c r="P54" s="67"/>
      <c r="Q54" s="67"/>
      <c r="R54" s="67"/>
      <c r="S54" s="69"/>
      <c r="T54" s="160" t="s">
        <v>620</v>
      </c>
      <c r="U54" s="160" t="s">
        <v>621</v>
      </c>
      <c r="V54" s="161" t="s">
        <v>622</v>
      </c>
      <c r="W54" s="160" t="s">
        <v>623</v>
      </c>
      <c r="X54" s="160" t="s">
        <v>624</v>
      </c>
      <c r="Y54" s="161"/>
      <c r="Z54" s="161" t="s">
        <v>625</v>
      </c>
      <c r="AA54" s="161"/>
      <c r="AB54" s="160" t="s">
        <v>626</v>
      </c>
      <c r="AC54" s="161"/>
      <c r="AD54" s="161"/>
      <c r="AE54" s="161"/>
      <c r="AF54" s="160" t="s">
        <v>627</v>
      </c>
      <c r="AG54" s="161"/>
      <c r="AH54" s="161"/>
      <c r="AI54" s="161"/>
      <c r="AJ54" s="18"/>
    </row>
    <row r="55" spans="1:36" ht="202.5" customHeight="1" x14ac:dyDescent="0.25">
      <c r="A55" s="420" t="s">
        <v>628</v>
      </c>
      <c r="B55" s="49" t="s">
        <v>629</v>
      </c>
      <c r="C55" s="116" t="s">
        <v>630</v>
      </c>
      <c r="D55" s="117" t="s">
        <v>631</v>
      </c>
      <c r="E55" s="117" t="s">
        <v>632</v>
      </c>
      <c r="F55" s="118">
        <v>43678</v>
      </c>
      <c r="G55" s="118">
        <v>45474</v>
      </c>
      <c r="H55" s="119" t="s">
        <v>348</v>
      </c>
      <c r="I55" s="120">
        <v>500000</v>
      </c>
      <c r="J55" s="119" t="s">
        <v>633</v>
      </c>
      <c r="K55" s="119" t="s">
        <v>634</v>
      </c>
      <c r="L55" s="119" t="s">
        <v>635</v>
      </c>
      <c r="M55" s="117" t="s">
        <v>636</v>
      </c>
      <c r="N55" s="67"/>
      <c r="O55" s="67"/>
      <c r="P55" s="67"/>
      <c r="Q55" s="67" t="s">
        <v>58</v>
      </c>
      <c r="R55" s="67"/>
      <c r="S55" s="69"/>
      <c r="T55" s="160" t="s">
        <v>637</v>
      </c>
      <c r="U55" s="160" t="s">
        <v>638</v>
      </c>
      <c r="V55" s="161"/>
      <c r="W55" s="160" t="s">
        <v>639</v>
      </c>
      <c r="X55" s="162" t="s">
        <v>640</v>
      </c>
      <c r="Y55" s="161"/>
      <c r="Z55" s="160" t="s">
        <v>641</v>
      </c>
      <c r="AA55" s="161"/>
      <c r="AB55" s="161"/>
      <c r="AC55" s="161"/>
      <c r="AD55" s="161"/>
      <c r="AE55" s="161"/>
      <c r="AF55" s="160" t="s">
        <v>642</v>
      </c>
      <c r="AG55" s="160" t="s">
        <v>643</v>
      </c>
      <c r="AH55" s="161"/>
      <c r="AI55" s="160" t="s">
        <v>644</v>
      </c>
      <c r="AJ55" s="18"/>
    </row>
    <row r="56" spans="1:36" ht="163.5" customHeight="1" x14ac:dyDescent="0.25">
      <c r="A56" s="421"/>
      <c r="B56" s="49" t="s">
        <v>645</v>
      </c>
      <c r="C56" s="116" t="s">
        <v>646</v>
      </c>
      <c r="D56" s="117" t="s">
        <v>647</v>
      </c>
      <c r="E56" s="117" t="s">
        <v>632</v>
      </c>
      <c r="F56" s="118">
        <v>43678</v>
      </c>
      <c r="G56" s="118">
        <v>45474</v>
      </c>
      <c r="H56" s="119" t="s">
        <v>648</v>
      </c>
      <c r="I56" s="121">
        <v>300000</v>
      </c>
      <c r="J56" s="119" t="s">
        <v>649</v>
      </c>
      <c r="K56" s="119" t="s">
        <v>650</v>
      </c>
      <c r="L56" s="119" t="s">
        <v>367</v>
      </c>
      <c r="M56" s="117"/>
      <c r="N56" s="67"/>
      <c r="O56" s="67" t="s">
        <v>58</v>
      </c>
      <c r="P56" s="67"/>
      <c r="Q56" s="67"/>
      <c r="R56" s="67"/>
      <c r="S56" s="69"/>
      <c r="T56" s="161"/>
      <c r="U56" s="161"/>
      <c r="V56" s="161" t="s">
        <v>651</v>
      </c>
      <c r="W56" s="160" t="s">
        <v>652</v>
      </c>
      <c r="X56" s="161"/>
      <c r="Y56" s="161"/>
      <c r="Z56" s="161"/>
      <c r="AA56" s="161"/>
      <c r="AB56" s="161"/>
      <c r="AC56" s="161"/>
      <c r="AD56" s="161"/>
      <c r="AE56" s="161"/>
      <c r="AF56" s="161"/>
      <c r="AG56" s="161"/>
      <c r="AH56" s="161"/>
      <c r="AI56" s="161"/>
      <c r="AJ56" s="18"/>
    </row>
    <row r="57" spans="1:36" ht="82.5" customHeight="1" x14ac:dyDescent="0.25">
      <c r="A57" s="421"/>
      <c r="B57" s="49" t="s">
        <v>653</v>
      </c>
      <c r="C57" s="116" t="s">
        <v>654</v>
      </c>
      <c r="D57" s="117" t="s">
        <v>655</v>
      </c>
      <c r="E57" s="117" t="s">
        <v>656</v>
      </c>
      <c r="F57" s="118">
        <v>43678</v>
      </c>
      <c r="G57" s="118">
        <v>44743</v>
      </c>
      <c r="H57" s="119" t="s">
        <v>541</v>
      </c>
      <c r="I57" s="120">
        <v>100000</v>
      </c>
      <c r="J57" s="119" t="s">
        <v>657</v>
      </c>
      <c r="K57" s="119" t="s">
        <v>658</v>
      </c>
      <c r="L57" s="119" t="s">
        <v>487</v>
      </c>
      <c r="M57" s="117"/>
      <c r="N57" s="67"/>
      <c r="O57" s="67" t="s">
        <v>58</v>
      </c>
      <c r="P57" s="67"/>
      <c r="Q57" s="67"/>
      <c r="R57" s="67"/>
      <c r="S57" s="69"/>
      <c r="T57" s="160" t="s">
        <v>659</v>
      </c>
      <c r="U57" s="160" t="s">
        <v>660</v>
      </c>
      <c r="V57" s="161" t="s">
        <v>661</v>
      </c>
      <c r="W57" s="160" t="s">
        <v>662</v>
      </c>
      <c r="X57" s="160" t="s">
        <v>663</v>
      </c>
      <c r="Y57" s="161"/>
      <c r="Z57" s="161"/>
      <c r="AA57" s="161"/>
      <c r="AB57" s="161"/>
      <c r="AC57" s="161" t="s">
        <v>664</v>
      </c>
      <c r="AD57" s="161"/>
      <c r="AE57" s="161"/>
      <c r="AF57" s="161"/>
      <c r="AG57" s="161"/>
      <c r="AH57" s="161"/>
      <c r="AI57" s="160" t="s">
        <v>665</v>
      </c>
      <c r="AJ57" s="18"/>
    </row>
    <row r="58" spans="1:36" ht="113.25" customHeight="1" x14ac:dyDescent="0.25">
      <c r="A58" s="421"/>
      <c r="B58" s="49" t="s">
        <v>666</v>
      </c>
      <c r="C58" s="116" t="s">
        <v>667</v>
      </c>
      <c r="D58" s="117" t="s">
        <v>668</v>
      </c>
      <c r="E58" s="117" t="s">
        <v>669</v>
      </c>
      <c r="F58" s="118">
        <v>43678</v>
      </c>
      <c r="G58" s="118">
        <v>44378</v>
      </c>
      <c r="H58" s="119" t="s">
        <v>670</v>
      </c>
      <c r="I58" s="120">
        <v>50000</v>
      </c>
      <c r="J58" s="119" t="s">
        <v>671</v>
      </c>
      <c r="K58" s="119" t="s">
        <v>672</v>
      </c>
      <c r="L58" s="119" t="s">
        <v>487</v>
      </c>
      <c r="M58" s="117"/>
      <c r="N58" s="67"/>
      <c r="O58" s="67"/>
      <c r="P58" s="67" t="s">
        <v>58</v>
      </c>
      <c r="Q58" s="67"/>
      <c r="R58" s="67"/>
      <c r="S58" s="69"/>
      <c r="T58" s="160" t="s">
        <v>673</v>
      </c>
      <c r="U58" s="160" t="s">
        <v>674</v>
      </c>
      <c r="V58" s="160" t="s">
        <v>675</v>
      </c>
      <c r="W58" s="160" t="s">
        <v>676</v>
      </c>
      <c r="X58" s="161"/>
      <c r="Y58" s="161"/>
      <c r="Z58" s="161"/>
      <c r="AA58" s="161"/>
      <c r="AB58" s="161"/>
      <c r="AC58" s="166" t="s">
        <v>677</v>
      </c>
      <c r="AD58" s="161"/>
      <c r="AE58" s="161"/>
      <c r="AF58" s="163" t="s">
        <v>678</v>
      </c>
      <c r="AG58" s="161"/>
      <c r="AH58" s="161"/>
      <c r="AI58" s="161" t="s">
        <v>679</v>
      </c>
      <c r="AJ58" s="18"/>
    </row>
    <row r="59" spans="1:36" ht="162.75" customHeight="1" x14ac:dyDescent="0.25">
      <c r="A59" s="421"/>
      <c r="B59" s="49" t="s">
        <v>680</v>
      </c>
      <c r="C59" s="116" t="s">
        <v>681</v>
      </c>
      <c r="D59" s="117" t="s">
        <v>682</v>
      </c>
      <c r="E59" s="117" t="s">
        <v>683</v>
      </c>
      <c r="F59" s="118">
        <v>43678</v>
      </c>
      <c r="G59" s="118">
        <v>44013</v>
      </c>
      <c r="H59" s="119" t="s">
        <v>541</v>
      </c>
      <c r="I59" s="120">
        <v>5000</v>
      </c>
      <c r="J59" s="119" t="s">
        <v>684</v>
      </c>
      <c r="K59" s="119" t="s">
        <v>487</v>
      </c>
      <c r="L59" s="119" t="s">
        <v>487</v>
      </c>
      <c r="M59" s="117" t="s">
        <v>685</v>
      </c>
      <c r="N59" s="67"/>
      <c r="O59" s="67" t="s">
        <v>58</v>
      </c>
      <c r="P59" s="67"/>
      <c r="Q59" s="67"/>
      <c r="R59" s="67"/>
      <c r="S59" s="69"/>
      <c r="T59" s="160" t="s">
        <v>686</v>
      </c>
      <c r="U59" s="160" t="s">
        <v>687</v>
      </c>
      <c r="V59" s="160" t="s">
        <v>688</v>
      </c>
      <c r="W59" s="160" t="s">
        <v>689</v>
      </c>
      <c r="X59" s="160" t="s">
        <v>690</v>
      </c>
      <c r="Y59" s="161"/>
      <c r="Z59" s="161"/>
      <c r="AA59" s="161"/>
      <c r="AB59" s="161"/>
      <c r="AC59" s="169" t="s">
        <v>691</v>
      </c>
      <c r="AD59" s="161"/>
      <c r="AE59" s="161"/>
      <c r="AF59" s="160" t="s">
        <v>692</v>
      </c>
      <c r="AG59" s="161"/>
      <c r="AH59" s="161"/>
      <c r="AI59" s="160"/>
      <c r="AJ59" s="18"/>
    </row>
    <row r="60" spans="1:36" ht="125.25" customHeight="1" x14ac:dyDescent="0.25">
      <c r="A60" s="421"/>
      <c r="B60" s="49" t="s">
        <v>693</v>
      </c>
      <c r="C60" s="116" t="s">
        <v>694</v>
      </c>
      <c r="D60" s="117" t="s">
        <v>695</v>
      </c>
      <c r="E60" s="117" t="s">
        <v>696</v>
      </c>
      <c r="F60" s="118">
        <v>43678</v>
      </c>
      <c r="G60" s="118">
        <v>45474</v>
      </c>
      <c r="H60" s="119" t="s">
        <v>348</v>
      </c>
      <c r="I60" s="120">
        <v>20000</v>
      </c>
      <c r="J60" s="119" t="s">
        <v>697</v>
      </c>
      <c r="K60" s="119" t="s">
        <v>698</v>
      </c>
      <c r="L60" s="119" t="s">
        <v>86</v>
      </c>
      <c r="M60" s="117" t="s">
        <v>699</v>
      </c>
      <c r="N60" s="67"/>
      <c r="O60" s="67"/>
      <c r="P60" s="67" t="s">
        <v>58</v>
      </c>
      <c r="Q60" s="67"/>
      <c r="R60" s="67"/>
      <c r="S60" s="69"/>
      <c r="T60" s="160" t="s">
        <v>700</v>
      </c>
      <c r="U60" s="161"/>
      <c r="V60" s="160" t="s">
        <v>701</v>
      </c>
      <c r="W60" s="160" t="s">
        <v>702</v>
      </c>
      <c r="X60" s="161"/>
      <c r="Y60" s="161"/>
      <c r="Z60" s="161"/>
      <c r="AA60" s="161"/>
      <c r="AB60" s="161"/>
      <c r="AC60" s="161"/>
      <c r="AD60" s="161"/>
      <c r="AE60" s="161"/>
      <c r="AF60" s="160" t="s">
        <v>703</v>
      </c>
      <c r="AG60" s="161"/>
      <c r="AH60" s="161"/>
      <c r="AI60" s="161"/>
      <c r="AJ60" s="18"/>
    </row>
    <row r="61" spans="1:36" ht="141" customHeight="1" x14ac:dyDescent="0.25">
      <c r="A61" s="422"/>
      <c r="B61" s="49" t="s">
        <v>704</v>
      </c>
      <c r="C61" s="116" t="s">
        <v>705</v>
      </c>
      <c r="D61" s="117" t="s">
        <v>706</v>
      </c>
      <c r="E61" s="117" t="s">
        <v>707</v>
      </c>
      <c r="F61" s="118">
        <v>43678</v>
      </c>
      <c r="G61" s="118">
        <v>44378</v>
      </c>
      <c r="H61" s="119" t="s">
        <v>670</v>
      </c>
      <c r="I61" s="120">
        <v>50000</v>
      </c>
      <c r="J61" s="119" t="s">
        <v>708</v>
      </c>
      <c r="K61" s="119" t="s">
        <v>709</v>
      </c>
      <c r="L61" s="119" t="s">
        <v>86</v>
      </c>
      <c r="M61" s="117"/>
      <c r="N61" s="67"/>
      <c r="O61" s="67"/>
      <c r="P61" s="67" t="s">
        <v>58</v>
      </c>
      <c r="Q61" s="67"/>
      <c r="R61" s="67"/>
      <c r="S61" s="69"/>
      <c r="T61" s="160" t="s">
        <v>710</v>
      </c>
      <c r="U61" s="160" t="s">
        <v>711</v>
      </c>
      <c r="V61" s="160" t="s">
        <v>712</v>
      </c>
      <c r="W61" s="160" t="s">
        <v>713</v>
      </c>
      <c r="X61" s="160" t="s">
        <v>714</v>
      </c>
      <c r="Y61" s="161"/>
      <c r="Z61" s="161"/>
      <c r="AA61" s="161"/>
      <c r="AB61" s="161"/>
      <c r="AC61" s="163" t="s">
        <v>715</v>
      </c>
      <c r="AD61" s="161"/>
      <c r="AE61" s="161"/>
      <c r="AF61" s="160" t="s">
        <v>716</v>
      </c>
      <c r="AG61" s="163" t="s">
        <v>717</v>
      </c>
      <c r="AH61" s="161"/>
      <c r="AI61" s="161"/>
      <c r="AJ61" s="18"/>
    </row>
    <row r="62" spans="1:36" ht="143.25" customHeight="1" x14ac:dyDescent="0.25">
      <c r="A62" s="420" t="s">
        <v>718</v>
      </c>
      <c r="B62" s="49" t="s">
        <v>719</v>
      </c>
      <c r="C62" s="116" t="s">
        <v>720</v>
      </c>
      <c r="D62" s="117" t="s">
        <v>721</v>
      </c>
      <c r="E62" s="117" t="s">
        <v>722</v>
      </c>
      <c r="F62" s="118">
        <v>43678</v>
      </c>
      <c r="G62" s="118">
        <v>45474</v>
      </c>
      <c r="H62" s="119" t="s">
        <v>723</v>
      </c>
      <c r="I62" s="120">
        <v>500000</v>
      </c>
      <c r="J62" s="117" t="s">
        <v>724</v>
      </c>
      <c r="K62" s="119" t="s">
        <v>725</v>
      </c>
      <c r="L62" s="119" t="s">
        <v>544</v>
      </c>
      <c r="M62" s="117" t="s">
        <v>726</v>
      </c>
      <c r="N62" s="67"/>
      <c r="O62" s="67"/>
      <c r="P62" s="67"/>
      <c r="Q62" s="67" t="s">
        <v>58</v>
      </c>
      <c r="R62" s="67"/>
      <c r="S62" s="69"/>
      <c r="T62" s="160" t="s">
        <v>727</v>
      </c>
      <c r="U62" s="160" t="s">
        <v>728</v>
      </c>
      <c r="V62" s="160"/>
      <c r="W62" s="163" t="s">
        <v>729</v>
      </c>
      <c r="X62" s="160" t="s">
        <v>730</v>
      </c>
      <c r="Y62" s="161"/>
      <c r="Z62" s="161"/>
      <c r="AA62" s="161"/>
      <c r="AB62" s="161"/>
      <c r="AC62" s="161"/>
      <c r="AD62" s="160" t="s">
        <v>731</v>
      </c>
      <c r="AE62" s="161"/>
      <c r="AF62" s="160" t="s">
        <v>732</v>
      </c>
      <c r="AG62" s="160" t="s">
        <v>733</v>
      </c>
      <c r="AH62" s="161"/>
      <c r="AI62" s="161"/>
      <c r="AJ62" s="18"/>
    </row>
    <row r="63" spans="1:36" ht="170.25" customHeight="1" x14ac:dyDescent="0.25">
      <c r="A63" s="421"/>
      <c r="B63" s="49" t="s">
        <v>734</v>
      </c>
      <c r="C63" s="116" t="s">
        <v>735</v>
      </c>
      <c r="D63" s="117" t="s">
        <v>736</v>
      </c>
      <c r="E63" s="117" t="s">
        <v>722</v>
      </c>
      <c r="F63" s="118">
        <v>43678</v>
      </c>
      <c r="G63" s="118">
        <v>45474</v>
      </c>
      <c r="H63" s="117" t="s">
        <v>737</v>
      </c>
      <c r="I63" s="120">
        <v>500000</v>
      </c>
      <c r="J63" s="117" t="s">
        <v>738</v>
      </c>
      <c r="K63" s="117" t="s">
        <v>739</v>
      </c>
      <c r="L63" s="119" t="s">
        <v>544</v>
      </c>
      <c r="M63" s="117" t="s">
        <v>726</v>
      </c>
      <c r="N63" s="67"/>
      <c r="O63" s="67"/>
      <c r="P63" s="67"/>
      <c r="Q63" s="67" t="s">
        <v>58</v>
      </c>
      <c r="R63" s="67"/>
      <c r="S63" s="69"/>
      <c r="T63" s="160" t="s">
        <v>740</v>
      </c>
      <c r="U63" s="161" t="s">
        <v>741</v>
      </c>
      <c r="V63" s="160"/>
      <c r="W63" s="160" t="s">
        <v>742</v>
      </c>
      <c r="X63" s="160" t="s">
        <v>743</v>
      </c>
      <c r="Y63" s="161"/>
      <c r="Z63" s="160"/>
      <c r="AA63" s="161"/>
      <c r="AB63" s="161"/>
      <c r="AC63" s="161"/>
      <c r="AD63" s="161"/>
      <c r="AE63" s="161"/>
      <c r="AF63" s="160" t="s">
        <v>744</v>
      </c>
      <c r="AG63" s="160" t="s">
        <v>745</v>
      </c>
      <c r="AH63" s="161"/>
      <c r="AI63" s="160" t="s">
        <v>746</v>
      </c>
      <c r="AJ63" s="18"/>
    </row>
    <row r="64" spans="1:36" ht="122.25" customHeight="1" x14ac:dyDescent="0.25">
      <c r="A64" s="421"/>
      <c r="B64" s="49" t="s">
        <v>747</v>
      </c>
      <c r="C64" s="116" t="s">
        <v>748</v>
      </c>
      <c r="D64" s="117" t="s">
        <v>749</v>
      </c>
      <c r="E64" s="117" t="s">
        <v>750</v>
      </c>
      <c r="F64" s="118">
        <v>43678</v>
      </c>
      <c r="G64" s="118">
        <v>44562</v>
      </c>
      <c r="H64" s="117" t="s">
        <v>751</v>
      </c>
      <c r="I64" s="120">
        <v>50000</v>
      </c>
      <c r="J64" s="117" t="s">
        <v>752</v>
      </c>
      <c r="K64" s="119" t="s">
        <v>753</v>
      </c>
      <c r="L64" s="119" t="s">
        <v>754</v>
      </c>
      <c r="M64" s="117"/>
      <c r="N64" s="67"/>
      <c r="O64" s="67"/>
      <c r="P64" s="67"/>
      <c r="Q64" s="67" t="s">
        <v>58</v>
      </c>
      <c r="R64" s="67"/>
      <c r="S64" s="69"/>
      <c r="T64" s="160" t="s">
        <v>755</v>
      </c>
      <c r="U64" s="160" t="s">
        <v>756</v>
      </c>
      <c r="V64" s="161"/>
      <c r="W64" s="161" t="s">
        <v>757</v>
      </c>
      <c r="X64" s="160" t="s">
        <v>758</v>
      </c>
      <c r="Y64" s="161"/>
      <c r="Z64" s="161"/>
      <c r="AA64" s="161"/>
      <c r="AB64" s="161"/>
      <c r="AC64" s="161"/>
      <c r="AD64" s="161"/>
      <c r="AE64" s="161"/>
      <c r="AF64" s="161" t="s">
        <v>759</v>
      </c>
      <c r="AG64" s="161"/>
      <c r="AH64" s="161"/>
      <c r="AI64" s="161"/>
      <c r="AJ64" s="18"/>
    </row>
    <row r="65" spans="1:36" ht="187.5" customHeight="1" x14ac:dyDescent="0.25">
      <c r="A65" s="421"/>
      <c r="B65" s="49" t="s">
        <v>760</v>
      </c>
      <c r="C65" s="116" t="s">
        <v>761</v>
      </c>
      <c r="D65" s="117" t="s">
        <v>762</v>
      </c>
      <c r="E65" s="117" t="s">
        <v>763</v>
      </c>
      <c r="F65" s="118">
        <v>43678</v>
      </c>
      <c r="G65" s="118">
        <v>44743</v>
      </c>
      <c r="H65" s="117" t="s">
        <v>764</v>
      </c>
      <c r="I65" s="120">
        <v>150000</v>
      </c>
      <c r="J65" s="119" t="s">
        <v>765</v>
      </c>
      <c r="K65" s="119" t="s">
        <v>351</v>
      </c>
      <c r="L65" s="119" t="s">
        <v>351</v>
      </c>
      <c r="M65" s="117"/>
      <c r="N65" s="67"/>
      <c r="O65" s="67"/>
      <c r="P65" s="67"/>
      <c r="Q65" s="67" t="s">
        <v>58</v>
      </c>
      <c r="R65" s="67"/>
      <c r="S65" s="69"/>
      <c r="T65" s="160" t="s">
        <v>766</v>
      </c>
      <c r="U65" s="160" t="s">
        <v>767</v>
      </c>
      <c r="V65" s="160"/>
      <c r="W65" s="161" t="s">
        <v>768</v>
      </c>
      <c r="X65" s="160" t="s">
        <v>769</v>
      </c>
      <c r="Y65" s="161"/>
      <c r="Z65" s="161"/>
      <c r="AA65" s="161"/>
      <c r="AB65" s="161"/>
      <c r="AC65" s="161"/>
      <c r="AD65" s="161"/>
      <c r="AE65" s="161"/>
      <c r="AF65" s="160" t="s">
        <v>770</v>
      </c>
      <c r="AG65" s="161"/>
      <c r="AH65" s="161"/>
      <c r="AI65" s="161"/>
      <c r="AJ65" s="18"/>
    </row>
    <row r="66" spans="1:36" ht="92.25" customHeight="1" x14ac:dyDescent="0.25">
      <c r="A66" s="421"/>
      <c r="B66" s="49" t="s">
        <v>771</v>
      </c>
      <c r="C66" s="116" t="s">
        <v>772</v>
      </c>
      <c r="D66" s="117" t="s">
        <v>773</v>
      </c>
      <c r="E66" s="117" t="s">
        <v>774</v>
      </c>
      <c r="F66" s="118">
        <v>43678</v>
      </c>
      <c r="G66" s="118">
        <v>44197</v>
      </c>
      <c r="H66" s="117" t="s">
        <v>775</v>
      </c>
      <c r="I66" s="121">
        <v>50000</v>
      </c>
      <c r="J66" s="117" t="s">
        <v>776</v>
      </c>
      <c r="K66" s="119" t="s">
        <v>577</v>
      </c>
      <c r="L66" s="119" t="s">
        <v>338</v>
      </c>
      <c r="M66" s="117"/>
      <c r="N66" s="67"/>
      <c r="O66" s="67" t="s">
        <v>58</v>
      </c>
      <c r="P66" s="67"/>
      <c r="Q66" s="67"/>
      <c r="R66" s="67"/>
      <c r="S66" s="69"/>
      <c r="T66" s="160" t="s">
        <v>777</v>
      </c>
      <c r="U66" s="161"/>
      <c r="V66" s="161" t="s">
        <v>778</v>
      </c>
      <c r="W66" s="160" t="s">
        <v>779</v>
      </c>
      <c r="X66" s="160" t="s">
        <v>780</v>
      </c>
      <c r="Y66" s="161"/>
      <c r="Z66" s="161"/>
      <c r="AA66" s="161"/>
      <c r="AB66" s="163" t="s">
        <v>781</v>
      </c>
      <c r="AC66" s="160" t="s">
        <v>782</v>
      </c>
      <c r="AD66" s="161"/>
      <c r="AE66" s="161"/>
      <c r="AF66" s="161"/>
      <c r="AG66" s="166" t="s">
        <v>783</v>
      </c>
      <c r="AH66" s="161"/>
      <c r="AI66" s="161"/>
      <c r="AJ66" s="18"/>
    </row>
    <row r="67" spans="1:36" ht="81.75" customHeight="1" x14ac:dyDescent="0.25">
      <c r="A67" s="421"/>
      <c r="B67" s="49" t="s">
        <v>784</v>
      </c>
      <c r="C67" s="116" t="s">
        <v>785</v>
      </c>
      <c r="D67" s="117" t="s">
        <v>786</v>
      </c>
      <c r="E67" s="117" t="s">
        <v>787</v>
      </c>
      <c r="F67" s="118">
        <v>43678</v>
      </c>
      <c r="G67" s="118">
        <v>44562</v>
      </c>
      <c r="H67" s="117" t="s">
        <v>788</v>
      </c>
      <c r="I67" s="120">
        <v>0</v>
      </c>
      <c r="J67" s="119" t="s">
        <v>789</v>
      </c>
      <c r="K67" s="119" t="s">
        <v>577</v>
      </c>
      <c r="L67" s="119" t="s">
        <v>577</v>
      </c>
      <c r="M67" s="117" t="s">
        <v>790</v>
      </c>
      <c r="N67" s="67"/>
      <c r="O67" s="67"/>
      <c r="P67" s="67" t="s">
        <v>58</v>
      </c>
      <c r="Q67" s="67"/>
      <c r="R67" s="67"/>
      <c r="S67" s="69"/>
      <c r="T67" s="160" t="s">
        <v>791</v>
      </c>
      <c r="U67" s="160" t="s">
        <v>792</v>
      </c>
      <c r="V67" s="160" t="s">
        <v>793</v>
      </c>
      <c r="W67" s="160" t="s">
        <v>794</v>
      </c>
      <c r="X67" s="161"/>
      <c r="Y67" s="161"/>
      <c r="Z67" s="161"/>
      <c r="AA67" s="161"/>
      <c r="AB67" s="161"/>
      <c r="AC67" s="160" t="s">
        <v>795</v>
      </c>
      <c r="AD67" s="161"/>
      <c r="AE67" s="161"/>
      <c r="AF67" s="161"/>
      <c r="AG67" s="161"/>
      <c r="AH67" s="161"/>
      <c r="AI67" s="160" t="s">
        <v>796</v>
      </c>
      <c r="AJ67" s="18"/>
    </row>
    <row r="68" spans="1:36" ht="140.25" customHeight="1" x14ac:dyDescent="0.25">
      <c r="A68" s="421"/>
      <c r="B68" s="49" t="s">
        <v>797</v>
      </c>
      <c r="C68" s="116" t="s">
        <v>798</v>
      </c>
      <c r="D68" s="117" t="s">
        <v>799</v>
      </c>
      <c r="E68" s="117" t="s">
        <v>787</v>
      </c>
      <c r="F68" s="118">
        <v>43678</v>
      </c>
      <c r="G68" s="118">
        <v>44197</v>
      </c>
      <c r="H68" s="117" t="s">
        <v>670</v>
      </c>
      <c r="I68" s="120">
        <v>50000</v>
      </c>
      <c r="J68" s="119" t="s">
        <v>800</v>
      </c>
      <c r="K68" s="119" t="s">
        <v>672</v>
      </c>
      <c r="L68" s="119" t="s">
        <v>577</v>
      </c>
      <c r="M68" s="117" t="s">
        <v>801</v>
      </c>
      <c r="N68" s="67"/>
      <c r="O68" s="67"/>
      <c r="P68" s="67" t="s">
        <v>58</v>
      </c>
      <c r="Q68" s="67"/>
      <c r="R68" s="67"/>
      <c r="S68" s="69"/>
      <c r="T68" s="163" t="s">
        <v>802</v>
      </c>
      <c r="U68" s="160" t="s">
        <v>803</v>
      </c>
      <c r="V68" s="160" t="s">
        <v>804</v>
      </c>
      <c r="W68" s="163" t="s">
        <v>805</v>
      </c>
      <c r="X68" s="161"/>
      <c r="Y68" s="161"/>
      <c r="Z68" s="161"/>
      <c r="AA68" s="161"/>
      <c r="AB68" s="161"/>
      <c r="AC68" s="163" t="s">
        <v>806</v>
      </c>
      <c r="AD68" s="161"/>
      <c r="AE68" s="161"/>
      <c r="AF68" s="160" t="s">
        <v>807</v>
      </c>
      <c r="AG68" s="161"/>
      <c r="AH68" s="161"/>
      <c r="AI68" s="161"/>
      <c r="AJ68" s="18"/>
    </row>
    <row r="69" spans="1:36" ht="171" customHeight="1" x14ac:dyDescent="0.25">
      <c r="A69" s="421"/>
      <c r="B69" s="49" t="s">
        <v>808</v>
      </c>
      <c r="C69" s="116" t="s">
        <v>809</v>
      </c>
      <c r="D69" s="117" t="s">
        <v>810</v>
      </c>
      <c r="E69" s="117" t="s">
        <v>811</v>
      </c>
      <c r="F69" s="118">
        <v>43678</v>
      </c>
      <c r="G69" s="118">
        <v>43739</v>
      </c>
      <c r="H69" s="117" t="s">
        <v>764</v>
      </c>
      <c r="I69" s="120">
        <v>0</v>
      </c>
      <c r="J69" s="119" t="s">
        <v>812</v>
      </c>
      <c r="K69" s="119" t="s">
        <v>351</v>
      </c>
      <c r="L69" s="119" t="s">
        <v>351</v>
      </c>
      <c r="M69" s="117"/>
      <c r="N69" s="67"/>
      <c r="O69" s="67" t="s">
        <v>58</v>
      </c>
      <c r="P69" s="67"/>
      <c r="Q69" s="67"/>
      <c r="R69" s="67"/>
      <c r="S69" s="69"/>
      <c r="T69" s="160" t="s">
        <v>813</v>
      </c>
      <c r="U69" s="160" t="s">
        <v>814</v>
      </c>
      <c r="V69" s="160" t="s">
        <v>815</v>
      </c>
      <c r="W69" s="160" t="s">
        <v>816</v>
      </c>
      <c r="X69" s="161"/>
      <c r="Y69" s="161"/>
      <c r="Z69" s="161"/>
      <c r="AA69" s="161"/>
      <c r="AB69" s="161"/>
      <c r="AC69" s="161" t="s">
        <v>817</v>
      </c>
      <c r="AD69" s="161"/>
      <c r="AE69" s="161"/>
      <c r="AF69" s="161" t="s">
        <v>479</v>
      </c>
      <c r="AG69" s="161"/>
      <c r="AH69" s="161"/>
      <c r="AI69" s="161"/>
      <c r="AJ69" s="18"/>
    </row>
    <row r="70" spans="1:36" ht="150" customHeight="1" x14ac:dyDescent="0.25">
      <c r="A70" s="422"/>
      <c r="B70" s="49" t="s">
        <v>818</v>
      </c>
      <c r="C70" s="116" t="s">
        <v>819</v>
      </c>
      <c r="D70" s="117" t="s">
        <v>762</v>
      </c>
      <c r="E70" s="117" t="s">
        <v>820</v>
      </c>
      <c r="F70" s="118">
        <v>43678</v>
      </c>
      <c r="G70" s="118">
        <v>45474</v>
      </c>
      <c r="H70" s="117" t="s">
        <v>751</v>
      </c>
      <c r="I70" s="120">
        <v>125000</v>
      </c>
      <c r="J70" s="119" t="s">
        <v>821</v>
      </c>
      <c r="K70" s="119" t="s">
        <v>271</v>
      </c>
      <c r="L70" s="119" t="s">
        <v>271</v>
      </c>
      <c r="M70" s="117" t="s">
        <v>822</v>
      </c>
      <c r="N70" s="67"/>
      <c r="O70" s="67"/>
      <c r="P70" s="67"/>
      <c r="Q70" s="67" t="s">
        <v>58</v>
      </c>
      <c r="R70" s="67"/>
      <c r="S70" s="69"/>
      <c r="T70" s="161"/>
      <c r="U70" s="160" t="s">
        <v>823</v>
      </c>
      <c r="V70" s="161"/>
      <c r="W70" s="160" t="s">
        <v>824</v>
      </c>
      <c r="X70" s="160" t="s">
        <v>825</v>
      </c>
      <c r="Y70" s="161"/>
      <c r="Z70" s="161"/>
      <c r="AA70" s="161"/>
      <c r="AB70" s="161"/>
      <c r="AC70" s="161"/>
      <c r="AD70" s="161"/>
      <c r="AE70" s="161"/>
      <c r="AF70" s="160" t="s">
        <v>826</v>
      </c>
      <c r="AG70" s="161"/>
      <c r="AH70" s="161"/>
      <c r="AI70" s="161"/>
      <c r="AJ70" s="18"/>
    </row>
    <row r="71" spans="1:36" ht="92.25" customHeight="1" x14ac:dyDescent="0.25">
      <c r="A71" s="420" t="s">
        <v>827</v>
      </c>
      <c r="B71" s="49" t="s">
        <v>828</v>
      </c>
      <c r="C71" s="116" t="s">
        <v>829</v>
      </c>
      <c r="D71" s="143" t="s">
        <v>830</v>
      </c>
      <c r="E71" s="117" t="s">
        <v>787</v>
      </c>
      <c r="F71" s="118">
        <v>43678</v>
      </c>
      <c r="G71" s="118">
        <v>44197</v>
      </c>
      <c r="H71" s="124" t="s">
        <v>831</v>
      </c>
      <c r="I71" s="120">
        <v>0</v>
      </c>
      <c r="J71" s="119" t="s">
        <v>832</v>
      </c>
      <c r="K71" s="119" t="s">
        <v>833</v>
      </c>
      <c r="L71" s="119" t="s">
        <v>71</v>
      </c>
      <c r="M71" s="117" t="s">
        <v>834</v>
      </c>
      <c r="N71" s="67"/>
      <c r="O71" s="67"/>
      <c r="P71" s="67" t="s">
        <v>58</v>
      </c>
      <c r="Q71" s="67"/>
      <c r="R71" s="67"/>
      <c r="S71" s="69"/>
      <c r="T71" s="160" t="s">
        <v>835</v>
      </c>
      <c r="U71" s="161"/>
      <c r="V71" s="160" t="s">
        <v>836</v>
      </c>
      <c r="W71" s="160" t="s">
        <v>837</v>
      </c>
      <c r="X71" s="163" t="s">
        <v>838</v>
      </c>
      <c r="Y71" s="161"/>
      <c r="Z71" s="161"/>
      <c r="AA71" s="161"/>
      <c r="AB71" s="161"/>
      <c r="AC71" s="164" t="s">
        <v>839</v>
      </c>
      <c r="AD71" s="161" t="s">
        <v>840</v>
      </c>
      <c r="AE71" s="161"/>
      <c r="AF71" s="160" t="s">
        <v>841</v>
      </c>
      <c r="AG71" s="161"/>
      <c r="AH71" s="161"/>
      <c r="AI71" s="160" t="s">
        <v>842</v>
      </c>
      <c r="AJ71" s="18"/>
    </row>
    <row r="72" spans="1:36" ht="108" customHeight="1" x14ac:dyDescent="0.25">
      <c r="A72" s="421"/>
      <c r="B72" s="49" t="s">
        <v>843</v>
      </c>
      <c r="C72" s="116" t="s">
        <v>844</v>
      </c>
      <c r="D72" s="117" t="s">
        <v>845</v>
      </c>
      <c r="E72" s="117" t="s">
        <v>846</v>
      </c>
      <c r="F72" s="118">
        <v>43678</v>
      </c>
      <c r="G72" s="118">
        <v>44562</v>
      </c>
      <c r="H72" s="117" t="s">
        <v>847</v>
      </c>
      <c r="I72" s="120">
        <v>100000</v>
      </c>
      <c r="J72" s="117" t="s">
        <v>848</v>
      </c>
      <c r="K72" s="117" t="s">
        <v>849</v>
      </c>
      <c r="L72" s="117" t="s">
        <v>71</v>
      </c>
      <c r="M72" s="117" t="s">
        <v>850</v>
      </c>
      <c r="N72" s="67"/>
      <c r="O72" s="67"/>
      <c r="P72" s="67"/>
      <c r="Q72" s="67" t="s">
        <v>58</v>
      </c>
      <c r="R72" s="67"/>
      <c r="S72" s="69"/>
      <c r="T72" s="160" t="s">
        <v>851</v>
      </c>
      <c r="U72" s="161"/>
      <c r="V72" s="160"/>
      <c r="W72" s="161" t="s">
        <v>852</v>
      </c>
      <c r="X72" s="160" t="s">
        <v>853</v>
      </c>
      <c r="Y72" s="161"/>
      <c r="Z72" s="161"/>
      <c r="AA72" s="161"/>
      <c r="AB72" s="161"/>
      <c r="AC72" s="161"/>
      <c r="AD72" s="161"/>
      <c r="AE72" s="161"/>
      <c r="AF72" s="160" t="s">
        <v>854</v>
      </c>
      <c r="AG72" s="161"/>
      <c r="AH72" s="161"/>
      <c r="AI72" s="160" t="s">
        <v>855</v>
      </c>
      <c r="AJ72" s="18"/>
    </row>
    <row r="73" spans="1:36" ht="182.25" customHeight="1" x14ac:dyDescent="0.25">
      <c r="A73" s="421"/>
      <c r="B73" s="49" t="s">
        <v>856</v>
      </c>
      <c r="C73" s="116" t="s">
        <v>857</v>
      </c>
      <c r="D73" s="117" t="s">
        <v>858</v>
      </c>
      <c r="E73" s="117" t="s">
        <v>859</v>
      </c>
      <c r="F73" s="118">
        <v>44197</v>
      </c>
      <c r="G73" s="118">
        <v>44562</v>
      </c>
      <c r="H73" s="117" t="s">
        <v>847</v>
      </c>
      <c r="I73" s="120">
        <v>200000</v>
      </c>
      <c r="J73" s="117" t="s">
        <v>860</v>
      </c>
      <c r="K73" s="119" t="s">
        <v>271</v>
      </c>
      <c r="L73" s="119" t="s">
        <v>271</v>
      </c>
      <c r="M73" s="117"/>
      <c r="N73" s="67" t="s">
        <v>58</v>
      </c>
      <c r="O73" s="67"/>
      <c r="P73" s="67"/>
      <c r="Q73" s="67"/>
      <c r="R73" s="67"/>
      <c r="S73" s="69"/>
      <c r="T73" s="160" t="s">
        <v>861</v>
      </c>
      <c r="U73" s="160"/>
      <c r="V73" s="160"/>
      <c r="W73" s="160" t="s">
        <v>862</v>
      </c>
      <c r="X73" s="160" t="s">
        <v>863</v>
      </c>
      <c r="Y73" s="161"/>
      <c r="Z73" s="161"/>
      <c r="AA73" s="161"/>
      <c r="AB73" s="161"/>
      <c r="AC73" s="161"/>
      <c r="AD73" s="161"/>
      <c r="AE73" s="161"/>
      <c r="AF73" s="160" t="s">
        <v>864</v>
      </c>
      <c r="AG73" s="161"/>
      <c r="AH73" s="161"/>
      <c r="AI73" s="161"/>
      <c r="AJ73" s="18"/>
    </row>
    <row r="74" spans="1:36" ht="130.5" customHeight="1" x14ac:dyDescent="0.25">
      <c r="A74" s="421"/>
      <c r="B74" s="49" t="s">
        <v>865</v>
      </c>
      <c r="C74" s="116" t="s">
        <v>866</v>
      </c>
      <c r="D74" s="117" t="s">
        <v>762</v>
      </c>
      <c r="E74" s="117" t="s">
        <v>867</v>
      </c>
      <c r="F74" s="118">
        <v>44562</v>
      </c>
      <c r="G74" s="118">
        <v>45474</v>
      </c>
      <c r="H74" s="119" t="s">
        <v>479</v>
      </c>
      <c r="I74" s="120">
        <v>120000</v>
      </c>
      <c r="J74" s="117" t="s">
        <v>868</v>
      </c>
      <c r="K74" s="119" t="s">
        <v>869</v>
      </c>
      <c r="L74" s="119" t="s">
        <v>351</v>
      </c>
      <c r="M74" s="117" t="s">
        <v>870</v>
      </c>
      <c r="N74" s="67" t="s">
        <v>58</v>
      </c>
      <c r="O74" s="67"/>
      <c r="P74" s="67"/>
      <c r="Q74" s="67"/>
      <c r="R74" s="67"/>
      <c r="S74" s="69"/>
      <c r="T74" s="160" t="s">
        <v>871</v>
      </c>
      <c r="U74" s="160" t="s">
        <v>872</v>
      </c>
      <c r="V74" s="161"/>
      <c r="W74" s="161" t="s">
        <v>873</v>
      </c>
      <c r="X74" s="160" t="s">
        <v>874</v>
      </c>
      <c r="Y74" s="161"/>
      <c r="Z74" s="161"/>
      <c r="AA74" s="161"/>
      <c r="AB74" s="160" t="s">
        <v>875</v>
      </c>
      <c r="AC74" s="161"/>
      <c r="AD74" s="161"/>
      <c r="AE74" s="161"/>
      <c r="AF74" s="160" t="s">
        <v>876</v>
      </c>
      <c r="AG74" s="161"/>
      <c r="AH74" s="161"/>
      <c r="AI74" s="160" t="s">
        <v>877</v>
      </c>
      <c r="AJ74" s="18"/>
    </row>
    <row r="75" spans="1:36" ht="98.25" customHeight="1" x14ac:dyDescent="0.25">
      <c r="A75" s="421"/>
      <c r="B75" s="49" t="s">
        <v>878</v>
      </c>
      <c r="C75" s="116" t="s">
        <v>879</v>
      </c>
      <c r="D75" s="117" t="s">
        <v>773</v>
      </c>
      <c r="E75" s="117" t="s">
        <v>774</v>
      </c>
      <c r="F75" s="118">
        <v>43678</v>
      </c>
      <c r="G75" s="118">
        <v>44197</v>
      </c>
      <c r="H75" s="117" t="s">
        <v>775</v>
      </c>
      <c r="I75" s="121">
        <v>50000</v>
      </c>
      <c r="J75" s="117" t="s">
        <v>880</v>
      </c>
      <c r="K75" s="119" t="s">
        <v>881</v>
      </c>
      <c r="L75" s="119" t="s">
        <v>882</v>
      </c>
      <c r="M75" s="117"/>
      <c r="N75" s="67"/>
      <c r="O75" s="67" t="s">
        <v>58</v>
      </c>
      <c r="P75" s="67"/>
      <c r="Q75" s="67"/>
      <c r="R75" s="67"/>
      <c r="S75" s="69"/>
      <c r="T75" s="160" t="s">
        <v>777</v>
      </c>
      <c r="U75" s="161"/>
      <c r="V75" s="163" t="s">
        <v>883</v>
      </c>
      <c r="W75" s="160" t="s">
        <v>884</v>
      </c>
      <c r="X75" s="160" t="s">
        <v>780</v>
      </c>
      <c r="Y75" s="161"/>
      <c r="Z75" s="161"/>
      <c r="AA75" s="161"/>
      <c r="AB75" s="163" t="s">
        <v>885</v>
      </c>
      <c r="AC75" s="160" t="s">
        <v>886</v>
      </c>
      <c r="AD75" s="161"/>
      <c r="AE75" s="161"/>
      <c r="AF75" s="161" t="s">
        <v>887</v>
      </c>
      <c r="AG75" s="166" t="s">
        <v>783</v>
      </c>
      <c r="AH75" s="161"/>
      <c r="AI75" s="161"/>
      <c r="AJ75" s="18"/>
    </row>
    <row r="76" spans="1:36" ht="114.75" customHeight="1" x14ac:dyDescent="0.25">
      <c r="A76" s="421"/>
      <c r="B76" s="49" t="s">
        <v>888</v>
      </c>
      <c r="C76" s="116" t="s">
        <v>889</v>
      </c>
      <c r="D76" s="117" t="s">
        <v>890</v>
      </c>
      <c r="E76" s="117" t="s">
        <v>787</v>
      </c>
      <c r="F76" s="118">
        <v>44562</v>
      </c>
      <c r="G76" s="118">
        <v>45474</v>
      </c>
      <c r="H76" s="117" t="s">
        <v>670</v>
      </c>
      <c r="I76" s="120">
        <v>60000</v>
      </c>
      <c r="J76" s="119" t="s">
        <v>891</v>
      </c>
      <c r="K76" s="119" t="s">
        <v>882</v>
      </c>
      <c r="L76" s="119" t="s">
        <v>882</v>
      </c>
      <c r="M76" s="117"/>
      <c r="N76" s="67" t="s">
        <v>58</v>
      </c>
      <c r="O76" s="67"/>
      <c r="P76" s="67"/>
      <c r="Q76" s="67"/>
      <c r="R76" s="67"/>
      <c r="S76" s="69"/>
      <c r="T76" s="160" t="s">
        <v>892</v>
      </c>
      <c r="U76" s="163"/>
      <c r="V76" s="160"/>
      <c r="W76" s="160" t="s">
        <v>893</v>
      </c>
      <c r="X76" s="160" t="s">
        <v>894</v>
      </c>
      <c r="Y76" s="161"/>
      <c r="Z76" s="161"/>
      <c r="AA76" s="161"/>
      <c r="AB76" s="161"/>
      <c r="AC76" s="161"/>
      <c r="AD76" s="161"/>
      <c r="AE76" s="161"/>
      <c r="AF76" s="161" t="s">
        <v>887</v>
      </c>
      <c r="AG76" s="161"/>
      <c r="AH76" s="161"/>
      <c r="AI76" s="161"/>
      <c r="AJ76" s="18"/>
    </row>
    <row r="77" spans="1:36" ht="100.5" customHeight="1" x14ac:dyDescent="0.25">
      <c r="A77" s="421"/>
      <c r="B77" s="49" t="s">
        <v>895</v>
      </c>
      <c r="C77" s="116" t="s">
        <v>896</v>
      </c>
      <c r="D77" s="117" t="s">
        <v>897</v>
      </c>
      <c r="E77" s="117" t="s">
        <v>898</v>
      </c>
      <c r="F77" s="118">
        <v>43678</v>
      </c>
      <c r="G77" s="118">
        <v>45474</v>
      </c>
      <c r="H77" s="117" t="s">
        <v>899</v>
      </c>
      <c r="I77" s="120">
        <v>60000</v>
      </c>
      <c r="J77" s="119" t="s">
        <v>900</v>
      </c>
      <c r="K77" s="119" t="s">
        <v>901</v>
      </c>
      <c r="L77" s="119" t="s">
        <v>271</v>
      </c>
      <c r="M77" s="117" t="s">
        <v>902</v>
      </c>
      <c r="N77" s="67"/>
      <c r="O77" s="67"/>
      <c r="P77" s="67" t="s">
        <v>58</v>
      </c>
      <c r="Q77" s="67"/>
      <c r="R77" s="67"/>
      <c r="S77" s="69"/>
      <c r="T77" s="160" t="s">
        <v>903</v>
      </c>
      <c r="U77" s="161"/>
      <c r="V77" s="160" t="s">
        <v>904</v>
      </c>
      <c r="W77" s="161" t="s">
        <v>905</v>
      </c>
      <c r="X77" s="160" t="s">
        <v>906</v>
      </c>
      <c r="Y77" s="161"/>
      <c r="Z77" s="161"/>
      <c r="AA77" s="161"/>
      <c r="AB77" s="161"/>
      <c r="AC77" s="161"/>
      <c r="AD77" s="161"/>
      <c r="AE77" s="161"/>
      <c r="AF77" s="161"/>
      <c r="AG77" s="161"/>
      <c r="AH77" s="161"/>
      <c r="AI77" s="161"/>
      <c r="AJ77" s="18"/>
    </row>
    <row r="78" spans="1:36" ht="153" customHeight="1" x14ac:dyDescent="0.25">
      <c r="A78" s="421"/>
      <c r="B78" s="49" t="s">
        <v>907</v>
      </c>
      <c r="C78" s="116" t="s">
        <v>908</v>
      </c>
      <c r="D78" s="117" t="s">
        <v>188</v>
      </c>
      <c r="E78" s="117" t="s">
        <v>909</v>
      </c>
      <c r="F78" s="118">
        <v>43678</v>
      </c>
      <c r="G78" s="118">
        <v>45474</v>
      </c>
      <c r="H78" s="117" t="s">
        <v>910</v>
      </c>
      <c r="I78" s="120">
        <v>1000000</v>
      </c>
      <c r="J78" s="119" t="s">
        <v>911</v>
      </c>
      <c r="K78" s="119" t="s">
        <v>912</v>
      </c>
      <c r="L78" s="119" t="s">
        <v>71</v>
      </c>
      <c r="M78" s="117"/>
      <c r="N78" s="67"/>
      <c r="O78" s="67"/>
      <c r="P78" s="67" t="s">
        <v>58</v>
      </c>
      <c r="Q78" s="67"/>
      <c r="R78" s="67"/>
      <c r="S78" s="69"/>
      <c r="T78" s="160" t="s">
        <v>913</v>
      </c>
      <c r="U78" s="161" t="s">
        <v>914</v>
      </c>
      <c r="V78" s="160" t="s">
        <v>915</v>
      </c>
      <c r="W78" s="161" t="s">
        <v>916</v>
      </c>
      <c r="X78" s="161"/>
      <c r="Y78" s="161"/>
      <c r="Z78" s="161"/>
      <c r="AA78" s="161"/>
      <c r="AB78" s="161"/>
      <c r="AC78" s="161"/>
      <c r="AD78" s="161"/>
      <c r="AE78" s="161"/>
      <c r="AF78" s="161" t="s">
        <v>917</v>
      </c>
      <c r="AG78" s="161"/>
      <c r="AH78" s="161"/>
      <c r="AI78" s="161"/>
      <c r="AJ78" s="18"/>
    </row>
    <row r="79" spans="1:36" ht="65.25" customHeight="1" x14ac:dyDescent="0.25">
      <c r="A79" s="421"/>
      <c r="B79" s="49" t="s">
        <v>918</v>
      </c>
      <c r="C79" s="116" t="s">
        <v>919</v>
      </c>
      <c r="D79" s="117" t="s">
        <v>188</v>
      </c>
      <c r="E79" s="117" t="s">
        <v>920</v>
      </c>
      <c r="F79" s="118">
        <v>43678</v>
      </c>
      <c r="G79" s="118">
        <v>45474</v>
      </c>
      <c r="H79" s="119" t="s">
        <v>921</v>
      </c>
      <c r="I79" s="120">
        <v>200000</v>
      </c>
      <c r="J79" s="119" t="s">
        <v>922</v>
      </c>
      <c r="K79" s="119" t="s">
        <v>923</v>
      </c>
      <c r="L79" s="119" t="s">
        <v>923</v>
      </c>
      <c r="M79" s="117"/>
      <c r="N79" s="67"/>
      <c r="O79" s="67"/>
      <c r="P79" s="67" t="s">
        <v>58</v>
      </c>
      <c r="Q79" s="67"/>
      <c r="R79" s="67"/>
      <c r="S79" s="69"/>
      <c r="T79" s="160" t="s">
        <v>924</v>
      </c>
      <c r="U79" s="161"/>
      <c r="V79" s="161" t="s">
        <v>925</v>
      </c>
      <c r="W79" s="161" t="s">
        <v>141</v>
      </c>
      <c r="X79" s="161"/>
      <c r="Y79" s="161"/>
      <c r="Z79" s="161"/>
      <c r="AA79" s="161"/>
      <c r="AB79" s="161"/>
      <c r="AC79" s="161"/>
      <c r="AD79" s="160" t="s">
        <v>926</v>
      </c>
      <c r="AE79" s="161"/>
      <c r="AF79" s="161" t="s">
        <v>927</v>
      </c>
      <c r="AG79" s="161"/>
      <c r="AH79" s="161"/>
      <c r="AI79" s="161"/>
      <c r="AJ79" s="18"/>
    </row>
    <row r="80" spans="1:36" ht="91.5" customHeight="1" x14ac:dyDescent="0.25">
      <c r="A80" s="421"/>
      <c r="B80" s="49" t="s">
        <v>928</v>
      </c>
      <c r="C80" s="116" t="s">
        <v>929</v>
      </c>
      <c r="D80" s="117" t="s">
        <v>930</v>
      </c>
      <c r="E80" s="117" t="s">
        <v>931</v>
      </c>
      <c r="F80" s="118">
        <v>43678</v>
      </c>
      <c r="G80" s="118">
        <v>45474</v>
      </c>
      <c r="H80" s="117" t="s">
        <v>932</v>
      </c>
      <c r="I80" s="120" t="s">
        <v>933</v>
      </c>
      <c r="J80" s="119" t="s">
        <v>934</v>
      </c>
      <c r="K80" s="119" t="s">
        <v>935</v>
      </c>
      <c r="L80" s="119" t="s">
        <v>271</v>
      </c>
      <c r="M80" s="117"/>
      <c r="N80" s="67"/>
      <c r="O80" s="67"/>
      <c r="P80" s="67"/>
      <c r="Q80" s="67" t="s">
        <v>58</v>
      </c>
      <c r="R80" s="67"/>
      <c r="S80" s="69"/>
      <c r="T80" s="160" t="s">
        <v>936</v>
      </c>
      <c r="U80" s="160" t="s">
        <v>937</v>
      </c>
      <c r="V80" s="160"/>
      <c r="W80" s="160" t="s">
        <v>938</v>
      </c>
      <c r="X80" s="161" t="s">
        <v>939</v>
      </c>
      <c r="Y80" s="161"/>
      <c r="Z80" s="161"/>
      <c r="AA80" s="161"/>
      <c r="AB80" s="161"/>
      <c r="AC80" s="161"/>
      <c r="AD80" s="161"/>
      <c r="AE80" s="161"/>
      <c r="AF80" s="161" t="s">
        <v>184</v>
      </c>
      <c r="AG80" s="161"/>
      <c r="AH80" s="161"/>
      <c r="AI80" s="161"/>
      <c r="AJ80" s="18"/>
    </row>
    <row r="81" spans="1:36" ht="78" customHeight="1" x14ac:dyDescent="0.25">
      <c r="A81" s="421"/>
      <c r="B81" s="49" t="s">
        <v>940</v>
      </c>
      <c r="C81" s="116" t="s">
        <v>941</v>
      </c>
      <c r="D81" s="117" t="s">
        <v>188</v>
      </c>
      <c r="E81" s="144" t="s">
        <v>942</v>
      </c>
      <c r="F81" s="118">
        <v>43678</v>
      </c>
      <c r="G81" s="118">
        <v>45474</v>
      </c>
      <c r="H81" s="119" t="s">
        <v>575</v>
      </c>
      <c r="I81" s="120">
        <v>500000</v>
      </c>
      <c r="J81" s="119" t="s">
        <v>943</v>
      </c>
      <c r="K81" s="119" t="s">
        <v>512</v>
      </c>
      <c r="L81" s="119" t="s">
        <v>512</v>
      </c>
      <c r="M81" s="117"/>
      <c r="N81" s="67"/>
      <c r="O81" s="67" t="s">
        <v>58</v>
      </c>
      <c r="P81" s="67"/>
      <c r="Q81" s="67"/>
      <c r="R81" s="67"/>
      <c r="S81" s="69"/>
      <c r="T81" s="161"/>
      <c r="U81" s="161"/>
      <c r="V81" s="161" t="s">
        <v>944</v>
      </c>
      <c r="W81" s="161"/>
      <c r="X81" s="161"/>
      <c r="Y81" s="161"/>
      <c r="Z81" s="161"/>
      <c r="AA81" s="161"/>
      <c r="AB81" s="161"/>
      <c r="AC81" s="161"/>
      <c r="AD81" s="160"/>
      <c r="AE81" s="161"/>
      <c r="AF81" s="161" t="s">
        <v>945</v>
      </c>
      <c r="AG81" s="161"/>
      <c r="AH81" s="161"/>
      <c r="AI81" s="160" t="s">
        <v>946</v>
      </c>
      <c r="AJ81" s="18"/>
    </row>
    <row r="82" spans="1:36" ht="135" customHeight="1" x14ac:dyDescent="0.25">
      <c r="A82" s="421"/>
      <c r="B82" s="49" t="s">
        <v>947</v>
      </c>
      <c r="C82" s="123" t="s">
        <v>948</v>
      </c>
      <c r="D82" s="117" t="s">
        <v>949</v>
      </c>
      <c r="E82" s="117" t="s">
        <v>950</v>
      </c>
      <c r="F82" s="118">
        <v>44562</v>
      </c>
      <c r="G82" s="118">
        <v>45474</v>
      </c>
      <c r="H82" s="117" t="s">
        <v>479</v>
      </c>
      <c r="I82" s="120">
        <v>300000</v>
      </c>
      <c r="J82" s="117" t="s">
        <v>951</v>
      </c>
      <c r="K82" s="119" t="s">
        <v>952</v>
      </c>
      <c r="L82" s="119" t="s">
        <v>351</v>
      </c>
      <c r="M82" s="117" t="s">
        <v>953</v>
      </c>
      <c r="N82" s="67" t="s">
        <v>58</v>
      </c>
      <c r="O82" s="67"/>
      <c r="P82" s="67"/>
      <c r="Q82" s="67"/>
      <c r="R82" s="67"/>
      <c r="S82" s="69"/>
      <c r="T82" s="160" t="s">
        <v>954</v>
      </c>
      <c r="U82" s="160" t="s">
        <v>955</v>
      </c>
      <c r="V82" s="160"/>
      <c r="W82" s="160" t="s">
        <v>956</v>
      </c>
      <c r="X82" s="160" t="s">
        <v>957</v>
      </c>
      <c r="Y82" s="161"/>
      <c r="Z82" s="161"/>
      <c r="AA82" s="161"/>
      <c r="AB82" s="160" t="s">
        <v>958</v>
      </c>
      <c r="AC82" s="161"/>
      <c r="AD82" s="161"/>
      <c r="AE82" s="161"/>
      <c r="AF82" s="160" t="s">
        <v>959</v>
      </c>
      <c r="AG82" s="161"/>
      <c r="AH82" s="161"/>
      <c r="AI82" s="161"/>
      <c r="AJ82" s="18"/>
    </row>
    <row r="83" spans="1:36" ht="122.25" customHeight="1" x14ac:dyDescent="0.25">
      <c r="A83" s="422"/>
      <c r="B83" s="49" t="s">
        <v>960</v>
      </c>
      <c r="C83" s="123" t="s">
        <v>961</v>
      </c>
      <c r="D83" s="117" t="s">
        <v>188</v>
      </c>
      <c r="E83" s="117" t="s">
        <v>962</v>
      </c>
      <c r="F83" s="118">
        <v>43678</v>
      </c>
      <c r="G83" s="118">
        <v>45474</v>
      </c>
      <c r="H83" s="117" t="s">
        <v>764</v>
      </c>
      <c r="I83" s="120">
        <v>150000</v>
      </c>
      <c r="J83" s="117" t="s">
        <v>963</v>
      </c>
      <c r="K83" s="117" t="s">
        <v>964</v>
      </c>
      <c r="L83" s="117" t="s">
        <v>965</v>
      </c>
      <c r="M83" s="117"/>
      <c r="N83" s="67"/>
      <c r="O83" s="67"/>
      <c r="P83" s="67" t="s">
        <v>58</v>
      </c>
      <c r="Q83" s="67"/>
      <c r="R83" s="67"/>
      <c r="S83" s="69"/>
      <c r="T83" s="160" t="s">
        <v>966</v>
      </c>
      <c r="U83" s="160" t="s">
        <v>967</v>
      </c>
      <c r="V83" s="160" t="s">
        <v>968</v>
      </c>
      <c r="W83" s="160" t="s">
        <v>969</v>
      </c>
      <c r="X83" s="160" t="s">
        <v>970</v>
      </c>
      <c r="Y83" s="160" t="s">
        <v>971</v>
      </c>
      <c r="Z83" s="164"/>
      <c r="AA83" s="161"/>
      <c r="AB83" s="161"/>
      <c r="AC83" s="161"/>
      <c r="AD83" s="160" t="s">
        <v>972</v>
      </c>
      <c r="AE83" s="161"/>
      <c r="AF83" s="160" t="s">
        <v>973</v>
      </c>
      <c r="AG83" s="161"/>
      <c r="AH83" s="161"/>
      <c r="AI83" s="160" t="s">
        <v>974</v>
      </c>
      <c r="AJ83" s="18"/>
    </row>
    <row r="84" spans="1:36" ht="96" customHeight="1" x14ac:dyDescent="0.25">
      <c r="A84" s="420" t="s">
        <v>975</v>
      </c>
      <c r="B84" s="49" t="s">
        <v>976</v>
      </c>
      <c r="C84" s="116" t="s">
        <v>977</v>
      </c>
      <c r="D84" s="117" t="s">
        <v>978</v>
      </c>
      <c r="E84" s="117" t="s">
        <v>979</v>
      </c>
      <c r="F84" s="118">
        <v>43678</v>
      </c>
      <c r="G84" s="118">
        <v>44013</v>
      </c>
      <c r="H84" s="119" t="s">
        <v>980</v>
      </c>
      <c r="I84" s="121">
        <v>6000</v>
      </c>
      <c r="J84" s="119" t="s">
        <v>981</v>
      </c>
      <c r="K84" s="122" t="s">
        <v>982</v>
      </c>
      <c r="L84" s="122" t="s">
        <v>367</v>
      </c>
      <c r="M84" s="117"/>
      <c r="N84" s="67"/>
      <c r="O84" s="67" t="s">
        <v>58</v>
      </c>
      <c r="P84" s="67"/>
      <c r="Q84" s="67"/>
      <c r="R84" s="67"/>
      <c r="S84" s="69"/>
      <c r="T84" s="161"/>
      <c r="U84" s="161"/>
      <c r="V84" s="161"/>
      <c r="W84" s="161" t="s">
        <v>141</v>
      </c>
      <c r="X84" s="160" t="s">
        <v>983</v>
      </c>
      <c r="Y84" s="161"/>
      <c r="Z84" s="161"/>
      <c r="AA84" s="161"/>
      <c r="AB84" s="161"/>
      <c r="AC84" s="161" t="s">
        <v>984</v>
      </c>
      <c r="AD84" s="161"/>
      <c r="AE84" s="161"/>
      <c r="AF84" s="160" t="s">
        <v>985</v>
      </c>
      <c r="AG84" s="161"/>
      <c r="AH84" s="161"/>
      <c r="AI84" s="161"/>
      <c r="AJ84" s="18"/>
    </row>
    <row r="85" spans="1:36" ht="131.25" customHeight="1" x14ac:dyDescent="0.25">
      <c r="A85" s="421"/>
      <c r="B85" s="49" t="s">
        <v>986</v>
      </c>
      <c r="C85" s="116" t="s">
        <v>987</v>
      </c>
      <c r="D85" s="117" t="s">
        <v>762</v>
      </c>
      <c r="E85" s="117" t="s">
        <v>988</v>
      </c>
      <c r="F85" s="118">
        <v>43678</v>
      </c>
      <c r="G85" s="118">
        <v>45474</v>
      </c>
      <c r="H85" s="117" t="s">
        <v>989</v>
      </c>
      <c r="I85" s="120">
        <v>1000000</v>
      </c>
      <c r="J85" s="117" t="s">
        <v>990</v>
      </c>
      <c r="K85" s="117" t="s">
        <v>991</v>
      </c>
      <c r="L85" s="117" t="s">
        <v>992</v>
      </c>
      <c r="M85" s="117"/>
      <c r="N85" s="67"/>
      <c r="O85" s="67"/>
      <c r="P85" s="67"/>
      <c r="Q85" s="67" t="s">
        <v>58</v>
      </c>
      <c r="R85" s="67"/>
      <c r="S85" s="69"/>
      <c r="T85" s="160" t="s">
        <v>993</v>
      </c>
      <c r="U85" s="160" t="s">
        <v>994</v>
      </c>
      <c r="V85" s="160"/>
      <c r="W85" s="161" t="s">
        <v>916</v>
      </c>
      <c r="X85" s="160" t="s">
        <v>995</v>
      </c>
      <c r="Y85" s="161"/>
      <c r="Z85" s="161"/>
      <c r="AA85" s="161"/>
      <c r="AB85" s="161"/>
      <c r="AC85" s="161"/>
      <c r="AD85" s="161"/>
      <c r="AE85" s="161"/>
      <c r="AF85" s="160" t="s">
        <v>996</v>
      </c>
      <c r="AG85" s="161"/>
      <c r="AH85" s="161"/>
      <c r="AI85" s="161"/>
      <c r="AJ85" s="18"/>
    </row>
    <row r="86" spans="1:36" ht="101.25" customHeight="1" x14ac:dyDescent="0.25">
      <c r="A86" s="422"/>
      <c r="B86" s="49" t="s">
        <v>997</v>
      </c>
      <c r="C86" s="116" t="s">
        <v>998</v>
      </c>
      <c r="D86" s="117" t="s">
        <v>999</v>
      </c>
      <c r="E86" s="117" t="s">
        <v>1000</v>
      </c>
      <c r="F86" s="118">
        <v>43678</v>
      </c>
      <c r="G86" s="142">
        <v>45474</v>
      </c>
      <c r="H86" s="117" t="s">
        <v>980</v>
      </c>
      <c r="I86" s="121">
        <v>600000</v>
      </c>
      <c r="J86" s="119" t="s">
        <v>1001</v>
      </c>
      <c r="K86" s="122" t="s">
        <v>366</v>
      </c>
      <c r="L86" s="122" t="s">
        <v>367</v>
      </c>
      <c r="M86" s="117"/>
      <c r="N86" s="67"/>
      <c r="O86" s="67" t="s">
        <v>58</v>
      </c>
      <c r="P86" s="67"/>
      <c r="Q86" s="67"/>
      <c r="R86" s="67"/>
      <c r="S86" s="69"/>
      <c r="T86" s="161"/>
      <c r="U86" s="161"/>
      <c r="V86" s="161" t="s">
        <v>944</v>
      </c>
      <c r="W86" s="161"/>
      <c r="X86" s="160" t="s">
        <v>1002</v>
      </c>
      <c r="Y86" s="160"/>
      <c r="Z86" s="161"/>
      <c r="AA86" s="161"/>
      <c r="AB86" s="161"/>
      <c r="AC86" s="161"/>
      <c r="AD86" s="161"/>
      <c r="AE86" s="161"/>
      <c r="AF86" s="160" t="s">
        <v>1003</v>
      </c>
      <c r="AG86" s="161"/>
      <c r="AH86" s="161"/>
      <c r="AI86" s="161"/>
      <c r="AJ86" s="18"/>
    </row>
    <row r="87" spans="1:36" ht="82.5" customHeight="1" x14ac:dyDescent="0.25">
      <c r="A87" s="420" t="s">
        <v>1004</v>
      </c>
      <c r="B87" s="49" t="s">
        <v>1005</v>
      </c>
      <c r="C87" s="139" t="s">
        <v>1006</v>
      </c>
      <c r="D87" s="140" t="s">
        <v>1007</v>
      </c>
      <c r="E87" s="140" t="s">
        <v>1008</v>
      </c>
      <c r="F87" s="118">
        <v>43678</v>
      </c>
      <c r="G87" s="118">
        <v>45474</v>
      </c>
      <c r="H87" s="117" t="s">
        <v>542</v>
      </c>
      <c r="I87" s="120">
        <v>0</v>
      </c>
      <c r="J87" s="119" t="s">
        <v>1009</v>
      </c>
      <c r="K87" s="119" t="s">
        <v>1010</v>
      </c>
      <c r="L87" s="119" t="s">
        <v>1010</v>
      </c>
      <c r="M87" s="117"/>
      <c r="N87" s="67"/>
      <c r="O87" s="67"/>
      <c r="P87" s="67"/>
      <c r="Q87" s="67" t="s">
        <v>58</v>
      </c>
      <c r="R87" s="67"/>
      <c r="S87" s="69"/>
      <c r="T87" s="160" t="s">
        <v>1011</v>
      </c>
      <c r="U87" s="160" t="s">
        <v>1012</v>
      </c>
      <c r="V87" s="161"/>
      <c r="W87" s="160" t="s">
        <v>1013</v>
      </c>
      <c r="X87" s="161"/>
      <c r="Y87" s="161"/>
      <c r="Z87" s="161"/>
      <c r="AA87" s="161"/>
      <c r="AB87" s="161"/>
      <c r="AC87" s="161"/>
      <c r="AD87" s="161"/>
      <c r="AE87" s="161"/>
      <c r="AF87" s="161"/>
      <c r="AG87" s="161"/>
      <c r="AH87" s="161"/>
      <c r="AI87" s="161"/>
      <c r="AJ87" s="18"/>
    </row>
    <row r="88" spans="1:36" ht="84" customHeight="1" x14ac:dyDescent="0.25">
      <c r="A88" s="421"/>
      <c r="B88" s="49" t="s">
        <v>1014</v>
      </c>
      <c r="C88" s="116" t="s">
        <v>1015</v>
      </c>
      <c r="D88" s="117" t="s">
        <v>1016</v>
      </c>
      <c r="E88" s="117" t="s">
        <v>1017</v>
      </c>
      <c r="F88" s="141">
        <v>43739</v>
      </c>
      <c r="G88" s="118">
        <v>45474</v>
      </c>
      <c r="H88" s="117" t="s">
        <v>764</v>
      </c>
      <c r="I88" s="120">
        <v>200000</v>
      </c>
      <c r="J88" s="119" t="s">
        <v>1018</v>
      </c>
      <c r="K88" s="119" t="s">
        <v>351</v>
      </c>
      <c r="L88" s="119" t="s">
        <v>351</v>
      </c>
      <c r="M88" s="117"/>
      <c r="N88" s="67"/>
      <c r="O88" s="67"/>
      <c r="P88" s="67" t="s">
        <v>58</v>
      </c>
      <c r="Q88" s="67"/>
      <c r="R88" s="67"/>
      <c r="S88" s="69"/>
      <c r="T88" s="160" t="s">
        <v>1019</v>
      </c>
      <c r="U88" s="160" t="s">
        <v>1020</v>
      </c>
      <c r="V88" s="160" t="s">
        <v>1021</v>
      </c>
      <c r="W88" s="160" t="s">
        <v>1022</v>
      </c>
      <c r="X88" s="160" t="s">
        <v>1023</v>
      </c>
      <c r="Y88" s="161"/>
      <c r="Z88" s="160" t="s">
        <v>1024</v>
      </c>
      <c r="AA88" s="161"/>
      <c r="AB88" s="161"/>
      <c r="AC88" s="161"/>
      <c r="AD88" s="161"/>
      <c r="AE88" s="161"/>
      <c r="AF88" s="160" t="s">
        <v>1025</v>
      </c>
      <c r="AG88" s="161"/>
      <c r="AH88" s="161"/>
      <c r="AI88" s="161"/>
      <c r="AJ88" s="18"/>
    </row>
    <row r="89" spans="1:36" ht="94.5" customHeight="1" x14ac:dyDescent="0.25">
      <c r="A89" s="422"/>
      <c r="B89" s="49" t="s">
        <v>1026</v>
      </c>
      <c r="C89" s="116" t="s">
        <v>1027</v>
      </c>
      <c r="D89" s="117" t="s">
        <v>1028</v>
      </c>
      <c r="E89" s="117" t="s">
        <v>1029</v>
      </c>
      <c r="F89" s="118">
        <v>43678</v>
      </c>
      <c r="G89" s="118">
        <v>45474</v>
      </c>
      <c r="H89" s="117" t="s">
        <v>1030</v>
      </c>
      <c r="I89" s="120">
        <v>0</v>
      </c>
      <c r="J89" s="119" t="s">
        <v>1031</v>
      </c>
      <c r="K89" s="119" t="s">
        <v>1010</v>
      </c>
      <c r="L89" s="119" t="s">
        <v>1010</v>
      </c>
      <c r="M89" s="117"/>
      <c r="N89" s="67"/>
      <c r="O89" s="67"/>
      <c r="P89" s="67"/>
      <c r="Q89" s="67" t="s">
        <v>58</v>
      </c>
      <c r="R89" s="67"/>
      <c r="S89" s="69"/>
      <c r="T89" s="160" t="s">
        <v>1032</v>
      </c>
      <c r="U89" s="160" t="s">
        <v>1033</v>
      </c>
      <c r="V89" s="160"/>
      <c r="W89" s="161" t="s">
        <v>1034</v>
      </c>
      <c r="X89" s="160" t="s">
        <v>1035</v>
      </c>
      <c r="Y89" s="161"/>
      <c r="Z89" s="160" t="s">
        <v>1036</v>
      </c>
      <c r="AA89" s="161"/>
      <c r="AB89" s="161"/>
      <c r="AC89" s="161"/>
      <c r="AD89" s="160"/>
      <c r="AE89" s="161"/>
      <c r="AF89" s="161"/>
      <c r="AG89" s="161"/>
      <c r="AH89" s="161"/>
      <c r="AI89" s="160" t="s">
        <v>1037</v>
      </c>
      <c r="AJ89" s="18"/>
    </row>
    <row r="90" spans="1:36" x14ac:dyDescent="0.25">
      <c r="AJ90" s="18"/>
    </row>
    <row r="91" spans="1:36" x14ac:dyDescent="0.25">
      <c r="B91" s="71"/>
      <c r="AJ91" s="18"/>
    </row>
    <row r="92" spans="1:36" ht="15.75" thickBot="1" x14ac:dyDescent="0.3">
      <c r="L92" s="80"/>
      <c r="AJ92" s="18"/>
    </row>
    <row r="93" spans="1:36" ht="26.25" customHeight="1" thickBot="1" x14ac:dyDescent="0.3">
      <c r="A93" s="76" t="s">
        <v>1038</v>
      </c>
      <c r="B93" s="77"/>
      <c r="C93" s="77"/>
      <c r="D93" s="77"/>
      <c r="E93" s="77"/>
      <c r="F93" s="77"/>
      <c r="G93" s="77"/>
      <c r="H93" s="77"/>
      <c r="I93" s="77"/>
      <c r="J93" s="77"/>
      <c r="K93" s="77"/>
      <c r="L93" s="79"/>
      <c r="M93" s="78"/>
      <c r="AJ93" s="18"/>
    </row>
    <row r="94" spans="1:36" ht="26.25" customHeight="1" thickBot="1" x14ac:dyDescent="0.3">
      <c r="A94" s="53"/>
      <c r="B94" s="54"/>
      <c r="C94" s="54"/>
      <c r="D94" s="55"/>
      <c r="E94" s="55"/>
      <c r="F94" s="55"/>
      <c r="G94" s="55"/>
      <c r="H94" s="55"/>
      <c r="I94" s="55"/>
      <c r="J94" s="55"/>
      <c r="K94" s="55"/>
      <c r="L94" s="55"/>
      <c r="M94" s="55"/>
      <c r="N94" s="55"/>
      <c r="AJ94" s="18"/>
    </row>
    <row r="95" spans="1:36" ht="43.5" customHeight="1" thickBot="1" x14ac:dyDescent="0.3">
      <c r="A95" s="59" t="s">
        <v>1039</v>
      </c>
      <c r="B95" s="60"/>
      <c r="C95" s="61">
        <f>COUNTA(C99:C106,C110:C118,C122:C130,C134:C142)</f>
        <v>1</v>
      </c>
      <c r="AJ95" s="18"/>
    </row>
    <row r="96" spans="1:36" x14ac:dyDescent="0.25">
      <c r="AJ96" s="18"/>
    </row>
    <row r="97" spans="1:36" ht="15.75" x14ac:dyDescent="0.25">
      <c r="A97" s="423" t="s">
        <v>1040</v>
      </c>
      <c r="B97" s="425" t="s">
        <v>12</v>
      </c>
      <c r="C97" s="425" t="s">
        <v>13</v>
      </c>
      <c r="D97" s="425" t="s">
        <v>14</v>
      </c>
      <c r="E97" s="397" t="s">
        <v>15</v>
      </c>
      <c r="F97" s="425" t="s">
        <v>16</v>
      </c>
      <c r="G97" s="425"/>
      <c r="H97" s="425" t="s">
        <v>17</v>
      </c>
      <c r="I97" s="425" t="s">
        <v>18</v>
      </c>
      <c r="J97" s="452" t="s">
        <v>19</v>
      </c>
      <c r="K97" s="427" t="s">
        <v>20</v>
      </c>
      <c r="L97" s="428"/>
      <c r="M97" s="452" t="s">
        <v>21</v>
      </c>
      <c r="N97" s="52"/>
      <c r="AJ97" s="18"/>
    </row>
    <row r="98" spans="1:36" ht="15.75" x14ac:dyDescent="0.25">
      <c r="A98" s="424"/>
      <c r="B98" s="425"/>
      <c r="C98" s="425"/>
      <c r="D98" s="425"/>
      <c r="E98" s="397"/>
      <c r="F98" s="56" t="s">
        <v>44</v>
      </c>
      <c r="G98" s="56" t="s">
        <v>45</v>
      </c>
      <c r="H98" s="425"/>
      <c r="I98" s="425"/>
      <c r="J98" s="452"/>
      <c r="K98" s="105" t="s">
        <v>46</v>
      </c>
      <c r="L98" s="105" t="s">
        <v>47</v>
      </c>
      <c r="M98" s="452"/>
      <c r="N98" s="2"/>
      <c r="AJ98" s="18"/>
    </row>
    <row r="99" spans="1:36" ht="225" x14ac:dyDescent="0.25">
      <c r="A99" s="165" t="s">
        <v>827</v>
      </c>
      <c r="B99" s="49" t="s">
        <v>1041</v>
      </c>
      <c r="C99" s="123" t="s">
        <v>1042</v>
      </c>
      <c r="D99" s="117" t="s">
        <v>188</v>
      </c>
      <c r="E99" s="117" t="s">
        <v>962</v>
      </c>
      <c r="F99" s="118">
        <v>44197</v>
      </c>
      <c r="G99" s="118">
        <v>45474</v>
      </c>
      <c r="H99" s="117" t="s">
        <v>1043</v>
      </c>
      <c r="I99" s="120">
        <v>150000</v>
      </c>
      <c r="J99" s="117" t="s">
        <v>163</v>
      </c>
      <c r="K99" s="117" t="s">
        <v>1044</v>
      </c>
      <c r="L99" s="117" t="s">
        <v>1044</v>
      </c>
      <c r="M99" s="117" t="s">
        <v>1045</v>
      </c>
      <c r="N99" s="2"/>
      <c r="AJ99" s="18"/>
    </row>
    <row r="100" spans="1:36" x14ac:dyDescent="0.25">
      <c r="A100" s="49"/>
      <c r="B100" s="49"/>
      <c r="C100" s="70"/>
      <c r="D100" s="70"/>
      <c r="E100" s="70"/>
      <c r="F100" s="70"/>
      <c r="G100" s="70"/>
      <c r="H100" s="70"/>
      <c r="I100" s="70"/>
      <c r="J100" s="70"/>
      <c r="K100" s="70"/>
      <c r="L100" s="70"/>
      <c r="M100" s="70"/>
      <c r="N100" s="2"/>
      <c r="AJ100" s="18"/>
    </row>
    <row r="101" spans="1:36" x14ac:dyDescent="0.25">
      <c r="A101" s="49"/>
      <c r="B101" s="49"/>
      <c r="C101" s="70"/>
      <c r="D101" s="70"/>
      <c r="E101" s="70"/>
      <c r="F101" s="70"/>
      <c r="G101" s="70"/>
      <c r="H101" s="70"/>
      <c r="I101" s="70"/>
      <c r="J101" s="70"/>
      <c r="K101" s="70"/>
      <c r="L101" s="70"/>
      <c r="M101" s="70"/>
      <c r="N101" s="2"/>
      <c r="AJ101" s="18"/>
    </row>
    <row r="102" spans="1:36" x14ac:dyDescent="0.25">
      <c r="A102" s="49"/>
      <c r="B102" s="49"/>
      <c r="C102" s="70"/>
      <c r="D102" s="70"/>
      <c r="E102" s="70"/>
      <c r="F102" s="70"/>
      <c r="G102" s="70"/>
      <c r="H102" s="70"/>
      <c r="I102" s="70"/>
      <c r="J102" s="70"/>
      <c r="K102" s="70"/>
      <c r="L102" s="70"/>
      <c r="M102" s="70"/>
      <c r="N102" s="2"/>
      <c r="AJ102" s="18"/>
    </row>
    <row r="103" spans="1:36" x14ac:dyDescent="0.25">
      <c r="A103" s="49"/>
      <c r="B103" s="49"/>
      <c r="C103" s="70"/>
      <c r="D103" s="70"/>
      <c r="E103" s="70"/>
      <c r="F103" s="70"/>
      <c r="G103" s="70"/>
      <c r="H103" s="70"/>
      <c r="I103" s="70"/>
      <c r="J103" s="70"/>
      <c r="K103" s="70"/>
      <c r="L103" s="70"/>
      <c r="M103" s="70"/>
      <c r="N103" s="2"/>
      <c r="AJ103" s="18"/>
    </row>
    <row r="104" spans="1:36" x14ac:dyDescent="0.25">
      <c r="A104" s="49"/>
      <c r="B104" s="49"/>
      <c r="C104" s="70"/>
      <c r="D104" s="70"/>
      <c r="E104" s="70"/>
      <c r="F104" s="70"/>
      <c r="G104" s="70"/>
      <c r="H104" s="70"/>
      <c r="I104" s="70"/>
      <c r="J104" s="70"/>
      <c r="K104" s="70"/>
      <c r="L104" s="70"/>
      <c r="M104" s="70"/>
      <c r="N104" s="2"/>
      <c r="AJ104" s="18"/>
    </row>
    <row r="105" spans="1:36" x14ac:dyDescent="0.25">
      <c r="A105" s="49"/>
      <c r="B105" s="49"/>
      <c r="C105" s="70"/>
      <c r="D105" s="70"/>
      <c r="E105" s="70"/>
      <c r="F105" s="70"/>
      <c r="G105" s="70"/>
      <c r="H105" s="70"/>
      <c r="I105" s="70"/>
      <c r="J105" s="70"/>
      <c r="K105" s="70"/>
      <c r="L105" s="70"/>
      <c r="M105" s="70"/>
      <c r="N105" s="2"/>
      <c r="AJ105" s="18"/>
    </row>
    <row r="106" spans="1:36" x14ac:dyDescent="0.25">
      <c r="A106" s="49"/>
      <c r="B106" s="49"/>
      <c r="C106" s="70"/>
      <c r="D106" s="70"/>
      <c r="E106" s="70"/>
      <c r="F106" s="70"/>
      <c r="G106" s="70"/>
      <c r="H106" s="70"/>
      <c r="I106" s="70"/>
      <c r="J106" s="70"/>
      <c r="K106" s="70"/>
      <c r="L106" s="70"/>
      <c r="M106" s="70"/>
      <c r="N106" s="2"/>
      <c r="AJ106" s="18"/>
    </row>
    <row r="107" spans="1:36" x14ac:dyDescent="0.25">
      <c r="AJ107" s="18"/>
    </row>
    <row r="108" spans="1:36" ht="15.75" x14ac:dyDescent="0.25">
      <c r="A108" s="423" t="s">
        <v>1040</v>
      </c>
      <c r="B108" s="425" t="s">
        <v>12</v>
      </c>
      <c r="C108" s="425" t="s">
        <v>13</v>
      </c>
      <c r="D108" s="425" t="s">
        <v>14</v>
      </c>
      <c r="E108" s="397" t="s">
        <v>15</v>
      </c>
      <c r="F108" s="425" t="s">
        <v>16</v>
      </c>
      <c r="G108" s="425"/>
      <c r="H108" s="425" t="s">
        <v>17</v>
      </c>
      <c r="I108" s="425" t="s">
        <v>18</v>
      </c>
      <c r="J108" s="425" t="s">
        <v>19</v>
      </c>
      <c r="K108" s="427" t="s">
        <v>20</v>
      </c>
      <c r="L108" s="428"/>
      <c r="M108" s="425" t="s">
        <v>21</v>
      </c>
      <c r="N108" s="52"/>
      <c r="AJ108" s="18"/>
    </row>
    <row r="109" spans="1:36" ht="15" customHeight="1" x14ac:dyDescent="0.25">
      <c r="A109" s="424"/>
      <c r="B109" s="425"/>
      <c r="C109" s="425"/>
      <c r="D109" s="425"/>
      <c r="E109" s="397"/>
      <c r="F109" s="56" t="s">
        <v>44</v>
      </c>
      <c r="G109" s="56" t="s">
        <v>45</v>
      </c>
      <c r="H109" s="425"/>
      <c r="I109" s="425"/>
      <c r="J109" s="425"/>
      <c r="K109" s="105" t="s">
        <v>46</v>
      </c>
      <c r="L109" s="105" t="s">
        <v>47</v>
      </c>
      <c r="M109" s="425"/>
      <c r="N109" s="2"/>
      <c r="AJ109" s="18"/>
    </row>
    <row r="110" spans="1:36" x14ac:dyDescent="0.25">
      <c r="A110" s="49" t="s">
        <v>1046</v>
      </c>
      <c r="B110" s="49"/>
      <c r="C110" s="70"/>
      <c r="D110" s="70"/>
      <c r="E110" s="70"/>
      <c r="F110" s="70"/>
      <c r="G110" s="70"/>
      <c r="H110" s="70"/>
      <c r="I110" s="70"/>
      <c r="J110" s="67"/>
      <c r="K110" s="67"/>
      <c r="L110" s="67"/>
      <c r="M110" s="67"/>
      <c r="N110" s="2"/>
      <c r="AJ110" s="18"/>
    </row>
    <row r="111" spans="1:36" x14ac:dyDescent="0.25">
      <c r="A111" s="49"/>
      <c r="B111" s="49"/>
      <c r="C111" s="70"/>
      <c r="D111" s="70"/>
      <c r="E111" s="70"/>
      <c r="F111" s="70"/>
      <c r="G111" s="70"/>
      <c r="H111" s="70"/>
      <c r="I111" s="70"/>
      <c r="J111" s="70"/>
      <c r="K111" s="70"/>
      <c r="L111" s="70"/>
      <c r="M111" s="70"/>
      <c r="N111" s="2"/>
      <c r="AJ111" s="18"/>
    </row>
    <row r="112" spans="1:36" x14ac:dyDescent="0.25">
      <c r="A112" s="49"/>
      <c r="B112" s="49"/>
      <c r="C112" s="70"/>
      <c r="D112" s="70"/>
      <c r="E112" s="70"/>
      <c r="F112" s="70"/>
      <c r="G112" s="70"/>
      <c r="H112" s="70"/>
      <c r="I112" s="70"/>
      <c r="J112" s="70"/>
      <c r="K112" s="70"/>
      <c r="L112" s="70"/>
      <c r="M112" s="70"/>
      <c r="N112" s="2"/>
      <c r="AJ112" s="18"/>
    </row>
    <row r="113" spans="1:36" x14ac:dyDescent="0.25">
      <c r="A113" s="49"/>
      <c r="B113" s="49"/>
      <c r="C113" s="70"/>
      <c r="D113" s="70"/>
      <c r="E113" s="70"/>
      <c r="F113" s="70"/>
      <c r="G113" s="70"/>
      <c r="H113" s="70"/>
      <c r="I113" s="70"/>
      <c r="J113" s="70"/>
      <c r="K113" s="70"/>
      <c r="L113" s="70"/>
      <c r="M113" s="70"/>
      <c r="N113" s="2"/>
      <c r="AJ113" s="18"/>
    </row>
    <row r="114" spans="1:36" x14ac:dyDescent="0.25">
      <c r="A114" s="49"/>
      <c r="B114" s="49"/>
      <c r="C114" s="70"/>
      <c r="D114" s="70"/>
      <c r="E114" s="70"/>
      <c r="F114" s="70"/>
      <c r="G114" s="70"/>
      <c r="H114" s="70"/>
      <c r="I114" s="70"/>
      <c r="J114" s="70"/>
      <c r="K114" s="70"/>
      <c r="L114" s="70"/>
      <c r="M114" s="70"/>
      <c r="N114" s="2"/>
      <c r="AJ114" s="18"/>
    </row>
    <row r="115" spans="1:36" x14ac:dyDescent="0.25">
      <c r="A115" s="49"/>
      <c r="B115" s="49"/>
      <c r="C115" s="70"/>
      <c r="D115" s="70"/>
      <c r="E115" s="70"/>
      <c r="F115" s="70"/>
      <c r="G115" s="70"/>
      <c r="H115" s="70"/>
      <c r="I115" s="70"/>
      <c r="J115" s="70"/>
      <c r="K115" s="70"/>
      <c r="L115" s="70"/>
      <c r="M115" s="70"/>
      <c r="N115" s="2"/>
      <c r="AJ115" s="18"/>
    </row>
    <row r="116" spans="1:36" x14ac:dyDescent="0.25">
      <c r="A116" s="49"/>
      <c r="B116" s="49"/>
      <c r="C116" s="70"/>
      <c r="D116" s="70"/>
      <c r="E116" s="70"/>
      <c r="F116" s="70"/>
      <c r="G116" s="70"/>
      <c r="H116" s="70"/>
      <c r="I116" s="70"/>
      <c r="J116" s="70"/>
      <c r="K116" s="70"/>
      <c r="L116" s="70"/>
      <c r="M116" s="70"/>
      <c r="N116" s="2"/>
      <c r="AJ116" s="18"/>
    </row>
    <row r="117" spans="1:36" x14ac:dyDescent="0.25">
      <c r="A117" s="49"/>
      <c r="B117" s="49"/>
      <c r="C117" s="70"/>
      <c r="D117" s="70"/>
      <c r="E117" s="70"/>
      <c r="F117" s="70"/>
      <c r="G117" s="70"/>
      <c r="H117" s="70"/>
      <c r="I117" s="70"/>
      <c r="J117" s="70"/>
      <c r="K117" s="70"/>
      <c r="L117" s="70"/>
      <c r="M117" s="70"/>
      <c r="N117" s="2"/>
      <c r="AJ117" s="18"/>
    </row>
    <row r="118" spans="1:36" x14ac:dyDescent="0.25">
      <c r="A118" s="49"/>
      <c r="B118" s="49"/>
      <c r="C118" s="70"/>
      <c r="D118" s="70"/>
      <c r="E118" s="70"/>
      <c r="F118" s="70"/>
      <c r="G118" s="70"/>
      <c r="H118" s="70"/>
      <c r="I118" s="70"/>
      <c r="J118" s="70"/>
      <c r="K118" s="70"/>
      <c r="L118" s="70"/>
      <c r="M118" s="70"/>
      <c r="N118" s="2"/>
      <c r="AJ118" s="18"/>
    </row>
    <row r="119" spans="1:36" x14ac:dyDescent="0.25">
      <c r="AJ119" s="18"/>
    </row>
    <row r="120" spans="1:36" ht="15.75" x14ac:dyDescent="0.25">
      <c r="A120" s="423" t="s">
        <v>1040</v>
      </c>
      <c r="B120" s="425" t="s">
        <v>12</v>
      </c>
      <c r="C120" s="425" t="s">
        <v>13</v>
      </c>
      <c r="D120" s="425" t="s">
        <v>14</v>
      </c>
      <c r="E120" s="397" t="s">
        <v>15</v>
      </c>
      <c r="F120" s="425" t="s">
        <v>16</v>
      </c>
      <c r="G120" s="425"/>
      <c r="H120" s="425" t="s">
        <v>17</v>
      </c>
      <c r="I120" s="425" t="s">
        <v>18</v>
      </c>
      <c r="J120" s="425" t="s">
        <v>19</v>
      </c>
      <c r="K120" s="427" t="s">
        <v>20</v>
      </c>
      <c r="L120" s="428"/>
      <c r="M120" s="425" t="s">
        <v>21</v>
      </c>
      <c r="N120" s="52"/>
      <c r="AJ120" s="18"/>
    </row>
    <row r="121" spans="1:36" ht="15" customHeight="1" x14ac:dyDescent="0.25">
      <c r="A121" s="424"/>
      <c r="B121" s="425"/>
      <c r="C121" s="425"/>
      <c r="D121" s="425"/>
      <c r="E121" s="397"/>
      <c r="F121" s="56" t="s">
        <v>44</v>
      </c>
      <c r="G121" s="56" t="s">
        <v>45</v>
      </c>
      <c r="H121" s="425"/>
      <c r="I121" s="425"/>
      <c r="J121" s="425"/>
      <c r="K121" s="105" t="s">
        <v>46</v>
      </c>
      <c r="L121" s="105" t="s">
        <v>47</v>
      </c>
      <c r="M121" s="425"/>
      <c r="N121" s="2"/>
      <c r="AJ121" s="18"/>
    </row>
    <row r="122" spans="1:36" x14ac:dyDescent="0.25">
      <c r="A122" s="49"/>
      <c r="B122" s="49"/>
      <c r="C122" s="70"/>
      <c r="D122" s="70"/>
      <c r="E122" s="70"/>
      <c r="F122" s="70"/>
      <c r="G122" s="70"/>
      <c r="H122" s="70"/>
      <c r="I122" s="70"/>
      <c r="J122" s="67"/>
      <c r="K122" s="67"/>
      <c r="L122" s="67"/>
      <c r="M122" s="67"/>
      <c r="N122" s="2"/>
      <c r="AJ122" s="18"/>
    </row>
    <row r="123" spans="1:36" x14ac:dyDescent="0.25">
      <c r="A123" s="49"/>
      <c r="B123" s="49"/>
      <c r="C123" s="70"/>
      <c r="D123" s="70"/>
      <c r="E123" s="70"/>
      <c r="F123" s="70"/>
      <c r="G123" s="70"/>
      <c r="H123" s="70"/>
      <c r="I123" s="70"/>
      <c r="J123" s="70"/>
      <c r="K123" s="70"/>
      <c r="L123" s="70"/>
      <c r="M123" s="70"/>
      <c r="N123" s="2"/>
      <c r="AJ123" s="18"/>
    </row>
    <row r="124" spans="1:36" x14ac:dyDescent="0.25">
      <c r="A124" s="49"/>
      <c r="B124" s="49"/>
      <c r="C124" s="70"/>
      <c r="D124" s="70"/>
      <c r="E124" s="70"/>
      <c r="F124" s="70"/>
      <c r="G124" s="70"/>
      <c r="H124" s="70"/>
      <c r="I124" s="70"/>
      <c r="J124" s="70"/>
      <c r="K124" s="70"/>
      <c r="L124" s="70"/>
      <c r="M124" s="70"/>
      <c r="N124" s="2"/>
      <c r="AJ124" s="18"/>
    </row>
    <row r="125" spans="1:36" x14ac:dyDescent="0.25">
      <c r="A125" s="49"/>
      <c r="B125" s="49"/>
      <c r="C125" s="70"/>
      <c r="D125" s="70"/>
      <c r="E125" s="70"/>
      <c r="F125" s="70"/>
      <c r="G125" s="70"/>
      <c r="H125" s="70"/>
      <c r="I125" s="70"/>
      <c r="J125" s="70"/>
      <c r="K125" s="70"/>
      <c r="L125" s="70"/>
      <c r="M125" s="70"/>
      <c r="N125" s="2"/>
      <c r="AJ125" s="18"/>
    </row>
    <row r="126" spans="1:36" x14ac:dyDescent="0.25">
      <c r="A126" s="49"/>
      <c r="B126" s="49"/>
      <c r="C126" s="70"/>
      <c r="D126" s="70"/>
      <c r="E126" s="70"/>
      <c r="F126" s="70"/>
      <c r="G126" s="70"/>
      <c r="H126" s="70"/>
      <c r="I126" s="70"/>
      <c r="J126" s="70"/>
      <c r="K126" s="70"/>
      <c r="L126" s="70"/>
      <c r="M126" s="70"/>
      <c r="N126" s="2"/>
      <c r="AJ126" s="18"/>
    </row>
    <row r="127" spans="1:36" x14ac:dyDescent="0.25">
      <c r="A127" s="49"/>
      <c r="B127" s="49"/>
      <c r="C127" s="70"/>
      <c r="D127" s="70"/>
      <c r="E127" s="70"/>
      <c r="F127" s="70"/>
      <c r="G127" s="70"/>
      <c r="H127" s="70"/>
      <c r="I127" s="70"/>
      <c r="J127" s="70"/>
      <c r="K127" s="70"/>
      <c r="L127" s="70"/>
      <c r="M127" s="70"/>
      <c r="N127" s="2"/>
      <c r="AJ127" s="18"/>
    </row>
    <row r="128" spans="1:36" x14ac:dyDescent="0.25">
      <c r="A128" s="49"/>
      <c r="B128" s="49"/>
      <c r="C128" s="70"/>
      <c r="D128" s="70"/>
      <c r="E128" s="70"/>
      <c r="F128" s="70"/>
      <c r="G128" s="70"/>
      <c r="H128" s="70"/>
      <c r="I128" s="70"/>
      <c r="J128" s="70"/>
      <c r="K128" s="70"/>
      <c r="L128" s="70"/>
      <c r="M128" s="70"/>
      <c r="N128" s="2"/>
      <c r="AJ128" s="18"/>
    </row>
    <row r="129" spans="1:36" x14ac:dyDescent="0.25">
      <c r="A129" s="49"/>
      <c r="B129" s="49"/>
      <c r="C129" s="70"/>
      <c r="D129" s="70"/>
      <c r="E129" s="70"/>
      <c r="F129" s="70"/>
      <c r="G129" s="70"/>
      <c r="H129" s="70"/>
      <c r="I129" s="70"/>
      <c r="J129" s="70"/>
      <c r="K129" s="70"/>
      <c r="L129" s="70"/>
      <c r="M129" s="70"/>
      <c r="N129" s="2"/>
      <c r="AJ129" s="18"/>
    </row>
    <row r="130" spans="1:36" x14ac:dyDescent="0.25">
      <c r="A130" s="49"/>
      <c r="B130" s="49"/>
      <c r="C130" s="70"/>
      <c r="D130" s="70"/>
      <c r="E130" s="70"/>
      <c r="F130" s="70"/>
      <c r="G130" s="70"/>
      <c r="H130" s="70"/>
      <c r="I130" s="70"/>
      <c r="J130" s="70"/>
      <c r="K130" s="70"/>
      <c r="L130" s="70"/>
      <c r="M130" s="70"/>
      <c r="N130" s="2"/>
      <c r="AJ130" s="18"/>
    </row>
    <row r="131" spans="1:36" x14ac:dyDescent="0.25">
      <c r="AJ131" s="18"/>
    </row>
    <row r="132" spans="1:36" ht="15.75" x14ac:dyDescent="0.25">
      <c r="A132" s="426" t="s">
        <v>1047</v>
      </c>
      <c r="B132" s="425" t="s">
        <v>12</v>
      </c>
      <c r="C132" s="425" t="s">
        <v>13</v>
      </c>
      <c r="D132" s="425" t="s">
        <v>14</v>
      </c>
      <c r="E132" s="397" t="s">
        <v>15</v>
      </c>
      <c r="F132" s="425" t="s">
        <v>16</v>
      </c>
      <c r="G132" s="425"/>
      <c r="H132" s="425" t="s">
        <v>17</v>
      </c>
      <c r="I132" s="425" t="s">
        <v>18</v>
      </c>
      <c r="J132" s="425" t="s">
        <v>19</v>
      </c>
      <c r="K132" s="427" t="s">
        <v>20</v>
      </c>
      <c r="L132" s="428"/>
      <c r="M132" s="425" t="s">
        <v>21</v>
      </c>
      <c r="N132" s="52"/>
      <c r="AJ132" s="18"/>
    </row>
    <row r="133" spans="1:36" ht="15.75" x14ac:dyDescent="0.25">
      <c r="A133" s="426"/>
      <c r="B133" s="425"/>
      <c r="C133" s="425"/>
      <c r="D133" s="425"/>
      <c r="E133" s="397"/>
      <c r="F133" s="56" t="s">
        <v>44</v>
      </c>
      <c r="G133" s="56" t="s">
        <v>45</v>
      </c>
      <c r="H133" s="425"/>
      <c r="I133" s="425"/>
      <c r="J133" s="425"/>
      <c r="K133" s="105" t="s">
        <v>46</v>
      </c>
      <c r="L133" s="105" t="s">
        <v>47</v>
      </c>
      <c r="M133" s="425"/>
      <c r="N133" s="2"/>
      <c r="AJ133" s="18"/>
    </row>
    <row r="134" spans="1:36" x14ac:dyDescent="0.25">
      <c r="A134" s="49"/>
      <c r="B134" s="49"/>
      <c r="C134" s="70"/>
      <c r="D134" s="70"/>
      <c r="E134" s="70"/>
      <c r="F134" s="70"/>
      <c r="G134" s="70"/>
      <c r="H134" s="70"/>
      <c r="I134" s="70"/>
      <c r="J134" s="67"/>
      <c r="K134" s="67"/>
      <c r="L134" s="67"/>
      <c r="M134" s="67"/>
      <c r="N134" s="2"/>
      <c r="AJ134" s="18"/>
    </row>
    <row r="135" spans="1:36" x14ac:dyDescent="0.25">
      <c r="A135" s="49"/>
      <c r="B135" s="49"/>
      <c r="C135" s="70"/>
      <c r="D135" s="70"/>
      <c r="E135" s="70"/>
      <c r="F135" s="70"/>
      <c r="G135" s="70"/>
      <c r="H135" s="70"/>
      <c r="I135" s="70"/>
      <c r="J135" s="70"/>
      <c r="K135" s="70"/>
      <c r="L135" s="70"/>
      <c r="M135" s="70"/>
      <c r="N135" s="2"/>
      <c r="AJ135" s="18"/>
    </row>
    <row r="136" spans="1:36" x14ac:dyDescent="0.25">
      <c r="A136" s="49"/>
      <c r="B136" s="49"/>
      <c r="C136" s="70"/>
      <c r="D136" s="70"/>
      <c r="E136" s="70"/>
      <c r="F136" s="70"/>
      <c r="G136" s="70"/>
      <c r="H136" s="70"/>
      <c r="I136" s="70"/>
      <c r="J136" s="70"/>
      <c r="K136" s="70"/>
      <c r="L136" s="70"/>
      <c r="M136" s="70"/>
      <c r="N136" s="2"/>
      <c r="AJ136" s="18"/>
    </row>
    <row r="137" spans="1:36" x14ac:dyDescent="0.25">
      <c r="A137" s="49"/>
      <c r="B137" s="49"/>
      <c r="C137" s="70"/>
      <c r="D137" s="70"/>
      <c r="E137" s="70"/>
      <c r="F137" s="70"/>
      <c r="G137" s="70"/>
      <c r="H137" s="70"/>
      <c r="I137" s="70"/>
      <c r="J137" s="70"/>
      <c r="K137" s="70"/>
      <c r="L137" s="70"/>
      <c r="M137" s="70"/>
      <c r="N137" s="2"/>
      <c r="AJ137" s="18"/>
    </row>
    <row r="138" spans="1:36" x14ac:dyDescent="0.25">
      <c r="A138" s="49"/>
      <c r="B138" s="49"/>
      <c r="C138" s="70"/>
      <c r="D138" s="70"/>
      <c r="E138" s="70"/>
      <c r="F138" s="70"/>
      <c r="G138" s="70"/>
      <c r="H138" s="70"/>
      <c r="I138" s="70"/>
      <c r="J138" s="70"/>
      <c r="K138" s="70"/>
      <c r="L138" s="70"/>
      <c r="M138" s="70"/>
      <c r="N138" s="2"/>
      <c r="AJ138" s="18"/>
    </row>
    <row r="139" spans="1:36" x14ac:dyDescent="0.25">
      <c r="A139" s="49"/>
      <c r="B139" s="49"/>
      <c r="C139" s="70"/>
      <c r="D139" s="70"/>
      <c r="E139" s="70"/>
      <c r="F139" s="70"/>
      <c r="G139" s="70"/>
      <c r="H139" s="70"/>
      <c r="I139" s="70"/>
      <c r="J139" s="70"/>
      <c r="K139" s="70"/>
      <c r="L139" s="70"/>
      <c r="M139" s="70"/>
      <c r="N139" s="2"/>
      <c r="AJ139" s="18"/>
    </row>
    <row r="140" spans="1:36" x14ac:dyDescent="0.25">
      <c r="A140" s="49"/>
      <c r="B140" s="49"/>
      <c r="C140" s="70"/>
      <c r="D140" s="70"/>
      <c r="E140" s="70"/>
      <c r="F140" s="70"/>
      <c r="G140" s="70"/>
      <c r="H140" s="70"/>
      <c r="I140" s="70"/>
      <c r="J140" s="70"/>
      <c r="K140" s="70"/>
      <c r="L140" s="70"/>
      <c r="M140" s="70"/>
      <c r="N140" s="2"/>
      <c r="AJ140" s="18"/>
    </row>
    <row r="141" spans="1:36" x14ac:dyDescent="0.25">
      <c r="A141" s="49"/>
      <c r="B141" s="49"/>
      <c r="C141" s="70"/>
      <c r="D141" s="70"/>
      <c r="E141" s="70"/>
      <c r="F141" s="70"/>
      <c r="G141" s="70"/>
      <c r="H141" s="70"/>
      <c r="I141" s="70"/>
      <c r="J141" s="70"/>
      <c r="K141" s="70"/>
      <c r="L141" s="70"/>
      <c r="M141" s="70"/>
      <c r="N141" s="2"/>
      <c r="AJ141" s="18"/>
    </row>
    <row r="142" spans="1:36" x14ac:dyDescent="0.25">
      <c r="A142" s="49"/>
      <c r="B142" s="49"/>
      <c r="C142" s="70"/>
      <c r="D142" s="70"/>
      <c r="E142" s="70"/>
      <c r="F142" s="70"/>
      <c r="G142" s="70"/>
      <c r="H142" s="70"/>
      <c r="I142" s="70"/>
      <c r="J142" s="70"/>
      <c r="K142" s="70"/>
      <c r="L142" s="70"/>
      <c r="M142" s="70"/>
      <c r="N142" s="2"/>
      <c r="AJ142" s="18"/>
    </row>
    <row r="143" spans="1:36" x14ac:dyDescent="0.25">
      <c r="A143" s="18"/>
      <c r="B143" s="18"/>
      <c r="C143" s="18"/>
      <c r="D143" s="18"/>
      <c r="E143" s="18"/>
      <c r="F143" s="18"/>
      <c r="G143" s="18"/>
      <c r="H143" s="18"/>
      <c r="I143" s="18"/>
      <c r="J143" s="18"/>
      <c r="K143" s="18"/>
      <c r="L143" s="18"/>
      <c r="M143" s="18"/>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18"/>
    </row>
    <row r="144" spans="1:36" x14ac:dyDescent="0.25">
      <c r="A144" s="18"/>
      <c r="B144" s="18"/>
      <c r="C144" s="18"/>
      <c r="D144" s="18"/>
      <c r="E144" s="18"/>
      <c r="F144" s="18"/>
      <c r="G144" s="18"/>
      <c r="H144" s="18"/>
      <c r="I144" s="18"/>
      <c r="J144" s="18"/>
      <c r="K144" s="18"/>
      <c r="L144" s="18"/>
      <c r="M144" s="18"/>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18"/>
    </row>
  </sheetData>
  <autoFilter ref="A8:AI10" xr:uid="{00000000-0009-0000-0000-000000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autoFilter>
  <mergeCells count="94">
    <mergeCell ref="A108:A109"/>
    <mergeCell ref="B108:B109"/>
    <mergeCell ref="C108:C109"/>
    <mergeCell ref="D108:D109"/>
    <mergeCell ref="B97:B98"/>
    <mergeCell ref="C97:C98"/>
    <mergeCell ref="D97:D98"/>
    <mergeCell ref="AE9:AE10"/>
    <mergeCell ref="K132:L132"/>
    <mergeCell ref="AG9:AG10"/>
    <mergeCell ref="AH9:AH10"/>
    <mergeCell ref="AA9:AA10"/>
    <mergeCell ref="AC9:AC10"/>
    <mergeCell ref="AD9:AD10"/>
    <mergeCell ref="N8:X8"/>
    <mergeCell ref="AB9:AB10"/>
    <mergeCell ref="M132:M133"/>
    <mergeCell ref="X9:X10"/>
    <mergeCell ref="Y9:Y10"/>
    <mergeCell ref="Z9:Z10"/>
    <mergeCell ref="N9:N10"/>
    <mergeCell ref="O9:O10"/>
    <mergeCell ref="P9:P10"/>
    <mergeCell ref="Q9:Q10"/>
    <mergeCell ref="R9:R10"/>
    <mergeCell ref="S9:S10"/>
    <mergeCell ref="T9:T10"/>
    <mergeCell ref="U9:U10"/>
    <mergeCell ref="V9:V10"/>
    <mergeCell ref="W9:W10"/>
    <mergeCell ref="A8:M8"/>
    <mergeCell ref="I97:I98"/>
    <mergeCell ref="J97:J98"/>
    <mergeCell ref="M97:M98"/>
    <mergeCell ref="K97:L97"/>
    <mergeCell ref="A97:A98"/>
    <mergeCell ref="E97:E98"/>
    <mergeCell ref="F97:G97"/>
    <mergeCell ref="B9:B10"/>
    <mergeCell ref="K9:L9"/>
    <mergeCell ref="H97:H98"/>
    <mergeCell ref="A12:A27"/>
    <mergeCell ref="A28:A30"/>
    <mergeCell ref="A31:A43"/>
    <mergeCell ref="A44:A49"/>
    <mergeCell ref="A50:A54"/>
    <mergeCell ref="A1:AI1"/>
    <mergeCell ref="A2:AI2"/>
    <mergeCell ref="Y8:AI8"/>
    <mergeCell ref="F9:G9"/>
    <mergeCell ref="C9:C10"/>
    <mergeCell ref="A9:A10"/>
    <mergeCell ref="D9:D10"/>
    <mergeCell ref="E9:E10"/>
    <mergeCell ref="H9:H10"/>
    <mergeCell ref="I9:I10"/>
    <mergeCell ref="J9:J10"/>
    <mergeCell ref="M9:M10"/>
    <mergeCell ref="AI9:AI10"/>
    <mergeCell ref="B4:G4"/>
    <mergeCell ref="B6:C6"/>
    <mergeCell ref="AF9:AF10"/>
    <mergeCell ref="I120:I121"/>
    <mergeCell ref="E108:E109"/>
    <mergeCell ref="J120:J121"/>
    <mergeCell ref="M120:M121"/>
    <mergeCell ref="F108:G108"/>
    <mergeCell ref="H108:H109"/>
    <mergeCell ref="I108:I109"/>
    <mergeCell ref="J108:J109"/>
    <mergeCell ref="K108:L108"/>
    <mergeCell ref="K120:L120"/>
    <mergeCell ref="M108:M109"/>
    <mergeCell ref="I132:I133"/>
    <mergeCell ref="J132:J133"/>
    <mergeCell ref="A132:A133"/>
    <mergeCell ref="B132:B133"/>
    <mergeCell ref="C132:C133"/>
    <mergeCell ref="D132:D133"/>
    <mergeCell ref="E132:E133"/>
    <mergeCell ref="A120:A121"/>
    <mergeCell ref="B120:B121"/>
    <mergeCell ref="C120:C121"/>
    <mergeCell ref="F132:G132"/>
    <mergeCell ref="H132:H133"/>
    <mergeCell ref="D120:D121"/>
    <mergeCell ref="E120:E121"/>
    <mergeCell ref="F120:G120"/>
    <mergeCell ref="H120:H121"/>
    <mergeCell ref="A55:A61"/>
    <mergeCell ref="A62:A70"/>
    <mergeCell ref="A84:A86"/>
    <mergeCell ref="A71:A83"/>
    <mergeCell ref="A87:A89"/>
  </mergeCells>
  <conditionalFormatting sqref="N12:N89">
    <cfRule type="cellIs" dxfId="43" priority="316" stopIfTrue="1" operator="equal">
      <formula>"x"</formula>
    </cfRule>
  </conditionalFormatting>
  <conditionalFormatting sqref="O12:O89">
    <cfRule type="cellIs" dxfId="42" priority="315" operator="equal">
      <formula>"x"</formula>
    </cfRule>
  </conditionalFormatting>
  <conditionalFormatting sqref="P12:P89">
    <cfRule type="cellIs" dxfId="41" priority="314" operator="equal">
      <formula>"x"</formula>
    </cfRule>
  </conditionalFormatting>
  <conditionalFormatting sqref="Q12:Q89">
    <cfRule type="cellIs" dxfId="40" priority="313" stopIfTrue="1" operator="equal">
      <formula>"x"</formula>
    </cfRule>
  </conditionalFormatting>
  <conditionalFormatting sqref="R12:R89">
    <cfRule type="cellIs" dxfId="39" priority="312" operator="equal">
      <formula>"x"</formula>
    </cfRule>
  </conditionalFormatting>
  <conditionalFormatting sqref="S12:S89">
    <cfRule type="cellIs" dxfId="38" priority="4" stopIfTrue="1" operator="equal">
      <formula>$AN$7</formula>
    </cfRule>
    <cfRule type="cellIs" dxfId="37" priority="7" stopIfTrue="1" operator="equal">
      <formula>$AN$6</formula>
    </cfRule>
  </conditionalFormatting>
  <conditionalFormatting sqref="AN6:AN7">
    <cfRule type="cellIs" dxfId="36" priority="317" stopIfTrue="1" operator="equal">
      <formula>$AN$6</formula>
    </cfRule>
  </conditionalFormatting>
  <dataValidations count="1">
    <dataValidation type="list" allowBlank="1" showInputMessage="1" showErrorMessage="1" sqref="S12:S89" xr:uid="{00000000-0002-0000-00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R36"/>
  <sheetViews>
    <sheetView showGridLines="0" zoomScale="80" zoomScaleNormal="80" zoomScalePageLayoutView="70" workbookViewId="0">
      <selection activeCell="Z23" sqref="Z23"/>
    </sheetView>
  </sheetViews>
  <sheetFormatPr defaultColWidth="8.7109375" defaultRowHeight="15" x14ac:dyDescent="0.25"/>
  <cols>
    <col min="1" max="1" width="2.7109375" customWidth="1"/>
    <col min="2" max="2" width="3.7109375" customWidth="1"/>
    <col min="3" max="3" width="49.42578125" bestFit="1" customWidth="1"/>
    <col min="4" max="4" width="14.28515625" customWidth="1"/>
    <col min="5" max="7" width="9.42578125" customWidth="1"/>
    <col min="18" max="18" width="2.7109375" customWidth="1"/>
  </cols>
  <sheetData>
    <row r="1" spans="1:18" x14ac:dyDescent="0.25">
      <c r="A1" s="11"/>
      <c r="B1" s="11"/>
      <c r="C1" s="11"/>
      <c r="D1" s="11"/>
      <c r="E1" s="11"/>
      <c r="F1" s="11"/>
      <c r="G1" s="11"/>
      <c r="H1" s="11"/>
      <c r="I1" s="11"/>
      <c r="J1" s="11"/>
      <c r="K1" s="11"/>
      <c r="L1" s="11"/>
      <c r="M1" s="11"/>
      <c r="N1" s="11"/>
      <c r="O1" s="11"/>
      <c r="P1" s="11"/>
      <c r="Q1" s="11"/>
      <c r="R1" s="11"/>
    </row>
    <row r="2" spans="1:18" s="15" customFormat="1" ht="33.75" customHeight="1" x14ac:dyDescent="0.25">
      <c r="A2" s="16"/>
      <c r="B2" s="481" t="s">
        <v>0</v>
      </c>
      <c r="C2" s="481"/>
      <c r="D2" s="481"/>
      <c r="E2" s="481"/>
      <c r="F2" s="481"/>
      <c r="G2" s="481"/>
      <c r="H2" s="481"/>
      <c r="I2" s="481"/>
      <c r="J2" s="481"/>
      <c r="K2" s="481"/>
      <c r="L2" s="481"/>
      <c r="M2" s="481"/>
      <c r="N2" s="481"/>
      <c r="O2" s="481"/>
      <c r="P2" s="481"/>
      <c r="Q2" s="481"/>
      <c r="R2" s="16"/>
    </row>
    <row r="3" spans="1:18" ht="33.75" customHeight="1" x14ac:dyDescent="0.35">
      <c r="A3" s="11"/>
      <c r="B3" s="487" t="str">
        <f>'Monitoria Anual - 1'!A2</f>
        <v>Plano de Ação Nacional para Conservação de Cetáceos Marinhos Ameaçados de Extinção - PAN Cetáceos Marinhos</v>
      </c>
      <c r="C3" s="487"/>
      <c r="D3" s="487"/>
      <c r="E3" s="487"/>
      <c r="F3" s="487"/>
      <c r="G3" s="487"/>
      <c r="H3" s="487"/>
      <c r="I3" s="487"/>
      <c r="J3" s="487"/>
      <c r="K3" s="487"/>
      <c r="L3" s="487"/>
      <c r="M3" s="487"/>
      <c r="N3" s="487"/>
      <c r="O3" s="487"/>
      <c r="P3" s="487"/>
      <c r="Q3" s="487"/>
      <c r="R3" s="11"/>
    </row>
    <row r="4" spans="1:18" x14ac:dyDescent="0.25">
      <c r="A4" s="11"/>
      <c r="H4" s="12"/>
      <c r="I4" s="12"/>
      <c r="J4" s="12"/>
      <c r="K4" s="12"/>
      <c r="R4" s="11"/>
    </row>
    <row r="5" spans="1:18" s="2" customFormat="1" ht="45" customHeight="1" x14ac:dyDescent="0.25">
      <c r="A5" s="18"/>
      <c r="B5" s="492" t="s">
        <v>1048</v>
      </c>
      <c r="C5" s="492"/>
      <c r="D5" s="407" t="str">
        <f>'Monitoria Anual - 1'!B4</f>
        <v>Melhorar o estado de conservação de cetáceos marinhos, mitigando os impactos antrópicos e minimizando as ameaças</v>
      </c>
      <c r="E5" s="407"/>
      <c r="F5" s="407"/>
      <c r="G5" s="407"/>
      <c r="H5" s="407"/>
      <c r="I5" s="408"/>
      <c r="J5" s="13"/>
      <c r="K5" s="13"/>
      <c r="L5" s="13"/>
      <c r="M5" s="13"/>
      <c r="N5" s="13"/>
      <c r="R5" s="18"/>
    </row>
    <row r="6" spans="1:18" x14ac:dyDescent="0.25">
      <c r="A6" s="11"/>
      <c r="H6" s="12"/>
      <c r="I6" s="12"/>
      <c r="J6" s="12"/>
      <c r="K6" s="12"/>
      <c r="R6" s="11"/>
    </row>
    <row r="7" spans="1:18" ht="26.25" customHeight="1" x14ac:dyDescent="0.25">
      <c r="A7" s="11"/>
      <c r="B7" s="492" t="s">
        <v>4</v>
      </c>
      <c r="C7" s="492"/>
      <c r="D7" s="548" t="str">
        <f>'Monitoria Anual - 1'!B6</f>
        <v>22/06/2020   -  24/06/2020 (virtual)</v>
      </c>
      <c r="E7" s="548"/>
      <c r="F7" s="548"/>
      <c r="G7" s="548"/>
      <c r="H7" s="548"/>
      <c r="I7" s="549"/>
      <c r="J7" s="45"/>
      <c r="K7" s="45"/>
      <c r="L7" s="45"/>
      <c r="M7" s="45"/>
      <c r="N7" s="45"/>
      <c r="O7" s="45"/>
      <c r="P7" s="45"/>
      <c r="Q7" s="45"/>
      <c r="R7" s="11"/>
    </row>
    <row r="8" spans="1:18" x14ac:dyDescent="0.25">
      <c r="A8" s="11"/>
      <c r="R8" s="11"/>
    </row>
    <row r="9" spans="1:18" ht="31.5" customHeight="1" x14ac:dyDescent="0.25">
      <c r="A9" s="11"/>
      <c r="B9" s="481" t="s">
        <v>1049</v>
      </c>
      <c r="C9" s="481"/>
      <c r="D9" s="481"/>
      <c r="E9" s="481"/>
      <c r="F9" s="481"/>
      <c r="G9" s="481"/>
      <c r="H9" s="481"/>
      <c r="I9" s="481"/>
      <c r="J9" s="481"/>
      <c r="K9" s="481"/>
      <c r="L9" s="481"/>
      <c r="M9" s="481"/>
      <c r="N9" s="481"/>
      <c r="O9" s="481"/>
      <c r="P9" s="481"/>
      <c r="Q9" s="481"/>
      <c r="R9" s="11"/>
    </row>
    <row r="10" spans="1:18" x14ac:dyDescent="0.25">
      <c r="A10" s="11"/>
      <c r="F10" s="10"/>
      <c r="G10" s="10"/>
      <c r="R10" s="11"/>
    </row>
    <row r="11" spans="1:18" ht="18" customHeight="1" x14ac:dyDescent="0.25">
      <c r="A11" s="11"/>
      <c r="B11" s="482" t="s">
        <v>1050</v>
      </c>
      <c r="C11" s="483"/>
      <c r="D11" s="45"/>
      <c r="E11" s="45"/>
      <c r="F11" s="45"/>
      <c r="G11" s="45"/>
      <c r="H11" s="45"/>
      <c r="I11" s="45"/>
      <c r="J11" s="45"/>
      <c r="K11" s="45"/>
      <c r="L11" s="45"/>
      <c r="M11" s="45"/>
      <c r="N11" s="45"/>
      <c r="O11" s="45"/>
      <c r="P11" s="45"/>
      <c r="Q11" s="45"/>
      <c r="R11" s="11"/>
    </row>
    <row r="12" spans="1:18" ht="15.75" thickBot="1" x14ac:dyDescent="0.3">
      <c r="A12" s="11"/>
      <c r="F12" s="72"/>
      <c r="R12" s="11"/>
    </row>
    <row r="13" spans="1:18" ht="60.75" customHeight="1" thickBot="1" x14ac:dyDescent="0.3">
      <c r="A13" s="11"/>
      <c r="C13" s="489" t="s">
        <v>2360</v>
      </c>
      <c r="D13" s="490"/>
      <c r="E13" s="491"/>
      <c r="F13" s="3"/>
      <c r="R13" s="11"/>
    </row>
    <row r="14" spans="1:18" s="2" customFormat="1" ht="31.9" customHeight="1" thickBot="1" x14ac:dyDescent="0.3">
      <c r="A14" s="18"/>
      <c r="C14" s="26" t="s">
        <v>1052</v>
      </c>
      <c r="D14" s="7" t="s">
        <v>1053</v>
      </c>
      <c r="E14" s="9" t="s">
        <v>1054</v>
      </c>
      <c r="F14" s="6"/>
      <c r="R14" s="18"/>
    </row>
    <row r="15" spans="1:18" ht="15.75" x14ac:dyDescent="0.25">
      <c r="A15" s="11"/>
      <c r="C15" s="41" t="s">
        <v>2361</v>
      </c>
      <c r="D15" s="28">
        <f>COUNTA('Monitoria Final'!N11:N160)</f>
        <v>45</v>
      </c>
      <c r="E15" s="29">
        <f>D15/$D$18</f>
        <v>0.29605263157894735</v>
      </c>
      <c r="F15" s="4"/>
      <c r="R15" s="11"/>
    </row>
    <row r="16" spans="1:18" ht="15.75" x14ac:dyDescent="0.25">
      <c r="A16" s="11"/>
      <c r="C16" s="42" t="s">
        <v>2362</v>
      </c>
      <c r="D16" s="28">
        <f>COUNTA('Monitoria Final'!O11:O160)</f>
        <v>54</v>
      </c>
      <c r="E16" s="29">
        <f>D16/$D$18</f>
        <v>0.35526315789473684</v>
      </c>
      <c r="F16" s="4"/>
      <c r="R16" s="11"/>
    </row>
    <row r="17" spans="1:18" ht="16.5" thickBot="1" x14ac:dyDescent="0.3">
      <c r="A17" s="11"/>
      <c r="C17" s="43" t="s">
        <v>1874</v>
      </c>
      <c r="D17" s="28">
        <f>COUNTA('Monitoria Final'!P11:P160)</f>
        <v>53</v>
      </c>
      <c r="E17" s="29">
        <f>D17/$D$18</f>
        <v>0.34868421052631576</v>
      </c>
      <c r="F17" s="4"/>
      <c r="R17" s="11"/>
    </row>
    <row r="18" spans="1:18" ht="15.75" thickBot="1" x14ac:dyDescent="0.3">
      <c r="A18" s="11"/>
      <c r="C18" s="44" t="s">
        <v>2363</v>
      </c>
      <c r="D18" s="31">
        <f>SUM(D15:D17)</f>
        <v>152</v>
      </c>
      <c r="E18" s="32">
        <f>SUM(E15:E17)</f>
        <v>1</v>
      </c>
      <c r="F18" s="5"/>
      <c r="R18" s="11"/>
    </row>
    <row r="19" spans="1:18" x14ac:dyDescent="0.25">
      <c r="A19" s="11"/>
      <c r="R19" s="11"/>
    </row>
    <row r="20" spans="1:18" ht="15.75" x14ac:dyDescent="0.25">
      <c r="A20" s="11"/>
      <c r="B20" s="46" t="s">
        <v>1066</v>
      </c>
      <c r="C20" s="47"/>
      <c r="D20" s="45"/>
      <c r="E20" s="45"/>
      <c r="F20" s="45"/>
      <c r="G20" s="45"/>
      <c r="H20" s="45"/>
      <c r="I20" s="45"/>
      <c r="J20" s="45"/>
      <c r="K20" s="45"/>
      <c r="L20" s="45"/>
      <c r="M20" s="45"/>
      <c r="N20" s="45"/>
      <c r="O20" s="45"/>
      <c r="P20" s="45"/>
      <c r="Q20" s="45"/>
      <c r="R20" s="11"/>
    </row>
    <row r="21" spans="1:18" ht="16.5" thickBot="1" x14ac:dyDescent="0.3">
      <c r="A21" s="11"/>
      <c r="B21" s="17"/>
      <c r="C21" s="17"/>
      <c r="D21" s="17"/>
      <c r="E21" s="17"/>
      <c r="F21" s="17"/>
      <c r="G21" s="17"/>
      <c r="H21" s="17"/>
      <c r="I21" s="17"/>
      <c r="J21" s="17"/>
      <c r="K21" s="17"/>
      <c r="L21" s="17"/>
      <c r="M21" s="17"/>
      <c r="N21" s="17"/>
      <c r="O21" s="17"/>
      <c r="P21" s="17"/>
      <c r="Q21" s="17"/>
      <c r="R21" s="11"/>
    </row>
    <row r="22" spans="1:18" ht="36" customHeight="1" thickBot="1" x14ac:dyDescent="0.3">
      <c r="A22" s="11"/>
      <c r="C22" s="33" t="s">
        <v>1067</v>
      </c>
      <c r="D22" s="75">
        <f>COUNTA('Monitoria Final'!A11:A160)</f>
        <v>10</v>
      </c>
      <c r="R22" s="11"/>
    </row>
    <row r="23" spans="1:18" ht="15.75" thickBot="1" x14ac:dyDescent="0.3">
      <c r="A23" s="11"/>
      <c r="R23" s="11"/>
    </row>
    <row r="24" spans="1:18" ht="15.75" thickBot="1" x14ac:dyDescent="0.3">
      <c r="A24" s="11"/>
      <c r="C24" s="86" t="s">
        <v>1068</v>
      </c>
      <c r="D24" s="86" t="s">
        <v>1069</v>
      </c>
      <c r="E24" s="21"/>
      <c r="F24" s="22"/>
      <c r="G24" s="25"/>
      <c r="R24" s="11"/>
    </row>
    <row r="25" spans="1:18" x14ac:dyDescent="0.25">
      <c r="A25" s="11"/>
      <c r="C25" s="83" t="s">
        <v>1070</v>
      </c>
      <c r="D25" s="107">
        <f>SUM(E25:G25)</f>
        <v>15</v>
      </c>
      <c r="E25" s="34">
        <f>COUNTA('Monitoria Final'!N11:N25)</f>
        <v>5</v>
      </c>
      <c r="F25" s="73">
        <f>COUNTA('Monitoria Final'!O11:O25)</f>
        <v>5</v>
      </c>
      <c r="G25" s="74">
        <f>COUNTA('Monitoria Final'!P11:P25)</f>
        <v>5</v>
      </c>
      <c r="R25" s="11"/>
    </row>
    <row r="26" spans="1:18" x14ac:dyDescent="0.25">
      <c r="A26" s="11"/>
      <c r="C26" s="84" t="s">
        <v>1071</v>
      </c>
      <c r="D26" s="83">
        <f t="shared" ref="D26:D34" si="0">SUM(E26:G26)</f>
        <v>17</v>
      </c>
      <c r="E26" s="35">
        <f>COUNTA('Monitoria Final'!N26:N40)</f>
        <v>8</v>
      </c>
      <c r="F26" s="36">
        <f>COUNTA('Monitoria Final'!O26:O40)</f>
        <v>4</v>
      </c>
      <c r="G26" s="37">
        <f>COUNTA('Monitoria Final'!P26:P40)</f>
        <v>5</v>
      </c>
      <c r="R26" s="11"/>
    </row>
    <row r="27" spans="1:18" x14ac:dyDescent="0.25">
      <c r="A27" s="11"/>
      <c r="C27" s="84" t="s">
        <v>1072</v>
      </c>
      <c r="D27" s="83">
        <f t="shared" si="0"/>
        <v>15</v>
      </c>
      <c r="E27" s="35">
        <f>COUNTA('Monitoria Final'!N41:N55)</f>
        <v>8</v>
      </c>
      <c r="F27" s="36">
        <f>COUNTA('Monitoria Final'!O41:O55)</f>
        <v>4</v>
      </c>
      <c r="G27" s="37">
        <f>COUNTA('Monitoria Final'!P41:P55)</f>
        <v>3</v>
      </c>
      <c r="R27" s="11"/>
    </row>
    <row r="28" spans="1:18" x14ac:dyDescent="0.25">
      <c r="A28" s="11"/>
      <c r="C28" s="84" t="s">
        <v>1073</v>
      </c>
      <c r="D28" s="83">
        <f t="shared" si="0"/>
        <v>15</v>
      </c>
      <c r="E28" s="35">
        <f>COUNTA('Monitoria Final'!N56:N70)</f>
        <v>7</v>
      </c>
      <c r="F28" s="36">
        <f>COUNTA('Monitoria Final'!O56:O70)</f>
        <v>5</v>
      </c>
      <c r="G28" s="37">
        <f>COUNTA('Monitoria Final'!P56:P70)</f>
        <v>3</v>
      </c>
      <c r="R28" s="11"/>
    </row>
    <row r="29" spans="1:18" x14ac:dyDescent="0.25">
      <c r="A29" s="11"/>
      <c r="C29" s="84" t="s">
        <v>1074</v>
      </c>
      <c r="D29" s="83">
        <f t="shared" si="0"/>
        <v>15</v>
      </c>
      <c r="E29" s="35">
        <f>COUNTA('Monitoria Final'!N71:N85)</f>
        <v>4</v>
      </c>
      <c r="F29" s="36">
        <f>COUNTA('Monitoria Final'!O71:O85)</f>
        <v>5</v>
      </c>
      <c r="G29" s="37">
        <f>COUNTA('Monitoria Final'!P71:P85)</f>
        <v>6</v>
      </c>
      <c r="R29" s="11"/>
    </row>
    <row r="30" spans="1:18" x14ac:dyDescent="0.25">
      <c r="A30" s="11"/>
      <c r="C30" s="84" t="s">
        <v>1075</v>
      </c>
      <c r="D30" s="83">
        <f t="shared" si="0"/>
        <v>15</v>
      </c>
      <c r="E30" s="35">
        <f>COUNTA('Monitoria Final'!N86:N100)</f>
        <v>4</v>
      </c>
      <c r="F30" s="36">
        <f>COUNTA('Monitoria Final'!O86:O100)</f>
        <v>5</v>
      </c>
      <c r="G30" s="37">
        <f>COUNTA('Monitoria Final'!P86:P100)</f>
        <v>6</v>
      </c>
      <c r="R30" s="11"/>
    </row>
    <row r="31" spans="1:18" x14ac:dyDescent="0.25">
      <c r="A31" s="11"/>
      <c r="C31" s="84" t="s">
        <v>1076</v>
      </c>
      <c r="D31" s="83">
        <f t="shared" si="0"/>
        <v>15</v>
      </c>
      <c r="E31" s="35">
        <f>COUNTA('Monitoria Final'!N101:N115)</f>
        <v>0</v>
      </c>
      <c r="F31" s="36">
        <f>COUNTA('Monitoria Final'!O101:O115)</f>
        <v>12</v>
      </c>
      <c r="G31" s="37">
        <f>COUNTA('Monitoria Final'!P101:P115)</f>
        <v>3</v>
      </c>
      <c r="R31" s="11"/>
    </row>
    <row r="32" spans="1:18" x14ac:dyDescent="0.25">
      <c r="A32" s="11"/>
      <c r="C32" s="84" t="s">
        <v>1077</v>
      </c>
      <c r="D32" s="83">
        <f>SUM(E32:G32)</f>
        <v>15</v>
      </c>
      <c r="E32" s="35">
        <f>COUNTA('Monitoria Final'!N116:N130)</f>
        <v>3</v>
      </c>
      <c r="F32" s="36">
        <f>COUNTA('Monitoria Final'!O116:O130)</f>
        <v>4</v>
      </c>
      <c r="G32" s="37">
        <f>COUNTA('Monitoria Final'!P116:P130)</f>
        <v>8</v>
      </c>
      <c r="R32" s="11"/>
    </row>
    <row r="33" spans="1:18" x14ac:dyDescent="0.25">
      <c r="A33" s="11"/>
      <c r="C33" s="84" t="s">
        <v>1078</v>
      </c>
      <c r="D33" s="83">
        <f t="shared" si="0"/>
        <v>15</v>
      </c>
      <c r="E33" s="35">
        <f>COUNTA('Monitoria Final'!N131:N145)</f>
        <v>4</v>
      </c>
      <c r="F33" s="36">
        <f>COUNTA('Monitoria Final'!O131:O145)</f>
        <v>5</v>
      </c>
      <c r="G33" s="37">
        <f>COUNTA('Monitoria Final'!P131:P145)</f>
        <v>6</v>
      </c>
      <c r="R33" s="11"/>
    </row>
    <row r="34" spans="1:18" ht="15.75" thickBot="1" x14ac:dyDescent="0.3">
      <c r="A34" s="11"/>
      <c r="C34" s="85" t="s">
        <v>1079</v>
      </c>
      <c r="D34" s="108">
        <f t="shared" si="0"/>
        <v>15</v>
      </c>
      <c r="E34" s="38">
        <f>COUNTA('Monitoria Final'!N146:N160)</f>
        <v>2</v>
      </c>
      <c r="F34" s="39">
        <f>COUNTA('Monitoria Final'!O146:O160)</f>
        <v>5</v>
      </c>
      <c r="G34" s="40">
        <f>COUNTA('Monitoria Final'!P146:P160)</f>
        <v>8</v>
      </c>
      <c r="R34" s="11"/>
    </row>
    <row r="35" spans="1:18" x14ac:dyDescent="0.25">
      <c r="A35" s="11"/>
      <c r="R35" s="11"/>
    </row>
    <row r="36" spans="1:18" x14ac:dyDescent="0.25">
      <c r="A36" s="11"/>
      <c r="B36" s="11"/>
      <c r="C36" s="11"/>
      <c r="D36" s="11"/>
      <c r="E36" s="11"/>
      <c r="F36" s="11"/>
      <c r="G36" s="11"/>
      <c r="H36" s="11"/>
      <c r="I36" s="11"/>
      <c r="J36" s="11"/>
      <c r="K36" s="11"/>
      <c r="L36" s="11"/>
      <c r="M36" s="11"/>
      <c r="N36" s="11"/>
      <c r="O36" s="11"/>
      <c r="P36" s="11"/>
      <c r="Q36" s="11"/>
      <c r="R36" s="11"/>
    </row>
  </sheetData>
  <sheetProtection password="ECFE" sheet="1" objects="1" scenarios="1"/>
  <mergeCells count="9">
    <mergeCell ref="B9:Q9"/>
    <mergeCell ref="B11:C11"/>
    <mergeCell ref="C13:E13"/>
    <mergeCell ref="B2:Q2"/>
    <mergeCell ref="B3:Q3"/>
    <mergeCell ref="B5:C5"/>
    <mergeCell ref="D5:I5"/>
    <mergeCell ref="B7:C7"/>
    <mergeCell ref="D7:I7"/>
  </mergeCells>
  <conditionalFormatting sqref="E25:G25 F25:G34">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D47"/>
  <sheetViews>
    <sheetView showGridLines="0" zoomScale="80" zoomScaleNormal="80" zoomScalePageLayoutView="70" workbookViewId="0">
      <selection activeCell="D5" sqref="D5:M5"/>
    </sheetView>
  </sheetViews>
  <sheetFormatPr defaultColWidth="8.7109375" defaultRowHeight="15" x14ac:dyDescent="0.25"/>
  <cols>
    <col min="1" max="1" width="2.7109375" customWidth="1"/>
    <col min="2" max="2" width="3.71093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7109375" customWidth="1"/>
    <col min="26" max="26" width="0" hidden="1" customWidth="1"/>
    <col min="27" max="28" width="4.140625" hidden="1" customWidth="1"/>
    <col min="29" max="29" width="4.140625" customWidth="1"/>
  </cols>
  <sheetData>
    <row r="1" spans="1:28" x14ac:dyDescent="0.25">
      <c r="A1" s="11"/>
      <c r="B1" s="481" t="s">
        <v>0</v>
      </c>
      <c r="C1" s="481"/>
      <c r="D1" s="481"/>
      <c r="E1" s="481"/>
      <c r="F1" s="481"/>
      <c r="G1" s="481"/>
      <c r="H1" s="481"/>
      <c r="I1" s="481"/>
      <c r="J1" s="481"/>
      <c r="K1" s="481"/>
      <c r="L1" s="481"/>
      <c r="M1" s="481"/>
      <c r="N1" s="481"/>
      <c r="O1" s="481"/>
      <c r="P1" s="481"/>
      <c r="Q1" s="481"/>
      <c r="R1" s="481"/>
      <c r="S1" s="481"/>
      <c r="T1" s="481"/>
      <c r="U1" s="481"/>
      <c r="V1" s="481"/>
      <c r="W1" s="481"/>
      <c r="X1" s="11"/>
    </row>
    <row r="2" spans="1:28" s="15" customFormat="1" ht="21" customHeight="1" x14ac:dyDescent="0.25">
      <c r="A2" s="16"/>
      <c r="B2" s="481"/>
      <c r="C2" s="481"/>
      <c r="D2" s="481"/>
      <c r="E2" s="481"/>
      <c r="F2" s="481"/>
      <c r="G2" s="481"/>
      <c r="H2" s="481"/>
      <c r="I2" s="481"/>
      <c r="J2" s="481"/>
      <c r="K2" s="481"/>
      <c r="L2" s="481"/>
      <c r="M2" s="481"/>
      <c r="N2" s="481"/>
      <c r="O2" s="481"/>
      <c r="P2" s="481"/>
      <c r="Q2" s="481"/>
      <c r="R2" s="481"/>
      <c r="S2" s="481"/>
      <c r="T2" s="481"/>
      <c r="U2" s="481"/>
      <c r="V2" s="481"/>
      <c r="W2" s="481"/>
      <c r="X2" s="16"/>
    </row>
    <row r="3" spans="1:28" ht="33.75" customHeight="1" x14ac:dyDescent="0.35">
      <c r="A3" s="11"/>
      <c r="B3" s="487" t="str">
        <f>'Monitoria Anual - 1'!A2</f>
        <v>Plano de Ação Nacional para Conservação de Cetáceos Marinhos Ameaçados de Extinção - PAN Cetáceos Marinhos</v>
      </c>
      <c r="C3" s="487"/>
      <c r="D3" s="487"/>
      <c r="E3" s="487"/>
      <c r="F3" s="487"/>
      <c r="G3" s="487"/>
      <c r="H3" s="487"/>
      <c r="I3" s="487"/>
      <c r="J3" s="487"/>
      <c r="K3" s="487"/>
      <c r="L3" s="487"/>
      <c r="M3" s="487"/>
      <c r="N3" s="487"/>
      <c r="O3" s="487"/>
      <c r="P3" s="487"/>
      <c r="Q3" s="487"/>
      <c r="R3" s="487"/>
      <c r="S3" s="487"/>
      <c r="T3" s="487"/>
      <c r="U3" s="487"/>
      <c r="V3" s="487"/>
      <c r="W3" s="487"/>
      <c r="X3" s="11"/>
    </row>
    <row r="4" spans="1:28" x14ac:dyDescent="0.25">
      <c r="A4" s="11"/>
      <c r="J4" s="12"/>
      <c r="K4" s="12"/>
      <c r="L4" s="12"/>
      <c r="M4" s="12"/>
      <c r="N4" s="12"/>
      <c r="O4" s="12"/>
      <c r="X4" s="11"/>
    </row>
    <row r="5" spans="1:28" s="2" customFormat="1" ht="45" customHeight="1" x14ac:dyDescent="0.25">
      <c r="A5" s="18"/>
      <c r="B5" s="492" t="s">
        <v>1048</v>
      </c>
      <c r="C5" s="492"/>
      <c r="D5" s="407" t="str">
        <f>'Monitoria Anual - 1'!B4</f>
        <v>Melhorar o estado de conservação de cetáceos marinhos, mitigando os impactos antrópicos e minimizando as ameaças</v>
      </c>
      <c r="E5" s="407"/>
      <c r="F5" s="407"/>
      <c r="G5" s="407"/>
      <c r="H5" s="407"/>
      <c r="I5" s="407"/>
      <c r="J5" s="407"/>
      <c r="K5" s="407"/>
      <c r="L5" s="407"/>
      <c r="M5" s="408"/>
      <c r="N5" s="13"/>
      <c r="O5" s="13"/>
      <c r="P5" s="13"/>
      <c r="Q5" s="13"/>
      <c r="R5" s="13"/>
      <c r="X5" s="18"/>
    </row>
    <row r="6" spans="1:28" x14ac:dyDescent="0.25">
      <c r="A6" s="11"/>
      <c r="J6" s="12"/>
      <c r="K6" s="12"/>
      <c r="L6" s="12"/>
      <c r="M6" s="12"/>
      <c r="N6" s="12"/>
      <c r="O6" s="12"/>
      <c r="X6" s="11"/>
    </row>
    <row r="7" spans="1:28" ht="26.25" customHeight="1" x14ac:dyDescent="0.25">
      <c r="A7" s="11"/>
      <c r="B7" s="492" t="s">
        <v>4</v>
      </c>
      <c r="C7" s="492"/>
      <c r="D7" s="482" t="str">
        <f>'Monitoria Anual - 1'!B6</f>
        <v>22/06/2020   -  24/06/2020 (virtual)</v>
      </c>
      <c r="E7" s="482"/>
      <c r="F7" s="482"/>
      <c r="G7" s="483"/>
      <c r="H7" s="2"/>
      <c r="I7" s="14"/>
      <c r="J7" s="12"/>
      <c r="K7" s="12"/>
      <c r="L7" s="12"/>
      <c r="M7" s="12"/>
      <c r="N7" s="12"/>
      <c r="O7" s="12"/>
      <c r="X7" s="11"/>
    </row>
    <row r="8" spans="1:28" x14ac:dyDescent="0.25">
      <c r="A8" s="11"/>
      <c r="X8" s="11"/>
    </row>
    <row r="9" spans="1:28" ht="31.5" customHeight="1" x14ac:dyDescent="0.25">
      <c r="A9" s="11"/>
      <c r="B9" s="481" t="s">
        <v>1049</v>
      </c>
      <c r="C9" s="481"/>
      <c r="D9" s="481"/>
      <c r="E9" s="481"/>
      <c r="F9" s="481"/>
      <c r="G9" s="481"/>
      <c r="H9" s="481"/>
      <c r="I9" s="481"/>
      <c r="J9" s="481"/>
      <c r="K9" s="481"/>
      <c r="L9" s="481"/>
      <c r="M9" s="481"/>
      <c r="N9" s="481"/>
      <c r="O9" s="481"/>
      <c r="P9" s="481"/>
      <c r="Q9" s="481"/>
      <c r="R9" s="481"/>
      <c r="S9" s="481"/>
      <c r="T9" s="481"/>
      <c r="U9" s="481"/>
      <c r="V9" s="481"/>
      <c r="W9" s="481"/>
      <c r="X9" s="11"/>
    </row>
    <row r="10" spans="1:28" x14ac:dyDescent="0.25">
      <c r="A10" s="11"/>
      <c r="G10" s="10"/>
      <c r="H10" s="10"/>
      <c r="I10" s="10"/>
      <c r="X10" s="11"/>
    </row>
    <row r="11" spans="1:28" ht="15.75" x14ac:dyDescent="0.25">
      <c r="A11" s="11"/>
      <c r="B11" s="482" t="s">
        <v>1050</v>
      </c>
      <c r="C11" s="483"/>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488"/>
      <c r="G12" s="488"/>
      <c r="H12" s="72"/>
      <c r="X12" s="11"/>
    </row>
    <row r="13" spans="1:28" ht="33.75" customHeight="1" thickBot="1" x14ac:dyDescent="0.3">
      <c r="A13" s="11"/>
      <c r="C13" s="489" t="s">
        <v>1051</v>
      </c>
      <c r="D13" s="490"/>
      <c r="E13" s="490"/>
      <c r="F13" s="490"/>
      <c r="G13" s="491"/>
      <c r="H13" s="3"/>
      <c r="X13" s="11"/>
    </row>
    <row r="14" spans="1:28" s="2" customFormat="1" ht="34.5" customHeight="1" thickBot="1" x14ac:dyDescent="0.3">
      <c r="A14" s="18"/>
      <c r="C14" s="26" t="s">
        <v>1052</v>
      </c>
      <c r="D14" s="7" t="s">
        <v>1053</v>
      </c>
      <c r="E14" s="8" t="s">
        <v>1054</v>
      </c>
      <c r="F14" s="7" t="s">
        <v>1055</v>
      </c>
      <c r="G14" s="9" t="s">
        <v>1054</v>
      </c>
      <c r="H14" s="6"/>
      <c r="X14" s="18"/>
    </row>
    <row r="15" spans="1:28" ht="15.75" x14ac:dyDescent="0.25">
      <c r="A15" s="11"/>
      <c r="C15" s="87" t="s">
        <v>1056</v>
      </c>
      <c r="D15" s="97"/>
      <c r="E15" s="110"/>
      <c r="F15" s="94">
        <f>COUNTA('Monitoria Anual - 1'!S12:S927)</f>
        <v>1</v>
      </c>
      <c r="G15" s="111">
        <f t="shared" ref="G15:G21" si="0">F15/$F$22</f>
        <v>1.282051282051282E-2</v>
      </c>
      <c r="H15" s="112"/>
      <c r="X15" s="11"/>
    </row>
    <row r="16" spans="1:28" ht="15.75" x14ac:dyDescent="0.25">
      <c r="A16" s="11"/>
      <c r="C16" s="88" t="s">
        <v>1057</v>
      </c>
      <c r="D16" s="99">
        <f>COUNTA('Monitoria Anual - 1'!N12:N927)</f>
        <v>9</v>
      </c>
      <c r="E16" s="113">
        <f>D16/$D$22</f>
        <v>0.11688311688311688</v>
      </c>
      <c r="F16" s="95">
        <f>D16-AB16</f>
        <v>9</v>
      </c>
      <c r="G16" s="113">
        <f t="shared" si="0"/>
        <v>0.11538461538461539</v>
      </c>
      <c r="H16" s="112"/>
      <c r="X16" s="11"/>
      <c r="Z16">
        <f>COUNTIFS('Monitoria Anual - 1'!N:N,"x",'Monitoria Anual - 1'!S:S,"Excluída")</f>
        <v>0</v>
      </c>
      <c r="AA16">
        <f>COUNTIFS('Monitoria Anual - 1'!N:N,"x",'Monitoria Anual - 1'!S:S,"Agrupada")</f>
        <v>0</v>
      </c>
      <c r="AB16">
        <f>Z16+AA16</f>
        <v>0</v>
      </c>
    </row>
    <row r="17" spans="1:28" ht="15.75" x14ac:dyDescent="0.25">
      <c r="A17" s="11"/>
      <c r="C17" s="89" t="s">
        <v>1058</v>
      </c>
      <c r="D17" s="99">
        <f>COUNTA('Monitoria Anual - 1'!O12:O927)</f>
        <v>17</v>
      </c>
      <c r="E17" s="113">
        <f>D17/$D$22</f>
        <v>0.22077922077922077</v>
      </c>
      <c r="F17" s="95">
        <f>D17-AB17</f>
        <v>17</v>
      </c>
      <c r="G17" s="113">
        <f t="shared" si="0"/>
        <v>0.21794871794871795</v>
      </c>
      <c r="H17" s="112"/>
      <c r="X17" s="11"/>
      <c r="Z17">
        <f t="array" ref="Z17">COUNTIFS('Monitoria Anual - 1'!O:O,"x",'Monitoria Anual - 1'!S:S,"Excluída")</f>
        <v>0</v>
      </c>
      <c r="AA17">
        <f t="array" ref="AA17">COUNTIFS('Monitoria Anual - 1'!O:O,"x",'Monitoria Anual - 1'!S:S,"Agrupada")</f>
        <v>0</v>
      </c>
      <c r="AB17">
        <f>Z17+AA17</f>
        <v>0</v>
      </c>
    </row>
    <row r="18" spans="1:28" ht="15.75" x14ac:dyDescent="0.25">
      <c r="A18" s="11"/>
      <c r="C18" s="90" t="s">
        <v>1059</v>
      </c>
      <c r="D18" s="99">
        <f>COUNTA('Monitoria Anual - 1'!P12:P927)</f>
        <v>22</v>
      </c>
      <c r="E18" s="113">
        <f>D18/$D$22</f>
        <v>0.2857142857142857</v>
      </c>
      <c r="F18" s="95">
        <f>D18-AB18</f>
        <v>22</v>
      </c>
      <c r="G18" s="113">
        <f t="shared" si="0"/>
        <v>0.28205128205128205</v>
      </c>
      <c r="H18" s="112"/>
      <c r="X18" s="11"/>
      <c r="Z18">
        <f t="array" ref="Z18">COUNTIFS('Monitoria Anual - 1'!P:P,"x",'Monitoria Anual - 1'!S:S,"Excluída")</f>
        <v>0</v>
      </c>
      <c r="AA18">
        <f t="array" ref="AA18">COUNTIFS('Monitoria Anual - 1'!P:P,"x",'Monitoria Anual - 1'!S:S,"Agrupada")</f>
        <v>0</v>
      </c>
      <c r="AB18">
        <f>Z18+AA18</f>
        <v>0</v>
      </c>
    </row>
    <row r="19" spans="1:28" ht="15.75" x14ac:dyDescent="0.25">
      <c r="A19" s="11"/>
      <c r="C19" s="91" t="s">
        <v>1060</v>
      </c>
      <c r="D19" s="99">
        <f>COUNTA('Monitoria Anual - 1'!Q12:Q927)</f>
        <v>28</v>
      </c>
      <c r="E19" s="113">
        <f>D19/$D$22</f>
        <v>0.36363636363636365</v>
      </c>
      <c r="F19" s="95">
        <f t="shared" ref="F19:F20" si="1">D19-AB19</f>
        <v>28</v>
      </c>
      <c r="G19" s="113">
        <f t="shared" si="0"/>
        <v>0.35897435897435898</v>
      </c>
      <c r="H19" s="112"/>
      <c r="X19" s="11"/>
      <c r="Z19">
        <f t="array" ref="Z19">COUNTIFS('Monitoria Anual - 1'!Q:Q,"x",'Monitoria Anual - 1'!S:S,"Excluída")</f>
        <v>0</v>
      </c>
      <c r="AA19">
        <f t="array" ref="AA19">COUNTIFS('Monitoria Anual - 1'!Q:Q,"x",'Monitoria Anual - 1'!S:S,"Agrupada")</f>
        <v>0</v>
      </c>
      <c r="AB19">
        <f>Z19+AA19</f>
        <v>0</v>
      </c>
    </row>
    <row r="20" spans="1:28" ht="15.75" x14ac:dyDescent="0.25">
      <c r="A20" s="11"/>
      <c r="C20" s="92" t="s">
        <v>1061</v>
      </c>
      <c r="D20" s="99">
        <f>COUNTA('Monitoria Anual - 1'!R12:R927)</f>
        <v>1</v>
      </c>
      <c r="E20" s="113">
        <f>D20/$D$22</f>
        <v>1.2987012987012988E-2</v>
      </c>
      <c r="F20" s="95">
        <f t="shared" si="1"/>
        <v>1</v>
      </c>
      <c r="G20" s="113">
        <f t="shared" si="0"/>
        <v>1.282051282051282E-2</v>
      </c>
      <c r="H20" s="112"/>
      <c r="X20" s="11"/>
      <c r="Z20">
        <f t="array" ref="Z20">COUNTIFS('Monitoria Anual - 1'!R:R,"x",'Monitoria Anual - 1'!S:S,"Excluída")</f>
        <v>0</v>
      </c>
      <c r="AA20">
        <f t="array" ref="AA20">COUNTIFS('Monitoria Anual - 1'!R:R,"x",'Monitoria Anual - 1'!S:S,"Agrupada")</f>
        <v>0</v>
      </c>
      <c r="AB20">
        <f>Z20+AA20</f>
        <v>0</v>
      </c>
    </row>
    <row r="21" spans="1:28" ht="16.5" thickBot="1" x14ac:dyDescent="0.3">
      <c r="A21" s="11"/>
      <c r="C21" s="93" t="s">
        <v>1062</v>
      </c>
      <c r="D21" s="100"/>
      <c r="E21" s="114"/>
      <c r="F21" s="96">
        <f>'Monitoria Anual - 1'!C95</f>
        <v>1</v>
      </c>
      <c r="G21" s="115">
        <f t="shared" si="0"/>
        <v>1.282051282051282E-2</v>
      </c>
      <c r="H21" s="112"/>
      <c r="X21" s="11"/>
    </row>
    <row r="22" spans="1:28" ht="16.5" thickBot="1" x14ac:dyDescent="0.3">
      <c r="A22" s="11"/>
      <c r="C22" s="102" t="s">
        <v>1063</v>
      </c>
      <c r="D22" s="104">
        <f>SUM(D16:D20)</f>
        <v>77</v>
      </c>
      <c r="E22" s="32">
        <f>SUM(E15:E21)</f>
        <v>1</v>
      </c>
      <c r="F22" s="103">
        <f>SUM(F16:F21)</f>
        <v>78</v>
      </c>
      <c r="G22" s="32">
        <f>SUM(G16:G21)</f>
        <v>1</v>
      </c>
      <c r="H22" s="112"/>
      <c r="X22" s="11"/>
    </row>
    <row r="23" spans="1:28" ht="15.75" thickBot="1" x14ac:dyDescent="0.3">
      <c r="A23" s="11"/>
      <c r="C23" s="82" t="s">
        <v>1064</v>
      </c>
      <c r="D23" s="484">
        <f>COUNTIF('Monitoria Anual - 1'!S12:S927,"Agrupada")</f>
        <v>0</v>
      </c>
      <c r="E23" s="485"/>
      <c r="F23" s="485"/>
      <c r="G23" s="486"/>
      <c r="H23" s="5"/>
      <c r="X23" s="11"/>
    </row>
    <row r="24" spans="1:28" ht="15.75" thickBot="1" x14ac:dyDescent="0.3">
      <c r="A24" s="11"/>
      <c r="C24" s="81" t="s">
        <v>1065</v>
      </c>
      <c r="D24" s="484">
        <f>COUNTIF('Monitoria Anual - 1'!S12:S90,"Excluída")</f>
        <v>1</v>
      </c>
      <c r="E24" s="485"/>
      <c r="F24" s="485"/>
      <c r="G24" s="486"/>
      <c r="X24" s="11"/>
    </row>
    <row r="25" spans="1:28" x14ac:dyDescent="0.25">
      <c r="A25" s="11"/>
      <c r="X25" s="11"/>
    </row>
    <row r="26" spans="1:28" x14ac:dyDescent="0.25">
      <c r="A26" s="11"/>
      <c r="X26" s="11"/>
    </row>
    <row r="27" spans="1:28" ht="15.75" x14ac:dyDescent="0.25">
      <c r="A27" s="11"/>
      <c r="B27" s="482" t="s">
        <v>1066</v>
      </c>
      <c r="C27" s="483"/>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1067</v>
      </c>
      <c r="D29" s="75">
        <f>COUNTA('Monitoria Anual - 1'!A12:A89)</f>
        <v>10</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6" t="s">
        <v>1068</v>
      </c>
      <c r="D31" s="86" t="s">
        <v>1069</v>
      </c>
      <c r="E31" s="19"/>
      <c r="F31" s="20"/>
      <c r="G31" s="21"/>
      <c r="H31" s="23"/>
      <c r="I31" s="24"/>
      <c r="J31" s="25"/>
      <c r="W31" s="1"/>
      <c r="X31" s="11"/>
    </row>
    <row r="32" spans="1:28" x14ac:dyDescent="0.25">
      <c r="A32" s="11"/>
      <c r="C32" s="83" t="s">
        <v>1070</v>
      </c>
      <c r="D32" s="107">
        <f>SUM(F32:J32)</f>
        <v>15</v>
      </c>
      <c r="E32" s="34">
        <f>COUNTA('Monitoria Anual - 1'!S12:S27)</f>
        <v>1</v>
      </c>
      <c r="F32" s="73">
        <f>COUNTA('Monitoria Anual - 1'!N12:N27)</f>
        <v>2</v>
      </c>
      <c r="G32" s="73">
        <f>COUNTA('Monitoria Anual - 1'!O12:O27)</f>
        <v>3</v>
      </c>
      <c r="H32" s="73">
        <f>COUNTA('Monitoria Anual - 1'!P12:P27)</f>
        <v>2</v>
      </c>
      <c r="I32" s="73">
        <f>COUNTA('Monitoria Anual - 1'!Q12:Q27)</f>
        <v>8</v>
      </c>
      <c r="J32" s="74">
        <f>COUNTA('Monitoria Anual - 1'!R12:R27)</f>
        <v>0</v>
      </c>
      <c r="W32" s="1"/>
      <c r="X32" s="11"/>
    </row>
    <row r="33" spans="1:30" x14ac:dyDescent="0.25">
      <c r="A33" s="11"/>
      <c r="C33" s="84" t="s">
        <v>1071</v>
      </c>
      <c r="D33" s="83">
        <f>SUM(F33:J33)</f>
        <v>3</v>
      </c>
      <c r="E33" s="35">
        <f>COUNTA('Monitoria Anual - 1'!S28:S30)</f>
        <v>0</v>
      </c>
      <c r="F33" s="36">
        <f>COUNTA('Monitoria Anual - 1'!N28:N30)</f>
        <v>0</v>
      </c>
      <c r="G33" s="36">
        <f>COUNTA('Monitoria Anual - 1'!O28:O30)</f>
        <v>1</v>
      </c>
      <c r="H33" s="36">
        <f>COUNTA('Monitoria Anual - 1'!P28:P30)</f>
        <v>1</v>
      </c>
      <c r="I33" s="36">
        <f>COUNTA('Monitoria Anual - 1'!Q28:Q30)</f>
        <v>1</v>
      </c>
      <c r="J33" s="37">
        <f>COUNTA('Monitoria Anual - 1'!R28:R30)</f>
        <v>0</v>
      </c>
      <c r="W33" s="1"/>
      <c r="X33" s="11"/>
    </row>
    <row r="34" spans="1:30" x14ac:dyDescent="0.25">
      <c r="A34" s="11"/>
      <c r="C34" s="84" t="s">
        <v>1072</v>
      </c>
      <c r="D34" s="83">
        <f t="shared" ref="D34:D41" si="2">SUM(F34:J34)</f>
        <v>13</v>
      </c>
      <c r="E34" s="35">
        <f>COUNTA('Monitoria Anual - 1'!S31:S43)</f>
        <v>0</v>
      </c>
      <c r="F34" s="36">
        <f>COUNTA('Monitoria Anual - 1'!N31:N43)</f>
        <v>1</v>
      </c>
      <c r="G34" s="36">
        <f>COUNTA('Monitoria Anual - 1'!O31:O43)</f>
        <v>2</v>
      </c>
      <c r="H34" s="36">
        <f>COUNTA('Monitoria Anual - 1'!P31:P43)</f>
        <v>4</v>
      </c>
      <c r="I34" s="36">
        <f>COUNTA('Monitoria Anual - 1'!Q31:Q43)</f>
        <v>6</v>
      </c>
      <c r="J34" s="37">
        <f>COUNTA('Monitoria Anual - 1'!R31:R43)</f>
        <v>0</v>
      </c>
      <c r="W34" s="1"/>
      <c r="X34" s="11"/>
    </row>
    <row r="35" spans="1:30" x14ac:dyDescent="0.25">
      <c r="A35" s="11"/>
      <c r="C35" s="84" t="s">
        <v>1073</v>
      </c>
      <c r="D35" s="83">
        <f t="shared" si="2"/>
        <v>6</v>
      </c>
      <c r="E35" s="35">
        <f>COUNTA('Monitoria Anual - 1'!S44:S49)</f>
        <v>0</v>
      </c>
      <c r="F35" s="36">
        <f>COUNTA('Monitoria Anual - 1'!N44:N49)</f>
        <v>0</v>
      </c>
      <c r="G35" s="36">
        <f>COUNTA('Monitoria Anual - 1'!O44:O49)</f>
        <v>2</v>
      </c>
      <c r="H35" s="36">
        <f>COUNTA('Monitoria Anual - 1'!P44:P49)</f>
        <v>1</v>
      </c>
      <c r="I35" s="36">
        <f>COUNTA('Monitoria Anual - 1'!Q44:Q49)</f>
        <v>2</v>
      </c>
      <c r="J35" s="37">
        <f>COUNTA('Monitoria Anual - 1'!R44:R49)</f>
        <v>1</v>
      </c>
      <c r="W35" s="1"/>
      <c r="X35" s="11"/>
    </row>
    <row r="36" spans="1:30" x14ac:dyDescent="0.25">
      <c r="A36" s="11"/>
      <c r="C36" s="84" t="s">
        <v>1074</v>
      </c>
      <c r="D36" s="83">
        <f t="shared" si="2"/>
        <v>5</v>
      </c>
      <c r="E36" s="35">
        <f>COUNTA('Monitoria Anual - 1'!S50:S54)</f>
        <v>0</v>
      </c>
      <c r="F36" s="36">
        <f>COUNTA('Monitoria Anual - 1'!N50:N54)</f>
        <v>2</v>
      </c>
      <c r="G36" s="36">
        <f>COUNTA('Monitoria Anual - 1'!O50:O54)</f>
        <v>0</v>
      </c>
      <c r="H36" s="36">
        <f>COUNTA('Monitoria Anual - 1'!P50:P54)</f>
        <v>3</v>
      </c>
      <c r="I36" s="36">
        <f>COUNTA('Monitoria Anual - 1'!Q50:Q54)</f>
        <v>0</v>
      </c>
      <c r="J36" s="37">
        <f>COUNTA('Monitoria Anual - 1'!R50:R54)</f>
        <v>0</v>
      </c>
      <c r="W36" s="1"/>
      <c r="X36" s="11"/>
    </row>
    <row r="37" spans="1:30" x14ac:dyDescent="0.25">
      <c r="A37" s="11"/>
      <c r="C37" s="84" t="s">
        <v>1075</v>
      </c>
      <c r="D37" s="83">
        <f t="shared" si="2"/>
        <v>7</v>
      </c>
      <c r="E37" s="35">
        <f>COUNTA('Monitoria Anual - 1'!S55:S61)</f>
        <v>0</v>
      </c>
      <c r="F37" s="36">
        <f>COUNTA('Monitoria Anual - 1'!N55:N61)</f>
        <v>0</v>
      </c>
      <c r="G37" s="36">
        <f>COUNTA('Monitoria Anual - 1'!O55:O61)</f>
        <v>3</v>
      </c>
      <c r="H37" s="36">
        <f>COUNTA('Monitoria Anual - 1'!P55:P61)</f>
        <v>3</v>
      </c>
      <c r="I37" s="36">
        <f>COUNTA('Monitoria Anual - 1'!Q55:Q61)</f>
        <v>1</v>
      </c>
      <c r="J37" s="37">
        <f>COUNTA('Monitoria Anual - 1'!R55:R61)</f>
        <v>0</v>
      </c>
      <c r="W37" s="1"/>
      <c r="X37" s="11"/>
    </row>
    <row r="38" spans="1:30" x14ac:dyDescent="0.25">
      <c r="A38" s="11"/>
      <c r="C38" s="84" t="s">
        <v>1076</v>
      </c>
      <c r="D38" s="83">
        <f t="shared" si="2"/>
        <v>9</v>
      </c>
      <c r="E38" s="35">
        <f>COUNTA('Monitoria Anual - 1'!S62:S70)</f>
        <v>0</v>
      </c>
      <c r="F38" s="36">
        <f>COUNTA('Monitoria Anual - 1'!N62:N70)</f>
        <v>0</v>
      </c>
      <c r="G38" s="36">
        <f>COUNTA('Monitoria Anual - 1'!O62:O70)</f>
        <v>2</v>
      </c>
      <c r="H38" s="36">
        <f>COUNTA('Monitoria Anual - 1'!P62:P70)</f>
        <v>2</v>
      </c>
      <c r="I38" s="36">
        <f>COUNTA('Monitoria Anual - 1'!Q62:Q70)</f>
        <v>5</v>
      </c>
      <c r="J38" s="37">
        <f>COUNTA('Monitoria Anual - 1'!R62:R70)</f>
        <v>0</v>
      </c>
      <c r="W38" s="1"/>
      <c r="X38" s="11"/>
    </row>
    <row r="39" spans="1:30" x14ac:dyDescent="0.25">
      <c r="A39" s="11"/>
      <c r="C39" s="84" t="s">
        <v>1077</v>
      </c>
      <c r="D39" s="83">
        <f t="shared" si="2"/>
        <v>13</v>
      </c>
      <c r="E39" s="35">
        <f>COUNTA('Monitoria Anual - 1'!S71:S83)</f>
        <v>0</v>
      </c>
      <c r="F39" s="36">
        <f>COUNTA('Monitoria Anual - 1'!N71:N83)</f>
        <v>4</v>
      </c>
      <c r="G39" s="36">
        <f>COUNTA('Monitoria Anual - 1'!O71:O83)</f>
        <v>2</v>
      </c>
      <c r="H39" s="36">
        <f>COUNTA('Monitoria Anual - 1'!P71:P83)</f>
        <v>5</v>
      </c>
      <c r="I39" s="36">
        <f>COUNTA('Monitoria Anual - 1'!Q71:Q83)</f>
        <v>2</v>
      </c>
      <c r="J39" s="37">
        <f>COUNTA('Monitoria Anual - 1'!R71:R83)</f>
        <v>0</v>
      </c>
      <c r="W39" s="1"/>
      <c r="X39" s="11"/>
    </row>
    <row r="40" spans="1:30" x14ac:dyDescent="0.25">
      <c r="A40" s="11"/>
      <c r="C40" s="84" t="s">
        <v>1078</v>
      </c>
      <c r="D40" s="83">
        <f t="shared" si="2"/>
        <v>3</v>
      </c>
      <c r="E40" s="35">
        <f>COUNTA('Monitoria Anual - 1'!S84:S86)</f>
        <v>0</v>
      </c>
      <c r="F40" s="36">
        <f>COUNTA('Monitoria Anual - 1'!N84:N86)</f>
        <v>0</v>
      </c>
      <c r="G40" s="36">
        <f>COUNTA('Monitoria Anual - 1'!O84:O86)</f>
        <v>2</v>
      </c>
      <c r="H40" s="36">
        <f>COUNTA('Monitoria Anual - 1'!P84:P86)</f>
        <v>0</v>
      </c>
      <c r="I40" s="36">
        <f>COUNTA('Monitoria Anual - 1'!Q84:Q86)</f>
        <v>1</v>
      </c>
      <c r="J40" s="37">
        <f>COUNTA('Monitoria Anual - 1'!R84:R86)</f>
        <v>0</v>
      </c>
      <c r="W40" s="1"/>
      <c r="X40" s="11"/>
    </row>
    <row r="41" spans="1:30" ht="15.75" thickBot="1" x14ac:dyDescent="0.3">
      <c r="A41" s="11"/>
      <c r="C41" s="85" t="s">
        <v>1079</v>
      </c>
      <c r="D41" s="108">
        <f t="shared" si="2"/>
        <v>3</v>
      </c>
      <c r="E41" s="38">
        <f>COUNTA('Monitoria Anual - 1'!S87:S89)</f>
        <v>0</v>
      </c>
      <c r="F41" s="39">
        <f>COUNTA('Monitoria Anual - 1'!N87:N89)</f>
        <v>0</v>
      </c>
      <c r="G41" s="39">
        <f>COUNTA('Monitoria Anual - 1'!O87:O89)</f>
        <v>0</v>
      </c>
      <c r="H41" s="39">
        <f>COUNTA('Monitoria Anual - 1'!P87:P89)</f>
        <v>1</v>
      </c>
      <c r="I41" s="39">
        <f>COUNTA('Monitoria Anual - 1'!Q87:Q89)</f>
        <v>2</v>
      </c>
      <c r="J41" s="40">
        <f>COUNTA('Monitoria Anual - 1'!R87:R89)</f>
        <v>0</v>
      </c>
      <c r="W41" s="1"/>
      <c r="X41" s="11"/>
    </row>
    <row r="42" spans="1:30" x14ac:dyDescent="0.25">
      <c r="A42" s="11"/>
      <c r="X42" s="11"/>
    </row>
    <row r="43" spans="1:30"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row r="45" spans="1:30" x14ac:dyDescent="0.25">
      <c r="A45" s="109"/>
      <c r="B45" s="109"/>
      <c r="C45" s="109"/>
      <c r="D45" s="109"/>
      <c r="E45" s="109"/>
      <c r="F45" s="109"/>
      <c r="G45" s="109"/>
      <c r="H45" s="109"/>
      <c r="I45" s="109"/>
      <c r="J45" s="109"/>
      <c r="K45" s="109"/>
      <c r="L45" s="109"/>
      <c r="M45" s="109"/>
      <c r="N45" s="109"/>
      <c r="O45" s="109"/>
      <c r="P45" s="109"/>
      <c r="Q45" s="109"/>
      <c r="R45" s="109"/>
      <c r="S45" s="109"/>
      <c r="T45" s="109"/>
      <c r="U45" s="109"/>
      <c r="V45" s="109"/>
      <c r="W45" s="109"/>
      <c r="X45" s="109"/>
      <c r="Y45" s="109"/>
      <c r="Z45" s="109"/>
      <c r="AA45" s="109"/>
      <c r="AB45" s="109"/>
      <c r="AC45" s="109"/>
      <c r="AD45" s="109"/>
    </row>
    <row r="46" spans="1:30" x14ac:dyDescent="0.25">
      <c r="A46" s="109"/>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row>
    <row r="47" spans="1:30" x14ac:dyDescent="0.25">
      <c r="A47" s="109"/>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row>
  </sheetData>
  <sheetProtection password="ECFE" sheet="1" objects="1" scenarios="1"/>
  <protectedRanges>
    <protectedRange password="ECFE" sqref="A1:AD47"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41">
    <cfRule type="cellIs" dxfId="35"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45"/>
  <sheetViews>
    <sheetView showGridLines="0" topLeftCell="H87" zoomScale="70" zoomScaleNormal="70" workbookViewId="0">
      <selection activeCell="U89" sqref="U89"/>
    </sheetView>
  </sheetViews>
  <sheetFormatPr defaultColWidth="8.7109375" defaultRowHeight="15" x14ac:dyDescent="0.25"/>
  <cols>
    <col min="1" max="1" width="19.28515625" style="2" customWidth="1"/>
    <col min="2" max="2" width="7.28515625" style="2" customWidth="1"/>
    <col min="3" max="3" width="56.7109375" style="2" customWidth="1"/>
    <col min="4" max="4" width="35.42578125" style="2" customWidth="1"/>
    <col min="5" max="5" width="26.42578125" style="2" customWidth="1"/>
    <col min="6" max="6" width="15" style="2" customWidth="1"/>
    <col min="7" max="7" width="16" style="2" customWidth="1"/>
    <col min="8" max="8" width="25.140625" style="2" customWidth="1"/>
    <col min="9" max="9" width="14.42578125" style="2" customWidth="1"/>
    <col min="10" max="10" width="49.140625" style="2" customWidth="1"/>
    <col min="11" max="11" width="30.140625" style="2" customWidth="1"/>
    <col min="12" max="12" width="25.140625" style="2" customWidth="1"/>
    <col min="13" max="13" width="33.42578125" style="2" customWidth="1"/>
    <col min="14" max="14" width="18.7109375" style="65" customWidth="1"/>
    <col min="15" max="15" width="19.140625" style="65" customWidth="1"/>
    <col min="16" max="16" width="18.7109375" style="65" customWidth="1"/>
    <col min="17" max="18" width="16" style="65" customWidth="1"/>
    <col min="19" max="19" width="14.28515625" style="65" customWidth="1"/>
    <col min="20" max="20" width="112" style="2" customWidth="1"/>
    <col min="21" max="21" width="66.42578125" style="2" customWidth="1"/>
    <col min="22" max="22" width="63.7109375" style="2" customWidth="1"/>
    <col min="23" max="23" width="36.28515625" style="2" customWidth="1"/>
    <col min="24" max="24" width="79.42578125" style="2" customWidth="1"/>
    <col min="25" max="25" width="32.7109375" style="2" customWidth="1"/>
    <col min="26" max="26" width="33.42578125" style="2" customWidth="1"/>
    <col min="27" max="27" width="28.7109375" style="2" customWidth="1"/>
    <col min="28" max="31" width="18.7109375" style="2" customWidth="1"/>
    <col min="32" max="32" width="25.42578125" style="2" customWidth="1"/>
    <col min="33" max="33" width="23" style="2" bestFit="1" customWidth="1"/>
    <col min="34" max="34" width="18.7109375" style="2" customWidth="1"/>
    <col min="35" max="35" width="66.140625" style="2" customWidth="1"/>
    <col min="36" max="36" width="7" style="2" customWidth="1"/>
    <col min="37" max="39" width="8.7109375" style="2"/>
    <col min="40" max="40" width="8.7109375" style="2" hidden="1" customWidth="1"/>
    <col min="41" max="16384" width="8.7109375" style="2"/>
  </cols>
  <sheetData>
    <row r="1" spans="1:40" ht="33.75" customHeight="1" x14ac:dyDescent="0.25">
      <c r="A1" s="429" t="s">
        <v>0</v>
      </c>
      <c r="B1" s="429"/>
      <c r="C1" s="429"/>
      <c r="D1" s="429"/>
      <c r="E1" s="429"/>
      <c r="F1" s="429"/>
      <c r="G1" s="429"/>
      <c r="H1" s="429"/>
      <c r="I1" s="429"/>
      <c r="J1" s="429"/>
      <c r="K1" s="429"/>
      <c r="L1" s="429"/>
      <c r="M1" s="429"/>
      <c r="N1" s="429"/>
      <c r="O1" s="429"/>
      <c r="P1" s="429"/>
      <c r="Q1" s="429"/>
      <c r="R1" s="429"/>
      <c r="S1" s="429"/>
      <c r="T1" s="429"/>
      <c r="U1" s="429"/>
      <c r="V1" s="429"/>
      <c r="W1" s="429"/>
      <c r="X1" s="429"/>
      <c r="Y1" s="429"/>
      <c r="Z1" s="429"/>
      <c r="AA1" s="429"/>
      <c r="AB1" s="429"/>
      <c r="AC1" s="429"/>
      <c r="AD1" s="429"/>
      <c r="AE1" s="429"/>
      <c r="AF1" s="429"/>
      <c r="AG1" s="429"/>
      <c r="AH1" s="429"/>
      <c r="AI1" s="429"/>
      <c r="AJ1" s="18"/>
    </row>
    <row r="2" spans="1:40" ht="33.75" customHeight="1" thickBot="1" x14ac:dyDescent="0.3">
      <c r="A2" s="430" t="s">
        <v>1080</v>
      </c>
      <c r="B2" s="430"/>
      <c r="C2" s="430"/>
      <c r="D2" s="430"/>
      <c r="E2" s="430"/>
      <c r="F2" s="430"/>
      <c r="G2" s="430"/>
      <c r="H2" s="430"/>
      <c r="I2" s="430"/>
      <c r="J2" s="430"/>
      <c r="K2" s="430"/>
      <c r="L2" s="430"/>
      <c r="M2" s="430"/>
      <c r="N2" s="430"/>
      <c r="O2" s="430"/>
      <c r="P2" s="430"/>
      <c r="Q2" s="430"/>
      <c r="R2" s="430"/>
      <c r="S2" s="430"/>
      <c r="T2" s="430"/>
      <c r="U2" s="430"/>
      <c r="V2" s="430"/>
      <c r="W2" s="430"/>
      <c r="X2" s="430"/>
      <c r="Y2" s="430"/>
      <c r="Z2" s="430"/>
      <c r="AA2" s="430"/>
      <c r="AB2" s="430"/>
      <c r="AC2" s="430"/>
      <c r="AD2" s="430"/>
      <c r="AE2" s="430"/>
      <c r="AF2" s="430"/>
      <c r="AG2" s="430"/>
      <c r="AH2" s="430"/>
      <c r="AI2" s="430"/>
      <c r="AJ2" s="18"/>
    </row>
    <row r="3" spans="1:40" ht="15.75" thickTop="1" x14ac:dyDescent="0.25">
      <c r="AJ3" s="18"/>
    </row>
    <row r="4" spans="1:40" ht="45" customHeight="1" x14ac:dyDescent="0.25">
      <c r="A4" s="58" t="s">
        <v>2</v>
      </c>
      <c r="B4" s="443" t="s">
        <v>1081</v>
      </c>
      <c r="C4" s="443"/>
      <c r="D4" s="443"/>
      <c r="E4" s="443"/>
      <c r="F4" s="443"/>
      <c r="G4" s="444"/>
      <c r="H4" s="13"/>
      <c r="I4" s="13"/>
      <c r="J4" s="13"/>
      <c r="K4" s="13"/>
      <c r="L4" s="13"/>
      <c r="M4" s="13"/>
      <c r="N4" s="13"/>
      <c r="O4" s="13"/>
      <c r="P4" s="13"/>
      <c r="Q4" s="13"/>
      <c r="R4" s="13"/>
      <c r="S4" s="2"/>
      <c r="AJ4" s="18"/>
    </row>
    <row r="5" spans="1:40" x14ac:dyDescent="0.25">
      <c r="AJ5" s="18"/>
    </row>
    <row r="6" spans="1:40" ht="27" customHeight="1" x14ac:dyDescent="0.25">
      <c r="A6" s="58" t="s">
        <v>4</v>
      </c>
      <c r="B6" s="445" t="s">
        <v>1082</v>
      </c>
      <c r="C6" s="446"/>
      <c r="M6" s="65"/>
      <c r="AJ6" s="18"/>
      <c r="AN6" s="2" t="s">
        <v>6</v>
      </c>
    </row>
    <row r="7" spans="1:40" ht="15.75" thickBot="1" x14ac:dyDescent="0.3">
      <c r="AJ7" s="18"/>
      <c r="AN7" s="66" t="s">
        <v>7</v>
      </c>
    </row>
    <row r="8" spans="1:40" ht="27" customHeight="1" thickBot="1" x14ac:dyDescent="0.3">
      <c r="A8" s="449" t="s">
        <v>8</v>
      </c>
      <c r="B8" s="450"/>
      <c r="C8" s="450"/>
      <c r="D8" s="450"/>
      <c r="E8" s="450"/>
      <c r="F8" s="450"/>
      <c r="G8" s="450"/>
      <c r="H8" s="450"/>
      <c r="I8" s="450"/>
      <c r="J8" s="450"/>
      <c r="K8" s="450"/>
      <c r="L8" s="450"/>
      <c r="M8" s="451"/>
      <c r="N8" s="456" t="s">
        <v>9</v>
      </c>
      <c r="O8" s="457"/>
      <c r="P8" s="457"/>
      <c r="Q8" s="457"/>
      <c r="R8" s="457"/>
      <c r="S8" s="457"/>
      <c r="T8" s="457"/>
      <c r="U8" s="457"/>
      <c r="V8" s="457"/>
      <c r="W8" s="457"/>
      <c r="X8" s="458"/>
      <c r="Y8" s="431" t="s">
        <v>10</v>
      </c>
      <c r="Z8" s="432"/>
      <c r="AA8" s="432"/>
      <c r="AB8" s="432"/>
      <c r="AC8" s="432"/>
      <c r="AD8" s="432"/>
      <c r="AE8" s="432"/>
      <c r="AF8" s="432"/>
      <c r="AG8" s="432"/>
      <c r="AH8" s="432"/>
      <c r="AI8" s="433"/>
      <c r="AJ8" s="18"/>
    </row>
    <row r="9" spans="1:40" ht="64.5" customHeight="1" x14ac:dyDescent="0.25">
      <c r="A9" s="436" t="s">
        <v>11</v>
      </c>
      <c r="B9" s="434" t="s">
        <v>12</v>
      </c>
      <c r="C9" s="434" t="s">
        <v>13</v>
      </c>
      <c r="D9" s="434" t="s">
        <v>14</v>
      </c>
      <c r="E9" s="438" t="s">
        <v>15</v>
      </c>
      <c r="F9" s="434" t="s">
        <v>16</v>
      </c>
      <c r="G9" s="434"/>
      <c r="H9" s="434" t="s">
        <v>17</v>
      </c>
      <c r="I9" s="434" t="s">
        <v>18</v>
      </c>
      <c r="J9" s="434" t="s">
        <v>19</v>
      </c>
      <c r="K9" s="453" t="s">
        <v>20</v>
      </c>
      <c r="L9" s="454"/>
      <c r="M9" s="434" t="s">
        <v>21</v>
      </c>
      <c r="N9" s="465" t="s">
        <v>22</v>
      </c>
      <c r="O9" s="467" t="s">
        <v>23</v>
      </c>
      <c r="P9" s="469" t="s">
        <v>24</v>
      </c>
      <c r="Q9" s="471" t="s">
        <v>25</v>
      </c>
      <c r="R9" s="473" t="s">
        <v>26</v>
      </c>
      <c r="S9" s="475" t="s">
        <v>27</v>
      </c>
      <c r="T9" s="477" t="s">
        <v>28</v>
      </c>
      <c r="U9" s="477" t="s">
        <v>29</v>
      </c>
      <c r="V9" s="477" t="s">
        <v>30</v>
      </c>
      <c r="W9" s="477" t="s">
        <v>31</v>
      </c>
      <c r="X9" s="461" t="s">
        <v>32</v>
      </c>
      <c r="Y9" s="463" t="s">
        <v>33</v>
      </c>
      <c r="Z9" s="459" t="s">
        <v>34</v>
      </c>
      <c r="AA9" s="479" t="s">
        <v>35</v>
      </c>
      <c r="AB9" s="459" t="s">
        <v>36</v>
      </c>
      <c r="AC9" s="459" t="s">
        <v>37</v>
      </c>
      <c r="AD9" s="459" t="s">
        <v>38</v>
      </c>
      <c r="AE9" s="459" t="s">
        <v>39</v>
      </c>
      <c r="AF9" s="447" t="s">
        <v>40</v>
      </c>
      <c r="AG9" s="459" t="s">
        <v>41</v>
      </c>
      <c r="AH9" s="459" t="s">
        <v>42</v>
      </c>
      <c r="AI9" s="440" t="s">
        <v>43</v>
      </c>
      <c r="AJ9" s="18"/>
    </row>
    <row r="10" spans="1:40" ht="45.75" customHeight="1" thickBot="1" x14ac:dyDescent="0.3">
      <c r="A10" s="437"/>
      <c r="B10" s="435"/>
      <c r="C10" s="435"/>
      <c r="D10" s="435"/>
      <c r="E10" s="439"/>
      <c r="F10" s="57" t="s">
        <v>44</v>
      </c>
      <c r="G10" s="57" t="s">
        <v>45</v>
      </c>
      <c r="H10" s="435"/>
      <c r="I10" s="435"/>
      <c r="J10" s="435"/>
      <c r="K10" s="106" t="s">
        <v>46</v>
      </c>
      <c r="L10" s="106" t="s">
        <v>47</v>
      </c>
      <c r="M10" s="435"/>
      <c r="N10" s="466"/>
      <c r="O10" s="468"/>
      <c r="P10" s="470"/>
      <c r="Q10" s="472"/>
      <c r="R10" s="474"/>
      <c r="S10" s="476"/>
      <c r="T10" s="478"/>
      <c r="U10" s="478"/>
      <c r="V10" s="478"/>
      <c r="W10" s="478"/>
      <c r="X10" s="462"/>
      <c r="Y10" s="464"/>
      <c r="Z10" s="460"/>
      <c r="AA10" s="480"/>
      <c r="AB10" s="460"/>
      <c r="AC10" s="460"/>
      <c r="AD10" s="460"/>
      <c r="AE10" s="460"/>
      <c r="AF10" s="448"/>
      <c r="AG10" s="460"/>
      <c r="AH10" s="460"/>
      <c r="AI10" s="441"/>
      <c r="AJ10" s="18"/>
    </row>
    <row r="11" spans="1:40" ht="373.5" customHeight="1" x14ac:dyDescent="0.25">
      <c r="A11" s="455" t="s">
        <v>48</v>
      </c>
      <c r="B11" s="51" t="s">
        <v>49</v>
      </c>
      <c r="C11" s="116" t="s">
        <v>50</v>
      </c>
      <c r="D11" s="117" t="s">
        <v>51</v>
      </c>
      <c r="E11" s="117" t="s">
        <v>52</v>
      </c>
      <c r="F11" s="118">
        <v>43678</v>
      </c>
      <c r="G11" s="118">
        <v>44743</v>
      </c>
      <c r="H11" s="119" t="s">
        <v>53</v>
      </c>
      <c r="I11" s="120">
        <v>100000</v>
      </c>
      <c r="J11" s="119" t="s">
        <v>1083</v>
      </c>
      <c r="K11" s="119" t="s">
        <v>55</v>
      </c>
      <c r="L11" s="119" t="s">
        <v>56</v>
      </c>
      <c r="M11" s="117" t="s">
        <v>57</v>
      </c>
      <c r="N11" s="67"/>
      <c r="O11" s="68"/>
      <c r="P11" s="67"/>
      <c r="Q11" s="67" t="s">
        <v>58</v>
      </c>
      <c r="R11" s="67"/>
      <c r="S11" s="69"/>
      <c r="T11" s="158" t="s">
        <v>1084</v>
      </c>
      <c r="U11" s="158" t="s">
        <v>1085</v>
      </c>
      <c r="V11" s="158"/>
      <c r="W11" s="158" t="s">
        <v>1086</v>
      </c>
      <c r="X11" s="158" t="s">
        <v>1087</v>
      </c>
      <c r="Y11" s="159"/>
      <c r="Z11" s="159"/>
      <c r="AA11" s="159"/>
      <c r="AB11" s="159"/>
      <c r="AC11" s="159"/>
      <c r="AD11" s="159"/>
      <c r="AE11" s="159"/>
      <c r="AF11" s="159"/>
      <c r="AG11" s="159"/>
      <c r="AH11" s="159"/>
      <c r="AI11" s="159"/>
      <c r="AJ11" s="18"/>
    </row>
    <row r="12" spans="1:40" ht="270" customHeight="1" x14ac:dyDescent="0.25">
      <c r="A12" s="402"/>
      <c r="B12" s="49" t="s">
        <v>64</v>
      </c>
      <c r="C12" s="116" t="s">
        <v>65</v>
      </c>
      <c r="D12" s="117" t="s">
        <v>66</v>
      </c>
      <c r="E12" s="117" t="s">
        <v>67</v>
      </c>
      <c r="F12" s="118">
        <v>43678</v>
      </c>
      <c r="G12" s="118">
        <v>45474</v>
      </c>
      <c r="H12" s="117" t="s">
        <v>68</v>
      </c>
      <c r="I12" s="120">
        <v>6200000</v>
      </c>
      <c r="J12" s="117" t="s">
        <v>1088</v>
      </c>
      <c r="K12" s="117" t="s">
        <v>1089</v>
      </c>
      <c r="L12" s="117" t="s">
        <v>71</v>
      </c>
      <c r="M12" s="117" t="s">
        <v>1090</v>
      </c>
      <c r="N12" s="67"/>
      <c r="O12" s="67"/>
      <c r="P12" s="67" t="s">
        <v>58</v>
      </c>
      <c r="Q12" s="67"/>
      <c r="R12" s="67"/>
      <c r="S12" s="69"/>
      <c r="T12" s="160" t="s">
        <v>1091</v>
      </c>
      <c r="U12" s="160" t="s">
        <v>1092</v>
      </c>
      <c r="V12" s="160" t="s">
        <v>1093</v>
      </c>
      <c r="W12" s="160" t="s">
        <v>1094</v>
      </c>
      <c r="X12" s="160" t="s">
        <v>1095</v>
      </c>
      <c r="Y12" s="161"/>
      <c r="Z12" s="161"/>
      <c r="AA12" s="161"/>
      <c r="AB12" s="161"/>
      <c r="AC12" s="161"/>
      <c r="AD12" s="161"/>
      <c r="AE12" s="161"/>
      <c r="AF12" s="160" t="s">
        <v>1096</v>
      </c>
      <c r="AG12" s="161"/>
      <c r="AH12" s="161"/>
      <c r="AI12" s="161"/>
      <c r="AJ12" s="18"/>
    </row>
    <row r="13" spans="1:40" ht="157.5" customHeight="1" x14ac:dyDescent="0.25">
      <c r="A13" s="402"/>
      <c r="B13" s="49" t="s">
        <v>79</v>
      </c>
      <c r="C13" s="116" t="s">
        <v>80</v>
      </c>
      <c r="D13" s="117" t="s">
        <v>81</v>
      </c>
      <c r="E13" s="117" t="s">
        <v>82</v>
      </c>
      <c r="F13" s="118">
        <v>43678</v>
      </c>
      <c r="G13" s="118">
        <v>45474</v>
      </c>
      <c r="H13" s="117" t="s">
        <v>1097</v>
      </c>
      <c r="I13" s="120">
        <v>50000</v>
      </c>
      <c r="J13" s="119" t="s">
        <v>1098</v>
      </c>
      <c r="K13" s="119" t="s">
        <v>85</v>
      </c>
      <c r="L13" s="119" t="s">
        <v>86</v>
      </c>
      <c r="M13" s="117" t="s">
        <v>1099</v>
      </c>
      <c r="N13" s="67"/>
      <c r="O13" s="67"/>
      <c r="P13" s="67" t="s">
        <v>58</v>
      </c>
      <c r="Q13" s="67"/>
      <c r="R13" s="67"/>
      <c r="S13" s="69"/>
      <c r="T13" s="160" t="s">
        <v>1100</v>
      </c>
      <c r="U13" s="160" t="s">
        <v>1101</v>
      </c>
      <c r="V13" s="160" t="s">
        <v>1102</v>
      </c>
      <c r="W13" s="160" t="s">
        <v>1103</v>
      </c>
      <c r="X13" s="160" t="s">
        <v>1104</v>
      </c>
      <c r="Y13" s="160"/>
      <c r="Z13" s="160" t="s">
        <v>1105</v>
      </c>
      <c r="AA13" s="161"/>
      <c r="AB13" s="161"/>
      <c r="AC13" s="161"/>
      <c r="AD13" s="161"/>
      <c r="AE13" s="161"/>
      <c r="AF13" s="160" t="s">
        <v>1106</v>
      </c>
      <c r="AG13" s="161"/>
      <c r="AH13" s="161"/>
      <c r="AI13" s="160" t="s">
        <v>1107</v>
      </c>
      <c r="AJ13" s="18"/>
    </row>
    <row r="14" spans="1:40" ht="210.75" customHeight="1" x14ac:dyDescent="0.25">
      <c r="A14" s="402"/>
      <c r="B14" s="49" t="s">
        <v>92</v>
      </c>
      <c r="C14" s="116" t="s">
        <v>1108</v>
      </c>
      <c r="D14" s="117" t="s">
        <v>94</v>
      </c>
      <c r="E14" s="117" t="s">
        <v>95</v>
      </c>
      <c r="F14" s="118">
        <v>43678</v>
      </c>
      <c r="G14" s="118">
        <v>45474</v>
      </c>
      <c r="H14" s="117" t="s">
        <v>96</v>
      </c>
      <c r="I14" s="120">
        <v>25000</v>
      </c>
      <c r="J14" s="119" t="s">
        <v>163</v>
      </c>
      <c r="K14" s="119" t="s">
        <v>98</v>
      </c>
      <c r="L14" s="119" t="s">
        <v>98</v>
      </c>
      <c r="M14" s="117" t="s">
        <v>1109</v>
      </c>
      <c r="N14" s="67"/>
      <c r="O14" s="67" t="s">
        <v>58</v>
      </c>
      <c r="P14" s="67"/>
      <c r="Q14" s="67"/>
      <c r="R14" s="67"/>
      <c r="S14" s="69"/>
      <c r="T14" s="160" t="s">
        <v>1110</v>
      </c>
      <c r="U14" s="161"/>
      <c r="V14" s="160" t="s">
        <v>1111</v>
      </c>
      <c r="W14" s="161" t="s">
        <v>1112</v>
      </c>
      <c r="X14" s="161"/>
      <c r="Y14" s="161"/>
      <c r="Z14" s="161"/>
      <c r="AA14" s="161"/>
      <c r="AB14" s="161"/>
      <c r="AC14" s="161"/>
      <c r="AD14" s="161"/>
      <c r="AE14" s="161"/>
      <c r="AF14" s="161"/>
      <c r="AG14" s="161"/>
      <c r="AH14" s="161"/>
      <c r="AI14" s="161"/>
      <c r="AJ14" s="18"/>
    </row>
    <row r="15" spans="1:40" ht="132.75" customHeight="1" x14ac:dyDescent="0.25">
      <c r="A15" s="402"/>
      <c r="B15" s="49" t="s">
        <v>104</v>
      </c>
      <c r="C15" s="116" t="s">
        <v>1113</v>
      </c>
      <c r="D15" s="117" t="s">
        <v>106</v>
      </c>
      <c r="E15" s="117" t="s">
        <v>107</v>
      </c>
      <c r="F15" s="118">
        <v>43678</v>
      </c>
      <c r="G15" s="118">
        <v>44378</v>
      </c>
      <c r="H15" s="119" t="s">
        <v>53</v>
      </c>
      <c r="I15" s="120">
        <v>5000</v>
      </c>
      <c r="J15" s="119" t="s">
        <v>1114</v>
      </c>
      <c r="K15" s="119" t="s">
        <v>109</v>
      </c>
      <c r="L15" s="119" t="s">
        <v>71</v>
      </c>
      <c r="M15" s="117" t="s">
        <v>114</v>
      </c>
      <c r="N15" s="67"/>
      <c r="O15" s="67" t="s">
        <v>58</v>
      </c>
      <c r="P15" s="67"/>
      <c r="Q15" s="67"/>
      <c r="R15" s="67"/>
      <c r="S15" s="69"/>
      <c r="T15" s="160" t="s">
        <v>1115</v>
      </c>
      <c r="U15" s="160" t="s">
        <v>1116</v>
      </c>
      <c r="V15" s="161" t="s">
        <v>1117</v>
      </c>
      <c r="W15" s="160" t="s">
        <v>1118</v>
      </c>
      <c r="X15" s="161"/>
      <c r="Y15" s="161"/>
      <c r="Z15" s="160" t="s">
        <v>1119</v>
      </c>
      <c r="AA15" s="161"/>
      <c r="AB15" s="161"/>
      <c r="AC15" s="170" t="s">
        <v>385</v>
      </c>
      <c r="AD15" s="161"/>
      <c r="AE15" s="161"/>
      <c r="AF15" s="161"/>
      <c r="AG15" s="161"/>
      <c r="AH15" s="161"/>
      <c r="AI15" s="161"/>
      <c r="AJ15" s="18"/>
    </row>
    <row r="16" spans="1:40" ht="106.5" customHeight="1" x14ac:dyDescent="0.25">
      <c r="A16" s="402"/>
      <c r="B16" s="49" t="s">
        <v>115</v>
      </c>
      <c r="C16" s="116" t="s">
        <v>116</v>
      </c>
      <c r="D16" s="117" t="s">
        <v>1120</v>
      </c>
      <c r="E16" s="117" t="s">
        <v>118</v>
      </c>
      <c r="F16" s="118">
        <v>43678</v>
      </c>
      <c r="G16" s="118">
        <v>45474</v>
      </c>
      <c r="H16" s="117" t="s">
        <v>119</v>
      </c>
      <c r="I16" s="121">
        <v>500000</v>
      </c>
      <c r="J16" s="119" t="s">
        <v>1121</v>
      </c>
      <c r="K16" s="122" t="s">
        <v>1122</v>
      </c>
      <c r="L16" s="122" t="s">
        <v>123</v>
      </c>
      <c r="M16" s="117" t="s">
        <v>1123</v>
      </c>
      <c r="N16" s="67"/>
      <c r="O16" s="67"/>
      <c r="P16" s="67" t="s">
        <v>58</v>
      </c>
      <c r="Q16" s="67"/>
      <c r="R16" s="67"/>
      <c r="S16" s="69"/>
      <c r="T16" s="160" t="s">
        <v>1124</v>
      </c>
      <c r="U16" s="160" t="s">
        <v>1125</v>
      </c>
      <c r="V16" s="160" t="s">
        <v>1126</v>
      </c>
      <c r="W16" s="161" t="s">
        <v>141</v>
      </c>
      <c r="X16" s="161"/>
      <c r="Y16" s="161"/>
      <c r="Z16" s="161"/>
      <c r="AA16" s="161"/>
      <c r="AB16" s="161"/>
      <c r="AC16" s="161"/>
      <c r="AD16" s="161"/>
      <c r="AE16" s="161"/>
      <c r="AF16" s="161"/>
      <c r="AG16" s="161"/>
      <c r="AH16" s="161"/>
      <c r="AI16" s="161"/>
      <c r="AJ16" s="18"/>
    </row>
    <row r="17" spans="1:36" ht="90.75" customHeight="1" x14ac:dyDescent="0.25">
      <c r="A17" s="402"/>
      <c r="B17" s="49" t="s">
        <v>133</v>
      </c>
      <c r="C17" s="116" t="s">
        <v>134</v>
      </c>
      <c r="D17" s="117" t="s">
        <v>135</v>
      </c>
      <c r="E17" s="117" t="s">
        <v>136</v>
      </c>
      <c r="F17" s="118">
        <v>43678</v>
      </c>
      <c r="G17" s="118">
        <v>44378</v>
      </c>
      <c r="H17" s="117" t="s">
        <v>1097</v>
      </c>
      <c r="I17" s="120">
        <v>50000</v>
      </c>
      <c r="J17" s="119" t="s">
        <v>1127</v>
      </c>
      <c r="K17" s="119" t="s">
        <v>138</v>
      </c>
      <c r="L17" s="119" t="s">
        <v>86</v>
      </c>
      <c r="M17" s="117" t="s">
        <v>139</v>
      </c>
      <c r="N17" s="67"/>
      <c r="O17" s="67"/>
      <c r="P17" s="67"/>
      <c r="Q17" s="67"/>
      <c r="R17" s="67" t="s">
        <v>58</v>
      </c>
      <c r="S17" s="69"/>
      <c r="T17" s="160" t="s">
        <v>1128</v>
      </c>
      <c r="U17" s="161" t="s">
        <v>1129</v>
      </c>
      <c r="V17" s="161"/>
      <c r="W17" s="161" t="s">
        <v>141</v>
      </c>
      <c r="X17" s="160" t="s">
        <v>1130</v>
      </c>
      <c r="Y17" s="161"/>
      <c r="Z17" s="161"/>
      <c r="AA17" s="161"/>
      <c r="AB17" s="161"/>
      <c r="AC17" s="161"/>
      <c r="AD17" s="161"/>
      <c r="AE17" s="161"/>
      <c r="AF17" s="161"/>
      <c r="AG17" s="161"/>
      <c r="AH17" s="161"/>
      <c r="AI17" s="161"/>
      <c r="AJ17" s="18"/>
    </row>
    <row r="18" spans="1:36" ht="153" customHeight="1" x14ac:dyDescent="0.25">
      <c r="A18" s="402"/>
      <c r="B18" s="49" t="s">
        <v>144</v>
      </c>
      <c r="C18" s="116" t="s">
        <v>145</v>
      </c>
      <c r="D18" s="117" t="s">
        <v>146</v>
      </c>
      <c r="E18" s="117" t="s">
        <v>147</v>
      </c>
      <c r="F18" s="118">
        <v>44197</v>
      </c>
      <c r="G18" s="118">
        <v>45474</v>
      </c>
      <c r="H18" s="117" t="s">
        <v>1131</v>
      </c>
      <c r="I18" s="120">
        <v>4000000</v>
      </c>
      <c r="J18" s="119" t="s">
        <v>1132</v>
      </c>
      <c r="K18" s="119" t="s">
        <v>150</v>
      </c>
      <c r="L18" s="119" t="s">
        <v>151</v>
      </c>
      <c r="M18" s="117" t="s">
        <v>1133</v>
      </c>
      <c r="N18" s="67"/>
      <c r="O18" s="67"/>
      <c r="P18" s="67"/>
      <c r="Q18" s="67" t="s">
        <v>58</v>
      </c>
      <c r="R18" s="67"/>
      <c r="S18" s="69"/>
      <c r="T18" s="160" t="s">
        <v>1134</v>
      </c>
      <c r="U18" s="161" t="s">
        <v>1135</v>
      </c>
      <c r="V18" s="161"/>
      <c r="W18" s="160" t="s">
        <v>1136</v>
      </c>
      <c r="X18" s="161"/>
      <c r="Y18" s="161"/>
      <c r="Z18" s="161"/>
      <c r="AA18" s="161"/>
      <c r="AB18" s="161"/>
      <c r="AC18" s="161"/>
      <c r="AD18" s="161"/>
      <c r="AE18" s="161"/>
      <c r="AF18" s="160" t="s">
        <v>1096</v>
      </c>
      <c r="AG18" s="161"/>
      <c r="AH18" s="161"/>
      <c r="AI18" s="161"/>
      <c r="AJ18" s="18"/>
    </row>
    <row r="19" spans="1:36" ht="179.25" customHeight="1" x14ac:dyDescent="0.25">
      <c r="A19" s="402"/>
      <c r="B19" s="49" t="s">
        <v>159</v>
      </c>
      <c r="C19" s="116" t="s">
        <v>160</v>
      </c>
      <c r="D19" s="117" t="s">
        <v>161</v>
      </c>
      <c r="E19" s="117" t="s">
        <v>162</v>
      </c>
      <c r="F19" s="118">
        <v>43678</v>
      </c>
      <c r="G19" s="118">
        <v>45474</v>
      </c>
      <c r="H19" s="117" t="s">
        <v>163</v>
      </c>
      <c r="I19" s="120">
        <v>60000</v>
      </c>
      <c r="J19" s="119" t="s">
        <v>1137</v>
      </c>
      <c r="K19" s="119" t="s">
        <v>165</v>
      </c>
      <c r="L19" s="119" t="s">
        <v>166</v>
      </c>
      <c r="M19" s="117" t="s">
        <v>1138</v>
      </c>
      <c r="N19" s="67"/>
      <c r="O19" s="67"/>
      <c r="P19" s="67" t="s">
        <v>58</v>
      </c>
      <c r="Q19" s="67"/>
      <c r="R19" s="67"/>
      <c r="S19" s="69"/>
      <c r="T19" s="160" t="s">
        <v>1139</v>
      </c>
      <c r="U19" s="161" t="s">
        <v>1140</v>
      </c>
      <c r="V19" s="160" t="s">
        <v>1141</v>
      </c>
      <c r="W19" s="160" t="s">
        <v>1142</v>
      </c>
      <c r="X19" s="160" t="s">
        <v>1143</v>
      </c>
      <c r="Y19" s="161"/>
      <c r="Z19" s="161"/>
      <c r="AA19" s="161"/>
      <c r="AB19" s="161"/>
      <c r="AC19" s="161"/>
      <c r="AD19" s="161"/>
      <c r="AE19" s="161"/>
      <c r="AF19" s="160" t="s">
        <v>1144</v>
      </c>
      <c r="AG19" s="161" t="s">
        <v>1145</v>
      </c>
      <c r="AH19" s="161"/>
      <c r="AI19" s="161"/>
      <c r="AJ19" s="18"/>
    </row>
    <row r="20" spans="1:36" ht="66" customHeight="1" x14ac:dyDescent="0.25">
      <c r="A20" s="402"/>
      <c r="B20" s="49" t="s">
        <v>174</v>
      </c>
      <c r="C20" s="116" t="s">
        <v>1146</v>
      </c>
      <c r="D20" s="117" t="s">
        <v>176</v>
      </c>
      <c r="E20" s="117" t="s">
        <v>177</v>
      </c>
      <c r="F20" s="118">
        <v>43678</v>
      </c>
      <c r="G20" s="118">
        <v>45474</v>
      </c>
      <c r="H20" s="117" t="s">
        <v>1097</v>
      </c>
      <c r="I20" s="120">
        <v>1000000</v>
      </c>
      <c r="J20" s="119" t="s">
        <v>1147</v>
      </c>
      <c r="K20" s="119" t="s">
        <v>138</v>
      </c>
      <c r="L20" s="119" t="s">
        <v>86</v>
      </c>
      <c r="M20" s="117" t="s">
        <v>1148</v>
      </c>
      <c r="N20" s="67"/>
      <c r="O20" s="67"/>
      <c r="P20" s="67" t="s">
        <v>58</v>
      </c>
      <c r="Q20" s="67"/>
      <c r="R20" s="67"/>
      <c r="S20" s="69"/>
      <c r="T20" s="160" t="s">
        <v>1149</v>
      </c>
      <c r="U20" s="160" t="s">
        <v>1150</v>
      </c>
      <c r="V20" s="160" t="s">
        <v>1151</v>
      </c>
      <c r="W20" s="161" t="s">
        <v>141</v>
      </c>
      <c r="X20" s="161"/>
      <c r="Y20" s="161"/>
      <c r="Z20" s="160" t="s">
        <v>1152</v>
      </c>
      <c r="AA20" s="160" t="s">
        <v>1153</v>
      </c>
      <c r="AB20" s="161"/>
      <c r="AC20" s="161"/>
      <c r="AD20" s="161"/>
      <c r="AE20" s="161"/>
      <c r="AF20" s="161"/>
      <c r="AG20" s="161"/>
      <c r="AH20" s="161"/>
      <c r="AI20" s="161"/>
      <c r="AJ20" s="18"/>
    </row>
    <row r="21" spans="1:36" ht="291" customHeight="1" x14ac:dyDescent="0.25">
      <c r="A21" s="402"/>
      <c r="B21" s="49" t="s">
        <v>186</v>
      </c>
      <c r="C21" s="116" t="s">
        <v>187</v>
      </c>
      <c r="D21" s="117" t="s">
        <v>188</v>
      </c>
      <c r="E21" s="117" t="s">
        <v>189</v>
      </c>
      <c r="F21" s="118">
        <v>44197</v>
      </c>
      <c r="G21" s="118">
        <v>45474</v>
      </c>
      <c r="H21" s="117" t="s">
        <v>1131</v>
      </c>
      <c r="I21" s="120">
        <v>8000</v>
      </c>
      <c r="J21" s="119" t="s">
        <v>1154</v>
      </c>
      <c r="K21" s="119" t="s">
        <v>150</v>
      </c>
      <c r="L21" s="119" t="s">
        <v>166</v>
      </c>
      <c r="M21" s="117" t="s">
        <v>1155</v>
      </c>
      <c r="N21" s="67"/>
      <c r="O21" s="67" t="s">
        <v>58</v>
      </c>
      <c r="P21" s="67"/>
      <c r="Q21" s="67"/>
      <c r="R21" s="67"/>
      <c r="S21" s="69"/>
      <c r="T21" s="160" t="s">
        <v>1156</v>
      </c>
      <c r="U21" s="161"/>
      <c r="V21" s="160" t="s">
        <v>1157</v>
      </c>
      <c r="W21" s="160" t="s">
        <v>1158</v>
      </c>
      <c r="X21" s="160" t="s">
        <v>1159</v>
      </c>
      <c r="Y21" s="161"/>
      <c r="Z21" s="160" t="s">
        <v>1160</v>
      </c>
      <c r="AA21" s="161"/>
      <c r="AB21" s="161"/>
      <c r="AC21" s="161"/>
      <c r="AD21" s="160" t="s">
        <v>1161</v>
      </c>
      <c r="AE21" s="161"/>
      <c r="AF21" s="161"/>
      <c r="AG21" s="161"/>
      <c r="AH21" s="161"/>
      <c r="AI21" s="160" t="s">
        <v>1162</v>
      </c>
      <c r="AJ21" s="18"/>
    </row>
    <row r="22" spans="1:36" ht="162" customHeight="1" x14ac:dyDescent="0.25">
      <c r="A22" s="402"/>
      <c r="B22" s="49" t="s">
        <v>198</v>
      </c>
      <c r="C22" s="116" t="s">
        <v>199</v>
      </c>
      <c r="D22" s="117" t="s">
        <v>200</v>
      </c>
      <c r="E22" s="117" t="s">
        <v>201</v>
      </c>
      <c r="F22" s="118">
        <v>43678</v>
      </c>
      <c r="G22" s="118">
        <v>45474</v>
      </c>
      <c r="H22" s="117" t="s">
        <v>1163</v>
      </c>
      <c r="I22" s="120">
        <v>75000</v>
      </c>
      <c r="J22" s="119" t="s">
        <v>1164</v>
      </c>
      <c r="K22" s="119" t="s">
        <v>1165</v>
      </c>
      <c r="L22" s="119" t="s">
        <v>205</v>
      </c>
      <c r="M22" s="117" t="s">
        <v>1166</v>
      </c>
      <c r="N22" s="67"/>
      <c r="O22" s="67"/>
      <c r="P22" s="67" t="s">
        <v>58</v>
      </c>
      <c r="Q22" s="67"/>
      <c r="R22" s="67"/>
      <c r="S22" s="69"/>
      <c r="T22" s="161" t="s">
        <v>1167</v>
      </c>
      <c r="U22" s="160" t="s">
        <v>1168</v>
      </c>
      <c r="V22" s="160" t="s">
        <v>1169</v>
      </c>
      <c r="W22" s="160" t="s">
        <v>1170</v>
      </c>
      <c r="X22" s="160" t="s">
        <v>1171</v>
      </c>
      <c r="Y22" s="161"/>
      <c r="Z22" s="161"/>
      <c r="AA22" s="161"/>
      <c r="AB22" s="161"/>
      <c r="AC22" s="161"/>
      <c r="AD22" s="161"/>
      <c r="AE22" s="161"/>
      <c r="AF22" s="161"/>
      <c r="AG22" s="161"/>
      <c r="AH22" s="161"/>
      <c r="AI22" s="160" t="s">
        <v>1172</v>
      </c>
      <c r="AJ22" s="18"/>
    </row>
    <row r="23" spans="1:36" ht="54" customHeight="1" x14ac:dyDescent="0.25">
      <c r="A23" s="402"/>
      <c r="B23" s="49" t="s">
        <v>213</v>
      </c>
      <c r="C23" s="116" t="s">
        <v>1173</v>
      </c>
      <c r="D23" s="117"/>
      <c r="E23" s="117"/>
      <c r="F23" s="118"/>
      <c r="G23" s="118"/>
      <c r="H23" s="117"/>
      <c r="I23" s="120"/>
      <c r="J23" s="119"/>
      <c r="K23" s="119"/>
      <c r="L23" s="119"/>
      <c r="M23" s="117"/>
      <c r="N23" s="67"/>
      <c r="O23" s="67"/>
      <c r="P23" s="67"/>
      <c r="Q23" s="67"/>
      <c r="R23" s="67"/>
      <c r="S23" s="69" t="s">
        <v>7</v>
      </c>
      <c r="T23" s="161"/>
      <c r="U23" s="161"/>
      <c r="V23" s="161"/>
      <c r="W23" s="161"/>
      <c r="X23" s="161"/>
      <c r="Y23" s="161"/>
      <c r="Z23" s="161"/>
      <c r="AA23" s="161"/>
      <c r="AB23" s="161"/>
      <c r="AC23" s="161"/>
      <c r="AD23" s="161"/>
      <c r="AE23" s="161"/>
      <c r="AF23" s="161"/>
      <c r="AG23" s="161"/>
      <c r="AH23" s="161"/>
      <c r="AI23" s="161"/>
      <c r="AJ23" s="18"/>
    </row>
    <row r="24" spans="1:36" ht="138" customHeight="1" x14ac:dyDescent="0.25">
      <c r="A24" s="402"/>
      <c r="B24" s="49" t="s">
        <v>223</v>
      </c>
      <c r="C24" s="123" t="s">
        <v>224</v>
      </c>
      <c r="D24" s="117" t="s">
        <v>225</v>
      </c>
      <c r="E24" s="117" t="s">
        <v>226</v>
      </c>
      <c r="F24" s="118">
        <v>43678</v>
      </c>
      <c r="G24" s="118">
        <v>45474</v>
      </c>
      <c r="H24" s="117" t="s">
        <v>1174</v>
      </c>
      <c r="I24" s="120">
        <v>100000</v>
      </c>
      <c r="J24" s="124" t="s">
        <v>1175</v>
      </c>
      <c r="K24" s="117" t="s">
        <v>1176</v>
      </c>
      <c r="L24" s="117" t="s">
        <v>230</v>
      </c>
      <c r="M24" s="117" t="s">
        <v>237</v>
      </c>
      <c r="N24" s="67"/>
      <c r="O24" s="67" t="s">
        <v>58</v>
      </c>
      <c r="P24" s="67"/>
      <c r="Q24" s="67"/>
      <c r="R24" s="67"/>
      <c r="S24" s="69"/>
      <c r="T24" s="160" t="s">
        <v>1177</v>
      </c>
      <c r="U24" s="161"/>
      <c r="V24" s="160" t="s">
        <v>1178</v>
      </c>
      <c r="W24" s="161" t="s">
        <v>141</v>
      </c>
      <c r="X24" s="160" t="s">
        <v>1179</v>
      </c>
      <c r="Y24" s="161"/>
      <c r="Z24" s="161"/>
      <c r="AA24" s="161"/>
      <c r="AB24" s="161"/>
      <c r="AC24" s="161"/>
      <c r="AD24" s="161"/>
      <c r="AE24" s="161"/>
      <c r="AF24" s="161"/>
      <c r="AG24" s="161"/>
      <c r="AH24" s="161"/>
      <c r="AI24" s="160" t="s">
        <v>1180</v>
      </c>
      <c r="AJ24" s="18"/>
    </row>
    <row r="25" spans="1:36" ht="123.75" customHeight="1" x14ac:dyDescent="0.25">
      <c r="A25" s="402"/>
      <c r="B25" s="49" t="s">
        <v>238</v>
      </c>
      <c r="C25" s="125" t="s">
        <v>239</v>
      </c>
      <c r="D25" s="126" t="s">
        <v>240</v>
      </c>
      <c r="E25" s="126" t="s">
        <v>241</v>
      </c>
      <c r="F25" s="118">
        <v>43678</v>
      </c>
      <c r="G25" s="118">
        <v>45474</v>
      </c>
      <c r="H25" s="126" t="s">
        <v>242</v>
      </c>
      <c r="I25" s="127">
        <v>10000</v>
      </c>
      <c r="J25" s="126" t="s">
        <v>1181</v>
      </c>
      <c r="K25" s="126" t="s">
        <v>244</v>
      </c>
      <c r="L25" s="117" t="s">
        <v>230</v>
      </c>
      <c r="M25" s="117" t="s">
        <v>1182</v>
      </c>
      <c r="N25" s="67"/>
      <c r="O25" s="67"/>
      <c r="P25" s="67" t="s">
        <v>58</v>
      </c>
      <c r="Q25" s="67"/>
      <c r="R25" s="67"/>
      <c r="S25" s="69"/>
      <c r="T25" s="160" t="s">
        <v>1183</v>
      </c>
      <c r="U25" s="161"/>
      <c r="V25" s="160" t="s">
        <v>1184</v>
      </c>
      <c r="W25" s="160" t="s">
        <v>1185</v>
      </c>
      <c r="X25" s="160" t="s">
        <v>1186</v>
      </c>
      <c r="Y25" s="161"/>
      <c r="Z25" s="161"/>
      <c r="AA25" s="161"/>
      <c r="AB25" s="161"/>
      <c r="AC25" s="161"/>
      <c r="AD25" s="160" t="s">
        <v>1187</v>
      </c>
      <c r="AE25" s="161"/>
      <c r="AF25" s="160" t="s">
        <v>1096</v>
      </c>
      <c r="AG25" s="161"/>
      <c r="AH25" s="161"/>
      <c r="AI25" s="160" t="s">
        <v>1186</v>
      </c>
      <c r="AJ25" s="18"/>
    </row>
    <row r="26" spans="1:36" ht="139.5" customHeight="1" x14ac:dyDescent="0.25">
      <c r="A26" s="404"/>
      <c r="B26" s="49" t="s">
        <v>250</v>
      </c>
      <c r="C26" s="116" t="s">
        <v>251</v>
      </c>
      <c r="D26" s="117" t="s">
        <v>252</v>
      </c>
      <c r="E26" s="117" t="s">
        <v>253</v>
      </c>
      <c r="F26" s="118">
        <v>43678</v>
      </c>
      <c r="G26" s="118">
        <v>45474</v>
      </c>
      <c r="H26" s="117" t="s">
        <v>1174</v>
      </c>
      <c r="I26" s="120">
        <v>50000</v>
      </c>
      <c r="J26" s="117" t="s">
        <v>1188</v>
      </c>
      <c r="K26" s="117" t="s">
        <v>1189</v>
      </c>
      <c r="L26" s="117" t="s">
        <v>230</v>
      </c>
      <c r="M26" s="117" t="s">
        <v>263</v>
      </c>
      <c r="N26" s="67"/>
      <c r="O26" s="67"/>
      <c r="P26" s="67" t="s">
        <v>58</v>
      </c>
      <c r="Q26" s="67"/>
      <c r="R26" s="67"/>
      <c r="S26" s="69"/>
      <c r="T26" s="160" t="s">
        <v>1190</v>
      </c>
      <c r="U26" s="161"/>
      <c r="V26" s="160" t="s">
        <v>1191</v>
      </c>
      <c r="W26" s="161" t="s">
        <v>141</v>
      </c>
      <c r="X26" s="161"/>
      <c r="Y26" s="161"/>
      <c r="Z26" s="161"/>
      <c r="AA26" s="161"/>
      <c r="AB26" s="161"/>
      <c r="AC26" s="161"/>
      <c r="AD26" s="161"/>
      <c r="AE26" s="161"/>
      <c r="AF26" s="160" t="s">
        <v>1192</v>
      </c>
      <c r="AG26" s="161"/>
      <c r="AH26" s="161"/>
      <c r="AI26" s="161"/>
      <c r="AJ26" s="18"/>
    </row>
    <row r="27" spans="1:36" ht="396" customHeight="1" x14ac:dyDescent="0.25">
      <c r="A27" s="420" t="s">
        <v>264</v>
      </c>
      <c r="B27" s="49" t="s">
        <v>265</v>
      </c>
      <c r="C27" s="116" t="s">
        <v>266</v>
      </c>
      <c r="D27" s="117" t="s">
        <v>267</v>
      </c>
      <c r="E27" s="117" t="s">
        <v>268</v>
      </c>
      <c r="F27" s="118">
        <v>43678</v>
      </c>
      <c r="G27" s="118">
        <v>45474</v>
      </c>
      <c r="H27" s="119" t="s">
        <v>163</v>
      </c>
      <c r="I27" s="120">
        <v>200000</v>
      </c>
      <c r="J27" s="119" t="s">
        <v>1193</v>
      </c>
      <c r="K27" s="119" t="s">
        <v>270</v>
      </c>
      <c r="L27" s="119" t="s">
        <v>271</v>
      </c>
      <c r="M27" s="117" t="s">
        <v>1194</v>
      </c>
      <c r="N27" s="67"/>
      <c r="O27" s="67"/>
      <c r="P27" s="67" t="s">
        <v>58</v>
      </c>
      <c r="Q27" s="67"/>
      <c r="R27" s="67"/>
      <c r="S27" s="69"/>
      <c r="T27" s="160" t="s">
        <v>1195</v>
      </c>
      <c r="U27" s="160" t="s">
        <v>1196</v>
      </c>
      <c r="V27" s="160" t="s">
        <v>1197</v>
      </c>
      <c r="W27" s="160" t="s">
        <v>1198</v>
      </c>
      <c r="X27" s="160" t="s">
        <v>1199</v>
      </c>
      <c r="Y27" s="161"/>
      <c r="Z27" s="161"/>
      <c r="AA27" s="161"/>
      <c r="AB27" s="161"/>
      <c r="AC27" s="161"/>
      <c r="AD27" s="161"/>
      <c r="AE27" s="161"/>
      <c r="AF27" s="161"/>
      <c r="AG27" s="161"/>
      <c r="AH27" s="161"/>
      <c r="AI27" s="161"/>
      <c r="AJ27" s="18"/>
    </row>
    <row r="28" spans="1:36" ht="220.5" customHeight="1" x14ac:dyDescent="0.25">
      <c r="A28" s="402"/>
      <c r="B28" s="49" t="s">
        <v>277</v>
      </c>
      <c r="C28" s="116" t="s">
        <v>278</v>
      </c>
      <c r="D28" s="117" t="s">
        <v>279</v>
      </c>
      <c r="E28" s="117" t="s">
        <v>280</v>
      </c>
      <c r="F28" s="118">
        <v>43678</v>
      </c>
      <c r="G28" s="118">
        <v>45474</v>
      </c>
      <c r="H28" s="117" t="s">
        <v>1200</v>
      </c>
      <c r="I28" s="120">
        <v>1381000</v>
      </c>
      <c r="J28" s="119" t="s">
        <v>1201</v>
      </c>
      <c r="K28" s="117" t="s">
        <v>230</v>
      </c>
      <c r="L28" s="117" t="s">
        <v>230</v>
      </c>
      <c r="M28" s="117" t="s">
        <v>1202</v>
      </c>
      <c r="N28" s="67"/>
      <c r="O28" s="67"/>
      <c r="P28" s="67"/>
      <c r="Q28" s="67" t="s">
        <v>58</v>
      </c>
      <c r="R28" s="67"/>
      <c r="S28" s="69"/>
      <c r="T28" s="160" t="s">
        <v>1203</v>
      </c>
      <c r="U28" s="160" t="s">
        <v>1204</v>
      </c>
      <c r="V28" s="160"/>
      <c r="W28" s="161" t="s">
        <v>1205</v>
      </c>
      <c r="X28" s="160" t="s">
        <v>1206</v>
      </c>
      <c r="Y28" s="161"/>
      <c r="Z28" s="161"/>
      <c r="AA28" s="161"/>
      <c r="AB28" s="161"/>
      <c r="AC28" s="161"/>
      <c r="AD28" s="161"/>
      <c r="AE28" s="161"/>
      <c r="AF28" s="161"/>
      <c r="AG28" s="161"/>
      <c r="AH28" s="161"/>
      <c r="AI28" s="161"/>
      <c r="AJ28" s="18"/>
    </row>
    <row r="29" spans="1:36" ht="122.25" customHeight="1" x14ac:dyDescent="0.25">
      <c r="A29" s="404"/>
      <c r="B29" s="49" t="s">
        <v>290</v>
      </c>
      <c r="C29" s="116" t="s">
        <v>291</v>
      </c>
      <c r="D29" s="117" t="s">
        <v>292</v>
      </c>
      <c r="E29" s="117" t="s">
        <v>293</v>
      </c>
      <c r="F29" s="118">
        <v>43678</v>
      </c>
      <c r="G29" s="118">
        <v>45474</v>
      </c>
      <c r="H29" s="117" t="s">
        <v>1207</v>
      </c>
      <c r="I29" s="128">
        <v>100000</v>
      </c>
      <c r="J29" s="119" t="s">
        <v>1208</v>
      </c>
      <c r="K29" s="119" t="s">
        <v>296</v>
      </c>
      <c r="L29" s="117" t="s">
        <v>230</v>
      </c>
      <c r="M29" s="117" t="s">
        <v>1209</v>
      </c>
      <c r="N29" s="67"/>
      <c r="O29" s="67" t="s">
        <v>58</v>
      </c>
      <c r="P29" s="67"/>
      <c r="Q29" s="67"/>
      <c r="R29" s="67"/>
      <c r="S29" s="69"/>
      <c r="T29" s="158" t="s">
        <v>1210</v>
      </c>
      <c r="U29" s="159" t="s">
        <v>1211</v>
      </c>
      <c r="V29" s="158" t="s">
        <v>1212</v>
      </c>
      <c r="W29" s="158" t="s">
        <v>1213</v>
      </c>
      <c r="X29" s="158" t="s">
        <v>1214</v>
      </c>
      <c r="Y29" s="159"/>
      <c r="Z29" s="159"/>
      <c r="AA29" s="159"/>
      <c r="AB29" s="159"/>
      <c r="AC29" s="159"/>
      <c r="AD29" s="159" t="s">
        <v>1215</v>
      </c>
      <c r="AE29" s="159"/>
      <c r="AF29" s="158" t="s">
        <v>1216</v>
      </c>
      <c r="AG29" s="159"/>
      <c r="AH29" s="159"/>
      <c r="AI29" s="158" t="s">
        <v>1217</v>
      </c>
      <c r="AJ29" s="18"/>
    </row>
    <row r="30" spans="1:36" ht="216" customHeight="1" x14ac:dyDescent="0.25">
      <c r="A30" s="420" t="s">
        <v>302</v>
      </c>
      <c r="B30" s="49" t="s">
        <v>303</v>
      </c>
      <c r="C30" s="129" t="s">
        <v>304</v>
      </c>
      <c r="D30" s="117" t="s">
        <v>1218</v>
      </c>
      <c r="E30" s="117" t="s">
        <v>306</v>
      </c>
      <c r="F30" s="118">
        <v>43678</v>
      </c>
      <c r="G30" s="118">
        <v>45474</v>
      </c>
      <c r="H30" s="119" t="s">
        <v>307</v>
      </c>
      <c r="I30" s="120">
        <v>6000000</v>
      </c>
      <c r="J30" s="119" t="s">
        <v>1219</v>
      </c>
      <c r="K30" s="119" t="s">
        <v>1220</v>
      </c>
      <c r="L30" s="119" t="s">
        <v>1221</v>
      </c>
      <c r="M30" s="136" t="s">
        <v>1222</v>
      </c>
      <c r="N30" s="67"/>
      <c r="O30" s="67"/>
      <c r="P30" s="67" t="s">
        <v>58</v>
      </c>
      <c r="Q30" s="67"/>
      <c r="R30" s="67"/>
      <c r="S30" s="69"/>
      <c r="T30" s="160" t="s">
        <v>1223</v>
      </c>
      <c r="U30" s="161" t="s">
        <v>1224</v>
      </c>
      <c r="V30" s="160" t="s">
        <v>1225</v>
      </c>
      <c r="W30" s="160" t="s">
        <v>1226</v>
      </c>
      <c r="X30" s="160" t="s">
        <v>1227</v>
      </c>
      <c r="Y30" s="160"/>
      <c r="Z30" s="160" t="s">
        <v>1228</v>
      </c>
      <c r="AA30" s="161"/>
      <c r="AB30" s="161"/>
      <c r="AC30" s="161"/>
      <c r="AD30" s="161" t="s">
        <v>1097</v>
      </c>
      <c r="AE30" s="161"/>
      <c r="AF30" s="161"/>
      <c r="AG30" s="161" t="s">
        <v>1229</v>
      </c>
      <c r="AH30" s="160" t="s">
        <v>1230</v>
      </c>
      <c r="AI30" s="160" t="s">
        <v>1231</v>
      </c>
      <c r="AJ30" s="18"/>
    </row>
    <row r="31" spans="1:36" ht="127.5" customHeight="1" x14ac:dyDescent="0.25">
      <c r="A31" s="402"/>
      <c r="B31" s="49" t="s">
        <v>320</v>
      </c>
      <c r="C31" s="129" t="s">
        <v>321</v>
      </c>
      <c r="D31" s="117" t="s">
        <v>322</v>
      </c>
      <c r="E31" s="117" t="s">
        <v>323</v>
      </c>
      <c r="F31" s="118">
        <v>44317</v>
      </c>
      <c r="G31" s="118">
        <v>44743</v>
      </c>
      <c r="H31" s="119" t="s">
        <v>324</v>
      </c>
      <c r="I31" s="120">
        <v>30000</v>
      </c>
      <c r="J31" s="119" t="s">
        <v>1232</v>
      </c>
      <c r="K31" s="119" t="s">
        <v>166</v>
      </c>
      <c r="L31" s="119" t="s">
        <v>166</v>
      </c>
      <c r="M31" s="117" t="s">
        <v>326</v>
      </c>
      <c r="N31" s="67"/>
      <c r="O31" s="67" t="s">
        <v>58</v>
      </c>
      <c r="P31" s="67"/>
      <c r="Q31" s="67"/>
      <c r="R31" s="67"/>
      <c r="S31" s="69"/>
      <c r="T31" s="160" t="s">
        <v>1233</v>
      </c>
      <c r="U31" s="161"/>
      <c r="V31" s="160" t="s">
        <v>1234</v>
      </c>
      <c r="W31" s="160" t="s">
        <v>1235</v>
      </c>
      <c r="X31" s="160" t="s">
        <v>1236</v>
      </c>
      <c r="Y31" s="161"/>
      <c r="Z31" s="161"/>
      <c r="AA31" s="161"/>
      <c r="AB31" s="161"/>
      <c r="AC31" s="160" t="s">
        <v>385</v>
      </c>
      <c r="AD31" s="160" t="s">
        <v>1237</v>
      </c>
      <c r="AE31" s="161"/>
      <c r="AF31" s="161"/>
      <c r="AG31" s="161"/>
      <c r="AH31" s="161"/>
      <c r="AI31" s="160" t="s">
        <v>1238</v>
      </c>
      <c r="AJ31" s="18"/>
    </row>
    <row r="32" spans="1:36" ht="171" customHeight="1" x14ac:dyDescent="0.25">
      <c r="A32" s="402"/>
      <c r="B32" s="49" t="s">
        <v>332</v>
      </c>
      <c r="C32" s="131" t="s">
        <v>342</v>
      </c>
      <c r="D32" s="117" t="s">
        <v>1239</v>
      </c>
      <c r="E32" s="117" t="s">
        <v>335</v>
      </c>
      <c r="F32" s="118">
        <v>43678</v>
      </c>
      <c r="G32" s="118">
        <v>45474</v>
      </c>
      <c r="H32" s="117" t="s">
        <v>1240</v>
      </c>
      <c r="I32" s="120">
        <v>50000</v>
      </c>
      <c r="J32" s="132" t="s">
        <v>1241</v>
      </c>
      <c r="K32" s="117" t="s">
        <v>338</v>
      </c>
      <c r="L32" s="117" t="s">
        <v>338</v>
      </c>
      <c r="M32" s="117"/>
      <c r="N32" s="67"/>
      <c r="O32" s="67"/>
      <c r="P32" s="67"/>
      <c r="Q32" s="67" t="s">
        <v>58</v>
      </c>
      <c r="R32" s="67"/>
      <c r="S32" s="69"/>
      <c r="T32" s="161" t="s">
        <v>1242</v>
      </c>
      <c r="U32" s="160" t="s">
        <v>1243</v>
      </c>
      <c r="V32" s="160"/>
      <c r="W32" s="160" t="s">
        <v>1244</v>
      </c>
      <c r="X32" s="160" t="s">
        <v>1245</v>
      </c>
      <c r="Y32" s="160" t="s">
        <v>1246</v>
      </c>
      <c r="Z32" s="161"/>
      <c r="AA32" s="161"/>
      <c r="AB32" s="161"/>
      <c r="AC32" s="161"/>
      <c r="AD32" s="161"/>
      <c r="AE32" s="161"/>
      <c r="AF32" s="160" t="s">
        <v>1247</v>
      </c>
      <c r="AG32" s="161"/>
      <c r="AH32" s="161"/>
      <c r="AI32" s="160" t="s">
        <v>1248</v>
      </c>
      <c r="AJ32" s="18"/>
    </row>
    <row r="33" spans="1:36" ht="223.5" customHeight="1" x14ac:dyDescent="0.25">
      <c r="A33" s="402"/>
      <c r="B33" s="49" t="s">
        <v>345</v>
      </c>
      <c r="C33" s="129" t="s">
        <v>346</v>
      </c>
      <c r="D33" s="117" t="s">
        <v>334</v>
      </c>
      <c r="E33" s="117" t="s">
        <v>347</v>
      </c>
      <c r="F33" s="118">
        <v>43678</v>
      </c>
      <c r="G33" s="118">
        <v>45474</v>
      </c>
      <c r="H33" s="117" t="s">
        <v>348</v>
      </c>
      <c r="I33" s="120">
        <v>400000</v>
      </c>
      <c r="J33" s="119" t="s">
        <v>1249</v>
      </c>
      <c r="K33" s="119" t="s">
        <v>350</v>
      </c>
      <c r="L33" s="119" t="s">
        <v>351</v>
      </c>
      <c r="M33" s="117" t="s">
        <v>1250</v>
      </c>
      <c r="N33" s="67"/>
      <c r="O33" s="67"/>
      <c r="P33" s="67" t="s">
        <v>58</v>
      </c>
      <c r="Q33" s="67"/>
      <c r="R33" s="67"/>
      <c r="S33" s="69"/>
      <c r="T33" s="171" t="s">
        <v>1251</v>
      </c>
      <c r="U33" s="158" t="s">
        <v>1252</v>
      </c>
      <c r="V33" s="171" t="s">
        <v>1253</v>
      </c>
      <c r="W33" s="160" t="s">
        <v>1254</v>
      </c>
      <c r="X33" s="158" t="s">
        <v>1255</v>
      </c>
      <c r="Y33" s="160"/>
      <c r="Z33" s="159"/>
      <c r="AA33" s="159"/>
      <c r="AB33" s="159"/>
      <c r="AC33" s="159"/>
      <c r="AD33" s="159"/>
      <c r="AE33" s="159"/>
      <c r="AF33" s="158" t="s">
        <v>980</v>
      </c>
      <c r="AG33" s="159"/>
      <c r="AH33" s="171"/>
      <c r="AI33" s="158" t="s">
        <v>1256</v>
      </c>
      <c r="AJ33" s="18"/>
    </row>
    <row r="34" spans="1:36" ht="222" customHeight="1" x14ac:dyDescent="0.25">
      <c r="A34" s="402"/>
      <c r="B34" s="49" t="s">
        <v>361</v>
      </c>
      <c r="C34" s="131" t="s">
        <v>362</v>
      </c>
      <c r="D34" s="117" t="s">
        <v>334</v>
      </c>
      <c r="E34" s="117" t="s">
        <v>363</v>
      </c>
      <c r="F34" s="118">
        <v>43678</v>
      </c>
      <c r="G34" s="118">
        <v>45474</v>
      </c>
      <c r="H34" s="117" t="s">
        <v>364</v>
      </c>
      <c r="I34" s="121">
        <v>300000</v>
      </c>
      <c r="J34" s="119" t="s">
        <v>1257</v>
      </c>
      <c r="K34" s="122" t="s">
        <v>366</v>
      </c>
      <c r="L34" s="122" t="s">
        <v>367</v>
      </c>
      <c r="M34" s="117" t="s">
        <v>1258</v>
      </c>
      <c r="N34" s="67"/>
      <c r="O34" s="67"/>
      <c r="P34" s="67"/>
      <c r="Q34" s="67" t="s">
        <v>58</v>
      </c>
      <c r="R34" s="67"/>
      <c r="S34" s="69"/>
      <c r="T34" s="158" t="s">
        <v>1259</v>
      </c>
      <c r="U34" s="158" t="s">
        <v>1260</v>
      </c>
      <c r="V34" s="158" t="s">
        <v>516</v>
      </c>
      <c r="W34" s="158" t="s">
        <v>1261</v>
      </c>
      <c r="X34" s="158" t="s">
        <v>1262</v>
      </c>
      <c r="Y34" s="159"/>
      <c r="Z34" s="158"/>
      <c r="AA34" s="159"/>
      <c r="AB34" s="159"/>
      <c r="AC34" s="159"/>
      <c r="AD34" s="159"/>
      <c r="AE34" s="159"/>
      <c r="AF34" s="159" t="s">
        <v>1263</v>
      </c>
      <c r="AG34" s="159" t="s">
        <v>1264</v>
      </c>
      <c r="AH34" s="159"/>
      <c r="AI34" s="159"/>
      <c r="AJ34" s="18"/>
    </row>
    <row r="35" spans="1:36" ht="232.5" customHeight="1" x14ac:dyDescent="0.25">
      <c r="A35" s="402"/>
      <c r="B35" s="49" t="s">
        <v>375</v>
      </c>
      <c r="C35" s="123" t="s">
        <v>376</v>
      </c>
      <c r="D35" s="117" t="s">
        <v>1265</v>
      </c>
      <c r="E35" s="117" t="s">
        <v>378</v>
      </c>
      <c r="F35" s="118">
        <v>44378</v>
      </c>
      <c r="G35" s="118">
        <v>45474</v>
      </c>
      <c r="H35" s="117" t="s">
        <v>324</v>
      </c>
      <c r="I35" s="120">
        <v>0</v>
      </c>
      <c r="J35" s="119" t="s">
        <v>1266</v>
      </c>
      <c r="K35" s="119" t="s">
        <v>166</v>
      </c>
      <c r="L35" s="119" t="s">
        <v>166</v>
      </c>
      <c r="M35" s="117" t="s">
        <v>1267</v>
      </c>
      <c r="N35" s="67"/>
      <c r="O35" s="67"/>
      <c r="P35" s="67"/>
      <c r="Q35" s="67" t="s">
        <v>58</v>
      </c>
      <c r="R35" s="67"/>
      <c r="S35" s="69"/>
      <c r="T35" s="172" t="s">
        <v>1268</v>
      </c>
      <c r="U35" s="172" t="s">
        <v>1269</v>
      </c>
      <c r="V35" s="158"/>
      <c r="W35" s="173" t="s">
        <v>1270</v>
      </c>
      <c r="X35" s="158" t="s">
        <v>1271</v>
      </c>
      <c r="Y35" s="159"/>
      <c r="Z35" s="159"/>
      <c r="AA35" s="159"/>
      <c r="AB35" s="159"/>
      <c r="AC35" s="159"/>
      <c r="AD35" s="160" t="s">
        <v>1237</v>
      </c>
      <c r="AE35" s="159"/>
      <c r="AF35" s="159"/>
      <c r="AG35" s="159"/>
      <c r="AH35" s="159"/>
      <c r="AI35" s="158" t="s">
        <v>1272</v>
      </c>
      <c r="AJ35" s="18"/>
    </row>
    <row r="36" spans="1:36" ht="109.5" customHeight="1" x14ac:dyDescent="0.25">
      <c r="A36" s="402"/>
      <c r="B36" s="49" t="s">
        <v>387</v>
      </c>
      <c r="C36" s="133" t="s">
        <v>395</v>
      </c>
      <c r="D36" s="117" t="s">
        <v>1273</v>
      </c>
      <c r="E36" s="117" t="s">
        <v>389</v>
      </c>
      <c r="F36" s="118">
        <v>44317</v>
      </c>
      <c r="G36" s="118">
        <v>44773</v>
      </c>
      <c r="H36" s="117" t="s">
        <v>324</v>
      </c>
      <c r="I36" s="120">
        <v>30000</v>
      </c>
      <c r="J36" s="119" t="s">
        <v>1274</v>
      </c>
      <c r="K36" s="119" t="s">
        <v>166</v>
      </c>
      <c r="L36" s="119" t="s">
        <v>166</v>
      </c>
      <c r="M36" s="117" t="s">
        <v>391</v>
      </c>
      <c r="N36" s="67"/>
      <c r="O36" s="67" t="s">
        <v>58</v>
      </c>
      <c r="P36" s="67"/>
      <c r="Q36" s="67"/>
      <c r="R36" s="67"/>
      <c r="S36" s="69"/>
      <c r="T36" s="159"/>
      <c r="U36" s="159"/>
      <c r="V36" s="159" t="s">
        <v>1275</v>
      </c>
      <c r="W36" s="158" t="s">
        <v>1276</v>
      </c>
      <c r="X36" s="159"/>
      <c r="Y36" s="158" t="s">
        <v>1277</v>
      </c>
      <c r="Z36" s="159"/>
      <c r="AA36" s="159"/>
      <c r="AB36" s="159"/>
      <c r="AC36" s="174" t="s">
        <v>1278</v>
      </c>
      <c r="AD36" s="160" t="s">
        <v>1237</v>
      </c>
      <c r="AE36" s="159"/>
      <c r="AF36" s="158" t="s">
        <v>1279</v>
      </c>
      <c r="AG36" s="159"/>
      <c r="AH36" s="159"/>
      <c r="AI36" s="158" t="s">
        <v>1280</v>
      </c>
      <c r="AJ36" s="18"/>
    </row>
    <row r="37" spans="1:36" ht="228.75" customHeight="1" x14ac:dyDescent="0.25">
      <c r="A37" s="402"/>
      <c r="B37" s="49" t="s">
        <v>397</v>
      </c>
      <c r="C37" s="131" t="s">
        <v>408</v>
      </c>
      <c r="D37" s="117" t="s">
        <v>409</v>
      </c>
      <c r="E37" s="117" t="s">
        <v>400</v>
      </c>
      <c r="F37" s="118">
        <v>43678</v>
      </c>
      <c r="G37" s="118">
        <v>44561</v>
      </c>
      <c r="H37" s="117" t="s">
        <v>1131</v>
      </c>
      <c r="I37" s="120">
        <v>70000</v>
      </c>
      <c r="J37" s="117" t="s">
        <v>1281</v>
      </c>
      <c r="K37" s="119" t="s">
        <v>166</v>
      </c>
      <c r="L37" s="119" t="s">
        <v>166</v>
      </c>
      <c r="M37" s="117" t="s">
        <v>402</v>
      </c>
      <c r="N37" s="67"/>
      <c r="O37" s="67"/>
      <c r="P37" s="67" t="s">
        <v>58</v>
      </c>
      <c r="Q37" s="67"/>
      <c r="R37" s="67"/>
      <c r="S37" s="69"/>
      <c r="T37" s="158" t="s">
        <v>1282</v>
      </c>
      <c r="U37" s="158" t="s">
        <v>1283</v>
      </c>
      <c r="V37" s="158" t="s">
        <v>1284</v>
      </c>
      <c r="W37" s="158" t="s">
        <v>1285</v>
      </c>
      <c r="X37" s="158" t="s">
        <v>1286</v>
      </c>
      <c r="Y37" s="159"/>
      <c r="Z37" s="159"/>
      <c r="AA37" s="159"/>
      <c r="AB37" s="159"/>
      <c r="AC37" s="159" t="s">
        <v>385</v>
      </c>
      <c r="AD37" s="158" t="s">
        <v>1287</v>
      </c>
      <c r="AE37" s="159"/>
      <c r="AF37" s="158" t="s">
        <v>1097</v>
      </c>
      <c r="AG37" s="159"/>
      <c r="AH37" s="159"/>
      <c r="AI37" s="158"/>
      <c r="AJ37" s="18"/>
    </row>
    <row r="38" spans="1:36" ht="171" customHeight="1" x14ac:dyDescent="0.25">
      <c r="A38" s="402"/>
      <c r="B38" s="49" t="s">
        <v>413</v>
      </c>
      <c r="C38" s="133" t="s">
        <v>424</v>
      </c>
      <c r="D38" s="134" t="s">
        <v>425</v>
      </c>
      <c r="E38" s="134" t="s">
        <v>426</v>
      </c>
      <c r="F38" s="118">
        <v>43678</v>
      </c>
      <c r="G38" s="118">
        <v>45474</v>
      </c>
      <c r="H38" s="117" t="s">
        <v>348</v>
      </c>
      <c r="I38" s="121">
        <v>700000</v>
      </c>
      <c r="J38" s="132" t="s">
        <v>1288</v>
      </c>
      <c r="K38" s="119" t="s">
        <v>418</v>
      </c>
      <c r="L38" s="122" t="s">
        <v>271</v>
      </c>
      <c r="M38" s="117" t="s">
        <v>1289</v>
      </c>
      <c r="N38" s="67"/>
      <c r="O38" s="67"/>
      <c r="P38" s="67" t="s">
        <v>58</v>
      </c>
      <c r="Q38" s="67"/>
      <c r="R38" s="67"/>
      <c r="S38" s="69"/>
      <c r="T38" s="175" t="s">
        <v>1290</v>
      </c>
      <c r="U38" s="158" t="s">
        <v>1291</v>
      </c>
      <c r="V38" s="159" t="s">
        <v>1292</v>
      </c>
      <c r="W38" s="173" t="s">
        <v>1293</v>
      </c>
      <c r="X38" s="158" t="s">
        <v>1294</v>
      </c>
      <c r="Y38" s="159"/>
      <c r="Z38" s="158"/>
      <c r="AA38" s="159"/>
      <c r="AB38" s="159"/>
      <c r="AC38" s="159"/>
      <c r="AD38" s="158" t="s">
        <v>1295</v>
      </c>
      <c r="AE38" s="159"/>
      <c r="AF38" s="158" t="s">
        <v>1296</v>
      </c>
      <c r="AG38" s="159"/>
      <c r="AH38" s="159"/>
      <c r="AI38" s="159"/>
      <c r="AJ38" s="18"/>
    </row>
    <row r="39" spans="1:36" ht="78" customHeight="1" x14ac:dyDescent="0.25">
      <c r="A39" s="402"/>
      <c r="B39" s="49" t="s">
        <v>431</v>
      </c>
      <c r="C39" s="129" t="s">
        <v>432</v>
      </c>
      <c r="D39" s="117" t="s">
        <v>433</v>
      </c>
      <c r="E39" s="117" t="s">
        <v>434</v>
      </c>
      <c r="F39" s="118">
        <v>43678</v>
      </c>
      <c r="G39" s="118">
        <v>45474</v>
      </c>
      <c r="H39" s="117" t="s">
        <v>364</v>
      </c>
      <c r="I39" s="120">
        <v>30000</v>
      </c>
      <c r="J39" s="119" t="s">
        <v>1297</v>
      </c>
      <c r="K39" s="119" t="s">
        <v>366</v>
      </c>
      <c r="L39" s="122" t="s">
        <v>367</v>
      </c>
      <c r="M39" s="117" t="s">
        <v>436</v>
      </c>
      <c r="N39" s="67"/>
      <c r="O39" s="67"/>
      <c r="P39" s="67" t="s">
        <v>58</v>
      </c>
      <c r="Q39" s="67"/>
      <c r="R39" s="67"/>
      <c r="S39" s="69"/>
      <c r="T39" s="158" t="s">
        <v>1298</v>
      </c>
      <c r="U39" s="159"/>
      <c r="V39" s="158" t="s">
        <v>1299</v>
      </c>
      <c r="W39" s="159" t="s">
        <v>1300</v>
      </c>
      <c r="X39" s="159"/>
      <c r="Y39" s="159"/>
      <c r="Z39" s="159"/>
      <c r="AA39" s="159"/>
      <c r="AB39" s="159"/>
      <c r="AC39" s="159"/>
      <c r="AD39" s="159"/>
      <c r="AE39" s="159"/>
      <c r="AF39" s="159"/>
      <c r="AG39" s="159"/>
      <c r="AH39" s="159"/>
      <c r="AI39" s="159"/>
      <c r="AJ39" s="18"/>
    </row>
    <row r="40" spans="1:36" ht="160.5" customHeight="1" x14ac:dyDescent="0.25">
      <c r="A40" s="402"/>
      <c r="B40" s="49" t="s">
        <v>439</v>
      </c>
      <c r="C40" s="135" t="s">
        <v>1301</v>
      </c>
      <c r="D40" s="136" t="s">
        <v>441</v>
      </c>
      <c r="E40" s="136" t="s">
        <v>442</v>
      </c>
      <c r="F40" s="118">
        <v>43678</v>
      </c>
      <c r="G40" s="118">
        <v>45474</v>
      </c>
      <c r="H40" s="136" t="s">
        <v>443</v>
      </c>
      <c r="I40" s="137">
        <v>500000</v>
      </c>
      <c r="J40" s="138" t="s">
        <v>1302</v>
      </c>
      <c r="K40" s="138" t="s">
        <v>445</v>
      </c>
      <c r="L40" s="138" t="s">
        <v>71</v>
      </c>
      <c r="M40" s="136" t="s">
        <v>1303</v>
      </c>
      <c r="N40" s="67"/>
      <c r="O40" s="67"/>
      <c r="P40" s="67" t="s">
        <v>58</v>
      </c>
      <c r="Q40" s="67"/>
      <c r="R40" s="67"/>
      <c r="S40" s="69"/>
      <c r="T40" s="159" t="s">
        <v>1304</v>
      </c>
      <c r="U40" s="158" t="s">
        <v>1305</v>
      </c>
      <c r="V40" s="158" t="s">
        <v>1306</v>
      </c>
      <c r="W40" s="158" t="s">
        <v>1307</v>
      </c>
      <c r="X40" s="159"/>
      <c r="Y40" s="159"/>
      <c r="Z40" s="159"/>
      <c r="AA40" s="159"/>
      <c r="AB40" s="159"/>
      <c r="AC40" s="159"/>
      <c r="AD40" s="159"/>
      <c r="AE40" s="159"/>
      <c r="AF40" s="158" t="s">
        <v>1308</v>
      </c>
      <c r="AG40" s="159"/>
      <c r="AH40" s="159"/>
      <c r="AI40" s="159"/>
      <c r="AJ40" s="18"/>
    </row>
    <row r="41" spans="1:36" ht="147" customHeight="1" x14ac:dyDescent="0.25">
      <c r="A41" s="402"/>
      <c r="B41" s="49" t="s">
        <v>453</v>
      </c>
      <c r="C41" s="135" t="s">
        <v>454</v>
      </c>
      <c r="D41" s="117" t="s">
        <v>455</v>
      </c>
      <c r="E41" s="117" t="s">
        <v>456</v>
      </c>
      <c r="F41" s="118">
        <v>43678</v>
      </c>
      <c r="G41" s="118">
        <v>44197</v>
      </c>
      <c r="H41" s="117" t="s">
        <v>364</v>
      </c>
      <c r="I41" s="120">
        <v>6000</v>
      </c>
      <c r="J41" s="119" t="s">
        <v>1309</v>
      </c>
      <c r="K41" s="119" t="s">
        <v>1310</v>
      </c>
      <c r="L41" s="122" t="s">
        <v>367</v>
      </c>
      <c r="M41" s="130"/>
      <c r="N41" s="67"/>
      <c r="O41" s="67" t="s">
        <v>58</v>
      </c>
      <c r="P41" s="67"/>
      <c r="Q41" s="67"/>
      <c r="R41" s="67"/>
      <c r="S41" s="69"/>
      <c r="T41" s="158" t="s">
        <v>1311</v>
      </c>
      <c r="U41" s="159"/>
      <c r="V41" s="158" t="s">
        <v>1312</v>
      </c>
      <c r="W41" s="158" t="s">
        <v>1313</v>
      </c>
      <c r="X41" s="159"/>
      <c r="Y41" s="159"/>
      <c r="Z41" s="159"/>
      <c r="AA41" s="159"/>
      <c r="AB41" s="159"/>
      <c r="AC41" s="159"/>
      <c r="AD41" s="159"/>
      <c r="AE41" s="159"/>
      <c r="AF41" s="159"/>
      <c r="AG41" s="159"/>
      <c r="AH41" s="159"/>
      <c r="AI41" s="159"/>
      <c r="AJ41" s="18"/>
    </row>
    <row r="42" spans="1:36" ht="177" customHeight="1" x14ac:dyDescent="0.25">
      <c r="A42" s="404"/>
      <c r="B42" s="49" t="s">
        <v>466</v>
      </c>
      <c r="C42" s="129" t="s">
        <v>467</v>
      </c>
      <c r="D42" s="117" t="s">
        <v>468</v>
      </c>
      <c r="E42" s="117" t="s">
        <v>469</v>
      </c>
      <c r="F42" s="118">
        <v>44197</v>
      </c>
      <c r="G42" s="118">
        <v>45474</v>
      </c>
      <c r="H42" s="117" t="s">
        <v>1131</v>
      </c>
      <c r="I42" s="120">
        <v>2000000</v>
      </c>
      <c r="J42" s="119" t="s">
        <v>1314</v>
      </c>
      <c r="K42" s="119" t="s">
        <v>471</v>
      </c>
      <c r="L42" s="119" t="s">
        <v>472</v>
      </c>
      <c r="M42" s="117" t="s">
        <v>473</v>
      </c>
      <c r="N42" s="67"/>
      <c r="O42" s="67"/>
      <c r="P42" s="67"/>
      <c r="Q42" s="67" t="s">
        <v>58</v>
      </c>
      <c r="R42" s="67"/>
      <c r="S42" s="69"/>
      <c r="T42" s="159" t="s">
        <v>1315</v>
      </c>
      <c r="U42" s="158" t="s">
        <v>1316</v>
      </c>
      <c r="V42" s="159"/>
      <c r="W42" s="159" t="s">
        <v>1317</v>
      </c>
      <c r="X42" s="159"/>
      <c r="Y42" s="159"/>
      <c r="Z42" s="159" t="s">
        <v>1318</v>
      </c>
      <c r="AA42" s="159"/>
      <c r="AB42" s="159"/>
      <c r="AC42" s="159"/>
      <c r="AD42" s="158"/>
      <c r="AE42" s="159"/>
      <c r="AF42" s="158" t="s">
        <v>1319</v>
      </c>
      <c r="AG42" s="159"/>
      <c r="AH42" s="159"/>
      <c r="AI42" s="159"/>
      <c r="AJ42" s="18"/>
    </row>
    <row r="43" spans="1:36" ht="79.5" customHeight="1" x14ac:dyDescent="0.25">
      <c r="A43" s="420" t="s">
        <v>480</v>
      </c>
      <c r="B43" s="49" t="s">
        <v>481</v>
      </c>
      <c r="C43" s="116" t="s">
        <v>482</v>
      </c>
      <c r="D43" s="117" t="s">
        <v>492</v>
      </c>
      <c r="E43" s="117" t="s">
        <v>484</v>
      </c>
      <c r="F43" s="118">
        <v>43678</v>
      </c>
      <c r="G43" s="118">
        <v>44197</v>
      </c>
      <c r="H43" s="119" t="s">
        <v>1320</v>
      </c>
      <c r="I43" s="120">
        <v>0</v>
      </c>
      <c r="J43" s="119" t="s">
        <v>1321</v>
      </c>
      <c r="K43" s="119" t="s">
        <v>487</v>
      </c>
      <c r="L43" s="119" t="s">
        <v>487</v>
      </c>
      <c r="M43" s="117" t="s">
        <v>493</v>
      </c>
      <c r="N43" s="67"/>
      <c r="O43" s="67"/>
      <c r="P43" s="67"/>
      <c r="Q43" s="67"/>
      <c r="R43" s="67" t="s">
        <v>58</v>
      </c>
      <c r="S43" s="69"/>
      <c r="T43" s="161"/>
      <c r="U43" s="161"/>
      <c r="V43" s="161"/>
      <c r="W43" s="161"/>
      <c r="X43" s="161"/>
      <c r="Y43" s="161"/>
      <c r="Z43" s="161"/>
      <c r="AA43" s="161"/>
      <c r="AB43" s="161"/>
      <c r="AC43" s="161"/>
      <c r="AD43" s="161"/>
      <c r="AE43" s="161"/>
      <c r="AF43" s="161"/>
      <c r="AG43" s="161"/>
      <c r="AH43" s="161"/>
      <c r="AI43" s="161"/>
      <c r="AJ43" s="18"/>
    </row>
    <row r="44" spans="1:36" ht="199.5" customHeight="1" x14ac:dyDescent="0.25">
      <c r="A44" s="402"/>
      <c r="B44" s="49" t="s">
        <v>494</v>
      </c>
      <c r="C44" s="116" t="s">
        <v>495</v>
      </c>
      <c r="D44" s="117" t="s">
        <v>505</v>
      </c>
      <c r="E44" s="117" t="s">
        <v>497</v>
      </c>
      <c r="F44" s="118">
        <v>43678</v>
      </c>
      <c r="G44" s="118">
        <v>45474</v>
      </c>
      <c r="H44" s="119" t="s">
        <v>348</v>
      </c>
      <c r="I44" s="120">
        <v>300000</v>
      </c>
      <c r="J44" s="132" t="s">
        <v>1322</v>
      </c>
      <c r="K44" s="117" t="s">
        <v>499</v>
      </c>
      <c r="L44" s="117" t="s">
        <v>351</v>
      </c>
      <c r="M44" s="117" t="s">
        <v>500</v>
      </c>
      <c r="N44" s="67"/>
      <c r="O44" s="67"/>
      <c r="P44" s="67"/>
      <c r="Q44" s="67" t="s">
        <v>58</v>
      </c>
      <c r="R44" s="67"/>
      <c r="S44" s="69"/>
      <c r="T44" s="160" t="s">
        <v>1323</v>
      </c>
      <c r="U44" s="161" t="s">
        <v>1324</v>
      </c>
      <c r="V44" s="160"/>
      <c r="W44" s="160" t="s">
        <v>1325</v>
      </c>
      <c r="X44" s="160" t="s">
        <v>1326</v>
      </c>
      <c r="Y44" s="160" t="s">
        <v>1327</v>
      </c>
      <c r="Z44" s="161" t="s">
        <v>1318</v>
      </c>
      <c r="AA44" s="161"/>
      <c r="AB44" s="161"/>
      <c r="AC44" s="161"/>
      <c r="AD44" s="161"/>
      <c r="AE44" s="161"/>
      <c r="AF44" s="160" t="s">
        <v>980</v>
      </c>
      <c r="AG44" s="161"/>
      <c r="AH44" s="161"/>
      <c r="AI44" s="161"/>
      <c r="AJ44" s="18"/>
    </row>
    <row r="45" spans="1:36" ht="180" customHeight="1" x14ac:dyDescent="0.25">
      <c r="A45" s="402"/>
      <c r="B45" s="49" t="s">
        <v>507</v>
      </c>
      <c r="C45" s="116" t="s">
        <v>508</v>
      </c>
      <c r="D45" s="117" t="s">
        <v>1328</v>
      </c>
      <c r="E45" s="117" t="s">
        <v>510</v>
      </c>
      <c r="F45" s="118">
        <v>43831</v>
      </c>
      <c r="G45" s="118">
        <v>45474</v>
      </c>
      <c r="H45" s="117" t="s">
        <v>479</v>
      </c>
      <c r="I45" s="120">
        <v>510000</v>
      </c>
      <c r="J45" s="119" t="s">
        <v>1329</v>
      </c>
      <c r="K45" s="119" t="s">
        <v>512</v>
      </c>
      <c r="L45" s="119" t="s">
        <v>351</v>
      </c>
      <c r="M45" s="117" t="s">
        <v>520</v>
      </c>
      <c r="N45" s="67"/>
      <c r="O45" s="67"/>
      <c r="P45" s="67" t="s">
        <v>58</v>
      </c>
      <c r="Q45" s="67"/>
      <c r="R45" s="67"/>
      <c r="S45" s="69"/>
      <c r="T45" s="160" t="s">
        <v>1330</v>
      </c>
      <c r="U45" s="161"/>
      <c r="V45" s="160" t="s">
        <v>1331</v>
      </c>
      <c r="W45" s="160" t="s">
        <v>1332</v>
      </c>
      <c r="X45" s="160" t="s">
        <v>1333</v>
      </c>
      <c r="Y45" s="161"/>
      <c r="Z45" s="161"/>
      <c r="AA45" s="161"/>
      <c r="AB45" s="161"/>
      <c r="AC45" s="161"/>
      <c r="AD45" s="160" t="s">
        <v>1334</v>
      </c>
      <c r="AE45" s="161"/>
      <c r="AF45" s="161"/>
      <c r="AG45" s="161"/>
      <c r="AH45" s="161"/>
      <c r="AI45" s="160" t="s">
        <v>1335</v>
      </c>
      <c r="AJ45" s="18"/>
    </row>
    <row r="46" spans="1:36" ht="90" customHeight="1" x14ac:dyDescent="0.25">
      <c r="A46" s="402"/>
      <c r="B46" s="49" t="s">
        <v>521</v>
      </c>
      <c r="C46" s="123" t="s">
        <v>1336</v>
      </c>
      <c r="D46" s="124" t="s">
        <v>523</v>
      </c>
      <c r="E46" s="117" t="s">
        <v>524</v>
      </c>
      <c r="F46" s="118">
        <v>44136</v>
      </c>
      <c r="G46" s="118">
        <v>45474</v>
      </c>
      <c r="H46" s="117" t="s">
        <v>1337</v>
      </c>
      <c r="I46" s="120">
        <v>50000</v>
      </c>
      <c r="J46" s="119" t="s">
        <v>1338</v>
      </c>
      <c r="K46" s="119" t="s">
        <v>527</v>
      </c>
      <c r="L46" s="119" t="s">
        <v>230</v>
      </c>
      <c r="M46" s="117" t="s">
        <v>528</v>
      </c>
      <c r="N46" s="67"/>
      <c r="O46" s="67"/>
      <c r="P46" s="67" t="s">
        <v>58</v>
      </c>
      <c r="Q46" s="67"/>
      <c r="R46" s="67"/>
      <c r="S46" s="69"/>
      <c r="T46" s="160" t="s">
        <v>1339</v>
      </c>
      <c r="U46" s="161" t="s">
        <v>1340</v>
      </c>
      <c r="V46" s="160" t="s">
        <v>1341</v>
      </c>
      <c r="W46" s="161" t="s">
        <v>1342</v>
      </c>
      <c r="X46" s="160" t="s">
        <v>1343</v>
      </c>
      <c r="Y46" s="161"/>
      <c r="Z46" s="160" t="s">
        <v>1344</v>
      </c>
      <c r="AA46" s="161"/>
      <c r="AB46" s="161"/>
      <c r="AC46" s="161"/>
      <c r="AD46" s="160" t="s">
        <v>1345</v>
      </c>
      <c r="AE46" s="161"/>
      <c r="AF46" s="161"/>
      <c r="AG46" s="161"/>
      <c r="AH46" s="161"/>
      <c r="AI46" s="160" t="s">
        <v>1346</v>
      </c>
      <c r="AJ46" s="18"/>
    </row>
    <row r="47" spans="1:36" ht="114" customHeight="1" x14ac:dyDescent="0.25">
      <c r="A47" s="402"/>
      <c r="B47" s="49" t="s">
        <v>537</v>
      </c>
      <c r="C47" s="116" t="s">
        <v>551</v>
      </c>
      <c r="D47" s="117" t="s">
        <v>539</v>
      </c>
      <c r="E47" s="117" t="s">
        <v>540</v>
      </c>
      <c r="F47" s="118">
        <v>43678</v>
      </c>
      <c r="G47" s="118">
        <v>45475</v>
      </c>
      <c r="H47" s="117" t="s">
        <v>163</v>
      </c>
      <c r="I47" s="120">
        <v>0</v>
      </c>
      <c r="J47" s="119" t="s">
        <v>1347</v>
      </c>
      <c r="K47" s="119" t="s">
        <v>1348</v>
      </c>
      <c r="L47" s="119" t="s">
        <v>544</v>
      </c>
      <c r="M47" s="117" t="s">
        <v>1349</v>
      </c>
      <c r="N47" s="67"/>
      <c r="O47" s="67" t="s">
        <v>58</v>
      </c>
      <c r="P47" s="67"/>
      <c r="Q47" s="67"/>
      <c r="R47" s="67"/>
      <c r="S47" s="69"/>
      <c r="T47" s="160" t="s">
        <v>1350</v>
      </c>
      <c r="U47" s="161"/>
      <c r="V47" s="160" t="s">
        <v>1351</v>
      </c>
      <c r="W47" s="161" t="s">
        <v>1215</v>
      </c>
      <c r="X47" s="160" t="s">
        <v>1352</v>
      </c>
      <c r="Y47" s="161"/>
      <c r="Z47" s="161"/>
      <c r="AA47" s="161"/>
      <c r="AB47" s="161"/>
      <c r="AC47" s="161"/>
      <c r="AD47" s="161"/>
      <c r="AE47" s="161"/>
      <c r="AF47" s="161"/>
      <c r="AG47" s="161"/>
      <c r="AH47" s="161"/>
      <c r="AI47" s="160" t="s">
        <v>1353</v>
      </c>
      <c r="AJ47" s="18"/>
    </row>
    <row r="48" spans="1:36" ht="124.5" customHeight="1" x14ac:dyDescent="0.25">
      <c r="A48" s="404"/>
      <c r="B48" s="49" t="s">
        <v>555</v>
      </c>
      <c r="C48" s="116" t="s">
        <v>556</v>
      </c>
      <c r="D48" s="117" t="s">
        <v>557</v>
      </c>
      <c r="E48" s="117" t="s">
        <v>558</v>
      </c>
      <c r="F48" s="118">
        <v>43831</v>
      </c>
      <c r="G48" s="118">
        <v>45474</v>
      </c>
      <c r="H48" s="117" t="s">
        <v>479</v>
      </c>
      <c r="I48" s="120">
        <v>30000</v>
      </c>
      <c r="J48" s="119" t="s">
        <v>1354</v>
      </c>
      <c r="K48" s="119" t="s">
        <v>1355</v>
      </c>
      <c r="L48" s="119" t="s">
        <v>351</v>
      </c>
      <c r="M48" s="120" t="s">
        <v>1356</v>
      </c>
      <c r="N48" s="67"/>
      <c r="O48" s="67"/>
      <c r="P48" s="67" t="s">
        <v>58</v>
      </c>
      <c r="Q48" s="67"/>
      <c r="R48" s="67"/>
      <c r="S48" s="69"/>
      <c r="T48" s="160" t="s">
        <v>1357</v>
      </c>
      <c r="U48" s="160" t="s">
        <v>1358</v>
      </c>
      <c r="V48" s="160" t="s">
        <v>1359</v>
      </c>
      <c r="W48" s="161" t="s">
        <v>873</v>
      </c>
      <c r="X48" s="160" t="s">
        <v>1360</v>
      </c>
      <c r="Y48" s="161"/>
      <c r="Z48" s="161"/>
      <c r="AA48" s="161"/>
      <c r="AB48" s="160"/>
      <c r="AC48" s="161"/>
      <c r="AD48" s="161"/>
      <c r="AE48" s="161"/>
      <c r="AF48" s="161"/>
      <c r="AG48" s="160"/>
      <c r="AH48" s="161"/>
      <c r="AI48" s="160" t="s">
        <v>1361</v>
      </c>
      <c r="AJ48" s="18"/>
    </row>
    <row r="49" spans="1:36" ht="160.5" customHeight="1" x14ac:dyDescent="0.25">
      <c r="A49" s="420" t="s">
        <v>568</v>
      </c>
      <c r="B49" s="49" t="s">
        <v>569</v>
      </c>
      <c r="C49" s="116" t="s">
        <v>570</v>
      </c>
      <c r="D49" s="117" t="s">
        <v>571</v>
      </c>
      <c r="E49" s="145" t="s">
        <v>572</v>
      </c>
      <c r="F49" s="145" t="s">
        <v>573</v>
      </c>
      <c r="G49" s="145" t="s">
        <v>591</v>
      </c>
      <c r="H49" s="119" t="s">
        <v>575</v>
      </c>
      <c r="I49" s="120">
        <v>25000</v>
      </c>
      <c r="J49" s="119" t="s">
        <v>1362</v>
      </c>
      <c r="K49" s="119" t="s">
        <v>577</v>
      </c>
      <c r="L49" s="119" t="s">
        <v>577</v>
      </c>
      <c r="M49" s="117" t="s">
        <v>1363</v>
      </c>
      <c r="N49" s="67"/>
      <c r="O49" s="67"/>
      <c r="P49" s="67"/>
      <c r="Q49" s="67" t="s">
        <v>58</v>
      </c>
      <c r="R49" s="67"/>
      <c r="S49" s="69"/>
      <c r="T49" s="160" t="s">
        <v>1364</v>
      </c>
      <c r="U49" s="160" t="s">
        <v>1365</v>
      </c>
      <c r="V49" s="160"/>
      <c r="W49" s="160" t="s">
        <v>1366</v>
      </c>
      <c r="X49" s="161" t="s">
        <v>1367</v>
      </c>
      <c r="Y49" s="161"/>
      <c r="Z49" s="161"/>
      <c r="AA49" s="161"/>
      <c r="AB49" s="161"/>
      <c r="AC49" s="161"/>
      <c r="AD49" s="161"/>
      <c r="AE49" s="176">
        <v>750000</v>
      </c>
      <c r="AF49" s="160"/>
      <c r="AG49" s="161"/>
      <c r="AH49" s="161"/>
      <c r="AI49" s="161"/>
      <c r="AJ49" s="18"/>
    </row>
    <row r="50" spans="1:36" ht="177" customHeight="1" x14ac:dyDescent="0.25">
      <c r="A50" s="402"/>
      <c r="B50" s="49" t="s">
        <v>588</v>
      </c>
      <c r="C50" s="116" t="s">
        <v>589</v>
      </c>
      <c r="D50" s="117" t="s">
        <v>571</v>
      </c>
      <c r="E50" s="145" t="s">
        <v>590</v>
      </c>
      <c r="F50" s="145" t="s">
        <v>573</v>
      </c>
      <c r="G50" s="145" t="s">
        <v>591</v>
      </c>
      <c r="H50" s="119" t="s">
        <v>575</v>
      </c>
      <c r="I50" s="120">
        <v>750000</v>
      </c>
      <c r="J50" s="119" t="s">
        <v>1368</v>
      </c>
      <c r="K50" s="119" t="s">
        <v>445</v>
      </c>
      <c r="L50" s="119" t="s">
        <v>577</v>
      </c>
      <c r="M50" s="117"/>
      <c r="N50" s="67"/>
      <c r="O50" s="67"/>
      <c r="P50" s="67"/>
      <c r="Q50" s="67" t="s">
        <v>58</v>
      </c>
      <c r="R50" s="67"/>
      <c r="S50" s="69"/>
      <c r="T50" s="160" t="s">
        <v>1369</v>
      </c>
      <c r="U50" s="160" t="s">
        <v>1370</v>
      </c>
      <c r="V50" s="160"/>
      <c r="W50" s="173" t="s">
        <v>1371</v>
      </c>
      <c r="X50" s="160" t="s">
        <v>1372</v>
      </c>
      <c r="Y50" s="161"/>
      <c r="Z50" s="161"/>
      <c r="AA50" s="161"/>
      <c r="AB50" s="161"/>
      <c r="AC50" s="161"/>
      <c r="AD50" s="161"/>
      <c r="AE50" s="161"/>
      <c r="AF50" s="161"/>
      <c r="AG50" s="161"/>
      <c r="AH50" s="161"/>
      <c r="AI50" s="161"/>
      <c r="AJ50" s="18"/>
    </row>
    <row r="51" spans="1:36" ht="94.5" customHeight="1" x14ac:dyDescent="0.25">
      <c r="A51" s="402"/>
      <c r="B51" s="49" t="s">
        <v>597</v>
      </c>
      <c r="C51" s="116" t="s">
        <v>598</v>
      </c>
      <c r="D51" s="117" t="s">
        <v>571</v>
      </c>
      <c r="E51" s="145" t="s">
        <v>599</v>
      </c>
      <c r="F51" s="145" t="s">
        <v>573</v>
      </c>
      <c r="G51" s="145" t="s">
        <v>591</v>
      </c>
      <c r="H51" s="119" t="s">
        <v>575</v>
      </c>
      <c r="I51" s="120">
        <v>750000</v>
      </c>
      <c r="J51" s="119" t="s">
        <v>1373</v>
      </c>
      <c r="K51" s="119" t="s">
        <v>445</v>
      </c>
      <c r="L51" s="119" t="s">
        <v>577</v>
      </c>
      <c r="M51" s="117"/>
      <c r="N51" s="67"/>
      <c r="O51" s="67"/>
      <c r="P51" s="67"/>
      <c r="Q51" s="67" t="s">
        <v>58</v>
      </c>
      <c r="R51" s="67"/>
      <c r="S51" s="69"/>
      <c r="T51" s="160" t="s">
        <v>1374</v>
      </c>
      <c r="U51" s="160" t="s">
        <v>1375</v>
      </c>
      <c r="V51" s="161"/>
      <c r="W51" s="173" t="s">
        <v>1376</v>
      </c>
      <c r="X51" s="160" t="s">
        <v>1377</v>
      </c>
      <c r="Y51" s="161"/>
      <c r="Z51" s="161"/>
      <c r="AA51" s="161"/>
      <c r="AB51" s="161"/>
      <c r="AC51" s="161"/>
      <c r="AD51" s="161"/>
      <c r="AE51" s="161"/>
      <c r="AF51" s="160" t="s">
        <v>980</v>
      </c>
      <c r="AG51" s="161"/>
      <c r="AH51" s="161"/>
      <c r="AI51" s="161"/>
      <c r="AJ51" s="18"/>
    </row>
    <row r="52" spans="1:36" ht="75" customHeight="1" x14ac:dyDescent="0.25">
      <c r="A52" s="402"/>
      <c r="B52" s="49" t="s">
        <v>605</v>
      </c>
      <c r="C52" s="133" t="s">
        <v>606</v>
      </c>
      <c r="D52" s="117" t="s">
        <v>607</v>
      </c>
      <c r="E52" s="145" t="s">
        <v>608</v>
      </c>
      <c r="F52" s="145" t="s">
        <v>609</v>
      </c>
      <c r="G52" s="145" t="s">
        <v>591</v>
      </c>
      <c r="H52" s="119" t="s">
        <v>575</v>
      </c>
      <c r="I52" s="120">
        <v>125000</v>
      </c>
      <c r="J52" s="119" t="s">
        <v>1378</v>
      </c>
      <c r="K52" s="119" t="s">
        <v>577</v>
      </c>
      <c r="L52" s="119" t="s">
        <v>577</v>
      </c>
      <c r="M52" s="117"/>
      <c r="N52" s="67" t="s">
        <v>58</v>
      </c>
      <c r="O52" s="67"/>
      <c r="P52" s="67"/>
      <c r="Q52" s="67"/>
      <c r="R52" s="67"/>
      <c r="S52" s="69"/>
      <c r="T52" s="161"/>
      <c r="U52" s="161"/>
      <c r="V52" s="161"/>
      <c r="W52" s="161"/>
      <c r="X52" s="161"/>
      <c r="Y52" s="161"/>
      <c r="Z52" s="161"/>
      <c r="AA52" s="161"/>
      <c r="AB52" s="161"/>
      <c r="AC52" s="161"/>
      <c r="AD52" s="161"/>
      <c r="AE52" s="161"/>
      <c r="AF52" s="161"/>
      <c r="AG52" s="161"/>
      <c r="AH52" s="161"/>
      <c r="AI52" s="161"/>
      <c r="AJ52" s="18"/>
    </row>
    <row r="53" spans="1:36" ht="109.5" customHeight="1" x14ac:dyDescent="0.25">
      <c r="A53" s="404"/>
      <c r="B53" s="49" t="s">
        <v>614</v>
      </c>
      <c r="C53" s="116" t="s">
        <v>615</v>
      </c>
      <c r="D53" s="117" t="s">
        <v>616</v>
      </c>
      <c r="E53" s="145" t="s">
        <v>617</v>
      </c>
      <c r="F53" s="145" t="s">
        <v>1379</v>
      </c>
      <c r="G53" s="145" t="s">
        <v>591</v>
      </c>
      <c r="H53" s="119" t="s">
        <v>575</v>
      </c>
      <c r="I53" s="120">
        <v>25000</v>
      </c>
      <c r="J53" s="117" t="s">
        <v>1380</v>
      </c>
      <c r="K53" s="119" t="s">
        <v>577</v>
      </c>
      <c r="L53" s="119" t="s">
        <v>577</v>
      </c>
      <c r="M53" s="117" t="s">
        <v>1381</v>
      </c>
      <c r="N53" s="67"/>
      <c r="O53" s="67"/>
      <c r="P53" s="67"/>
      <c r="Q53" s="67" t="s">
        <v>58</v>
      </c>
      <c r="R53" s="67"/>
      <c r="S53" s="69"/>
      <c r="T53" s="160"/>
      <c r="U53" s="161"/>
      <c r="V53" s="161"/>
      <c r="W53" s="160" t="s">
        <v>1307</v>
      </c>
      <c r="X53" s="161"/>
      <c r="Y53" s="161"/>
      <c r="Z53" s="161"/>
      <c r="AA53" s="161"/>
      <c r="AB53" s="161"/>
      <c r="AC53" s="161"/>
      <c r="AD53" s="161"/>
      <c r="AE53" s="161"/>
      <c r="AF53" s="161"/>
      <c r="AG53" s="161"/>
      <c r="AH53" s="161"/>
      <c r="AI53" s="161"/>
      <c r="AJ53" s="18"/>
    </row>
    <row r="54" spans="1:36" ht="216" customHeight="1" x14ac:dyDescent="0.25">
      <c r="A54" s="420" t="s">
        <v>628</v>
      </c>
      <c r="B54" s="49" t="s">
        <v>629</v>
      </c>
      <c r="C54" s="116" t="s">
        <v>630</v>
      </c>
      <c r="D54" s="117" t="s">
        <v>631</v>
      </c>
      <c r="E54" s="117" t="s">
        <v>632</v>
      </c>
      <c r="F54" s="118">
        <v>43678</v>
      </c>
      <c r="G54" s="118">
        <v>45474</v>
      </c>
      <c r="H54" s="119" t="s">
        <v>348</v>
      </c>
      <c r="I54" s="120">
        <v>500000</v>
      </c>
      <c r="J54" s="119" t="s">
        <v>1382</v>
      </c>
      <c r="K54" s="119" t="s">
        <v>1383</v>
      </c>
      <c r="L54" s="119" t="s">
        <v>635</v>
      </c>
      <c r="M54" s="117" t="s">
        <v>1384</v>
      </c>
      <c r="N54" s="67"/>
      <c r="O54" s="67"/>
      <c r="P54" s="67"/>
      <c r="Q54" s="67" t="s">
        <v>58</v>
      </c>
      <c r="R54" s="67"/>
      <c r="S54" s="69"/>
      <c r="T54" s="177" t="s">
        <v>1385</v>
      </c>
      <c r="U54" s="160" t="s">
        <v>1386</v>
      </c>
      <c r="V54" s="177"/>
      <c r="W54" s="160" t="s">
        <v>1387</v>
      </c>
      <c r="X54" s="160" t="s">
        <v>1388</v>
      </c>
      <c r="Y54" s="160"/>
      <c r="Z54" s="161"/>
      <c r="AA54" s="161"/>
      <c r="AB54" s="161"/>
      <c r="AC54" s="161"/>
      <c r="AD54" s="161"/>
      <c r="AE54" s="161"/>
      <c r="AF54" s="160" t="s">
        <v>1389</v>
      </c>
      <c r="AG54" s="161" t="s">
        <v>1390</v>
      </c>
      <c r="AH54" s="161"/>
      <c r="AI54" s="161"/>
      <c r="AJ54" s="18"/>
    </row>
    <row r="55" spans="1:36" ht="283.5" customHeight="1" x14ac:dyDescent="0.25">
      <c r="A55" s="402"/>
      <c r="B55" s="49" t="s">
        <v>645</v>
      </c>
      <c r="C55" s="116" t="s">
        <v>646</v>
      </c>
      <c r="D55" s="117" t="s">
        <v>647</v>
      </c>
      <c r="E55" s="117" t="s">
        <v>632</v>
      </c>
      <c r="F55" s="118">
        <v>43678</v>
      </c>
      <c r="G55" s="118">
        <v>45474</v>
      </c>
      <c r="H55" s="119" t="s">
        <v>648</v>
      </c>
      <c r="I55" s="121">
        <v>300000</v>
      </c>
      <c r="J55" s="119" t="s">
        <v>1391</v>
      </c>
      <c r="K55" s="119" t="s">
        <v>650</v>
      </c>
      <c r="L55" s="119" t="s">
        <v>367</v>
      </c>
      <c r="M55" s="117"/>
      <c r="N55" s="67"/>
      <c r="O55" s="67"/>
      <c r="P55" s="67"/>
      <c r="Q55" s="67" t="s">
        <v>58</v>
      </c>
      <c r="R55" s="67"/>
      <c r="S55" s="69"/>
      <c r="T55" s="160" t="s">
        <v>1392</v>
      </c>
      <c r="U55" s="160" t="s">
        <v>1393</v>
      </c>
      <c r="V55" s="160"/>
      <c r="W55" s="160" t="s">
        <v>1394</v>
      </c>
      <c r="X55" s="160" t="s">
        <v>1395</v>
      </c>
      <c r="Y55" s="161"/>
      <c r="Z55" s="160" t="s">
        <v>1396</v>
      </c>
      <c r="AA55" s="161"/>
      <c r="AB55" s="161"/>
      <c r="AC55" s="161"/>
      <c r="AD55" s="161"/>
      <c r="AE55" s="161"/>
      <c r="AF55" s="161"/>
      <c r="AG55" s="161"/>
      <c r="AH55" s="161"/>
      <c r="AI55" s="161"/>
      <c r="AJ55" s="18"/>
    </row>
    <row r="56" spans="1:36" ht="147" customHeight="1" x14ac:dyDescent="0.25">
      <c r="A56" s="402"/>
      <c r="B56" s="49" t="s">
        <v>653</v>
      </c>
      <c r="C56" s="116" t="s">
        <v>654</v>
      </c>
      <c r="D56" s="117" t="s">
        <v>655</v>
      </c>
      <c r="E56" s="117" t="s">
        <v>656</v>
      </c>
      <c r="F56" s="118">
        <v>43678</v>
      </c>
      <c r="G56" s="118">
        <v>45474</v>
      </c>
      <c r="H56" s="119" t="s">
        <v>541</v>
      </c>
      <c r="I56" s="120">
        <v>100000</v>
      </c>
      <c r="J56" s="119" t="s">
        <v>1397</v>
      </c>
      <c r="K56" s="119" t="s">
        <v>658</v>
      </c>
      <c r="L56" s="119" t="s">
        <v>487</v>
      </c>
      <c r="M56" s="117" t="s">
        <v>665</v>
      </c>
      <c r="N56" s="67"/>
      <c r="O56" s="67"/>
      <c r="P56" s="67" t="s">
        <v>58</v>
      </c>
      <c r="Q56" s="67"/>
      <c r="R56" s="67"/>
      <c r="S56" s="69"/>
      <c r="T56" s="160" t="s">
        <v>1398</v>
      </c>
      <c r="U56" s="160" t="s">
        <v>1399</v>
      </c>
      <c r="V56" s="161" t="s">
        <v>1400</v>
      </c>
      <c r="W56" s="161" t="s">
        <v>141</v>
      </c>
      <c r="X56" s="160" t="s">
        <v>1401</v>
      </c>
      <c r="Y56" s="161"/>
      <c r="Z56" s="161"/>
      <c r="AA56" s="161"/>
      <c r="AB56" s="161"/>
      <c r="AC56" s="161"/>
      <c r="AD56" s="160" t="s">
        <v>1402</v>
      </c>
      <c r="AE56" s="161"/>
      <c r="AF56" s="160" t="s">
        <v>1403</v>
      </c>
      <c r="AG56" s="161"/>
      <c r="AH56" s="161"/>
      <c r="AI56" s="160" t="s">
        <v>1401</v>
      </c>
      <c r="AJ56" s="18"/>
    </row>
    <row r="57" spans="1:36" ht="124.5" customHeight="1" x14ac:dyDescent="0.25">
      <c r="A57" s="402"/>
      <c r="B57" s="49" t="s">
        <v>666</v>
      </c>
      <c r="C57" s="116" t="s">
        <v>667</v>
      </c>
      <c r="D57" s="117" t="s">
        <v>668</v>
      </c>
      <c r="E57" s="117" t="s">
        <v>669</v>
      </c>
      <c r="F57" s="118">
        <v>43678</v>
      </c>
      <c r="G57" s="118">
        <v>45475</v>
      </c>
      <c r="H57" s="119" t="s">
        <v>670</v>
      </c>
      <c r="I57" s="120">
        <v>50000</v>
      </c>
      <c r="J57" s="119" t="s">
        <v>1404</v>
      </c>
      <c r="K57" s="119" t="s">
        <v>672</v>
      </c>
      <c r="L57" s="119" t="s">
        <v>487</v>
      </c>
      <c r="M57" s="117" t="s">
        <v>679</v>
      </c>
      <c r="N57" s="67"/>
      <c r="O57" s="67"/>
      <c r="P57" s="67" t="s">
        <v>58</v>
      </c>
      <c r="Q57" s="67"/>
      <c r="R57" s="67"/>
      <c r="S57" s="69"/>
      <c r="T57" s="161"/>
      <c r="U57" s="161"/>
      <c r="V57" s="160" t="s">
        <v>1405</v>
      </c>
      <c r="W57" s="160" t="s">
        <v>611</v>
      </c>
      <c r="X57" s="160" t="s">
        <v>1406</v>
      </c>
      <c r="Y57" s="161"/>
      <c r="Z57" s="161"/>
      <c r="AA57" s="161"/>
      <c r="AB57" s="161"/>
      <c r="AC57" s="161"/>
      <c r="AD57" s="161"/>
      <c r="AE57" s="161"/>
      <c r="AF57" s="161"/>
      <c r="AG57" s="161"/>
      <c r="AH57" s="161"/>
      <c r="AI57" s="160" t="s">
        <v>1407</v>
      </c>
      <c r="AJ57" s="18"/>
    </row>
    <row r="58" spans="1:36" ht="130.5" customHeight="1" x14ac:dyDescent="0.25">
      <c r="A58" s="402"/>
      <c r="B58" s="49" t="s">
        <v>680</v>
      </c>
      <c r="C58" s="116" t="s">
        <v>681</v>
      </c>
      <c r="D58" s="117" t="s">
        <v>682</v>
      </c>
      <c r="E58" s="117" t="s">
        <v>683</v>
      </c>
      <c r="F58" s="118">
        <v>43678</v>
      </c>
      <c r="G58" s="118">
        <v>44378</v>
      </c>
      <c r="H58" s="119" t="s">
        <v>541</v>
      </c>
      <c r="I58" s="120">
        <v>5000</v>
      </c>
      <c r="J58" s="119" t="s">
        <v>1408</v>
      </c>
      <c r="K58" s="119" t="s">
        <v>487</v>
      </c>
      <c r="L58" s="119" t="s">
        <v>487</v>
      </c>
      <c r="M58" s="117" t="s">
        <v>685</v>
      </c>
      <c r="N58" s="67"/>
      <c r="O58" s="67" t="s">
        <v>58</v>
      </c>
      <c r="P58" s="67"/>
      <c r="Q58" s="67"/>
      <c r="R58" s="67"/>
      <c r="S58" s="69"/>
      <c r="T58" s="160" t="s">
        <v>1409</v>
      </c>
      <c r="U58" s="160" t="s">
        <v>1410</v>
      </c>
      <c r="V58" s="160" t="s">
        <v>1411</v>
      </c>
      <c r="W58" s="161" t="s">
        <v>1412</v>
      </c>
      <c r="X58" s="160" t="s">
        <v>1413</v>
      </c>
      <c r="Y58" s="160"/>
      <c r="Z58" s="160" t="s">
        <v>1414</v>
      </c>
      <c r="AA58" s="161"/>
      <c r="AB58" s="161"/>
      <c r="AC58" s="161" t="s">
        <v>385</v>
      </c>
      <c r="AD58" s="161"/>
      <c r="AE58" s="161"/>
      <c r="AF58" s="161"/>
      <c r="AG58" s="160" t="s">
        <v>1415</v>
      </c>
      <c r="AH58" s="161"/>
      <c r="AI58" s="160" t="s">
        <v>1416</v>
      </c>
      <c r="AJ58" s="18"/>
    </row>
    <row r="59" spans="1:36" ht="94.5" customHeight="1" x14ac:dyDescent="0.25">
      <c r="A59" s="402"/>
      <c r="B59" s="49" t="s">
        <v>693</v>
      </c>
      <c r="C59" s="116" t="s">
        <v>1417</v>
      </c>
      <c r="D59" s="117" t="s">
        <v>695</v>
      </c>
      <c r="E59" s="117" t="s">
        <v>696</v>
      </c>
      <c r="F59" s="118">
        <v>43678</v>
      </c>
      <c r="G59" s="118">
        <v>45474</v>
      </c>
      <c r="H59" s="119" t="s">
        <v>348</v>
      </c>
      <c r="I59" s="120">
        <v>20000</v>
      </c>
      <c r="J59" s="119" t="s">
        <v>1418</v>
      </c>
      <c r="K59" s="119" t="s">
        <v>698</v>
      </c>
      <c r="L59" s="119" t="s">
        <v>86</v>
      </c>
      <c r="M59" s="117" t="s">
        <v>699</v>
      </c>
      <c r="N59" s="67"/>
      <c r="O59" s="67"/>
      <c r="P59" s="67" t="s">
        <v>58</v>
      </c>
      <c r="Q59" s="67"/>
      <c r="R59" s="67"/>
      <c r="S59" s="69"/>
      <c r="T59" s="160" t="s">
        <v>1419</v>
      </c>
      <c r="U59" s="161"/>
      <c r="V59" s="160" t="s">
        <v>1420</v>
      </c>
      <c r="W59" s="160" t="s">
        <v>1421</v>
      </c>
      <c r="X59" s="161" t="s">
        <v>1422</v>
      </c>
      <c r="Y59" s="160" t="s">
        <v>1423</v>
      </c>
      <c r="Z59" s="160" t="s">
        <v>1424</v>
      </c>
      <c r="AA59" s="160" t="s">
        <v>1425</v>
      </c>
      <c r="AB59" s="161"/>
      <c r="AC59" s="161"/>
      <c r="AD59" s="161"/>
      <c r="AE59" s="161"/>
      <c r="AF59" s="161"/>
      <c r="AG59" s="160" t="s">
        <v>1426</v>
      </c>
      <c r="AH59" s="161"/>
      <c r="AI59" s="160" t="s">
        <v>1427</v>
      </c>
      <c r="AJ59" s="18"/>
    </row>
    <row r="60" spans="1:36" ht="139.5" customHeight="1" x14ac:dyDescent="0.25">
      <c r="A60" s="404"/>
      <c r="B60" s="49" t="s">
        <v>704</v>
      </c>
      <c r="C60" s="116" t="s">
        <v>705</v>
      </c>
      <c r="D60" s="117" t="s">
        <v>706</v>
      </c>
      <c r="E60" s="117" t="s">
        <v>707</v>
      </c>
      <c r="F60" s="118">
        <v>43678</v>
      </c>
      <c r="G60" s="118">
        <v>44743</v>
      </c>
      <c r="H60" s="119" t="s">
        <v>670</v>
      </c>
      <c r="I60" s="120">
        <v>50000</v>
      </c>
      <c r="J60" s="119" t="s">
        <v>1428</v>
      </c>
      <c r="K60" s="119" t="s">
        <v>1429</v>
      </c>
      <c r="L60" s="119" t="s">
        <v>86</v>
      </c>
      <c r="M60" s="117"/>
      <c r="N60" s="67"/>
      <c r="O60" s="67"/>
      <c r="P60" s="67" t="s">
        <v>58</v>
      </c>
      <c r="Q60" s="67"/>
      <c r="R60" s="67"/>
      <c r="S60" s="69"/>
      <c r="T60" s="160" t="s">
        <v>1430</v>
      </c>
      <c r="U60" s="161" t="s">
        <v>1431</v>
      </c>
      <c r="V60" s="160" t="s">
        <v>1432</v>
      </c>
      <c r="W60" s="160" t="s">
        <v>1433</v>
      </c>
      <c r="X60" s="160" t="s">
        <v>1434</v>
      </c>
      <c r="Y60" s="161"/>
      <c r="Z60" s="161" t="s">
        <v>1435</v>
      </c>
      <c r="AA60" s="161"/>
      <c r="AB60" s="161"/>
      <c r="AC60" s="161" t="s">
        <v>1278</v>
      </c>
      <c r="AD60" s="161"/>
      <c r="AE60" s="161"/>
      <c r="AF60" s="160" t="s">
        <v>1436</v>
      </c>
      <c r="AG60" s="161" t="s">
        <v>1437</v>
      </c>
      <c r="AH60" s="161"/>
      <c r="AI60" s="160" t="s">
        <v>1438</v>
      </c>
      <c r="AJ60" s="18"/>
    </row>
    <row r="61" spans="1:36" ht="187.5" customHeight="1" x14ac:dyDescent="0.25">
      <c r="A61" s="420" t="s">
        <v>718</v>
      </c>
      <c r="B61" s="49" t="s">
        <v>719</v>
      </c>
      <c r="C61" s="116" t="s">
        <v>1439</v>
      </c>
      <c r="D61" s="117" t="s">
        <v>721</v>
      </c>
      <c r="E61" s="117" t="s">
        <v>722</v>
      </c>
      <c r="F61" s="118">
        <v>43678</v>
      </c>
      <c r="G61" s="118">
        <v>45474</v>
      </c>
      <c r="H61" s="119" t="s">
        <v>723</v>
      </c>
      <c r="I61" s="120">
        <v>500000</v>
      </c>
      <c r="J61" s="117" t="s">
        <v>1440</v>
      </c>
      <c r="K61" s="119" t="s">
        <v>1441</v>
      </c>
      <c r="L61" s="119" t="s">
        <v>544</v>
      </c>
      <c r="M61" s="117" t="s">
        <v>726</v>
      </c>
      <c r="N61" s="67"/>
      <c r="O61" s="67"/>
      <c r="P61" s="67"/>
      <c r="Q61" s="67" t="s">
        <v>58</v>
      </c>
      <c r="R61" s="67"/>
      <c r="S61" s="69"/>
      <c r="T61" s="160" t="s">
        <v>1442</v>
      </c>
      <c r="U61" s="160" t="s">
        <v>1443</v>
      </c>
      <c r="V61" s="160"/>
      <c r="W61" s="160" t="s">
        <v>1444</v>
      </c>
      <c r="X61" s="160" t="s">
        <v>1445</v>
      </c>
      <c r="Y61" s="161"/>
      <c r="Z61" s="160" t="s">
        <v>1446</v>
      </c>
      <c r="AA61" s="161"/>
      <c r="AB61" s="161"/>
      <c r="AC61" s="161"/>
      <c r="AD61" s="160" t="s">
        <v>1447</v>
      </c>
      <c r="AE61" s="161"/>
      <c r="AF61" s="161"/>
      <c r="AG61" s="161" t="s">
        <v>1448</v>
      </c>
      <c r="AH61" s="161"/>
      <c r="AI61" s="161"/>
      <c r="AJ61" s="18"/>
    </row>
    <row r="62" spans="1:36" ht="192" customHeight="1" x14ac:dyDescent="0.25">
      <c r="A62" s="402"/>
      <c r="B62" s="49" t="s">
        <v>734</v>
      </c>
      <c r="C62" s="116" t="s">
        <v>735</v>
      </c>
      <c r="D62" s="117" t="s">
        <v>1449</v>
      </c>
      <c r="E62" s="117" t="s">
        <v>722</v>
      </c>
      <c r="F62" s="118">
        <v>43678</v>
      </c>
      <c r="G62" s="118">
        <v>45474</v>
      </c>
      <c r="H62" s="117" t="s">
        <v>737</v>
      </c>
      <c r="I62" s="120">
        <v>500000</v>
      </c>
      <c r="J62" s="117" t="s">
        <v>1450</v>
      </c>
      <c r="K62" s="117" t="s">
        <v>1451</v>
      </c>
      <c r="L62" s="119" t="s">
        <v>544</v>
      </c>
      <c r="M62" s="117" t="s">
        <v>1452</v>
      </c>
      <c r="N62" s="67"/>
      <c r="O62" s="67"/>
      <c r="P62" s="67"/>
      <c r="Q62" s="67" t="s">
        <v>58</v>
      </c>
      <c r="R62" s="67"/>
      <c r="S62" s="69"/>
      <c r="T62" s="160" t="s">
        <v>1453</v>
      </c>
      <c r="U62" s="160" t="s">
        <v>1454</v>
      </c>
      <c r="V62" s="160"/>
      <c r="W62" s="177" t="s">
        <v>1455</v>
      </c>
      <c r="X62" s="160" t="s">
        <v>1456</v>
      </c>
      <c r="Y62" s="161"/>
      <c r="Z62" s="161" t="s">
        <v>1457</v>
      </c>
      <c r="AA62" s="161"/>
      <c r="AB62" s="161"/>
      <c r="AC62" s="161"/>
      <c r="AD62" s="161"/>
      <c r="AE62" s="161"/>
      <c r="AF62" s="161"/>
      <c r="AG62" s="160" t="s">
        <v>1458</v>
      </c>
      <c r="AH62" s="161"/>
      <c r="AI62" s="161"/>
      <c r="AJ62" s="18"/>
    </row>
    <row r="63" spans="1:36" ht="175.5" customHeight="1" x14ac:dyDescent="0.25">
      <c r="A63" s="402"/>
      <c r="B63" s="49" t="s">
        <v>747</v>
      </c>
      <c r="C63" s="116" t="s">
        <v>1459</v>
      </c>
      <c r="D63" s="117" t="s">
        <v>749</v>
      </c>
      <c r="E63" s="117" t="s">
        <v>750</v>
      </c>
      <c r="F63" s="118">
        <v>43678</v>
      </c>
      <c r="G63" s="118">
        <v>44562</v>
      </c>
      <c r="H63" s="117" t="s">
        <v>751</v>
      </c>
      <c r="I63" s="120">
        <v>50000</v>
      </c>
      <c r="J63" s="117" t="s">
        <v>1460</v>
      </c>
      <c r="K63" s="119" t="s">
        <v>753</v>
      </c>
      <c r="L63" s="119" t="s">
        <v>754</v>
      </c>
      <c r="M63" s="117"/>
      <c r="N63" s="67"/>
      <c r="O63" s="67"/>
      <c r="P63" s="67"/>
      <c r="Q63" s="67" t="s">
        <v>58</v>
      </c>
      <c r="R63" s="67"/>
      <c r="S63" s="69"/>
      <c r="T63" s="160" t="s">
        <v>1461</v>
      </c>
      <c r="U63" s="160" t="s">
        <v>1462</v>
      </c>
      <c r="V63" s="160"/>
      <c r="W63" s="160" t="s">
        <v>1463</v>
      </c>
      <c r="X63" s="161"/>
      <c r="Y63" s="161"/>
      <c r="Z63" s="161"/>
      <c r="AA63" s="161"/>
      <c r="AB63" s="161"/>
      <c r="AC63" s="170" t="s">
        <v>385</v>
      </c>
      <c r="AD63" s="161"/>
      <c r="AE63" s="161"/>
      <c r="AF63" s="160" t="s">
        <v>1464</v>
      </c>
      <c r="AG63" s="161"/>
      <c r="AH63" s="161"/>
      <c r="AI63" s="161"/>
      <c r="AJ63" s="18"/>
    </row>
    <row r="64" spans="1:36" ht="150" customHeight="1" x14ac:dyDescent="0.25">
      <c r="A64" s="402"/>
      <c r="B64" s="49" t="s">
        <v>760</v>
      </c>
      <c r="C64" s="116" t="s">
        <v>761</v>
      </c>
      <c r="D64" s="117" t="s">
        <v>762</v>
      </c>
      <c r="E64" s="117" t="s">
        <v>763</v>
      </c>
      <c r="F64" s="118">
        <v>43678</v>
      </c>
      <c r="G64" s="118">
        <v>44743</v>
      </c>
      <c r="H64" s="117" t="s">
        <v>1163</v>
      </c>
      <c r="I64" s="120">
        <v>150000</v>
      </c>
      <c r="J64" s="119" t="s">
        <v>1465</v>
      </c>
      <c r="K64" s="119" t="s">
        <v>351</v>
      </c>
      <c r="L64" s="119" t="s">
        <v>351</v>
      </c>
      <c r="M64" s="117"/>
      <c r="N64" s="67"/>
      <c r="O64" s="67"/>
      <c r="P64" s="67"/>
      <c r="Q64" s="67" t="s">
        <v>58</v>
      </c>
      <c r="R64" s="67"/>
      <c r="S64" s="69"/>
      <c r="T64" s="160" t="s">
        <v>1466</v>
      </c>
      <c r="U64" s="160" t="s">
        <v>1467</v>
      </c>
      <c r="V64" s="161"/>
      <c r="W64" s="161" t="s">
        <v>757</v>
      </c>
      <c r="X64" s="161"/>
      <c r="Y64" s="161"/>
      <c r="Z64" s="160" t="s">
        <v>1468</v>
      </c>
      <c r="AA64" s="161"/>
      <c r="AB64" s="161"/>
      <c r="AC64" s="161" t="s">
        <v>385</v>
      </c>
      <c r="AD64" s="161"/>
      <c r="AE64" s="161"/>
      <c r="AF64" s="160" t="s">
        <v>980</v>
      </c>
      <c r="AG64" s="161"/>
      <c r="AH64" s="161"/>
      <c r="AI64" s="161"/>
      <c r="AJ64" s="18"/>
    </row>
    <row r="65" spans="1:36" ht="165" customHeight="1" x14ac:dyDescent="0.25">
      <c r="A65" s="402"/>
      <c r="B65" s="49" t="s">
        <v>771</v>
      </c>
      <c r="C65" s="116" t="s">
        <v>772</v>
      </c>
      <c r="D65" s="117" t="s">
        <v>773</v>
      </c>
      <c r="E65" s="117" t="s">
        <v>774</v>
      </c>
      <c r="F65" s="118">
        <v>44197</v>
      </c>
      <c r="G65" s="118">
        <v>44562</v>
      </c>
      <c r="H65" s="117" t="s">
        <v>775</v>
      </c>
      <c r="I65" s="121">
        <v>50000</v>
      </c>
      <c r="J65" s="117" t="s">
        <v>1469</v>
      </c>
      <c r="K65" s="119" t="s">
        <v>1470</v>
      </c>
      <c r="L65" s="119" t="s">
        <v>338</v>
      </c>
      <c r="M65" s="117"/>
      <c r="N65" s="67"/>
      <c r="O65" s="67"/>
      <c r="P65" s="67"/>
      <c r="Q65" s="67" t="s">
        <v>58</v>
      </c>
      <c r="R65" s="67"/>
      <c r="S65" s="69"/>
      <c r="T65" s="160" t="s">
        <v>1471</v>
      </c>
      <c r="U65" s="160" t="s">
        <v>1462</v>
      </c>
      <c r="V65" s="161"/>
      <c r="W65" s="177" t="s">
        <v>1463</v>
      </c>
      <c r="X65" s="160" t="s">
        <v>1472</v>
      </c>
      <c r="Y65" s="161"/>
      <c r="Z65" s="161"/>
      <c r="AA65" s="161"/>
      <c r="AB65" s="161"/>
      <c r="AC65" s="161" t="s">
        <v>1473</v>
      </c>
      <c r="AD65" s="160" t="s">
        <v>1474</v>
      </c>
      <c r="AE65" s="161"/>
      <c r="AF65" s="160" t="s">
        <v>1475</v>
      </c>
      <c r="AG65" s="161"/>
      <c r="AH65" s="161"/>
      <c r="AI65" s="160" t="s">
        <v>1476</v>
      </c>
      <c r="AJ65" s="18"/>
    </row>
    <row r="66" spans="1:36" ht="225" customHeight="1" x14ac:dyDescent="0.25">
      <c r="A66" s="402"/>
      <c r="B66" s="49" t="s">
        <v>784</v>
      </c>
      <c r="C66" s="116" t="s">
        <v>785</v>
      </c>
      <c r="D66" s="117" t="s">
        <v>786</v>
      </c>
      <c r="E66" s="117" t="s">
        <v>787</v>
      </c>
      <c r="F66" s="118">
        <v>43678</v>
      </c>
      <c r="G66" s="118">
        <v>45474</v>
      </c>
      <c r="H66" s="117" t="s">
        <v>788</v>
      </c>
      <c r="I66" s="120">
        <v>0</v>
      </c>
      <c r="J66" s="119" t="s">
        <v>1477</v>
      </c>
      <c r="K66" s="119" t="s">
        <v>577</v>
      </c>
      <c r="L66" s="119" t="s">
        <v>577</v>
      </c>
      <c r="M66" s="117" t="s">
        <v>1478</v>
      </c>
      <c r="N66" s="67"/>
      <c r="O66" s="67"/>
      <c r="P66" s="67"/>
      <c r="Q66" s="67" t="s">
        <v>58</v>
      </c>
      <c r="R66" s="67"/>
      <c r="S66" s="69"/>
      <c r="T66" s="160" t="s">
        <v>1479</v>
      </c>
      <c r="U66" s="160" t="s">
        <v>1480</v>
      </c>
      <c r="V66" s="161"/>
      <c r="W66" s="160" t="s">
        <v>1481</v>
      </c>
      <c r="X66" s="160" t="s">
        <v>1482</v>
      </c>
      <c r="Y66" s="161"/>
      <c r="Z66" s="161" t="s">
        <v>1457</v>
      </c>
      <c r="AA66" s="161"/>
      <c r="AB66" s="161"/>
      <c r="AC66" s="161"/>
      <c r="AD66" s="161"/>
      <c r="AE66" s="161"/>
      <c r="AF66" s="161"/>
      <c r="AG66" s="161"/>
      <c r="AH66" s="161"/>
      <c r="AI66" s="160" t="s">
        <v>1483</v>
      </c>
      <c r="AJ66" s="18"/>
    </row>
    <row r="67" spans="1:36" ht="151.5" customHeight="1" x14ac:dyDescent="0.25">
      <c r="A67" s="402"/>
      <c r="B67" s="49" t="s">
        <v>797</v>
      </c>
      <c r="C67" s="116" t="s">
        <v>798</v>
      </c>
      <c r="D67" s="117" t="s">
        <v>799</v>
      </c>
      <c r="E67" s="117" t="s">
        <v>787</v>
      </c>
      <c r="F67" s="118">
        <v>43678</v>
      </c>
      <c r="G67" s="118">
        <v>44562</v>
      </c>
      <c r="H67" s="117" t="s">
        <v>670</v>
      </c>
      <c r="I67" s="120">
        <v>50000</v>
      </c>
      <c r="J67" s="119" t="s">
        <v>1484</v>
      </c>
      <c r="K67" s="119" t="s">
        <v>672</v>
      </c>
      <c r="L67" s="119" t="s">
        <v>577</v>
      </c>
      <c r="M67" s="117" t="s">
        <v>801</v>
      </c>
      <c r="N67" s="67"/>
      <c r="O67" s="67"/>
      <c r="P67" s="67"/>
      <c r="Q67" s="67" t="s">
        <v>58</v>
      </c>
      <c r="R67" s="67"/>
      <c r="S67" s="69"/>
      <c r="T67" s="160" t="s">
        <v>1466</v>
      </c>
      <c r="U67" s="160" t="s">
        <v>1462</v>
      </c>
      <c r="V67" s="160"/>
      <c r="W67" s="160" t="s">
        <v>1485</v>
      </c>
      <c r="X67" s="161" t="s">
        <v>1486</v>
      </c>
      <c r="Y67" s="161"/>
      <c r="Z67" s="161"/>
      <c r="AA67" s="161"/>
      <c r="AB67" s="161"/>
      <c r="AC67" s="161" t="s">
        <v>385</v>
      </c>
      <c r="AD67" s="161"/>
      <c r="AE67" s="161"/>
      <c r="AF67" s="160" t="s">
        <v>1487</v>
      </c>
      <c r="AG67" s="161"/>
      <c r="AH67" s="161"/>
      <c r="AI67" s="161"/>
      <c r="AJ67" s="18"/>
    </row>
    <row r="68" spans="1:36" ht="136.5" customHeight="1" x14ac:dyDescent="0.25">
      <c r="A68" s="402"/>
      <c r="B68" s="49" t="s">
        <v>808</v>
      </c>
      <c r="C68" s="116" t="s">
        <v>809</v>
      </c>
      <c r="D68" s="117" t="s">
        <v>810</v>
      </c>
      <c r="E68" s="117" t="s">
        <v>811</v>
      </c>
      <c r="F68" s="118">
        <v>43678</v>
      </c>
      <c r="G68" s="118">
        <v>44531</v>
      </c>
      <c r="H68" s="117" t="s">
        <v>1163</v>
      </c>
      <c r="I68" s="120">
        <v>0</v>
      </c>
      <c r="J68" s="119" t="s">
        <v>1488</v>
      </c>
      <c r="K68" s="119" t="s">
        <v>351</v>
      </c>
      <c r="L68" s="119" t="s">
        <v>351</v>
      </c>
      <c r="M68" s="117"/>
      <c r="N68" s="67"/>
      <c r="O68" s="67"/>
      <c r="P68" s="67"/>
      <c r="Q68" s="67" t="s">
        <v>58</v>
      </c>
      <c r="R68" s="67"/>
      <c r="S68" s="69"/>
      <c r="T68" s="177" t="s">
        <v>1466</v>
      </c>
      <c r="U68" s="160" t="s">
        <v>1462</v>
      </c>
      <c r="V68" s="161"/>
      <c r="W68" s="160" t="s">
        <v>1463</v>
      </c>
      <c r="X68" s="160" t="s">
        <v>1489</v>
      </c>
      <c r="Y68" s="161"/>
      <c r="Z68" s="161"/>
      <c r="AA68" s="161"/>
      <c r="AB68" s="161"/>
      <c r="AC68" s="161" t="s">
        <v>385</v>
      </c>
      <c r="AD68" s="161"/>
      <c r="AE68" s="161"/>
      <c r="AF68" s="161" t="s">
        <v>184</v>
      </c>
      <c r="AG68" s="161"/>
      <c r="AH68" s="161"/>
      <c r="AI68" s="160" t="s">
        <v>1490</v>
      </c>
      <c r="AJ68" s="18"/>
    </row>
    <row r="69" spans="1:36" ht="172.5" customHeight="1" x14ac:dyDescent="0.25">
      <c r="A69" s="404"/>
      <c r="B69" s="49" t="s">
        <v>818</v>
      </c>
      <c r="C69" s="116" t="s">
        <v>819</v>
      </c>
      <c r="D69" s="117" t="s">
        <v>762</v>
      </c>
      <c r="E69" s="117" t="s">
        <v>820</v>
      </c>
      <c r="F69" s="118">
        <v>43678</v>
      </c>
      <c r="G69" s="118">
        <v>45474</v>
      </c>
      <c r="H69" s="117" t="s">
        <v>751</v>
      </c>
      <c r="I69" s="120">
        <v>125000</v>
      </c>
      <c r="J69" s="119" t="s">
        <v>1491</v>
      </c>
      <c r="K69" s="119" t="s">
        <v>271</v>
      </c>
      <c r="L69" s="119" t="s">
        <v>271</v>
      </c>
      <c r="M69" s="117" t="s">
        <v>822</v>
      </c>
      <c r="N69" s="67"/>
      <c r="O69" s="67"/>
      <c r="P69" s="67"/>
      <c r="Q69" s="67" t="s">
        <v>58</v>
      </c>
      <c r="R69" s="67"/>
      <c r="S69" s="69"/>
      <c r="T69" s="160" t="s">
        <v>1492</v>
      </c>
      <c r="U69" s="160" t="s">
        <v>1493</v>
      </c>
      <c r="V69" s="160"/>
      <c r="W69" s="160" t="s">
        <v>1494</v>
      </c>
      <c r="X69" s="160" t="s">
        <v>1495</v>
      </c>
      <c r="Y69" s="161"/>
      <c r="Z69" s="161"/>
      <c r="AA69" s="161"/>
      <c r="AB69" s="161"/>
      <c r="AC69" s="161"/>
      <c r="AD69" s="161"/>
      <c r="AE69" s="161"/>
      <c r="AF69" s="161"/>
      <c r="AG69" s="161"/>
      <c r="AH69" s="161"/>
      <c r="AI69" s="160" t="s">
        <v>1496</v>
      </c>
      <c r="AJ69" s="18"/>
    </row>
    <row r="70" spans="1:36" ht="180" customHeight="1" x14ac:dyDescent="0.25">
      <c r="A70" s="420" t="s">
        <v>827</v>
      </c>
      <c r="B70" s="49" t="s">
        <v>828</v>
      </c>
      <c r="C70" s="116" t="s">
        <v>829</v>
      </c>
      <c r="D70" s="143" t="s">
        <v>830</v>
      </c>
      <c r="E70" s="117" t="s">
        <v>787</v>
      </c>
      <c r="F70" s="118">
        <v>43678</v>
      </c>
      <c r="G70" s="118">
        <v>44531</v>
      </c>
      <c r="H70" s="124" t="s">
        <v>1497</v>
      </c>
      <c r="I70" s="120">
        <v>0</v>
      </c>
      <c r="J70" s="119" t="s">
        <v>1498</v>
      </c>
      <c r="K70" s="119" t="s">
        <v>833</v>
      </c>
      <c r="L70" s="119" t="s">
        <v>71</v>
      </c>
      <c r="M70" s="117" t="s">
        <v>834</v>
      </c>
      <c r="N70" s="67"/>
      <c r="O70" s="67"/>
      <c r="P70" s="67" t="s">
        <v>58</v>
      </c>
      <c r="Q70" s="67"/>
      <c r="R70" s="67"/>
      <c r="S70" s="69"/>
      <c r="T70" s="160" t="s">
        <v>1499</v>
      </c>
      <c r="U70" s="160" t="s">
        <v>1500</v>
      </c>
      <c r="V70" s="160" t="s">
        <v>1501</v>
      </c>
      <c r="W70" s="160" t="s">
        <v>1502</v>
      </c>
      <c r="X70" s="161"/>
      <c r="Y70" s="161"/>
      <c r="Z70" s="161"/>
      <c r="AA70" s="161"/>
      <c r="AB70" s="161"/>
      <c r="AC70" s="160" t="s">
        <v>1503</v>
      </c>
      <c r="AD70" s="161"/>
      <c r="AE70" s="161"/>
      <c r="AF70" s="161"/>
      <c r="AG70" s="160"/>
      <c r="AH70" s="161"/>
      <c r="AI70" s="161"/>
      <c r="AJ70" s="18"/>
    </row>
    <row r="71" spans="1:36" ht="169.5" customHeight="1" x14ac:dyDescent="0.25">
      <c r="A71" s="402"/>
      <c r="B71" s="49" t="s">
        <v>843</v>
      </c>
      <c r="C71" s="116" t="s">
        <v>844</v>
      </c>
      <c r="D71" s="117" t="s">
        <v>845</v>
      </c>
      <c r="E71" s="117" t="s">
        <v>846</v>
      </c>
      <c r="F71" s="118">
        <v>43678</v>
      </c>
      <c r="G71" s="118">
        <v>44562</v>
      </c>
      <c r="H71" s="117" t="s">
        <v>847</v>
      </c>
      <c r="I71" s="120">
        <v>100000</v>
      </c>
      <c r="J71" s="117" t="s">
        <v>1504</v>
      </c>
      <c r="K71" s="117" t="s">
        <v>849</v>
      </c>
      <c r="L71" s="117" t="s">
        <v>71</v>
      </c>
      <c r="M71" s="117" t="s">
        <v>1505</v>
      </c>
      <c r="N71" s="67"/>
      <c r="O71" s="67"/>
      <c r="P71" s="67" t="s">
        <v>58</v>
      </c>
      <c r="Q71" s="67"/>
      <c r="R71" s="67"/>
      <c r="S71" s="69"/>
      <c r="T71" s="160" t="s">
        <v>1506</v>
      </c>
      <c r="U71" s="161" t="s">
        <v>1507</v>
      </c>
      <c r="V71" s="160" t="s">
        <v>1508</v>
      </c>
      <c r="W71" s="160" t="s">
        <v>1509</v>
      </c>
      <c r="X71" s="160" t="s">
        <v>1510</v>
      </c>
      <c r="Y71" s="161"/>
      <c r="Z71" s="161"/>
      <c r="AA71" s="161"/>
      <c r="AB71" s="161"/>
      <c r="AC71" s="161" t="s">
        <v>984</v>
      </c>
      <c r="AD71" s="161"/>
      <c r="AE71" s="161"/>
      <c r="AF71" s="160" t="s">
        <v>1511</v>
      </c>
      <c r="AG71" s="161"/>
      <c r="AH71" s="161"/>
      <c r="AI71" s="160" t="s">
        <v>1512</v>
      </c>
      <c r="AJ71" s="18"/>
    </row>
    <row r="72" spans="1:36" ht="169.5" customHeight="1" x14ac:dyDescent="0.25">
      <c r="A72" s="402"/>
      <c r="B72" s="49" t="s">
        <v>856</v>
      </c>
      <c r="C72" s="116" t="s">
        <v>857</v>
      </c>
      <c r="D72" s="117" t="s">
        <v>858</v>
      </c>
      <c r="E72" s="117" t="s">
        <v>859</v>
      </c>
      <c r="F72" s="118">
        <v>44197</v>
      </c>
      <c r="G72" s="118">
        <v>44562</v>
      </c>
      <c r="H72" s="117" t="s">
        <v>847</v>
      </c>
      <c r="I72" s="120">
        <v>200000</v>
      </c>
      <c r="J72" s="117" t="s">
        <v>1513</v>
      </c>
      <c r="K72" s="119" t="s">
        <v>271</v>
      </c>
      <c r="L72" s="119" t="s">
        <v>271</v>
      </c>
      <c r="M72" s="117"/>
      <c r="N72" s="67"/>
      <c r="O72" s="67"/>
      <c r="P72" s="67" t="s">
        <v>58</v>
      </c>
      <c r="Q72" s="67"/>
      <c r="R72" s="67"/>
      <c r="S72" s="69"/>
      <c r="T72" s="160" t="s">
        <v>1514</v>
      </c>
      <c r="U72" s="160" t="s">
        <v>1515</v>
      </c>
      <c r="V72" s="160" t="s">
        <v>1516</v>
      </c>
      <c r="W72" s="160" t="s">
        <v>1517</v>
      </c>
      <c r="X72" s="160" t="s">
        <v>1518</v>
      </c>
      <c r="Y72" s="160"/>
      <c r="Z72" s="161"/>
      <c r="AA72" s="161"/>
      <c r="AB72" s="161"/>
      <c r="AC72" s="161" t="s">
        <v>984</v>
      </c>
      <c r="AD72" s="160"/>
      <c r="AE72" s="161"/>
      <c r="AF72" s="160" t="s">
        <v>1519</v>
      </c>
      <c r="AG72" s="161"/>
      <c r="AH72" s="161"/>
      <c r="AI72" s="160" t="s">
        <v>1520</v>
      </c>
      <c r="AJ72" s="18"/>
    </row>
    <row r="73" spans="1:36" ht="151.5" customHeight="1" x14ac:dyDescent="0.25">
      <c r="A73" s="402"/>
      <c r="B73" s="49" t="s">
        <v>865</v>
      </c>
      <c r="C73" s="116" t="s">
        <v>866</v>
      </c>
      <c r="D73" s="117" t="s">
        <v>762</v>
      </c>
      <c r="E73" s="117" t="s">
        <v>867</v>
      </c>
      <c r="F73" s="118">
        <v>44013</v>
      </c>
      <c r="G73" s="118">
        <v>45474</v>
      </c>
      <c r="H73" s="119" t="s">
        <v>479</v>
      </c>
      <c r="I73" s="120">
        <v>120000</v>
      </c>
      <c r="J73" s="117" t="s">
        <v>1521</v>
      </c>
      <c r="K73" s="119" t="s">
        <v>869</v>
      </c>
      <c r="L73" s="119" t="s">
        <v>351</v>
      </c>
      <c r="M73" s="117" t="s">
        <v>1522</v>
      </c>
      <c r="N73" s="67"/>
      <c r="O73" s="67"/>
      <c r="P73" s="67"/>
      <c r="Q73" s="67" t="s">
        <v>58</v>
      </c>
      <c r="R73" s="67"/>
      <c r="S73" s="69"/>
      <c r="T73" s="160" t="s">
        <v>1523</v>
      </c>
      <c r="U73" s="160" t="s">
        <v>1524</v>
      </c>
      <c r="V73" s="161"/>
      <c r="W73" s="173" t="s">
        <v>1525</v>
      </c>
      <c r="X73" s="177" t="s">
        <v>1526</v>
      </c>
      <c r="Y73" s="161"/>
      <c r="Z73" s="161" t="s">
        <v>1318</v>
      </c>
      <c r="AA73" s="161"/>
      <c r="AB73" s="161"/>
      <c r="AC73" s="161"/>
      <c r="AD73" s="161"/>
      <c r="AE73" s="161"/>
      <c r="AF73" s="161"/>
      <c r="AG73" s="161"/>
      <c r="AH73" s="161"/>
      <c r="AI73" s="161"/>
      <c r="AJ73" s="18"/>
    </row>
    <row r="74" spans="1:36" ht="174" customHeight="1" x14ac:dyDescent="0.25">
      <c r="A74" s="402"/>
      <c r="B74" s="49" t="s">
        <v>878</v>
      </c>
      <c r="C74" s="116" t="s">
        <v>879</v>
      </c>
      <c r="D74" s="117" t="s">
        <v>773</v>
      </c>
      <c r="E74" s="117" t="s">
        <v>774</v>
      </c>
      <c r="F74" s="118">
        <v>44197</v>
      </c>
      <c r="G74" s="118">
        <v>44562</v>
      </c>
      <c r="H74" s="117" t="s">
        <v>775</v>
      </c>
      <c r="I74" s="121">
        <v>50000</v>
      </c>
      <c r="J74" s="117" t="s">
        <v>1527</v>
      </c>
      <c r="K74" s="119" t="s">
        <v>1470</v>
      </c>
      <c r="L74" s="119" t="s">
        <v>882</v>
      </c>
      <c r="M74" s="117"/>
      <c r="N74" s="67"/>
      <c r="O74" s="67" t="s">
        <v>58</v>
      </c>
      <c r="P74" s="67"/>
      <c r="Q74" s="67"/>
      <c r="R74" s="67"/>
      <c r="S74" s="69"/>
      <c r="T74" s="161" t="s">
        <v>1528</v>
      </c>
      <c r="U74" s="161"/>
      <c r="V74" s="160" t="s">
        <v>1529</v>
      </c>
      <c r="W74" s="160" t="s">
        <v>1530</v>
      </c>
      <c r="X74" s="160" t="s">
        <v>1531</v>
      </c>
      <c r="Y74" s="161"/>
      <c r="Z74" s="161"/>
      <c r="AA74" s="161"/>
      <c r="AB74" s="161"/>
      <c r="AC74" s="161" t="s">
        <v>1473</v>
      </c>
      <c r="AD74" s="160" t="s">
        <v>1532</v>
      </c>
      <c r="AE74" s="161"/>
      <c r="AF74" s="160" t="s">
        <v>1533</v>
      </c>
      <c r="AG74" s="161"/>
      <c r="AH74" s="161"/>
      <c r="AI74" s="160" t="s">
        <v>1534</v>
      </c>
      <c r="AJ74" s="18"/>
    </row>
    <row r="75" spans="1:36" ht="87" customHeight="1" x14ac:dyDescent="0.25">
      <c r="A75" s="402"/>
      <c r="B75" s="49" t="s">
        <v>888</v>
      </c>
      <c r="C75" s="116" t="s">
        <v>889</v>
      </c>
      <c r="D75" s="117" t="s">
        <v>890</v>
      </c>
      <c r="E75" s="117" t="s">
        <v>787</v>
      </c>
      <c r="F75" s="118">
        <v>44562</v>
      </c>
      <c r="G75" s="118">
        <v>45474</v>
      </c>
      <c r="H75" s="117" t="s">
        <v>670</v>
      </c>
      <c r="I75" s="120">
        <v>60000</v>
      </c>
      <c r="J75" s="119" t="s">
        <v>1535</v>
      </c>
      <c r="K75" s="119" t="s">
        <v>882</v>
      </c>
      <c r="L75" s="119" t="s">
        <v>882</v>
      </c>
      <c r="M75" s="117"/>
      <c r="N75" s="67" t="s">
        <v>58</v>
      </c>
      <c r="O75" s="67"/>
      <c r="P75" s="67"/>
      <c r="Q75" s="67"/>
      <c r="R75" s="67"/>
      <c r="S75" s="69"/>
      <c r="T75" s="161"/>
      <c r="U75" s="161"/>
      <c r="V75" s="161"/>
      <c r="W75" s="161"/>
      <c r="X75" s="161"/>
      <c r="Y75" s="161"/>
      <c r="Z75" s="161"/>
      <c r="AA75" s="161"/>
      <c r="AB75" s="161"/>
      <c r="AC75" s="161"/>
      <c r="AD75" s="161"/>
      <c r="AE75" s="161"/>
      <c r="AF75" s="161"/>
      <c r="AG75" s="161"/>
      <c r="AH75" s="161"/>
      <c r="AI75" s="161"/>
      <c r="AJ75" s="18"/>
    </row>
    <row r="76" spans="1:36" ht="109.5" customHeight="1" x14ac:dyDescent="0.25">
      <c r="A76" s="402"/>
      <c r="B76" s="49" t="s">
        <v>895</v>
      </c>
      <c r="C76" s="116" t="s">
        <v>896</v>
      </c>
      <c r="D76" s="117" t="s">
        <v>897</v>
      </c>
      <c r="E76" s="117" t="s">
        <v>898</v>
      </c>
      <c r="F76" s="118">
        <v>43678</v>
      </c>
      <c r="G76" s="118">
        <v>45474</v>
      </c>
      <c r="H76" s="117" t="s">
        <v>899</v>
      </c>
      <c r="I76" s="120">
        <v>60000</v>
      </c>
      <c r="J76" s="119" t="s">
        <v>1536</v>
      </c>
      <c r="K76" s="119" t="s">
        <v>901</v>
      </c>
      <c r="L76" s="119" t="s">
        <v>271</v>
      </c>
      <c r="M76" s="117" t="s">
        <v>902</v>
      </c>
      <c r="N76" s="67"/>
      <c r="O76" s="67"/>
      <c r="P76" s="67"/>
      <c r="Q76" s="67" t="s">
        <v>58</v>
      </c>
      <c r="R76" s="67"/>
      <c r="S76" s="69"/>
      <c r="T76" s="160" t="s">
        <v>1537</v>
      </c>
      <c r="U76" s="160" t="s">
        <v>1538</v>
      </c>
      <c r="V76" s="161"/>
      <c r="W76" s="161" t="s">
        <v>1215</v>
      </c>
      <c r="X76" s="160" t="s">
        <v>1539</v>
      </c>
      <c r="Y76" s="161"/>
      <c r="Z76" s="160" t="s">
        <v>1540</v>
      </c>
      <c r="AA76" s="161"/>
      <c r="AB76" s="161"/>
      <c r="AC76" s="161"/>
      <c r="AD76" s="161"/>
      <c r="AE76" s="178">
        <v>250000</v>
      </c>
      <c r="AF76" s="160" t="s">
        <v>980</v>
      </c>
      <c r="AG76" s="161"/>
      <c r="AH76" s="161"/>
      <c r="AI76" s="160" t="s">
        <v>1541</v>
      </c>
      <c r="AJ76" s="18"/>
    </row>
    <row r="77" spans="1:36" ht="192" customHeight="1" x14ac:dyDescent="0.25">
      <c r="A77" s="402"/>
      <c r="B77" s="49" t="s">
        <v>907</v>
      </c>
      <c r="C77" s="116" t="s">
        <v>908</v>
      </c>
      <c r="D77" s="117" t="s">
        <v>188</v>
      </c>
      <c r="E77" s="117" t="s">
        <v>909</v>
      </c>
      <c r="F77" s="118">
        <v>43678</v>
      </c>
      <c r="G77" s="118">
        <v>45474</v>
      </c>
      <c r="H77" s="117" t="s">
        <v>910</v>
      </c>
      <c r="I77" s="120">
        <v>1000000</v>
      </c>
      <c r="J77" s="119" t="s">
        <v>1542</v>
      </c>
      <c r="K77" s="119" t="s">
        <v>912</v>
      </c>
      <c r="L77" s="119" t="s">
        <v>71</v>
      </c>
      <c r="M77" s="117"/>
      <c r="N77" s="67"/>
      <c r="O77" s="67"/>
      <c r="P77" s="67" t="s">
        <v>58</v>
      </c>
      <c r="Q77" s="67"/>
      <c r="R77" s="67"/>
      <c r="S77" s="69"/>
      <c r="T77" s="160" t="s">
        <v>1543</v>
      </c>
      <c r="U77" s="160" t="s">
        <v>1544</v>
      </c>
      <c r="V77" s="160" t="s">
        <v>1545</v>
      </c>
      <c r="W77" s="160" t="s">
        <v>1546</v>
      </c>
      <c r="X77" s="160" t="s">
        <v>1547</v>
      </c>
      <c r="Y77" s="161"/>
      <c r="Z77" s="161" t="s">
        <v>1548</v>
      </c>
      <c r="AA77" s="161"/>
      <c r="AB77" s="161"/>
      <c r="AC77" s="161"/>
      <c r="AD77" s="161"/>
      <c r="AE77" s="161"/>
      <c r="AF77" s="161"/>
      <c r="AG77" s="161"/>
      <c r="AH77" s="161"/>
      <c r="AI77" s="160" t="s">
        <v>1549</v>
      </c>
      <c r="AJ77" s="18"/>
    </row>
    <row r="78" spans="1:36" ht="102" customHeight="1" x14ac:dyDescent="0.25">
      <c r="A78" s="402"/>
      <c r="B78" s="49" t="s">
        <v>918</v>
      </c>
      <c r="C78" s="116" t="s">
        <v>919</v>
      </c>
      <c r="D78" s="117" t="s">
        <v>188</v>
      </c>
      <c r="E78" s="117" t="s">
        <v>920</v>
      </c>
      <c r="F78" s="118">
        <v>43678</v>
      </c>
      <c r="G78" s="118">
        <v>45474</v>
      </c>
      <c r="H78" s="119" t="s">
        <v>1163</v>
      </c>
      <c r="I78" s="120">
        <v>200000</v>
      </c>
      <c r="J78" s="119" t="s">
        <v>1550</v>
      </c>
      <c r="K78" s="119" t="s">
        <v>923</v>
      </c>
      <c r="L78" s="119" t="s">
        <v>923</v>
      </c>
      <c r="M78" s="117"/>
      <c r="N78" s="67"/>
      <c r="O78" s="67"/>
      <c r="P78" s="67" t="s">
        <v>58</v>
      </c>
      <c r="Q78" s="67"/>
      <c r="R78" s="67"/>
      <c r="S78" s="69"/>
      <c r="T78" s="160" t="s">
        <v>1551</v>
      </c>
      <c r="U78" s="161" t="s">
        <v>1552</v>
      </c>
      <c r="V78" s="160" t="s">
        <v>1553</v>
      </c>
      <c r="W78" s="160" t="s">
        <v>1307</v>
      </c>
      <c r="X78" s="160" t="s">
        <v>1554</v>
      </c>
      <c r="Y78" s="161"/>
      <c r="Z78" s="161"/>
      <c r="AA78" s="161"/>
      <c r="AB78" s="161"/>
      <c r="AC78" s="161"/>
      <c r="AD78" s="161"/>
      <c r="AE78" s="161"/>
      <c r="AF78" s="161"/>
      <c r="AG78" s="160" t="s">
        <v>1555</v>
      </c>
      <c r="AH78" s="161"/>
      <c r="AI78" s="161"/>
      <c r="AJ78" s="18"/>
    </row>
    <row r="79" spans="1:36" ht="274.5" customHeight="1" x14ac:dyDescent="0.25">
      <c r="A79" s="402"/>
      <c r="B79" s="49" t="s">
        <v>928</v>
      </c>
      <c r="C79" s="116" t="s">
        <v>929</v>
      </c>
      <c r="D79" s="117" t="s">
        <v>930</v>
      </c>
      <c r="E79" s="117" t="s">
        <v>931</v>
      </c>
      <c r="F79" s="118">
        <v>43678</v>
      </c>
      <c r="G79" s="118">
        <v>45474</v>
      </c>
      <c r="H79" s="117" t="s">
        <v>932</v>
      </c>
      <c r="I79" s="120" t="s">
        <v>933</v>
      </c>
      <c r="J79" s="119" t="s">
        <v>1556</v>
      </c>
      <c r="K79" s="119" t="s">
        <v>935</v>
      </c>
      <c r="L79" s="119" t="s">
        <v>271</v>
      </c>
      <c r="M79" s="117"/>
      <c r="N79" s="67"/>
      <c r="O79" s="67"/>
      <c r="P79" s="67"/>
      <c r="Q79" s="67" t="s">
        <v>58</v>
      </c>
      <c r="R79" s="67"/>
      <c r="S79" s="69"/>
      <c r="T79" s="161" t="s">
        <v>1557</v>
      </c>
      <c r="U79" s="160" t="s">
        <v>1558</v>
      </c>
      <c r="V79" s="161"/>
      <c r="W79" s="161" t="s">
        <v>757</v>
      </c>
      <c r="X79" s="161"/>
      <c r="Y79" s="161"/>
      <c r="Z79" s="161"/>
      <c r="AA79" s="161"/>
      <c r="AB79" s="161"/>
      <c r="AC79" s="161"/>
      <c r="AD79" s="161"/>
      <c r="AE79" s="161"/>
      <c r="AF79" s="160" t="s">
        <v>980</v>
      </c>
      <c r="AG79" s="161"/>
      <c r="AH79" s="161"/>
      <c r="AI79" s="161"/>
      <c r="AJ79" s="18"/>
    </row>
    <row r="80" spans="1:36" ht="91.5" customHeight="1" x14ac:dyDescent="0.25">
      <c r="A80" s="402"/>
      <c r="B80" s="49" t="s">
        <v>940</v>
      </c>
      <c r="C80" s="116" t="s">
        <v>941</v>
      </c>
      <c r="D80" s="117" t="s">
        <v>188</v>
      </c>
      <c r="E80" s="144" t="s">
        <v>942</v>
      </c>
      <c r="F80" s="118">
        <v>43678</v>
      </c>
      <c r="G80" s="118">
        <v>45474</v>
      </c>
      <c r="H80" s="119" t="s">
        <v>575</v>
      </c>
      <c r="I80" s="120">
        <v>500000</v>
      </c>
      <c r="J80" s="119" t="s">
        <v>1559</v>
      </c>
      <c r="K80" s="119" t="s">
        <v>512</v>
      </c>
      <c r="L80" s="119" t="s">
        <v>512</v>
      </c>
      <c r="M80" s="117" t="s">
        <v>1560</v>
      </c>
      <c r="N80" s="67"/>
      <c r="O80" s="67" t="s">
        <v>58</v>
      </c>
      <c r="P80" s="67"/>
      <c r="Q80" s="67"/>
      <c r="R80" s="67"/>
      <c r="S80" s="69"/>
      <c r="T80" s="161" t="s">
        <v>1528</v>
      </c>
      <c r="U80" s="161"/>
      <c r="V80" s="160" t="s">
        <v>1561</v>
      </c>
      <c r="W80" s="160" t="s">
        <v>611</v>
      </c>
      <c r="X80" s="161"/>
      <c r="Y80" s="161"/>
      <c r="Z80" s="161"/>
      <c r="AA80" s="161"/>
      <c r="AB80" s="161"/>
      <c r="AC80" s="161"/>
      <c r="AD80" s="161"/>
      <c r="AE80" s="161"/>
      <c r="AF80" s="161"/>
      <c r="AG80" s="161"/>
      <c r="AH80" s="161"/>
      <c r="AI80" s="161"/>
      <c r="AJ80" s="18"/>
    </row>
    <row r="81" spans="1:36" ht="210" customHeight="1" x14ac:dyDescent="0.25">
      <c r="A81" s="402"/>
      <c r="B81" s="49" t="s">
        <v>947</v>
      </c>
      <c r="C81" s="123" t="s">
        <v>1562</v>
      </c>
      <c r="D81" s="117" t="s">
        <v>949</v>
      </c>
      <c r="E81" s="117" t="s">
        <v>950</v>
      </c>
      <c r="F81" s="118">
        <v>44013</v>
      </c>
      <c r="G81" s="118">
        <v>45474</v>
      </c>
      <c r="H81" s="117" t="s">
        <v>479</v>
      </c>
      <c r="I81" s="120">
        <v>300000</v>
      </c>
      <c r="J81" s="117" t="s">
        <v>1563</v>
      </c>
      <c r="K81" s="119" t="s">
        <v>952</v>
      </c>
      <c r="L81" s="119" t="s">
        <v>351</v>
      </c>
      <c r="M81" s="117" t="s">
        <v>953</v>
      </c>
      <c r="N81" s="67"/>
      <c r="O81" s="67"/>
      <c r="P81" s="67"/>
      <c r="Q81" s="67" t="s">
        <v>58</v>
      </c>
      <c r="R81" s="67"/>
      <c r="S81" s="69"/>
      <c r="T81" s="160" t="s">
        <v>1564</v>
      </c>
      <c r="U81" s="160" t="s">
        <v>1565</v>
      </c>
      <c r="V81" s="160"/>
      <c r="W81" s="161" t="s">
        <v>873</v>
      </c>
      <c r="X81" s="160" t="s">
        <v>1566</v>
      </c>
      <c r="Y81" s="161"/>
      <c r="Z81" s="161"/>
      <c r="AA81" s="161"/>
      <c r="AB81" s="161"/>
      <c r="AC81" s="161"/>
      <c r="AD81" s="161"/>
      <c r="AE81" s="161"/>
      <c r="AF81" s="161"/>
      <c r="AG81" s="161"/>
      <c r="AH81" s="161"/>
      <c r="AI81" s="161"/>
      <c r="AJ81" s="18"/>
    </row>
    <row r="82" spans="1:36" ht="127.5" customHeight="1" x14ac:dyDescent="0.25">
      <c r="A82" s="402"/>
      <c r="B82" s="49" t="s">
        <v>960</v>
      </c>
      <c r="C82" s="123" t="s">
        <v>1567</v>
      </c>
      <c r="D82" s="117" t="s">
        <v>188</v>
      </c>
      <c r="E82" s="117" t="s">
        <v>962</v>
      </c>
      <c r="F82" s="118">
        <v>43678</v>
      </c>
      <c r="G82" s="118">
        <v>45474</v>
      </c>
      <c r="H82" s="117" t="s">
        <v>1163</v>
      </c>
      <c r="I82" s="120">
        <v>150000</v>
      </c>
      <c r="J82" s="117" t="s">
        <v>1568</v>
      </c>
      <c r="K82" s="117" t="s">
        <v>964</v>
      </c>
      <c r="L82" s="117" t="s">
        <v>1569</v>
      </c>
      <c r="M82" s="117"/>
      <c r="N82" s="67"/>
      <c r="O82" s="67"/>
      <c r="P82" s="67" t="s">
        <v>58</v>
      </c>
      <c r="Q82" s="67"/>
      <c r="R82" s="67"/>
      <c r="S82" s="69"/>
      <c r="T82" s="161" t="s">
        <v>1570</v>
      </c>
      <c r="U82" s="161" t="s">
        <v>1552</v>
      </c>
      <c r="V82" s="161" t="s">
        <v>1571</v>
      </c>
      <c r="W82" s="161" t="s">
        <v>141</v>
      </c>
      <c r="X82" s="161"/>
      <c r="Y82" s="161"/>
      <c r="Z82" s="161"/>
      <c r="AA82" s="161"/>
      <c r="AB82" s="161"/>
      <c r="AC82" s="161"/>
      <c r="AD82" s="161"/>
      <c r="AE82" s="161"/>
      <c r="AF82" s="161"/>
      <c r="AG82" s="161"/>
      <c r="AH82" s="161"/>
      <c r="AI82" s="161"/>
      <c r="AJ82" s="18"/>
    </row>
    <row r="83" spans="1:36" ht="76.5" customHeight="1" x14ac:dyDescent="0.25">
      <c r="A83" s="404"/>
      <c r="B83" s="49" t="s">
        <v>1041</v>
      </c>
      <c r="C83" s="123" t="s">
        <v>1042</v>
      </c>
      <c r="D83" s="117" t="s">
        <v>188</v>
      </c>
      <c r="E83" s="117" t="s">
        <v>962</v>
      </c>
      <c r="F83" s="118">
        <v>44197</v>
      </c>
      <c r="G83" s="118">
        <v>45474</v>
      </c>
      <c r="H83" s="117" t="s">
        <v>1043</v>
      </c>
      <c r="I83" s="120">
        <v>150000</v>
      </c>
      <c r="J83" s="117" t="s">
        <v>163</v>
      </c>
      <c r="K83" s="117" t="s">
        <v>1044</v>
      </c>
      <c r="L83" s="117" t="s">
        <v>1044</v>
      </c>
      <c r="M83" s="117" t="s">
        <v>1045</v>
      </c>
      <c r="N83" s="67"/>
      <c r="O83" s="67" t="s">
        <v>58</v>
      </c>
      <c r="P83" s="67"/>
      <c r="Q83" s="67"/>
      <c r="R83" s="67"/>
      <c r="S83" s="69"/>
      <c r="T83" s="161" t="s">
        <v>1528</v>
      </c>
      <c r="U83" s="161"/>
      <c r="V83" s="160" t="s">
        <v>1572</v>
      </c>
      <c r="W83" s="161" t="s">
        <v>141</v>
      </c>
      <c r="X83" s="161"/>
      <c r="Y83" s="161"/>
      <c r="Z83" s="161"/>
      <c r="AA83" s="161"/>
      <c r="AB83" s="161"/>
      <c r="AC83" s="161"/>
      <c r="AD83" s="161"/>
      <c r="AE83" s="161"/>
      <c r="AF83" s="161"/>
      <c r="AG83" s="161"/>
      <c r="AH83" s="161"/>
      <c r="AI83" s="161"/>
      <c r="AJ83" s="18"/>
    </row>
    <row r="84" spans="1:36" ht="79.5" customHeight="1" x14ac:dyDescent="0.25">
      <c r="A84" s="420" t="s">
        <v>975</v>
      </c>
      <c r="B84" s="49" t="s">
        <v>976</v>
      </c>
      <c r="C84" s="116" t="s">
        <v>977</v>
      </c>
      <c r="D84" s="117" t="s">
        <v>978</v>
      </c>
      <c r="E84" s="117" t="s">
        <v>979</v>
      </c>
      <c r="F84" s="118">
        <v>43678</v>
      </c>
      <c r="G84" s="118">
        <v>45474</v>
      </c>
      <c r="H84" s="119" t="s">
        <v>1573</v>
      </c>
      <c r="I84" s="121">
        <v>6000</v>
      </c>
      <c r="J84" s="119" t="s">
        <v>1574</v>
      </c>
      <c r="K84" s="122" t="s">
        <v>982</v>
      </c>
      <c r="L84" s="122" t="s">
        <v>367</v>
      </c>
      <c r="M84" s="117"/>
      <c r="N84" s="67"/>
      <c r="O84" s="67" t="s">
        <v>58</v>
      </c>
      <c r="P84" s="67"/>
      <c r="Q84" s="67"/>
      <c r="R84" s="67"/>
      <c r="S84" s="69"/>
      <c r="T84" s="161" t="s">
        <v>1575</v>
      </c>
      <c r="U84" s="161"/>
      <c r="V84" s="160" t="s">
        <v>1575</v>
      </c>
      <c r="W84" s="161" t="s">
        <v>1300</v>
      </c>
      <c r="X84" s="160" t="s">
        <v>1576</v>
      </c>
      <c r="Y84" s="161"/>
      <c r="Z84" s="161"/>
      <c r="AA84" s="161"/>
      <c r="AB84" s="161"/>
      <c r="AC84" s="161"/>
      <c r="AD84" s="160" t="s">
        <v>1577</v>
      </c>
      <c r="AE84" s="161"/>
      <c r="AF84" s="161"/>
      <c r="AG84" s="161"/>
      <c r="AH84" s="161"/>
      <c r="AI84" s="160" t="s">
        <v>1578</v>
      </c>
      <c r="AJ84" s="18"/>
    </row>
    <row r="85" spans="1:36" ht="139.5" customHeight="1" x14ac:dyDescent="0.25">
      <c r="A85" s="402"/>
      <c r="B85" s="49" t="s">
        <v>986</v>
      </c>
      <c r="C85" s="116" t="s">
        <v>987</v>
      </c>
      <c r="D85" s="117" t="s">
        <v>762</v>
      </c>
      <c r="E85" s="117" t="s">
        <v>988</v>
      </c>
      <c r="F85" s="118">
        <v>43678</v>
      </c>
      <c r="G85" s="118">
        <v>45474</v>
      </c>
      <c r="H85" s="117" t="s">
        <v>989</v>
      </c>
      <c r="I85" s="120">
        <v>1000000</v>
      </c>
      <c r="J85" s="117" t="s">
        <v>1579</v>
      </c>
      <c r="K85" s="117" t="s">
        <v>991</v>
      </c>
      <c r="L85" s="117" t="s">
        <v>992</v>
      </c>
      <c r="M85" s="117"/>
      <c r="N85" s="67"/>
      <c r="O85" s="67"/>
      <c r="P85" s="67" t="s">
        <v>58</v>
      </c>
      <c r="Q85" s="67"/>
      <c r="R85" s="67"/>
      <c r="S85" s="69"/>
      <c r="T85" s="160" t="s">
        <v>1580</v>
      </c>
      <c r="U85" s="161" t="s">
        <v>1581</v>
      </c>
      <c r="V85" s="160" t="s">
        <v>1582</v>
      </c>
      <c r="W85" s="161" t="s">
        <v>852</v>
      </c>
      <c r="X85" s="160" t="s">
        <v>1583</v>
      </c>
      <c r="Y85" s="161"/>
      <c r="Z85" s="161" t="s">
        <v>1584</v>
      </c>
      <c r="AA85" s="161"/>
      <c r="AB85" s="161"/>
      <c r="AC85" s="161"/>
      <c r="AD85" s="161"/>
      <c r="AE85" s="161"/>
      <c r="AF85" s="160" t="s">
        <v>980</v>
      </c>
      <c r="AG85" s="161"/>
      <c r="AH85" s="161"/>
      <c r="AI85" s="161"/>
      <c r="AJ85" s="18"/>
    </row>
    <row r="86" spans="1:36" ht="91.5" customHeight="1" x14ac:dyDescent="0.25">
      <c r="A86" s="404"/>
      <c r="B86" s="49" t="s">
        <v>997</v>
      </c>
      <c r="C86" s="116" t="s">
        <v>998</v>
      </c>
      <c r="D86" s="117" t="s">
        <v>999</v>
      </c>
      <c r="E86" s="117" t="s">
        <v>1000</v>
      </c>
      <c r="F86" s="118">
        <v>43678</v>
      </c>
      <c r="G86" s="142">
        <v>45474</v>
      </c>
      <c r="H86" s="117" t="s">
        <v>980</v>
      </c>
      <c r="I86" s="121">
        <v>600000</v>
      </c>
      <c r="J86" s="119" t="s">
        <v>1585</v>
      </c>
      <c r="K86" s="122" t="s">
        <v>366</v>
      </c>
      <c r="L86" s="122" t="s">
        <v>367</v>
      </c>
      <c r="M86" s="117"/>
      <c r="N86" s="67"/>
      <c r="O86" s="67" t="s">
        <v>58</v>
      </c>
      <c r="P86" s="67"/>
      <c r="Q86" s="67"/>
      <c r="R86" s="67"/>
      <c r="S86" s="69"/>
      <c r="T86" s="161"/>
      <c r="U86" s="161"/>
      <c r="V86" s="160" t="s">
        <v>1586</v>
      </c>
      <c r="W86" s="161" t="s">
        <v>141</v>
      </c>
      <c r="X86" s="161"/>
      <c r="Y86" s="160" t="s">
        <v>1587</v>
      </c>
      <c r="Z86" s="160" t="s">
        <v>1588</v>
      </c>
      <c r="AA86" s="161"/>
      <c r="AB86" s="161"/>
      <c r="AC86" s="161"/>
      <c r="AD86" s="160"/>
      <c r="AE86" s="161"/>
      <c r="AF86" s="161"/>
      <c r="AG86" s="161"/>
      <c r="AH86" s="161"/>
      <c r="AI86" s="161"/>
      <c r="AJ86" s="18"/>
    </row>
    <row r="87" spans="1:36" ht="103.5" customHeight="1" x14ac:dyDescent="0.25">
      <c r="A87" s="420" t="s">
        <v>1004</v>
      </c>
      <c r="B87" s="49" t="s">
        <v>1005</v>
      </c>
      <c r="C87" s="139" t="s">
        <v>1589</v>
      </c>
      <c r="D87" s="140" t="s">
        <v>1007</v>
      </c>
      <c r="E87" s="140" t="s">
        <v>1008</v>
      </c>
      <c r="F87" s="118">
        <v>43678</v>
      </c>
      <c r="G87" s="118">
        <v>45474</v>
      </c>
      <c r="H87" s="117" t="s">
        <v>542</v>
      </c>
      <c r="I87" s="120">
        <v>0</v>
      </c>
      <c r="J87" s="119" t="s">
        <v>1590</v>
      </c>
      <c r="K87" s="119" t="s">
        <v>1010</v>
      </c>
      <c r="L87" s="119" t="s">
        <v>1010</v>
      </c>
      <c r="M87" s="117"/>
      <c r="N87" s="67"/>
      <c r="O87" s="67"/>
      <c r="P87" s="67" t="s">
        <v>58</v>
      </c>
      <c r="Q87" s="67"/>
      <c r="R87" s="67"/>
      <c r="S87" s="69"/>
      <c r="T87" s="160" t="s">
        <v>1591</v>
      </c>
      <c r="U87" s="161" t="s">
        <v>1592</v>
      </c>
      <c r="V87" s="160" t="s">
        <v>1593</v>
      </c>
      <c r="W87" s="160" t="s">
        <v>1307</v>
      </c>
      <c r="X87" s="160" t="s">
        <v>1594</v>
      </c>
      <c r="Y87" s="161"/>
      <c r="Z87" s="160" t="s">
        <v>1595</v>
      </c>
      <c r="AA87" s="161"/>
      <c r="AB87" s="161"/>
      <c r="AC87" s="161"/>
      <c r="AD87" s="161"/>
      <c r="AE87" s="161"/>
      <c r="AF87" s="160" t="s">
        <v>1596</v>
      </c>
      <c r="AG87" s="161"/>
      <c r="AH87" s="161"/>
      <c r="AI87" s="160" t="s">
        <v>1597</v>
      </c>
      <c r="AJ87" s="18"/>
    </row>
    <row r="88" spans="1:36" ht="207" customHeight="1" x14ac:dyDescent="0.25">
      <c r="A88" s="402"/>
      <c r="B88" s="49" t="s">
        <v>1014</v>
      </c>
      <c r="C88" s="116" t="s">
        <v>1015</v>
      </c>
      <c r="D88" s="117" t="s">
        <v>1598</v>
      </c>
      <c r="E88" s="117" t="s">
        <v>1017</v>
      </c>
      <c r="F88" s="141">
        <v>43739</v>
      </c>
      <c r="G88" s="118">
        <v>45474</v>
      </c>
      <c r="H88" s="117" t="s">
        <v>1163</v>
      </c>
      <c r="I88" s="120">
        <v>200000</v>
      </c>
      <c r="J88" s="119" t="s">
        <v>1599</v>
      </c>
      <c r="K88" s="119" t="s">
        <v>351</v>
      </c>
      <c r="L88" s="119" t="s">
        <v>351</v>
      </c>
      <c r="M88" s="117"/>
      <c r="N88" s="67"/>
      <c r="O88" s="67"/>
      <c r="P88" s="67"/>
      <c r="Q88" s="67" t="s">
        <v>58</v>
      </c>
      <c r="R88" s="67"/>
      <c r="S88" s="69"/>
      <c r="T88" s="160" t="s">
        <v>1600</v>
      </c>
      <c r="U88" s="161" t="s">
        <v>1601</v>
      </c>
      <c r="V88" s="160"/>
      <c r="W88" s="160" t="s">
        <v>1602</v>
      </c>
      <c r="X88" s="160" t="s">
        <v>1603</v>
      </c>
      <c r="Y88" s="161"/>
      <c r="Z88" s="161"/>
      <c r="AA88" s="161"/>
      <c r="AB88" s="161"/>
      <c r="AC88" s="161"/>
      <c r="AD88" s="161"/>
      <c r="AE88" s="161"/>
      <c r="AF88" s="160" t="s">
        <v>1604</v>
      </c>
      <c r="AG88" s="161"/>
      <c r="AH88" s="161"/>
      <c r="AI88" s="160" t="s">
        <v>1605</v>
      </c>
      <c r="AJ88" s="18"/>
    </row>
    <row r="89" spans="1:36" ht="210" customHeight="1" x14ac:dyDescent="0.25">
      <c r="A89" s="404"/>
      <c r="B89" s="49" t="s">
        <v>1026</v>
      </c>
      <c r="C89" s="116" t="s">
        <v>1027</v>
      </c>
      <c r="D89" s="117" t="s">
        <v>1606</v>
      </c>
      <c r="E89" s="117" t="s">
        <v>1029</v>
      </c>
      <c r="F89" s="118">
        <v>43678</v>
      </c>
      <c r="G89" s="118">
        <v>45474</v>
      </c>
      <c r="H89" s="117" t="s">
        <v>1030</v>
      </c>
      <c r="I89" s="120">
        <v>0</v>
      </c>
      <c r="J89" s="119" t="s">
        <v>542</v>
      </c>
      <c r="K89" s="119" t="s">
        <v>1010</v>
      </c>
      <c r="L89" s="119" t="s">
        <v>1010</v>
      </c>
      <c r="M89" s="117" t="s">
        <v>1037</v>
      </c>
      <c r="N89" s="67"/>
      <c r="O89" s="67"/>
      <c r="P89" s="67" t="s">
        <v>58</v>
      </c>
      <c r="Q89" s="67"/>
      <c r="R89" s="67"/>
      <c r="S89" s="69"/>
      <c r="T89" s="160" t="s">
        <v>1607</v>
      </c>
      <c r="U89" s="160" t="s">
        <v>1608</v>
      </c>
      <c r="V89" s="160" t="s">
        <v>1609</v>
      </c>
      <c r="W89" s="160" t="s">
        <v>1610</v>
      </c>
      <c r="X89" s="161"/>
      <c r="Y89" s="161"/>
      <c r="Z89" s="161"/>
      <c r="AA89" s="161"/>
      <c r="AB89" s="161"/>
      <c r="AC89" s="161"/>
      <c r="AD89" s="160" t="s">
        <v>1611</v>
      </c>
      <c r="AE89" s="161"/>
      <c r="AF89" s="161"/>
      <c r="AG89" s="161"/>
      <c r="AH89" s="161"/>
      <c r="AI89" s="161"/>
      <c r="AJ89" s="18"/>
    </row>
    <row r="90" spans="1:36" x14ac:dyDescent="0.25">
      <c r="AJ90" s="18"/>
    </row>
    <row r="91" spans="1:36" x14ac:dyDescent="0.25">
      <c r="B91" s="71"/>
      <c r="AJ91" s="18"/>
    </row>
    <row r="92" spans="1:36" ht="15.75" thickBot="1" x14ac:dyDescent="0.3">
      <c r="L92" s="80"/>
      <c r="AJ92" s="18"/>
    </row>
    <row r="93" spans="1:36" ht="26.25" customHeight="1" thickBot="1" x14ac:dyDescent="0.3">
      <c r="A93" s="76" t="s">
        <v>1038</v>
      </c>
      <c r="B93" s="77"/>
      <c r="C93" s="77"/>
      <c r="D93" s="77"/>
      <c r="E93" s="77"/>
      <c r="F93" s="77"/>
      <c r="G93" s="77"/>
      <c r="H93" s="77"/>
      <c r="I93" s="77"/>
      <c r="J93" s="77"/>
      <c r="K93" s="77"/>
      <c r="L93" s="79"/>
      <c r="M93" s="78"/>
      <c r="AJ93" s="18"/>
    </row>
    <row r="94" spans="1:36" ht="26.25" customHeight="1" thickBot="1" x14ac:dyDescent="0.3">
      <c r="A94" s="53"/>
      <c r="B94" s="54"/>
      <c r="C94" s="54"/>
      <c r="D94" s="55"/>
      <c r="E94" s="55"/>
      <c r="F94" s="55"/>
      <c r="G94" s="55"/>
      <c r="H94" s="55"/>
      <c r="I94" s="55"/>
      <c r="J94" s="55"/>
      <c r="K94" s="55"/>
      <c r="L94" s="55"/>
      <c r="M94" s="55"/>
      <c r="N94" s="55"/>
      <c r="AJ94" s="18"/>
    </row>
    <row r="95" spans="1:36" ht="43.5" customHeight="1" thickBot="1" x14ac:dyDescent="0.3">
      <c r="A95" s="59" t="s">
        <v>1039</v>
      </c>
      <c r="B95" s="60"/>
      <c r="C95" s="61">
        <f>COUNTA(C99:C107,C111:C119,C123:C131,C135:C143)</f>
        <v>1</v>
      </c>
      <c r="AJ95" s="18"/>
    </row>
    <row r="96" spans="1:36" x14ac:dyDescent="0.25">
      <c r="AJ96" s="18"/>
    </row>
    <row r="97" spans="1:36" ht="15.75" x14ac:dyDescent="0.25">
      <c r="A97" s="423" t="s">
        <v>1040</v>
      </c>
      <c r="B97" s="425" t="s">
        <v>12</v>
      </c>
      <c r="C97" s="425" t="s">
        <v>13</v>
      </c>
      <c r="D97" s="425" t="s">
        <v>14</v>
      </c>
      <c r="E97" s="397" t="s">
        <v>15</v>
      </c>
      <c r="F97" s="425" t="s">
        <v>16</v>
      </c>
      <c r="G97" s="425"/>
      <c r="H97" s="425" t="s">
        <v>17</v>
      </c>
      <c r="I97" s="425" t="s">
        <v>18</v>
      </c>
      <c r="J97" s="452" t="s">
        <v>19</v>
      </c>
      <c r="K97" s="452" t="s">
        <v>20</v>
      </c>
      <c r="L97" s="452"/>
      <c r="M97" s="452" t="s">
        <v>21</v>
      </c>
      <c r="N97" s="52"/>
      <c r="AJ97" s="18"/>
    </row>
    <row r="98" spans="1:36" ht="15.75" x14ac:dyDescent="0.25">
      <c r="A98" s="424"/>
      <c r="B98" s="425"/>
      <c r="C98" s="425"/>
      <c r="D98" s="425"/>
      <c r="E98" s="397"/>
      <c r="F98" s="56" t="s">
        <v>44</v>
      </c>
      <c r="G98" s="56" t="s">
        <v>45</v>
      </c>
      <c r="H98" s="425"/>
      <c r="I98" s="425"/>
      <c r="J98" s="452"/>
      <c r="K98" s="105" t="s">
        <v>46</v>
      </c>
      <c r="L98" s="105" t="s">
        <v>47</v>
      </c>
      <c r="M98" s="452"/>
      <c r="N98" s="2"/>
      <c r="AJ98" s="18"/>
    </row>
    <row r="99" spans="1:36" ht="135" customHeight="1" x14ac:dyDescent="0.25">
      <c r="A99" s="165" t="s">
        <v>1612</v>
      </c>
      <c r="B99" s="49" t="s">
        <v>1613</v>
      </c>
      <c r="C99" s="179" t="s">
        <v>1614</v>
      </c>
      <c r="D99" s="179" t="s">
        <v>1615</v>
      </c>
      <c r="E99" s="179" t="s">
        <v>1616</v>
      </c>
      <c r="F99" s="179" t="s">
        <v>1617</v>
      </c>
      <c r="G99" s="179" t="s">
        <v>385</v>
      </c>
      <c r="H99" s="179" t="s">
        <v>1618</v>
      </c>
      <c r="I99" s="180">
        <v>150000</v>
      </c>
      <c r="J99" s="179" t="s">
        <v>1619</v>
      </c>
      <c r="K99" s="179" t="s">
        <v>1620</v>
      </c>
      <c r="L99" s="70" t="s">
        <v>86</v>
      </c>
      <c r="M99" s="179" t="s">
        <v>1621</v>
      </c>
      <c r="N99" s="2"/>
      <c r="AJ99" s="18"/>
    </row>
    <row r="100" spans="1:36" x14ac:dyDescent="0.25">
      <c r="A100" s="49"/>
      <c r="B100" s="49"/>
      <c r="C100" s="70"/>
      <c r="D100" s="70"/>
      <c r="E100" s="70"/>
      <c r="F100" s="70"/>
      <c r="G100" s="70"/>
      <c r="H100" s="70"/>
      <c r="I100" s="70"/>
      <c r="J100" s="70"/>
      <c r="K100" s="70"/>
      <c r="L100" s="70"/>
      <c r="M100" s="70"/>
      <c r="N100" s="2"/>
      <c r="AJ100" s="18"/>
    </row>
    <row r="101" spans="1:36" x14ac:dyDescent="0.25">
      <c r="A101" s="49"/>
      <c r="B101" s="49"/>
      <c r="C101" s="70"/>
      <c r="D101" s="70"/>
      <c r="E101" s="70"/>
      <c r="F101" s="70"/>
      <c r="G101" s="70"/>
      <c r="H101" s="70"/>
      <c r="I101" s="70"/>
      <c r="J101" s="70"/>
      <c r="K101" s="70"/>
      <c r="L101" s="70"/>
      <c r="M101" s="70"/>
      <c r="N101" s="2"/>
      <c r="AJ101" s="18"/>
    </row>
    <row r="102" spans="1:36" x14ac:dyDescent="0.25">
      <c r="A102" s="49"/>
      <c r="B102" s="49"/>
      <c r="C102" s="70"/>
      <c r="D102" s="70"/>
      <c r="E102" s="70"/>
      <c r="F102" s="70"/>
      <c r="G102" s="70"/>
      <c r="H102" s="70"/>
      <c r="I102" s="70"/>
      <c r="J102" s="70"/>
      <c r="K102" s="70"/>
      <c r="L102" s="70"/>
      <c r="M102" s="70"/>
      <c r="N102" s="2"/>
      <c r="AJ102" s="18"/>
    </row>
    <row r="103" spans="1:36" x14ac:dyDescent="0.25">
      <c r="A103" s="49"/>
      <c r="B103" s="49"/>
      <c r="C103" s="70"/>
      <c r="D103" s="70"/>
      <c r="E103" s="70"/>
      <c r="F103" s="70"/>
      <c r="G103" s="70"/>
      <c r="H103" s="70"/>
      <c r="I103" s="70"/>
      <c r="J103" s="70"/>
      <c r="K103" s="70"/>
      <c r="L103" s="70"/>
      <c r="M103" s="70"/>
      <c r="N103" s="2"/>
      <c r="AJ103" s="18"/>
    </row>
    <row r="104" spans="1:36" x14ac:dyDescent="0.25">
      <c r="A104" s="49"/>
      <c r="B104" s="49"/>
      <c r="C104" s="70"/>
      <c r="D104" s="70"/>
      <c r="E104" s="70"/>
      <c r="F104" s="70"/>
      <c r="G104" s="70"/>
      <c r="H104" s="70"/>
      <c r="I104" s="70"/>
      <c r="J104" s="70"/>
      <c r="K104" s="70"/>
      <c r="L104" s="70"/>
      <c r="M104" s="70"/>
      <c r="N104" s="2"/>
      <c r="AJ104" s="18"/>
    </row>
    <row r="105" spans="1:36" x14ac:dyDescent="0.25">
      <c r="A105" s="49"/>
      <c r="B105" s="49"/>
      <c r="C105" s="70"/>
      <c r="D105" s="70"/>
      <c r="E105" s="70"/>
      <c r="F105" s="70"/>
      <c r="G105" s="70"/>
      <c r="H105" s="70"/>
      <c r="I105" s="70"/>
      <c r="J105" s="70"/>
      <c r="K105" s="70"/>
      <c r="L105" s="70"/>
      <c r="M105" s="70"/>
      <c r="N105" s="2"/>
      <c r="AJ105" s="18"/>
    </row>
    <row r="106" spans="1:36" x14ac:dyDescent="0.25">
      <c r="A106" s="49"/>
      <c r="B106" s="49"/>
      <c r="C106" s="70"/>
      <c r="D106" s="70"/>
      <c r="E106" s="70"/>
      <c r="F106" s="70"/>
      <c r="G106" s="70"/>
      <c r="H106" s="70"/>
      <c r="I106" s="70"/>
      <c r="J106" s="70"/>
      <c r="K106" s="70"/>
      <c r="L106" s="70"/>
      <c r="M106" s="70"/>
      <c r="N106" s="2"/>
      <c r="AJ106" s="18"/>
    </row>
    <row r="107" spans="1:36" x14ac:dyDescent="0.25">
      <c r="A107" s="49"/>
      <c r="B107" s="49"/>
      <c r="C107" s="70"/>
      <c r="D107" s="70"/>
      <c r="E107" s="70"/>
      <c r="F107" s="70"/>
      <c r="G107" s="70"/>
      <c r="H107" s="70"/>
      <c r="I107" s="70"/>
      <c r="J107" s="70"/>
      <c r="K107" s="70"/>
      <c r="L107" s="70"/>
      <c r="M107" s="70"/>
      <c r="N107" s="2"/>
      <c r="AJ107" s="18"/>
    </row>
    <row r="108" spans="1:36" x14ac:dyDescent="0.25">
      <c r="AJ108" s="18"/>
    </row>
    <row r="109" spans="1:36" ht="15.75" x14ac:dyDescent="0.25">
      <c r="A109" s="423" t="s">
        <v>1040</v>
      </c>
      <c r="B109" s="425" t="s">
        <v>12</v>
      </c>
      <c r="C109" s="425" t="s">
        <v>13</v>
      </c>
      <c r="D109" s="425" t="s">
        <v>14</v>
      </c>
      <c r="E109" s="397" t="s">
        <v>15</v>
      </c>
      <c r="F109" s="425" t="s">
        <v>16</v>
      </c>
      <c r="G109" s="425"/>
      <c r="H109" s="425" t="s">
        <v>17</v>
      </c>
      <c r="I109" s="425" t="s">
        <v>18</v>
      </c>
      <c r="J109" s="425" t="s">
        <v>19</v>
      </c>
      <c r="K109" s="452" t="s">
        <v>20</v>
      </c>
      <c r="L109" s="452"/>
      <c r="M109" s="425" t="s">
        <v>21</v>
      </c>
      <c r="N109" s="52"/>
      <c r="AJ109" s="18"/>
    </row>
    <row r="110" spans="1:36" ht="15" customHeight="1" x14ac:dyDescent="0.25">
      <c r="A110" s="424"/>
      <c r="B110" s="425"/>
      <c r="C110" s="425"/>
      <c r="D110" s="425"/>
      <c r="E110" s="397"/>
      <c r="F110" s="56" t="s">
        <v>44</v>
      </c>
      <c r="G110" s="56" t="s">
        <v>45</v>
      </c>
      <c r="H110" s="425"/>
      <c r="I110" s="425"/>
      <c r="J110" s="425"/>
      <c r="K110" s="105" t="s">
        <v>46</v>
      </c>
      <c r="L110" s="105" t="s">
        <v>47</v>
      </c>
      <c r="M110" s="425"/>
      <c r="N110" s="2"/>
      <c r="AJ110" s="18"/>
    </row>
    <row r="111" spans="1:36" x14ac:dyDescent="0.25">
      <c r="A111" s="49"/>
      <c r="B111" s="49"/>
      <c r="C111" s="70"/>
      <c r="D111" s="70"/>
      <c r="E111" s="70"/>
      <c r="F111" s="70"/>
      <c r="G111" s="70"/>
      <c r="H111" s="70"/>
      <c r="I111" s="70"/>
      <c r="J111" s="67"/>
      <c r="K111" s="67"/>
      <c r="L111" s="67"/>
      <c r="M111" s="67"/>
      <c r="N111" s="2"/>
      <c r="AJ111" s="18"/>
    </row>
    <row r="112" spans="1:36" x14ac:dyDescent="0.25">
      <c r="A112" s="49"/>
      <c r="B112" s="49"/>
      <c r="C112" s="70"/>
      <c r="D112" s="70"/>
      <c r="E112" s="70"/>
      <c r="F112" s="70"/>
      <c r="G112" s="70"/>
      <c r="H112" s="70"/>
      <c r="I112" s="70"/>
      <c r="J112" s="70"/>
      <c r="K112" s="70"/>
      <c r="L112" s="70"/>
      <c r="M112" s="70"/>
      <c r="N112" s="2"/>
      <c r="AJ112" s="18"/>
    </row>
    <row r="113" spans="1:36" x14ac:dyDescent="0.25">
      <c r="A113" s="49"/>
      <c r="B113" s="49"/>
      <c r="C113" s="70"/>
      <c r="D113" s="70"/>
      <c r="E113" s="70"/>
      <c r="F113" s="70"/>
      <c r="G113" s="70"/>
      <c r="H113" s="70"/>
      <c r="I113" s="70"/>
      <c r="J113" s="70"/>
      <c r="K113" s="70"/>
      <c r="L113" s="70"/>
      <c r="M113" s="70"/>
      <c r="N113" s="2"/>
      <c r="AJ113" s="18"/>
    </row>
    <row r="114" spans="1:36" x14ac:dyDescent="0.25">
      <c r="A114" s="49"/>
      <c r="B114" s="49"/>
      <c r="C114" s="70"/>
      <c r="D114" s="70"/>
      <c r="E114" s="70"/>
      <c r="F114" s="70"/>
      <c r="G114" s="70"/>
      <c r="H114" s="70"/>
      <c r="I114" s="70"/>
      <c r="J114" s="70"/>
      <c r="K114" s="70"/>
      <c r="L114" s="70"/>
      <c r="M114" s="70"/>
      <c r="N114" s="2"/>
      <c r="AJ114" s="18"/>
    </row>
    <row r="115" spans="1:36" x14ac:dyDescent="0.25">
      <c r="A115" s="49"/>
      <c r="B115" s="49"/>
      <c r="C115" s="70"/>
      <c r="D115" s="70"/>
      <c r="E115" s="70"/>
      <c r="F115" s="70"/>
      <c r="G115" s="70"/>
      <c r="H115" s="70"/>
      <c r="I115" s="70"/>
      <c r="J115" s="70"/>
      <c r="K115" s="70"/>
      <c r="L115" s="70"/>
      <c r="M115" s="70"/>
      <c r="N115" s="2"/>
      <c r="AJ115" s="18"/>
    </row>
    <row r="116" spans="1:36" x14ac:dyDescent="0.25">
      <c r="A116" s="49"/>
      <c r="B116" s="49"/>
      <c r="C116" s="70"/>
      <c r="D116" s="70"/>
      <c r="E116" s="70"/>
      <c r="F116" s="70"/>
      <c r="G116" s="70"/>
      <c r="H116" s="70"/>
      <c r="I116" s="70"/>
      <c r="J116" s="70"/>
      <c r="K116" s="70"/>
      <c r="L116" s="70"/>
      <c r="M116" s="70"/>
      <c r="N116" s="2"/>
      <c r="AJ116" s="18"/>
    </row>
    <row r="117" spans="1:36" x14ac:dyDescent="0.25">
      <c r="A117" s="49"/>
      <c r="B117" s="49"/>
      <c r="C117" s="70"/>
      <c r="D117" s="70"/>
      <c r="E117" s="70"/>
      <c r="F117" s="70"/>
      <c r="G117" s="70"/>
      <c r="H117" s="70"/>
      <c r="I117" s="70"/>
      <c r="J117" s="70"/>
      <c r="K117" s="70"/>
      <c r="L117" s="70"/>
      <c r="M117" s="70"/>
      <c r="N117" s="2"/>
      <c r="AJ117" s="18"/>
    </row>
    <row r="118" spans="1:36" x14ac:dyDescent="0.25">
      <c r="A118" s="49"/>
      <c r="B118" s="49"/>
      <c r="C118" s="70"/>
      <c r="D118" s="70"/>
      <c r="E118" s="70"/>
      <c r="F118" s="70"/>
      <c r="G118" s="70"/>
      <c r="H118" s="70"/>
      <c r="I118" s="70"/>
      <c r="J118" s="70"/>
      <c r="K118" s="70"/>
      <c r="L118" s="70"/>
      <c r="M118" s="70"/>
      <c r="N118" s="2"/>
      <c r="AJ118" s="18"/>
    </row>
    <row r="119" spans="1:36" x14ac:dyDescent="0.25">
      <c r="A119" s="49"/>
      <c r="B119" s="49"/>
      <c r="C119" s="70"/>
      <c r="D119" s="70"/>
      <c r="E119" s="70"/>
      <c r="F119" s="70"/>
      <c r="G119" s="70"/>
      <c r="H119" s="70"/>
      <c r="I119" s="70"/>
      <c r="J119" s="70"/>
      <c r="K119" s="70"/>
      <c r="L119" s="70"/>
      <c r="M119" s="70"/>
      <c r="N119" s="2"/>
      <c r="AJ119" s="18"/>
    </row>
    <row r="120" spans="1:36" x14ac:dyDescent="0.25">
      <c r="AJ120" s="18"/>
    </row>
    <row r="121" spans="1:36" ht="15.75" x14ac:dyDescent="0.25">
      <c r="A121" s="423" t="s">
        <v>1040</v>
      </c>
      <c r="B121" s="425" t="s">
        <v>12</v>
      </c>
      <c r="C121" s="425" t="s">
        <v>13</v>
      </c>
      <c r="D121" s="425" t="s">
        <v>14</v>
      </c>
      <c r="E121" s="397" t="s">
        <v>15</v>
      </c>
      <c r="F121" s="425" t="s">
        <v>16</v>
      </c>
      <c r="G121" s="425"/>
      <c r="H121" s="425" t="s">
        <v>17</v>
      </c>
      <c r="I121" s="425" t="s">
        <v>18</v>
      </c>
      <c r="J121" s="425" t="s">
        <v>19</v>
      </c>
      <c r="K121" s="452" t="s">
        <v>20</v>
      </c>
      <c r="L121" s="452"/>
      <c r="M121" s="425" t="s">
        <v>21</v>
      </c>
      <c r="N121" s="52"/>
      <c r="AJ121" s="18"/>
    </row>
    <row r="122" spans="1:36" ht="15" customHeight="1" x14ac:dyDescent="0.25">
      <c r="A122" s="424"/>
      <c r="B122" s="425"/>
      <c r="C122" s="425"/>
      <c r="D122" s="425"/>
      <c r="E122" s="397"/>
      <c r="F122" s="56" t="s">
        <v>44</v>
      </c>
      <c r="G122" s="56" t="s">
        <v>45</v>
      </c>
      <c r="H122" s="425"/>
      <c r="I122" s="425"/>
      <c r="J122" s="425"/>
      <c r="K122" s="105" t="s">
        <v>46</v>
      </c>
      <c r="L122" s="105" t="s">
        <v>47</v>
      </c>
      <c r="M122" s="425"/>
      <c r="N122" s="2"/>
      <c r="AJ122" s="18"/>
    </row>
    <row r="123" spans="1:36" x14ac:dyDescent="0.25">
      <c r="A123" s="49"/>
      <c r="B123" s="49"/>
      <c r="C123" s="70"/>
      <c r="D123" s="70"/>
      <c r="E123" s="70"/>
      <c r="F123" s="70"/>
      <c r="G123" s="70"/>
      <c r="H123" s="70"/>
      <c r="I123" s="70"/>
      <c r="J123" s="67"/>
      <c r="K123" s="67"/>
      <c r="L123" s="67"/>
      <c r="M123" s="67"/>
      <c r="N123" s="2"/>
      <c r="AJ123" s="18"/>
    </row>
    <row r="124" spans="1:36" x14ac:dyDescent="0.25">
      <c r="A124" s="49"/>
      <c r="B124" s="49"/>
      <c r="C124" s="70"/>
      <c r="D124" s="70"/>
      <c r="E124" s="70"/>
      <c r="F124" s="70"/>
      <c r="G124" s="70"/>
      <c r="H124" s="70"/>
      <c r="I124" s="70"/>
      <c r="J124" s="70"/>
      <c r="K124" s="70"/>
      <c r="L124" s="70"/>
      <c r="M124" s="70"/>
      <c r="N124" s="2"/>
      <c r="AJ124" s="18"/>
    </row>
    <row r="125" spans="1:36" x14ac:dyDescent="0.25">
      <c r="A125" s="49"/>
      <c r="B125" s="49"/>
      <c r="C125" s="70"/>
      <c r="D125" s="70"/>
      <c r="E125" s="70"/>
      <c r="F125" s="70"/>
      <c r="G125" s="70"/>
      <c r="H125" s="70"/>
      <c r="I125" s="70"/>
      <c r="J125" s="70"/>
      <c r="K125" s="70"/>
      <c r="L125" s="70"/>
      <c r="M125" s="70"/>
      <c r="N125" s="2"/>
      <c r="AJ125" s="18"/>
    </row>
    <row r="126" spans="1:36" x14ac:dyDescent="0.25">
      <c r="A126" s="49"/>
      <c r="B126" s="49"/>
      <c r="C126" s="70"/>
      <c r="D126" s="70"/>
      <c r="E126" s="70"/>
      <c r="F126" s="70"/>
      <c r="G126" s="70"/>
      <c r="H126" s="70"/>
      <c r="I126" s="70"/>
      <c r="J126" s="70"/>
      <c r="K126" s="70"/>
      <c r="L126" s="70"/>
      <c r="M126" s="70"/>
      <c r="N126" s="2"/>
      <c r="AJ126" s="18"/>
    </row>
    <row r="127" spans="1:36" x14ac:dyDescent="0.25">
      <c r="A127" s="49"/>
      <c r="B127" s="49"/>
      <c r="C127" s="70"/>
      <c r="D127" s="70"/>
      <c r="E127" s="70"/>
      <c r="F127" s="70"/>
      <c r="G127" s="70"/>
      <c r="H127" s="70"/>
      <c r="I127" s="70"/>
      <c r="J127" s="70"/>
      <c r="K127" s="70"/>
      <c r="L127" s="70"/>
      <c r="M127" s="70"/>
      <c r="N127" s="2"/>
      <c r="AJ127" s="18"/>
    </row>
    <row r="128" spans="1:36" x14ac:dyDescent="0.25">
      <c r="A128" s="49"/>
      <c r="B128" s="49"/>
      <c r="C128" s="70"/>
      <c r="D128" s="70"/>
      <c r="E128" s="70"/>
      <c r="F128" s="70"/>
      <c r="G128" s="70"/>
      <c r="H128" s="70"/>
      <c r="I128" s="70"/>
      <c r="J128" s="70"/>
      <c r="K128" s="70"/>
      <c r="L128" s="70"/>
      <c r="M128" s="70"/>
      <c r="N128" s="2"/>
      <c r="AJ128" s="18"/>
    </row>
    <row r="129" spans="1:36" x14ac:dyDescent="0.25">
      <c r="A129" s="49"/>
      <c r="B129" s="49"/>
      <c r="C129" s="70"/>
      <c r="D129" s="70"/>
      <c r="E129" s="70"/>
      <c r="F129" s="70"/>
      <c r="G129" s="70"/>
      <c r="H129" s="70"/>
      <c r="I129" s="70"/>
      <c r="J129" s="70"/>
      <c r="K129" s="70"/>
      <c r="L129" s="70"/>
      <c r="M129" s="70"/>
      <c r="N129" s="2"/>
      <c r="AJ129" s="18"/>
    </row>
    <row r="130" spans="1:36" x14ac:dyDescent="0.25">
      <c r="A130" s="49"/>
      <c r="B130" s="49"/>
      <c r="C130" s="70"/>
      <c r="D130" s="70"/>
      <c r="E130" s="70"/>
      <c r="F130" s="70"/>
      <c r="G130" s="70"/>
      <c r="H130" s="70"/>
      <c r="I130" s="70"/>
      <c r="J130" s="70"/>
      <c r="K130" s="70"/>
      <c r="L130" s="70"/>
      <c r="M130" s="70"/>
      <c r="N130" s="2"/>
      <c r="AJ130" s="18"/>
    </row>
    <row r="131" spans="1:36" x14ac:dyDescent="0.25">
      <c r="A131" s="49"/>
      <c r="B131" s="49"/>
      <c r="C131" s="70"/>
      <c r="D131" s="70"/>
      <c r="E131" s="70"/>
      <c r="F131" s="70"/>
      <c r="G131" s="70"/>
      <c r="H131" s="70"/>
      <c r="I131" s="70"/>
      <c r="J131" s="70"/>
      <c r="K131" s="70"/>
      <c r="L131" s="70"/>
      <c r="M131" s="70"/>
      <c r="N131" s="2"/>
      <c r="AJ131" s="18"/>
    </row>
    <row r="132" spans="1:36" x14ac:dyDescent="0.25">
      <c r="AJ132" s="18"/>
    </row>
    <row r="133" spans="1:36" ht="15.75" x14ac:dyDescent="0.25">
      <c r="A133" s="426" t="s">
        <v>1047</v>
      </c>
      <c r="B133" s="425" t="s">
        <v>12</v>
      </c>
      <c r="C133" s="425" t="s">
        <v>13</v>
      </c>
      <c r="D133" s="425" t="s">
        <v>14</v>
      </c>
      <c r="E133" s="397" t="s">
        <v>15</v>
      </c>
      <c r="F133" s="425" t="s">
        <v>16</v>
      </c>
      <c r="G133" s="425"/>
      <c r="H133" s="425" t="s">
        <v>17</v>
      </c>
      <c r="I133" s="425" t="s">
        <v>18</v>
      </c>
      <c r="J133" s="425" t="s">
        <v>19</v>
      </c>
      <c r="K133" s="452" t="s">
        <v>20</v>
      </c>
      <c r="L133" s="452"/>
      <c r="M133" s="425" t="s">
        <v>21</v>
      </c>
      <c r="N133" s="52"/>
      <c r="AJ133" s="18"/>
    </row>
    <row r="134" spans="1:36" ht="15.75" x14ac:dyDescent="0.25">
      <c r="A134" s="426"/>
      <c r="B134" s="425"/>
      <c r="C134" s="425"/>
      <c r="D134" s="425"/>
      <c r="E134" s="397"/>
      <c r="F134" s="56" t="s">
        <v>44</v>
      </c>
      <c r="G134" s="56" t="s">
        <v>45</v>
      </c>
      <c r="H134" s="425"/>
      <c r="I134" s="425"/>
      <c r="J134" s="425"/>
      <c r="K134" s="105" t="s">
        <v>46</v>
      </c>
      <c r="L134" s="105" t="s">
        <v>47</v>
      </c>
      <c r="M134" s="425"/>
      <c r="N134" s="2"/>
      <c r="AJ134" s="18"/>
    </row>
    <row r="135" spans="1:36" x14ac:dyDescent="0.25">
      <c r="A135" s="49"/>
      <c r="B135" s="49"/>
      <c r="C135" s="70"/>
      <c r="D135" s="70"/>
      <c r="E135" s="70"/>
      <c r="F135" s="70"/>
      <c r="G135" s="70"/>
      <c r="H135" s="70"/>
      <c r="I135" s="70"/>
      <c r="J135" s="67"/>
      <c r="K135" s="67"/>
      <c r="L135" s="67"/>
      <c r="M135" s="67"/>
      <c r="N135" s="2"/>
      <c r="AJ135" s="18"/>
    </row>
    <row r="136" spans="1:36" x14ac:dyDescent="0.25">
      <c r="A136" s="49"/>
      <c r="B136" s="49"/>
      <c r="C136" s="70"/>
      <c r="D136" s="70"/>
      <c r="E136" s="70"/>
      <c r="F136" s="70"/>
      <c r="G136" s="70"/>
      <c r="H136" s="70"/>
      <c r="I136" s="70"/>
      <c r="J136" s="70"/>
      <c r="K136" s="70"/>
      <c r="L136" s="70"/>
      <c r="M136" s="70"/>
      <c r="N136" s="2"/>
      <c r="AJ136" s="18"/>
    </row>
    <row r="137" spans="1:36" x14ac:dyDescent="0.25">
      <c r="A137" s="49"/>
      <c r="B137" s="49"/>
      <c r="C137" s="70"/>
      <c r="D137" s="70"/>
      <c r="E137" s="70"/>
      <c r="F137" s="70"/>
      <c r="G137" s="70"/>
      <c r="H137" s="70"/>
      <c r="I137" s="70"/>
      <c r="J137" s="70"/>
      <c r="K137" s="70"/>
      <c r="L137" s="70"/>
      <c r="M137" s="70"/>
      <c r="N137" s="2"/>
      <c r="AJ137" s="18"/>
    </row>
    <row r="138" spans="1:36" x14ac:dyDescent="0.25">
      <c r="A138" s="49"/>
      <c r="B138" s="49"/>
      <c r="C138" s="70"/>
      <c r="D138" s="70"/>
      <c r="E138" s="70"/>
      <c r="F138" s="70"/>
      <c r="G138" s="70"/>
      <c r="H138" s="70"/>
      <c r="I138" s="70"/>
      <c r="J138" s="70"/>
      <c r="K138" s="70"/>
      <c r="L138" s="70"/>
      <c r="M138" s="70"/>
      <c r="N138" s="2"/>
      <c r="AJ138" s="18"/>
    </row>
    <row r="139" spans="1:36" x14ac:dyDescent="0.25">
      <c r="A139" s="49"/>
      <c r="B139" s="49"/>
      <c r="C139" s="70"/>
      <c r="D139" s="70"/>
      <c r="E139" s="70"/>
      <c r="F139" s="70"/>
      <c r="G139" s="70"/>
      <c r="H139" s="70"/>
      <c r="I139" s="70"/>
      <c r="J139" s="70"/>
      <c r="K139" s="70"/>
      <c r="L139" s="70"/>
      <c r="M139" s="70"/>
      <c r="N139" s="2"/>
      <c r="AJ139" s="18"/>
    </row>
    <row r="140" spans="1:36" x14ac:dyDescent="0.25">
      <c r="A140" s="49"/>
      <c r="B140" s="49"/>
      <c r="C140" s="70"/>
      <c r="D140" s="70"/>
      <c r="E140" s="70"/>
      <c r="F140" s="70"/>
      <c r="G140" s="70"/>
      <c r="H140" s="70"/>
      <c r="I140" s="70"/>
      <c r="J140" s="70"/>
      <c r="K140" s="70"/>
      <c r="L140" s="70"/>
      <c r="M140" s="70"/>
      <c r="N140" s="2"/>
      <c r="AJ140" s="18"/>
    </row>
    <row r="141" spans="1:36" x14ac:dyDescent="0.25">
      <c r="A141" s="49"/>
      <c r="B141" s="49"/>
      <c r="C141" s="70"/>
      <c r="D141" s="70"/>
      <c r="E141" s="70"/>
      <c r="F141" s="70"/>
      <c r="G141" s="70"/>
      <c r="H141" s="70"/>
      <c r="I141" s="70"/>
      <c r="J141" s="70"/>
      <c r="K141" s="70"/>
      <c r="L141" s="70"/>
      <c r="M141" s="70"/>
      <c r="N141" s="2"/>
      <c r="AJ141" s="18"/>
    </row>
    <row r="142" spans="1:36" x14ac:dyDescent="0.25">
      <c r="A142" s="49"/>
      <c r="B142" s="49"/>
      <c r="C142" s="70"/>
      <c r="D142" s="70"/>
      <c r="E142" s="70"/>
      <c r="F142" s="70"/>
      <c r="G142" s="70"/>
      <c r="H142" s="70"/>
      <c r="I142" s="70"/>
      <c r="J142" s="70"/>
      <c r="K142" s="70"/>
      <c r="L142" s="70"/>
      <c r="M142" s="70"/>
      <c r="N142" s="2"/>
      <c r="AJ142" s="18"/>
    </row>
    <row r="143" spans="1:36" x14ac:dyDescent="0.25">
      <c r="A143" s="49"/>
      <c r="B143" s="49"/>
      <c r="C143" s="70"/>
      <c r="D143" s="70"/>
      <c r="E143" s="70"/>
      <c r="F143" s="70"/>
      <c r="G143" s="70"/>
      <c r="H143" s="70"/>
      <c r="I143" s="70"/>
      <c r="J143" s="70"/>
      <c r="K143" s="70"/>
      <c r="L143" s="70"/>
      <c r="M143" s="70"/>
      <c r="N143" s="2"/>
      <c r="AJ143" s="18"/>
    </row>
    <row r="144" spans="1:36" x14ac:dyDescent="0.25">
      <c r="A144" s="18"/>
      <c r="B144" s="18"/>
      <c r="C144" s="18"/>
      <c r="D144" s="18"/>
      <c r="E144" s="18"/>
      <c r="F144" s="18"/>
      <c r="G144" s="18"/>
      <c r="H144" s="18"/>
      <c r="I144" s="18"/>
      <c r="J144" s="18"/>
      <c r="K144" s="18"/>
      <c r="L144" s="18"/>
      <c r="M144" s="18"/>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18"/>
    </row>
    <row r="145" spans="1:36" x14ac:dyDescent="0.25">
      <c r="A145" s="18"/>
      <c r="B145" s="18"/>
      <c r="C145" s="18"/>
      <c r="D145" s="18"/>
      <c r="E145" s="18"/>
      <c r="F145" s="18"/>
      <c r="G145" s="18"/>
      <c r="H145" s="18"/>
      <c r="I145" s="18"/>
      <c r="J145" s="18"/>
      <c r="K145" s="18"/>
      <c r="L145" s="18"/>
      <c r="M145" s="18"/>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18"/>
    </row>
  </sheetData>
  <mergeCells count="94">
    <mergeCell ref="H9:H10"/>
    <mergeCell ref="B9:B10"/>
    <mergeCell ref="C9:C10"/>
    <mergeCell ref="D9:D10"/>
    <mergeCell ref="E9:E10"/>
    <mergeCell ref="F9:G9"/>
    <mergeCell ref="A1:AI1"/>
    <mergeCell ref="A2:AI2"/>
    <mergeCell ref="B4:G4"/>
    <mergeCell ref="B6:C6"/>
    <mergeCell ref="A8:M8"/>
    <mergeCell ref="N8:X8"/>
    <mergeCell ref="Y8:AI8"/>
    <mergeCell ref="AI9:AI10"/>
    <mergeCell ref="A11:A26"/>
    <mergeCell ref="AA9:AA10"/>
    <mergeCell ref="AB9:AB10"/>
    <mergeCell ref="AC9:AC10"/>
    <mergeCell ref="AD9:AD10"/>
    <mergeCell ref="AE9:AE10"/>
    <mergeCell ref="AF9:AF10"/>
    <mergeCell ref="U9:U10"/>
    <mergeCell ref="V9:V10"/>
    <mergeCell ref="W9:W10"/>
    <mergeCell ref="Y9:Y10"/>
    <mergeCell ref="Z9:Z10"/>
    <mergeCell ref="O9:O10"/>
    <mergeCell ref="P9:P10"/>
    <mergeCell ref="Q9:Q10"/>
    <mergeCell ref="A70:A83"/>
    <mergeCell ref="A84:A86"/>
    <mergeCell ref="A87:A89"/>
    <mergeCell ref="AG9:AG10"/>
    <mergeCell ref="AH9:AH10"/>
    <mergeCell ref="R9:R10"/>
    <mergeCell ref="S9:S10"/>
    <mergeCell ref="T9:T10"/>
    <mergeCell ref="I9:I10"/>
    <mergeCell ref="J9:J10"/>
    <mergeCell ref="K9:L9"/>
    <mergeCell ref="M9:M10"/>
    <mergeCell ref="X9:X10"/>
    <mergeCell ref="A27:A29"/>
    <mergeCell ref="N9:N10"/>
    <mergeCell ref="A9:A10"/>
    <mergeCell ref="M97:M98"/>
    <mergeCell ref="A97:A98"/>
    <mergeCell ref="B97:B98"/>
    <mergeCell ref="C97:C98"/>
    <mergeCell ref="D97:D98"/>
    <mergeCell ref="E97:E98"/>
    <mergeCell ref="K97:L97"/>
    <mergeCell ref="F109:G109"/>
    <mergeCell ref="F97:G97"/>
    <mergeCell ref="H97:H98"/>
    <mergeCell ref="I97:I98"/>
    <mergeCell ref="J97:J98"/>
    <mergeCell ref="A109:A110"/>
    <mergeCell ref="B109:B110"/>
    <mergeCell ref="C109:C110"/>
    <mergeCell ref="D109:D110"/>
    <mergeCell ref="E109:E110"/>
    <mergeCell ref="A121:A122"/>
    <mergeCell ref="B121:B122"/>
    <mergeCell ref="C121:C122"/>
    <mergeCell ref="D121:D122"/>
    <mergeCell ref="E121:E122"/>
    <mergeCell ref="K121:L121"/>
    <mergeCell ref="M121:M122"/>
    <mergeCell ref="H109:H110"/>
    <mergeCell ref="I109:I110"/>
    <mergeCell ref="J109:J110"/>
    <mergeCell ref="K109:L109"/>
    <mergeCell ref="M109:M110"/>
    <mergeCell ref="F121:G121"/>
    <mergeCell ref="H121:H122"/>
    <mergeCell ref="I121:I122"/>
    <mergeCell ref="J121:J122"/>
    <mergeCell ref="H133:H134"/>
    <mergeCell ref="I133:I134"/>
    <mergeCell ref="J133:J134"/>
    <mergeCell ref="K133:L133"/>
    <mergeCell ref="M133:M134"/>
    <mergeCell ref="A133:A134"/>
    <mergeCell ref="B133:B134"/>
    <mergeCell ref="C133:C134"/>
    <mergeCell ref="D133:D134"/>
    <mergeCell ref="E133:E134"/>
    <mergeCell ref="F133:G133"/>
    <mergeCell ref="A30:A42"/>
    <mergeCell ref="A43:A48"/>
    <mergeCell ref="A49:A53"/>
    <mergeCell ref="A54:A60"/>
    <mergeCell ref="A61:A69"/>
  </mergeCells>
  <conditionalFormatting sqref="N11:N89">
    <cfRule type="cellIs" dxfId="34" priority="7" stopIfTrue="1" operator="equal">
      <formula>"x"</formula>
    </cfRule>
  </conditionalFormatting>
  <conditionalFormatting sqref="O11:O89">
    <cfRule type="cellIs" dxfId="33" priority="6" operator="equal">
      <formula>"x"</formula>
    </cfRule>
  </conditionalFormatting>
  <conditionalFormatting sqref="P11:P89">
    <cfRule type="cellIs" dxfId="32" priority="5" operator="equal">
      <formula>"x"</formula>
    </cfRule>
  </conditionalFormatting>
  <conditionalFormatting sqref="Q11:Q89">
    <cfRule type="cellIs" dxfId="31" priority="4" stopIfTrue="1" operator="equal">
      <formula>"x"</formula>
    </cfRule>
  </conditionalFormatting>
  <conditionalFormatting sqref="R11:R89">
    <cfRule type="cellIs" dxfId="30" priority="3" operator="equal">
      <formula>"x"</formula>
    </cfRule>
  </conditionalFormatting>
  <conditionalFormatting sqref="S11:S89">
    <cfRule type="cellIs" dxfId="29" priority="64" stopIfTrue="1" operator="equal">
      <formula>$AN$7</formula>
    </cfRule>
    <cfRule type="cellIs" dxfId="28" priority="65" stopIfTrue="1" operator="equal">
      <formula>$AN$6</formula>
    </cfRule>
  </conditionalFormatting>
  <conditionalFormatting sqref="S84:S89">
    <cfRule type="cellIs" dxfId="27" priority="1" stopIfTrue="1" operator="equal">
      <formula>$AN$7</formula>
    </cfRule>
    <cfRule type="cellIs" dxfId="26" priority="2" stopIfTrue="1" operator="equal">
      <formula>$AN$6</formula>
    </cfRule>
  </conditionalFormatting>
  <conditionalFormatting sqref="AN6:AN7">
    <cfRule type="cellIs" dxfId="25" priority="72" stopIfTrue="1" operator="equal">
      <formula>$AN$6</formula>
    </cfRule>
  </conditionalFormatting>
  <dataValidations count="1">
    <dataValidation type="list" allowBlank="1" showInputMessage="1" showErrorMessage="1" sqref="S11:S89" xr:uid="{00000000-0002-0000-02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43"/>
  <sheetViews>
    <sheetView showGridLines="0" topLeftCell="L13" zoomScale="262" zoomScaleNormal="262" zoomScalePageLayoutView="70" workbookViewId="0">
      <selection activeCell="AE22" sqref="AE22"/>
    </sheetView>
  </sheetViews>
  <sheetFormatPr defaultColWidth="8.7109375" defaultRowHeight="15" x14ac:dyDescent="0.25"/>
  <cols>
    <col min="1" max="1" width="2.7109375" customWidth="1"/>
    <col min="2" max="2" width="3.71093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7109375" customWidth="1"/>
    <col min="26" max="26" width="0" hidden="1" customWidth="1"/>
    <col min="27" max="28" width="4.140625" hidden="1" customWidth="1"/>
    <col min="29" max="29" width="4.140625" customWidth="1"/>
  </cols>
  <sheetData>
    <row r="1" spans="1:28" x14ac:dyDescent="0.25">
      <c r="A1" s="11"/>
      <c r="B1" s="481" t="s">
        <v>0</v>
      </c>
      <c r="C1" s="481"/>
      <c r="D1" s="481"/>
      <c r="E1" s="481"/>
      <c r="F1" s="481"/>
      <c r="G1" s="481"/>
      <c r="H1" s="481"/>
      <c r="I1" s="481"/>
      <c r="J1" s="481"/>
      <c r="K1" s="481"/>
      <c r="L1" s="481"/>
      <c r="M1" s="481"/>
      <c r="N1" s="481"/>
      <c r="O1" s="481"/>
      <c r="P1" s="481"/>
      <c r="Q1" s="481"/>
      <c r="R1" s="481"/>
      <c r="S1" s="481"/>
      <c r="T1" s="481"/>
      <c r="U1" s="481"/>
      <c r="V1" s="481"/>
      <c r="W1" s="481"/>
      <c r="X1" s="11"/>
    </row>
    <row r="2" spans="1:28" s="15" customFormat="1" ht="21" customHeight="1" x14ac:dyDescent="0.25">
      <c r="A2" s="16"/>
      <c r="B2" s="481"/>
      <c r="C2" s="481"/>
      <c r="D2" s="481"/>
      <c r="E2" s="481"/>
      <c r="F2" s="481"/>
      <c r="G2" s="481"/>
      <c r="H2" s="481"/>
      <c r="I2" s="481"/>
      <c r="J2" s="481"/>
      <c r="K2" s="481"/>
      <c r="L2" s="481"/>
      <c r="M2" s="481"/>
      <c r="N2" s="481"/>
      <c r="O2" s="481"/>
      <c r="P2" s="481"/>
      <c r="Q2" s="481"/>
      <c r="R2" s="481"/>
      <c r="S2" s="481"/>
      <c r="T2" s="481"/>
      <c r="U2" s="481"/>
      <c r="V2" s="481"/>
      <c r="W2" s="481"/>
      <c r="X2" s="16"/>
    </row>
    <row r="3" spans="1:28" ht="33.75" customHeight="1" x14ac:dyDescent="0.35">
      <c r="A3" s="11"/>
      <c r="B3" s="487" t="str">
        <f>'Monitoria Anual - 2'!A2</f>
        <v>Inserir nome do PAN - completo e resumido, ex: "Plano de Ação Nacional para a Conservação dos Ambientes Coralíneos - PAN Corais"</v>
      </c>
      <c r="C3" s="487"/>
      <c r="D3" s="487"/>
      <c r="E3" s="487"/>
      <c r="F3" s="487"/>
      <c r="G3" s="487"/>
      <c r="H3" s="487"/>
      <c r="I3" s="487"/>
      <c r="J3" s="487"/>
      <c r="K3" s="487"/>
      <c r="L3" s="487"/>
      <c r="M3" s="487"/>
      <c r="N3" s="487"/>
      <c r="O3" s="487"/>
      <c r="P3" s="487"/>
      <c r="Q3" s="487"/>
      <c r="R3" s="487"/>
      <c r="S3" s="487"/>
      <c r="T3" s="487"/>
      <c r="U3" s="487"/>
      <c r="V3" s="487"/>
      <c r="W3" s="487"/>
      <c r="X3" s="11"/>
    </row>
    <row r="4" spans="1:28" x14ac:dyDescent="0.25">
      <c r="A4" s="11"/>
      <c r="J4" s="12"/>
      <c r="K4" s="12"/>
      <c r="L4" s="12"/>
      <c r="M4" s="12"/>
      <c r="N4" s="12"/>
      <c r="O4" s="12"/>
      <c r="X4" s="11"/>
    </row>
    <row r="5" spans="1:28" s="2" customFormat="1" ht="45" customHeight="1" x14ac:dyDescent="0.25">
      <c r="A5" s="18"/>
      <c r="B5" s="492" t="s">
        <v>1048</v>
      </c>
      <c r="C5" s="492"/>
      <c r="D5" s="407" t="str">
        <f>'Monitoria Anual - 2'!B4</f>
        <v>Salvar o</v>
      </c>
      <c r="E5" s="407"/>
      <c r="F5" s="407"/>
      <c r="G5" s="407"/>
      <c r="H5" s="407"/>
      <c r="I5" s="407"/>
      <c r="J5" s="407"/>
      <c r="K5" s="407"/>
      <c r="L5" s="407"/>
      <c r="M5" s="408"/>
      <c r="N5" s="13"/>
      <c r="O5" s="13"/>
      <c r="P5" s="13"/>
      <c r="Q5" s="13"/>
      <c r="R5" s="13"/>
      <c r="X5" s="18"/>
    </row>
    <row r="6" spans="1:28" x14ac:dyDescent="0.25">
      <c r="A6" s="11"/>
      <c r="J6" s="12"/>
      <c r="K6" s="12"/>
      <c r="L6" s="12"/>
      <c r="M6" s="12"/>
      <c r="N6" s="12"/>
      <c r="O6" s="12"/>
      <c r="X6" s="11"/>
    </row>
    <row r="7" spans="1:28" ht="26.25" customHeight="1" x14ac:dyDescent="0.25">
      <c r="A7" s="11"/>
      <c r="B7" s="492" t="s">
        <v>4</v>
      </c>
      <c r="C7" s="492"/>
      <c r="D7" s="482" t="str">
        <f>'Monitoria Anual - 2'!B6</f>
        <v>01/10/2016 - 04/10/2016 (virtual)</v>
      </c>
      <c r="E7" s="482"/>
      <c r="F7" s="482"/>
      <c r="G7" s="483"/>
      <c r="H7" s="2"/>
      <c r="I7" s="14"/>
      <c r="J7" s="12"/>
      <c r="K7" s="12"/>
      <c r="L7" s="12"/>
      <c r="M7" s="12"/>
      <c r="N7" s="12"/>
      <c r="O7" s="12"/>
      <c r="X7" s="11"/>
    </row>
    <row r="8" spans="1:28" x14ac:dyDescent="0.25">
      <c r="A8" s="11"/>
      <c r="X8" s="11"/>
    </row>
    <row r="9" spans="1:28" ht="31.5" customHeight="1" x14ac:dyDescent="0.25">
      <c r="A9" s="11"/>
      <c r="B9" s="481" t="s">
        <v>1049</v>
      </c>
      <c r="C9" s="481"/>
      <c r="D9" s="481"/>
      <c r="E9" s="481"/>
      <c r="F9" s="481"/>
      <c r="G9" s="481"/>
      <c r="H9" s="481"/>
      <c r="I9" s="481"/>
      <c r="J9" s="481"/>
      <c r="K9" s="481"/>
      <c r="L9" s="481"/>
      <c r="M9" s="481"/>
      <c r="N9" s="481"/>
      <c r="O9" s="481"/>
      <c r="P9" s="481"/>
      <c r="Q9" s="481"/>
      <c r="R9" s="481"/>
      <c r="S9" s="481"/>
      <c r="T9" s="481"/>
      <c r="U9" s="481"/>
      <c r="V9" s="481"/>
      <c r="W9" s="481"/>
      <c r="X9" s="11"/>
    </row>
    <row r="10" spans="1:28" x14ac:dyDescent="0.25">
      <c r="A10" s="11"/>
      <c r="G10" s="10"/>
      <c r="H10" s="10"/>
      <c r="I10" s="10"/>
      <c r="X10" s="11"/>
    </row>
    <row r="11" spans="1:28" ht="15.75" x14ac:dyDescent="0.25">
      <c r="A11" s="11"/>
      <c r="B11" s="482" t="s">
        <v>1050</v>
      </c>
      <c r="C11" s="483"/>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488"/>
      <c r="G12" s="488"/>
      <c r="H12" s="72"/>
      <c r="X12" s="11"/>
    </row>
    <row r="13" spans="1:28" ht="33.75" customHeight="1" thickBot="1" x14ac:dyDescent="0.3">
      <c r="A13" s="11"/>
      <c r="C13" s="489" t="s">
        <v>1051</v>
      </c>
      <c r="D13" s="490"/>
      <c r="E13" s="490"/>
      <c r="F13" s="490"/>
      <c r="G13" s="491"/>
      <c r="H13" s="3"/>
      <c r="X13" s="11"/>
    </row>
    <row r="14" spans="1:28" s="2" customFormat="1" ht="34.5" customHeight="1" thickBot="1" x14ac:dyDescent="0.3">
      <c r="A14" s="18"/>
      <c r="C14" s="26" t="s">
        <v>1052</v>
      </c>
      <c r="D14" s="7" t="s">
        <v>1053</v>
      </c>
      <c r="E14" s="8" t="s">
        <v>1054</v>
      </c>
      <c r="F14" s="7" t="s">
        <v>1055</v>
      </c>
      <c r="G14" s="9" t="s">
        <v>1054</v>
      </c>
      <c r="H14" s="6"/>
      <c r="X14" s="18"/>
    </row>
    <row r="15" spans="1:28" ht="15.75" x14ac:dyDescent="0.25">
      <c r="A15" s="11"/>
      <c r="C15" s="87" t="s">
        <v>1056</v>
      </c>
      <c r="D15" s="97"/>
      <c r="E15" s="98"/>
      <c r="F15" s="94">
        <f>COUNTA('Monitoria Anual - 2'!S11:S928)</f>
        <v>1</v>
      </c>
      <c r="G15" s="27">
        <f t="shared" ref="G15:G21" si="0">F15/$F$22</f>
        <v>1.2658227848101266E-2</v>
      </c>
      <c r="H15" s="4"/>
      <c r="X15" s="11"/>
    </row>
    <row r="16" spans="1:28" ht="15.75" x14ac:dyDescent="0.25">
      <c r="A16" s="11"/>
      <c r="C16" s="88" t="s">
        <v>1057</v>
      </c>
      <c r="D16" s="99">
        <f>COUNTA('Monitoria Anual - 2'!N11:N928)</f>
        <v>2</v>
      </c>
      <c r="E16" s="29">
        <f>D16/$D$22</f>
        <v>2.564102564102564E-2</v>
      </c>
      <c r="F16" s="95">
        <f>D16-AB16</f>
        <v>2</v>
      </c>
      <c r="G16" s="29">
        <f t="shared" si="0"/>
        <v>2.5316455696202531E-2</v>
      </c>
      <c r="H16" s="4"/>
      <c r="X16" s="11"/>
      <c r="Z16">
        <f>COUNTIFS('Monitoria Anual - 2'!N:N,"x",'Monitoria Anual - 2'!S:S,"Excluída")</f>
        <v>0</v>
      </c>
      <c r="AA16">
        <f>COUNTIFS('Monitoria Anual - 2'!N:N,"x",'Monitoria Anual - 2'!S:S,"Agrupada")</f>
        <v>0</v>
      </c>
      <c r="AB16">
        <f>Z16+AA16</f>
        <v>0</v>
      </c>
    </row>
    <row r="17" spans="1:28" ht="15.75" x14ac:dyDescent="0.25">
      <c r="A17" s="11"/>
      <c r="C17" s="89" t="s">
        <v>1058</v>
      </c>
      <c r="D17" s="99">
        <f>COUNTA('Monitoria Anual - 2'!O11:O928)</f>
        <v>15</v>
      </c>
      <c r="E17" s="29">
        <f>D17/$D$22</f>
        <v>0.19230769230769232</v>
      </c>
      <c r="F17" s="95">
        <f>D17-AB17</f>
        <v>15</v>
      </c>
      <c r="G17" s="29">
        <f t="shared" si="0"/>
        <v>0.189873417721519</v>
      </c>
      <c r="H17" s="4"/>
      <c r="X17" s="11"/>
      <c r="Z17">
        <f t="array" ref="Z17">COUNTIFS('Monitoria Anual - 2'!O:O,"x",'Monitoria Anual - 2'!S:S,"Excluída")</f>
        <v>0</v>
      </c>
      <c r="AA17">
        <f t="array" ref="AA17">COUNTIFS('Monitoria Anual - 2'!O:O,"x",'Monitoria Anual - 2'!S:S,"Agrupada")</f>
        <v>0</v>
      </c>
      <c r="AB17">
        <f>Z17+AA17</f>
        <v>0</v>
      </c>
    </row>
    <row r="18" spans="1:28" ht="15.75" x14ac:dyDescent="0.25">
      <c r="A18" s="11"/>
      <c r="C18" s="90" t="s">
        <v>1059</v>
      </c>
      <c r="D18" s="99">
        <f>COUNTA('Monitoria Anual - 2'!P11:P928)</f>
        <v>31</v>
      </c>
      <c r="E18" s="29">
        <f>D18/$D$22</f>
        <v>0.39743589743589741</v>
      </c>
      <c r="F18" s="95">
        <f>D18-AB18</f>
        <v>31</v>
      </c>
      <c r="G18" s="29">
        <f t="shared" si="0"/>
        <v>0.39240506329113922</v>
      </c>
      <c r="H18" s="4"/>
      <c r="X18" s="11"/>
      <c r="Z18">
        <f t="array" ref="Z18">COUNTIFS('Monitoria Anual - 2'!P:P,"x",'Monitoria Anual - 2'!S:S,"Excluída")</f>
        <v>0</v>
      </c>
      <c r="AA18">
        <f t="array" ref="AA18">COUNTIFS('Monitoria Anual - 2'!P:P,"x",'Monitoria Anual - 2'!S:S,"Agrupada")</f>
        <v>0</v>
      </c>
      <c r="AB18">
        <f>Z18+AA18</f>
        <v>0</v>
      </c>
    </row>
    <row r="19" spans="1:28" ht="15.75" x14ac:dyDescent="0.25">
      <c r="A19" s="11"/>
      <c r="C19" s="91" t="s">
        <v>1060</v>
      </c>
      <c r="D19" s="99">
        <f>COUNTA('Monitoria Anual - 2'!Q11:Q928)</f>
        <v>28</v>
      </c>
      <c r="E19" s="29">
        <f>D19/$D$22</f>
        <v>0.35897435897435898</v>
      </c>
      <c r="F19" s="95">
        <f t="shared" ref="F19:F20" si="1">D19-AB19</f>
        <v>28</v>
      </c>
      <c r="G19" s="29">
        <f t="shared" si="0"/>
        <v>0.35443037974683544</v>
      </c>
      <c r="H19" s="4"/>
      <c r="X19" s="11"/>
      <c r="Z19">
        <f t="array" ref="Z19">COUNTIFS('Monitoria Anual - 2'!Q:Q,"x",'Monitoria Anual - 2'!S:S,"Excluída")</f>
        <v>0</v>
      </c>
      <c r="AA19">
        <f t="array" ref="AA19">COUNTIFS('Monitoria Anual - 2'!Q:Q,"x",'Monitoria Anual - 2'!S:S,"Agrupada")</f>
        <v>0</v>
      </c>
      <c r="AB19">
        <f>Z19+AA19</f>
        <v>0</v>
      </c>
    </row>
    <row r="20" spans="1:28" ht="15.75" x14ac:dyDescent="0.25">
      <c r="A20" s="11"/>
      <c r="C20" s="92" t="s">
        <v>1061</v>
      </c>
      <c r="D20" s="99">
        <f>COUNTA('Monitoria Anual - 2'!R11:R928)</f>
        <v>2</v>
      </c>
      <c r="E20" s="29">
        <f>D20/$D$22</f>
        <v>2.564102564102564E-2</v>
      </c>
      <c r="F20" s="95">
        <f t="shared" si="1"/>
        <v>2</v>
      </c>
      <c r="G20" s="29">
        <f t="shared" si="0"/>
        <v>2.5316455696202531E-2</v>
      </c>
      <c r="H20" s="4"/>
      <c r="X20" s="11"/>
      <c r="Z20">
        <f t="array" ref="Z20">COUNTIFS('Monitoria Anual - 2'!R:R,"x",'Monitoria Anual - 2'!S:S,"Excluída")</f>
        <v>0</v>
      </c>
      <c r="AA20">
        <f t="array" ref="AA20">COUNTIFS('Monitoria Anual - 2'!R:R,"x",'Monitoria Anual - 2'!S:S,"Agrupada")</f>
        <v>0</v>
      </c>
      <c r="AB20">
        <f>Z20+AA20</f>
        <v>0</v>
      </c>
    </row>
    <row r="21" spans="1:28" ht="16.5" thickBot="1" x14ac:dyDescent="0.3">
      <c r="A21" s="11"/>
      <c r="C21" s="93" t="s">
        <v>1062</v>
      </c>
      <c r="D21" s="100"/>
      <c r="E21" s="101"/>
      <c r="F21" s="96">
        <f>'Monitoria Anual - 2'!C95</f>
        <v>1</v>
      </c>
      <c r="G21" s="30">
        <f t="shared" si="0"/>
        <v>1.2658227848101266E-2</v>
      </c>
      <c r="H21" s="4"/>
      <c r="X21" s="11"/>
    </row>
    <row r="22" spans="1:28" ht="16.5" thickBot="1" x14ac:dyDescent="0.3">
      <c r="A22" s="11"/>
      <c r="C22" s="102" t="s">
        <v>1063</v>
      </c>
      <c r="D22" s="104">
        <f>SUM(D16:D20)</f>
        <v>78</v>
      </c>
      <c r="E22" s="32">
        <f>SUM(E15:E21)</f>
        <v>1</v>
      </c>
      <c r="F22" s="103">
        <f>SUM(F16:F21)</f>
        <v>79</v>
      </c>
      <c r="G22" s="32">
        <f>SUM(G16:G21)</f>
        <v>1</v>
      </c>
      <c r="H22" s="4"/>
      <c r="X22" s="11"/>
    </row>
    <row r="23" spans="1:28" ht="15.75" thickBot="1" x14ac:dyDescent="0.3">
      <c r="A23" s="11"/>
      <c r="C23" s="82" t="s">
        <v>1064</v>
      </c>
      <c r="D23" s="484">
        <f>COUNTIF('Monitoria Anual - 2'!S11:S928,"Agrupada")</f>
        <v>0</v>
      </c>
      <c r="E23" s="485"/>
      <c r="F23" s="485"/>
      <c r="G23" s="486"/>
      <c r="H23" s="5"/>
      <c r="X23" s="11"/>
    </row>
    <row r="24" spans="1:28" ht="15.75" thickBot="1" x14ac:dyDescent="0.3">
      <c r="A24" s="11"/>
      <c r="C24" s="81" t="s">
        <v>1065</v>
      </c>
      <c r="D24" s="484">
        <f>COUNTIF('Monitoria Anual - 2'!S11:S90,"Excluída")</f>
        <v>1</v>
      </c>
      <c r="E24" s="485"/>
      <c r="F24" s="485"/>
      <c r="G24" s="486"/>
      <c r="X24" s="11"/>
    </row>
    <row r="25" spans="1:28" x14ac:dyDescent="0.25">
      <c r="A25" s="11"/>
      <c r="X25" s="11"/>
    </row>
    <row r="26" spans="1:28" x14ac:dyDescent="0.25">
      <c r="A26" s="11"/>
      <c r="X26" s="11"/>
    </row>
    <row r="27" spans="1:28" ht="15.75" x14ac:dyDescent="0.25">
      <c r="A27" s="11"/>
      <c r="B27" s="482" t="s">
        <v>1066</v>
      </c>
      <c r="C27" s="483"/>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1067</v>
      </c>
      <c r="D29" s="75">
        <f>COUNTA('Monitoria Anual - 2'!A11:A89)</f>
        <v>10</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6" t="s">
        <v>1068</v>
      </c>
      <c r="D31" s="86" t="s">
        <v>1069</v>
      </c>
      <c r="E31" s="19"/>
      <c r="F31" s="20"/>
      <c r="G31" s="21"/>
      <c r="H31" s="23"/>
      <c r="I31" s="24"/>
      <c r="J31" s="25"/>
      <c r="W31" s="1"/>
      <c r="X31" s="11"/>
    </row>
    <row r="32" spans="1:28" x14ac:dyDescent="0.25">
      <c r="A32" s="11"/>
      <c r="C32" s="83" t="s">
        <v>1070</v>
      </c>
      <c r="D32" s="107">
        <f>SUM(F32:J32)</f>
        <v>15</v>
      </c>
      <c r="E32" s="34">
        <f>COUNTA('Monitoria Anual - 2'!S11:S26)</f>
        <v>1</v>
      </c>
      <c r="F32" s="73">
        <f>COUNTA('Monitoria Anual - 2'!N11:N26)</f>
        <v>0</v>
      </c>
      <c r="G32" s="73">
        <f>COUNTA('Monitoria Anual - 2'!O11:O26)</f>
        <v>4</v>
      </c>
      <c r="H32" s="73">
        <f>COUNTA('Monitoria Anual - 2'!P11:P26)</f>
        <v>8</v>
      </c>
      <c r="I32" s="73">
        <f>COUNTA('Monitoria Anual - 2'!Q11:Q26)</f>
        <v>2</v>
      </c>
      <c r="J32" s="74">
        <f>COUNTA('Monitoria Anual - 2'!R11:R26)</f>
        <v>1</v>
      </c>
      <c r="W32" s="1"/>
      <c r="X32" s="11"/>
    </row>
    <row r="33" spans="1:24" x14ac:dyDescent="0.25">
      <c r="A33" s="11"/>
      <c r="C33" s="84" t="s">
        <v>1071</v>
      </c>
      <c r="D33" s="83">
        <f>SUM(F33:J33)</f>
        <v>3</v>
      </c>
      <c r="E33" s="35">
        <f>COUNTA('Monitoria Anual - 2'!S27:S29)</f>
        <v>0</v>
      </c>
      <c r="F33" s="36">
        <f>COUNTA('Monitoria Anual - 2'!N27:N29)</f>
        <v>0</v>
      </c>
      <c r="G33" s="36">
        <f>COUNTA('Monitoria Anual - 2'!O27:O29)</f>
        <v>1</v>
      </c>
      <c r="H33" s="36">
        <f>COUNTA('Monitoria Anual - 2'!P27:P29)</f>
        <v>1</v>
      </c>
      <c r="I33" s="36">
        <f>COUNTA('Monitoria Anual - 2'!Q27:Q29)</f>
        <v>1</v>
      </c>
      <c r="J33" s="37">
        <f>COUNTA('Monitoria Anual - 2'!R27:R29)</f>
        <v>0</v>
      </c>
      <c r="W33" s="1"/>
      <c r="X33" s="11"/>
    </row>
    <row r="34" spans="1:24" x14ac:dyDescent="0.25">
      <c r="A34" s="11"/>
      <c r="C34" s="84" t="s">
        <v>1072</v>
      </c>
      <c r="D34" s="83">
        <f t="shared" ref="D34:D41" si="2">SUM(F34:J34)</f>
        <v>13</v>
      </c>
      <c r="E34" s="35">
        <f>COUNTA('Monitoria Anual - 2'!S30:S42)</f>
        <v>0</v>
      </c>
      <c r="F34" s="36">
        <f>COUNTA('Monitoria Anual - 2'!N30:N42)</f>
        <v>0</v>
      </c>
      <c r="G34" s="36">
        <f>COUNTA('Monitoria Anual - 2'!O30:O42)</f>
        <v>3</v>
      </c>
      <c r="H34" s="36">
        <f>COUNTA('Monitoria Anual - 2'!P30:P42)</f>
        <v>6</v>
      </c>
      <c r="I34" s="36">
        <f>COUNTA('Monitoria Anual - 2'!Q30:Q42)</f>
        <v>4</v>
      </c>
      <c r="J34" s="37">
        <f>COUNTA('Monitoria Anual - 2'!R30:R42)</f>
        <v>0</v>
      </c>
      <c r="W34" s="1"/>
      <c r="X34" s="11"/>
    </row>
    <row r="35" spans="1:24" x14ac:dyDescent="0.25">
      <c r="A35" s="11"/>
      <c r="C35" s="84" t="s">
        <v>1073</v>
      </c>
      <c r="D35" s="83">
        <f t="shared" si="2"/>
        <v>6</v>
      </c>
      <c r="E35" s="35">
        <f>COUNTA('Monitoria Anual - 2'!S43:S48)</f>
        <v>0</v>
      </c>
      <c r="F35" s="36">
        <f>COUNTA('Monitoria Anual - 2'!N43:N48)</f>
        <v>0</v>
      </c>
      <c r="G35" s="36">
        <f>COUNTA('Monitoria Anual - 2'!O43:O48)</f>
        <v>1</v>
      </c>
      <c r="H35" s="36">
        <f>COUNTA('Monitoria Anual - 2'!P43:P48)</f>
        <v>3</v>
      </c>
      <c r="I35" s="36">
        <f>COUNTA('Monitoria Anual - 2'!Q43:Q48)</f>
        <v>1</v>
      </c>
      <c r="J35" s="37">
        <f>COUNTA('Monitoria Anual - 2'!R43:R48)</f>
        <v>1</v>
      </c>
      <c r="W35" s="1"/>
      <c r="X35" s="11"/>
    </row>
    <row r="36" spans="1:24" x14ac:dyDescent="0.25">
      <c r="A36" s="11"/>
      <c r="C36" s="84" t="s">
        <v>1074</v>
      </c>
      <c r="D36" s="83">
        <f t="shared" si="2"/>
        <v>5</v>
      </c>
      <c r="E36" s="35">
        <f>COUNTA('Monitoria Anual - 2'!S49:S53)</f>
        <v>0</v>
      </c>
      <c r="F36" s="36">
        <f>COUNTA('Monitoria Anual - 2'!N49:N53)</f>
        <v>1</v>
      </c>
      <c r="G36" s="36">
        <f>COUNTA('Monitoria Anual - 2'!O49:O53)</f>
        <v>0</v>
      </c>
      <c r="H36" s="36">
        <f>COUNTA('Monitoria Anual - 2'!P49:P53)</f>
        <v>0</v>
      </c>
      <c r="I36" s="36">
        <f>COUNTA('Monitoria Anual - 2'!Q49:Q53)</f>
        <v>4</v>
      </c>
      <c r="J36" s="37">
        <f>COUNTA('Monitoria Anual - 2'!R49:R53)</f>
        <v>0</v>
      </c>
      <c r="W36" s="1"/>
      <c r="X36" s="11"/>
    </row>
    <row r="37" spans="1:24" x14ac:dyDescent="0.25">
      <c r="A37" s="11"/>
      <c r="C37" s="84" t="s">
        <v>1075</v>
      </c>
      <c r="D37" s="83">
        <f t="shared" si="2"/>
        <v>7</v>
      </c>
      <c r="E37" s="35">
        <f>COUNTA('Monitoria Anual - 2'!S54:S60)</f>
        <v>0</v>
      </c>
      <c r="F37" s="36">
        <f>COUNTA('Monitoria Anual - 2'!N54:N60)</f>
        <v>0</v>
      </c>
      <c r="G37" s="36">
        <f>COUNTA('Monitoria Anual - 2'!O54:O60)</f>
        <v>1</v>
      </c>
      <c r="H37" s="36">
        <f>COUNTA('Monitoria Anual - 2'!P54:P60)</f>
        <v>4</v>
      </c>
      <c r="I37" s="36">
        <f>COUNTA('Monitoria Anual - 2'!Q54:Q60)</f>
        <v>2</v>
      </c>
      <c r="J37" s="37">
        <f>COUNTA('Monitoria Anual - 2'!R54:R60)</f>
        <v>0</v>
      </c>
      <c r="W37" s="1"/>
      <c r="X37" s="11"/>
    </row>
    <row r="38" spans="1:24" x14ac:dyDescent="0.25">
      <c r="A38" s="11"/>
      <c r="C38" s="84" t="s">
        <v>1076</v>
      </c>
      <c r="D38" s="83">
        <f t="shared" si="2"/>
        <v>9</v>
      </c>
      <c r="E38" s="35">
        <f>COUNTA('Monitoria Anual - 2'!S61:S69)</f>
        <v>0</v>
      </c>
      <c r="F38" s="36">
        <f>COUNTA('Monitoria Anual - 2'!N61:N69)</f>
        <v>0</v>
      </c>
      <c r="G38" s="36">
        <f>COUNTA('Monitoria Anual - 2'!O61:O69)</f>
        <v>0</v>
      </c>
      <c r="H38" s="36">
        <f>COUNTA('Monitoria Anual - 2'!P61:P69)</f>
        <v>0</v>
      </c>
      <c r="I38" s="36">
        <f>COUNTA('Monitoria Anual - 2'!Q61:Q69)</f>
        <v>9</v>
      </c>
      <c r="J38" s="37">
        <f>COUNTA('Monitoria Anual - 2'!R61:R69)</f>
        <v>0</v>
      </c>
      <c r="W38" s="1"/>
      <c r="X38" s="11"/>
    </row>
    <row r="39" spans="1:24" x14ac:dyDescent="0.25">
      <c r="A39" s="11"/>
      <c r="C39" s="84" t="s">
        <v>1077</v>
      </c>
      <c r="D39" s="83">
        <f t="shared" si="2"/>
        <v>14</v>
      </c>
      <c r="E39" s="35">
        <f>COUNTA('Monitoria Anual - 2'!S70:S83)</f>
        <v>0</v>
      </c>
      <c r="F39" s="36">
        <f>COUNTA('Monitoria Anual - 2'!N70:N83)</f>
        <v>1</v>
      </c>
      <c r="G39" s="36">
        <f>COUNTA('Monitoria Anual - 2'!O70:O83)</f>
        <v>3</v>
      </c>
      <c r="H39" s="36">
        <f>COUNTA('Monitoria Anual - 2'!P70:P83)</f>
        <v>6</v>
      </c>
      <c r="I39" s="36">
        <f>COUNTA('Monitoria Anual - 2'!Q70:Q83)</f>
        <v>4</v>
      </c>
      <c r="J39" s="37">
        <f>COUNTA('Monitoria Anual - 2'!R70:R83)</f>
        <v>0</v>
      </c>
      <c r="W39" s="1"/>
      <c r="X39" s="11"/>
    </row>
    <row r="40" spans="1:24" x14ac:dyDescent="0.25">
      <c r="A40" s="11"/>
      <c r="C40" s="84" t="s">
        <v>1078</v>
      </c>
      <c r="D40" s="83">
        <f t="shared" si="2"/>
        <v>3</v>
      </c>
      <c r="E40" s="35">
        <f>COUNTA('Monitoria Anual - 2'!S84:S86)</f>
        <v>0</v>
      </c>
      <c r="F40" s="36">
        <f>COUNTA('Monitoria Anual - 2'!N84:N86)</f>
        <v>0</v>
      </c>
      <c r="G40" s="36">
        <f>COUNTA('Monitoria Anual - 2'!O84:O86)</f>
        <v>2</v>
      </c>
      <c r="H40" s="36">
        <f>COUNTA('Monitoria Anual - 2'!P84:P86)</f>
        <v>1</v>
      </c>
      <c r="I40" s="36">
        <f>COUNTA('Monitoria Anual - 2'!Q84:Q86)</f>
        <v>0</v>
      </c>
      <c r="J40" s="37">
        <f>COUNTA('Monitoria Anual - 2'!R84:R86)</f>
        <v>0</v>
      </c>
      <c r="W40" s="1"/>
      <c r="X40" s="11"/>
    </row>
    <row r="41" spans="1:24" ht="15.75" thickBot="1" x14ac:dyDescent="0.3">
      <c r="A41" s="11"/>
      <c r="C41" s="85" t="s">
        <v>1079</v>
      </c>
      <c r="D41" s="108">
        <f t="shared" si="2"/>
        <v>3</v>
      </c>
      <c r="E41" s="38">
        <f>COUNTA('Monitoria Anual - 2'!S87:S89)</f>
        <v>0</v>
      </c>
      <c r="F41" s="39">
        <f>COUNTA('Monitoria Anual - 2'!N87:N89)</f>
        <v>0</v>
      </c>
      <c r="G41" s="39">
        <f>COUNTA('Monitoria Anual - 2'!O87:O89)</f>
        <v>0</v>
      </c>
      <c r="H41" s="39">
        <f>COUNTA('Monitoria Anual - 2'!P87:P89)</f>
        <v>2</v>
      </c>
      <c r="I41" s="39">
        <f>COUNTA('Monitoria Anual - 2'!Q87:Q89)</f>
        <v>1</v>
      </c>
      <c r="J41" s="40">
        <f>COUNTA('Monitoria Anual - 2'!R87:R89)</f>
        <v>0</v>
      </c>
      <c r="W41" s="1"/>
      <c r="X41" s="11"/>
    </row>
    <row r="42" spans="1:24" x14ac:dyDescent="0.25">
      <c r="A42" s="11"/>
      <c r="X42" s="11"/>
    </row>
    <row r="43" spans="1:24"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sheetData>
  <sheetProtection algorithmName="SHA-512" hashValue="Z2SX38Y22E1WP4V0KtNIP4y20cfrMfOndzfr7nrGSDINS9i7dMg67GL+nrWZNHWBpCODFkJi2iZjLaol93eFFw==" saltValue="5PUE9BvrWYNqIfWrW339qA==" spinCount="100000"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24"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46"/>
  <sheetViews>
    <sheetView showGridLines="0" zoomScale="70" zoomScaleNormal="70" workbookViewId="0">
      <pane xSplit="13" ySplit="10" topLeftCell="Q30" activePane="bottomRight" state="frozen"/>
      <selection pane="topRight" activeCell="N1" sqref="N1"/>
      <selection pane="bottomLeft" activeCell="A11" sqref="A11"/>
      <selection pane="bottomRight" activeCell="Q30" sqref="Q30"/>
    </sheetView>
  </sheetViews>
  <sheetFormatPr defaultColWidth="8.7109375" defaultRowHeight="15" x14ac:dyDescent="0.25"/>
  <cols>
    <col min="1" max="1" width="40.5703125" style="65" hidden="1" customWidth="1"/>
    <col min="2" max="2" width="26.7109375" style="65" customWidth="1"/>
    <col min="3" max="3" width="177.5703125" style="65" hidden="1" customWidth="1"/>
    <col min="4" max="4" width="128.140625" style="65" hidden="1" customWidth="1"/>
    <col min="5" max="5" width="108" style="65" hidden="1" customWidth="1"/>
    <col min="6" max="6" width="11" style="200" hidden="1" customWidth="1"/>
    <col min="7" max="7" width="33.85546875" style="200" customWidth="1"/>
    <col min="8" max="8" width="12.28515625" style="65" customWidth="1"/>
    <col min="9" max="9" width="15.5703125" style="65" customWidth="1"/>
    <col min="10" max="10" width="14.28515625" style="65" customWidth="1"/>
    <col min="11" max="11" width="14.42578125" style="65" customWidth="1"/>
    <col min="12" max="12" width="9.28515625" style="65" customWidth="1"/>
    <col min="13" max="13" width="18.85546875" style="65" customWidth="1"/>
    <col min="14" max="33" width="10.7109375" style="65" customWidth="1"/>
    <col min="34" max="34" width="2" style="65" customWidth="1"/>
    <col min="35" max="35" width="22.5703125" style="65" customWidth="1"/>
    <col min="36" max="36" width="7" style="62" customWidth="1"/>
    <col min="37" max="39" width="8.7109375" style="65"/>
    <col min="40" max="40" width="9.42578125" style="65" bestFit="1" customWidth="1"/>
    <col min="41" max="16384" width="8.7109375" style="65"/>
  </cols>
  <sheetData>
    <row r="1" spans="1:40" ht="20.25" customHeight="1" x14ac:dyDescent="0.25">
      <c r="A1" s="539" t="s">
        <v>0</v>
      </c>
      <c r="B1" s="539"/>
      <c r="C1" s="539"/>
      <c r="D1" s="539"/>
      <c r="E1" s="539"/>
      <c r="F1" s="539"/>
      <c r="G1" s="539"/>
      <c r="H1" s="539"/>
      <c r="I1" s="539"/>
      <c r="J1" s="539"/>
      <c r="K1" s="539"/>
      <c r="L1" s="539"/>
      <c r="M1" s="539"/>
      <c r="N1" s="539"/>
      <c r="O1" s="539"/>
      <c r="P1" s="539"/>
      <c r="Q1" s="539"/>
      <c r="R1" s="539"/>
      <c r="S1" s="539"/>
      <c r="T1" s="539"/>
      <c r="U1" s="539"/>
      <c r="V1" s="539"/>
      <c r="W1" s="539"/>
      <c r="X1" s="539"/>
      <c r="Y1" s="539"/>
      <c r="Z1" s="539"/>
      <c r="AA1" s="539"/>
      <c r="AB1" s="539"/>
      <c r="AC1" s="539"/>
      <c r="AD1" s="539"/>
      <c r="AE1" s="539"/>
      <c r="AF1" s="539"/>
      <c r="AG1" s="539"/>
      <c r="AH1" s="539"/>
      <c r="AI1" s="539"/>
    </row>
    <row r="2" spans="1:40" ht="33.75" customHeight="1" x14ac:dyDescent="0.25">
      <c r="A2" s="540" t="s">
        <v>1</v>
      </c>
      <c r="B2" s="540"/>
      <c r="C2" s="540"/>
      <c r="D2" s="540"/>
      <c r="E2" s="540"/>
      <c r="F2" s="540"/>
      <c r="G2" s="540"/>
      <c r="H2" s="540"/>
      <c r="I2" s="540"/>
      <c r="J2" s="540"/>
      <c r="K2" s="540"/>
      <c r="L2" s="540"/>
      <c r="M2" s="540"/>
      <c r="N2" s="540"/>
      <c r="O2" s="540"/>
      <c r="P2" s="540"/>
      <c r="Q2" s="540"/>
      <c r="R2" s="540"/>
      <c r="S2" s="540"/>
      <c r="T2" s="540"/>
      <c r="U2" s="540"/>
      <c r="V2" s="540"/>
      <c r="W2" s="540"/>
      <c r="X2" s="540"/>
      <c r="Y2" s="540"/>
      <c r="Z2" s="540"/>
      <c r="AA2" s="540"/>
      <c r="AB2" s="540"/>
      <c r="AC2" s="540"/>
      <c r="AD2" s="540"/>
      <c r="AE2" s="540"/>
      <c r="AF2" s="540"/>
      <c r="AG2" s="540"/>
      <c r="AH2" s="540"/>
      <c r="AI2" s="540"/>
    </row>
    <row r="4" spans="1:40" ht="37.5" customHeight="1" x14ac:dyDescent="0.25">
      <c r="A4" s="208" t="s">
        <v>2</v>
      </c>
      <c r="B4" s="544" t="s">
        <v>3</v>
      </c>
      <c r="C4" s="544"/>
      <c r="D4" s="544"/>
      <c r="E4" s="544"/>
      <c r="F4" s="544"/>
      <c r="G4" s="544"/>
      <c r="H4" s="544"/>
      <c r="I4" s="544"/>
      <c r="J4" s="544"/>
      <c r="K4" s="544"/>
      <c r="L4" s="544"/>
      <c r="M4" s="544"/>
      <c r="N4" s="544"/>
      <c r="O4" s="544"/>
      <c r="P4" s="544"/>
      <c r="Q4" s="544"/>
      <c r="R4" s="544"/>
      <c r="S4" s="544"/>
      <c r="T4" s="544"/>
    </row>
    <row r="5" spans="1:40" ht="7.5" customHeight="1" x14ac:dyDescent="0.25"/>
    <row r="6" spans="1:40" ht="27" customHeight="1" x14ac:dyDescent="0.25">
      <c r="A6" s="208" t="s">
        <v>4</v>
      </c>
      <c r="B6" s="545" t="s">
        <v>1622</v>
      </c>
      <c r="C6" s="545"/>
      <c r="D6" s="545"/>
      <c r="E6" s="545"/>
      <c r="F6" s="545"/>
      <c r="G6" s="545"/>
      <c r="H6" s="545"/>
      <c r="I6" s="545"/>
      <c r="J6" s="545"/>
      <c r="K6" s="545"/>
      <c r="L6" s="545"/>
      <c r="M6" s="545"/>
      <c r="N6" s="545"/>
      <c r="O6" s="545"/>
      <c r="P6" s="545"/>
      <c r="Q6" s="545"/>
      <c r="R6" s="545"/>
      <c r="S6" s="545"/>
      <c r="T6" s="545"/>
      <c r="AN6" s="65" t="s">
        <v>6</v>
      </c>
    </row>
    <row r="7" spans="1:40" hidden="1" x14ac:dyDescent="0.25">
      <c r="AN7" s="185" t="s">
        <v>7</v>
      </c>
    </row>
    <row r="8" spans="1:40" ht="16.5" hidden="1" customHeight="1" x14ac:dyDescent="0.25">
      <c r="A8" s="411" t="s">
        <v>8</v>
      </c>
      <c r="B8" s="412"/>
      <c r="C8" s="412"/>
      <c r="D8" s="412"/>
      <c r="E8" s="412"/>
      <c r="F8" s="412"/>
      <c r="G8" s="412"/>
      <c r="H8" s="412"/>
      <c r="I8" s="412"/>
      <c r="J8" s="412"/>
      <c r="K8" s="412"/>
      <c r="L8" s="412"/>
      <c r="M8" s="413"/>
      <c r="N8" s="414" t="s">
        <v>9</v>
      </c>
      <c r="O8" s="415"/>
      <c r="P8" s="415"/>
      <c r="Q8" s="415"/>
      <c r="R8" s="415"/>
      <c r="S8" s="415"/>
      <c r="T8" s="415"/>
      <c r="U8" s="415"/>
      <c r="V8" s="415"/>
      <c r="W8" s="415"/>
      <c r="X8" s="416"/>
      <c r="Y8" s="541" t="s">
        <v>10</v>
      </c>
      <c r="Z8" s="542"/>
      <c r="AA8" s="542"/>
      <c r="AB8" s="542"/>
      <c r="AC8" s="542"/>
      <c r="AD8" s="542"/>
      <c r="AE8" s="542"/>
      <c r="AF8" s="542"/>
      <c r="AG8" s="542"/>
      <c r="AH8" s="542"/>
      <c r="AI8" s="543"/>
    </row>
    <row r="9" spans="1:40" s="200" customFormat="1" ht="12" customHeight="1" x14ac:dyDescent="0.25">
      <c r="A9" s="531" t="s">
        <v>11</v>
      </c>
      <c r="B9" s="533" t="s">
        <v>12</v>
      </c>
      <c r="C9" s="533" t="s">
        <v>13</v>
      </c>
      <c r="D9" s="533" t="s">
        <v>14</v>
      </c>
      <c r="E9" s="533" t="s">
        <v>15</v>
      </c>
      <c r="F9" s="535" t="s">
        <v>16</v>
      </c>
      <c r="G9" s="536"/>
      <c r="H9" s="533" t="s">
        <v>17</v>
      </c>
      <c r="I9" s="533" t="s">
        <v>18</v>
      </c>
      <c r="J9" s="533" t="s">
        <v>19</v>
      </c>
      <c r="K9" s="537" t="s">
        <v>20</v>
      </c>
      <c r="L9" s="538"/>
      <c r="M9" s="533" t="s">
        <v>21</v>
      </c>
      <c r="N9" s="529" t="s">
        <v>22</v>
      </c>
      <c r="O9" s="519" t="s">
        <v>23</v>
      </c>
      <c r="P9" s="521" t="s">
        <v>24</v>
      </c>
      <c r="Q9" s="523" t="s">
        <v>25</v>
      </c>
      <c r="R9" s="525" t="s">
        <v>26</v>
      </c>
      <c r="S9" s="527" t="s">
        <v>27</v>
      </c>
      <c r="T9" s="513" t="s">
        <v>28</v>
      </c>
      <c r="U9" s="513" t="s">
        <v>29</v>
      </c>
      <c r="V9" s="513" t="s">
        <v>30</v>
      </c>
      <c r="W9" s="513" t="s">
        <v>31</v>
      </c>
      <c r="X9" s="515" t="s">
        <v>32</v>
      </c>
      <c r="Y9" s="517" t="s">
        <v>33</v>
      </c>
      <c r="Z9" s="509" t="s">
        <v>34</v>
      </c>
      <c r="AA9" s="509" t="s">
        <v>35</v>
      </c>
      <c r="AB9" s="509" t="s">
        <v>36</v>
      </c>
      <c r="AC9" s="509" t="s">
        <v>37</v>
      </c>
      <c r="AD9" s="509" t="s">
        <v>38</v>
      </c>
      <c r="AE9" s="509" t="s">
        <v>39</v>
      </c>
      <c r="AF9" s="509" t="s">
        <v>40</v>
      </c>
      <c r="AG9" s="509" t="s">
        <v>41</v>
      </c>
      <c r="AH9" s="509" t="s">
        <v>42</v>
      </c>
      <c r="AI9" s="511" t="s">
        <v>43</v>
      </c>
      <c r="AJ9" s="207"/>
    </row>
    <row r="10" spans="1:40" s="200" customFormat="1" ht="10.9" customHeight="1" x14ac:dyDescent="0.25">
      <c r="A10" s="532"/>
      <c r="B10" s="534"/>
      <c r="C10" s="534"/>
      <c r="D10" s="534"/>
      <c r="E10" s="534"/>
      <c r="F10" s="201" t="s">
        <v>44</v>
      </c>
      <c r="G10" s="201" t="s">
        <v>45</v>
      </c>
      <c r="H10" s="534"/>
      <c r="I10" s="534"/>
      <c r="J10" s="534"/>
      <c r="K10" s="209" t="s">
        <v>46</v>
      </c>
      <c r="L10" s="209" t="s">
        <v>47</v>
      </c>
      <c r="M10" s="534"/>
      <c r="N10" s="530"/>
      <c r="O10" s="520"/>
      <c r="P10" s="522"/>
      <c r="Q10" s="524"/>
      <c r="R10" s="526"/>
      <c r="S10" s="528"/>
      <c r="T10" s="514"/>
      <c r="U10" s="514"/>
      <c r="V10" s="514"/>
      <c r="W10" s="514"/>
      <c r="X10" s="516"/>
      <c r="Y10" s="518"/>
      <c r="Z10" s="510"/>
      <c r="AA10" s="510"/>
      <c r="AB10" s="510"/>
      <c r="AC10" s="510"/>
      <c r="AD10" s="510"/>
      <c r="AE10" s="510"/>
      <c r="AF10" s="510"/>
      <c r="AG10" s="510"/>
      <c r="AH10" s="510"/>
      <c r="AI10" s="512"/>
      <c r="AJ10" s="207"/>
    </row>
    <row r="11" spans="1:40" s="220" customFormat="1" ht="131.25" customHeight="1" x14ac:dyDescent="0.25">
      <c r="A11" s="403" t="s">
        <v>48</v>
      </c>
      <c r="B11" s="210" t="s">
        <v>49</v>
      </c>
      <c r="C11" s="211" t="s">
        <v>1623</v>
      </c>
      <c r="D11" s="212" t="s">
        <v>51</v>
      </c>
      <c r="E11" s="212" t="s">
        <v>52</v>
      </c>
      <c r="F11" s="213">
        <v>43678</v>
      </c>
      <c r="G11" s="213">
        <v>44743</v>
      </c>
      <c r="H11" s="214" t="s">
        <v>53</v>
      </c>
      <c r="I11" s="215">
        <v>100000</v>
      </c>
      <c r="J11" s="238" t="s">
        <v>1083</v>
      </c>
      <c r="K11" s="214" t="s">
        <v>55</v>
      </c>
      <c r="L11" s="214" t="s">
        <v>56</v>
      </c>
      <c r="M11" s="212" t="s">
        <v>57</v>
      </c>
      <c r="N11" s="216"/>
      <c r="O11" s="217" t="s">
        <v>58</v>
      </c>
      <c r="P11" s="216"/>
      <c r="Q11" s="216"/>
      <c r="R11" s="216"/>
      <c r="S11" s="218"/>
      <c r="T11" s="216" t="s">
        <v>1624</v>
      </c>
      <c r="U11" s="216" t="s">
        <v>1625</v>
      </c>
      <c r="V11" s="216" t="s">
        <v>1626</v>
      </c>
      <c r="W11" s="216" t="s">
        <v>1627</v>
      </c>
      <c r="X11" s="216" t="s">
        <v>1628</v>
      </c>
      <c r="Y11" s="216"/>
      <c r="Z11" s="216"/>
      <c r="AA11" s="216"/>
      <c r="AB11" s="216"/>
      <c r="AC11" s="221">
        <v>45474</v>
      </c>
      <c r="AD11" s="216"/>
      <c r="AE11" s="216"/>
      <c r="AF11" s="216"/>
      <c r="AG11" s="216"/>
      <c r="AH11" s="216"/>
      <c r="AI11" s="337" t="s">
        <v>1628</v>
      </c>
      <c r="AJ11" s="219"/>
    </row>
    <row r="12" spans="1:40" ht="51.75" customHeight="1" x14ac:dyDescent="0.25">
      <c r="A12" s="402"/>
      <c r="B12" s="165" t="s">
        <v>64</v>
      </c>
      <c r="C12" s="116" t="s">
        <v>65</v>
      </c>
      <c r="D12" s="117" t="s">
        <v>66</v>
      </c>
      <c r="E12" s="117" t="s">
        <v>67</v>
      </c>
      <c r="F12" s="202">
        <v>43678</v>
      </c>
      <c r="G12" s="202">
        <v>45474</v>
      </c>
      <c r="H12" s="117" t="s">
        <v>68</v>
      </c>
      <c r="I12" s="120">
        <v>6200000</v>
      </c>
      <c r="J12" s="117" t="s">
        <v>1629</v>
      </c>
      <c r="K12" s="117" t="s">
        <v>1089</v>
      </c>
      <c r="L12" s="117" t="s">
        <v>71</v>
      </c>
      <c r="M12" s="117" t="s">
        <v>1090</v>
      </c>
      <c r="N12" s="184"/>
      <c r="O12" s="184"/>
      <c r="P12" s="184"/>
      <c r="Q12" s="184" t="s">
        <v>58</v>
      </c>
      <c r="R12" s="184"/>
      <c r="S12" s="186"/>
      <c r="T12" s="160" t="s">
        <v>1630</v>
      </c>
      <c r="U12" s="179" t="s">
        <v>1631</v>
      </c>
      <c r="V12" s="179"/>
      <c r="W12" s="179" t="s">
        <v>1632</v>
      </c>
      <c r="X12" s="179" t="s">
        <v>1633</v>
      </c>
      <c r="Y12" s="179"/>
      <c r="Z12" s="179"/>
      <c r="AA12" s="179"/>
      <c r="AB12" s="179"/>
      <c r="AC12" s="179"/>
      <c r="AD12" s="179"/>
      <c r="AE12" s="179"/>
      <c r="AF12" s="179"/>
      <c r="AG12" s="179"/>
      <c r="AH12" s="179"/>
      <c r="AI12" s="337" t="s">
        <v>1633</v>
      </c>
    </row>
    <row r="13" spans="1:40" s="249" customFormat="1" ht="51.75" customHeight="1" x14ac:dyDescent="0.25">
      <c r="A13" s="402"/>
      <c r="B13" s="239" t="s">
        <v>79</v>
      </c>
      <c r="C13" s="240" t="s">
        <v>1634</v>
      </c>
      <c r="D13" s="241" t="s">
        <v>1635</v>
      </c>
      <c r="E13" s="241" t="s">
        <v>82</v>
      </c>
      <c r="F13" s="242">
        <v>43678</v>
      </c>
      <c r="G13" s="242">
        <v>45474</v>
      </c>
      <c r="H13" s="241" t="s">
        <v>1097</v>
      </c>
      <c r="I13" s="243">
        <v>50000</v>
      </c>
      <c r="J13" s="244" t="s">
        <v>1636</v>
      </c>
      <c r="K13" s="244" t="s">
        <v>85</v>
      </c>
      <c r="L13" s="244" t="s">
        <v>86</v>
      </c>
      <c r="M13" s="241" t="s">
        <v>1637</v>
      </c>
      <c r="N13" s="245"/>
      <c r="O13" s="245"/>
      <c r="P13" s="245" t="s">
        <v>58</v>
      </c>
      <c r="Q13" s="245"/>
      <c r="R13" s="245"/>
      <c r="S13" s="246"/>
      <c r="T13" s="247" t="s">
        <v>1638</v>
      </c>
      <c r="U13" s="247"/>
      <c r="V13" s="247"/>
      <c r="W13" s="247"/>
      <c r="X13" s="247" t="s">
        <v>1639</v>
      </c>
      <c r="Y13" s="247"/>
      <c r="Z13" s="247"/>
      <c r="AA13" s="247"/>
      <c r="AB13" s="247"/>
      <c r="AC13" s="247"/>
      <c r="AD13" s="247"/>
      <c r="AE13" s="247"/>
      <c r="AF13" s="247"/>
      <c r="AG13" s="247"/>
      <c r="AH13" s="247"/>
      <c r="AI13" s="337" t="s">
        <v>1639</v>
      </c>
      <c r="AJ13" s="248"/>
    </row>
    <row r="14" spans="1:40" ht="51.75" customHeight="1" x14ac:dyDescent="0.25">
      <c r="A14" s="402"/>
      <c r="B14" s="165" t="s">
        <v>92</v>
      </c>
      <c r="C14" s="116" t="s">
        <v>1108</v>
      </c>
      <c r="D14" s="117" t="s">
        <v>94</v>
      </c>
      <c r="E14" s="117" t="s">
        <v>95</v>
      </c>
      <c r="F14" s="202">
        <v>43678</v>
      </c>
      <c r="G14" s="202">
        <v>45474</v>
      </c>
      <c r="H14" s="117" t="s">
        <v>96</v>
      </c>
      <c r="I14" s="120">
        <v>25000</v>
      </c>
      <c r="J14" s="119" t="s">
        <v>163</v>
      </c>
      <c r="K14" s="119" t="s">
        <v>98</v>
      </c>
      <c r="L14" s="119" t="s">
        <v>98</v>
      </c>
      <c r="M14" s="117" t="s">
        <v>1109</v>
      </c>
      <c r="N14" s="184"/>
      <c r="O14" s="184"/>
      <c r="P14" s="184" t="s">
        <v>58</v>
      </c>
      <c r="Q14" s="184"/>
      <c r="R14" s="184"/>
      <c r="S14" s="186"/>
      <c r="T14" s="179" t="s">
        <v>1640</v>
      </c>
      <c r="U14" s="179" t="s">
        <v>1641</v>
      </c>
      <c r="V14" s="179" t="s">
        <v>1642</v>
      </c>
      <c r="W14" s="179" t="s">
        <v>96</v>
      </c>
      <c r="X14" s="179" t="s">
        <v>1643</v>
      </c>
      <c r="Y14" s="179"/>
      <c r="Z14" s="179"/>
      <c r="AA14" s="179"/>
      <c r="AB14" s="179"/>
      <c r="AC14" s="179"/>
      <c r="AD14" s="179"/>
      <c r="AE14" s="179"/>
      <c r="AF14" s="179"/>
      <c r="AG14" s="179"/>
      <c r="AH14" s="179"/>
      <c r="AI14" s="337" t="s">
        <v>1643</v>
      </c>
    </row>
    <row r="15" spans="1:40" s="163" customFormat="1" ht="51.75" customHeight="1" x14ac:dyDescent="0.25">
      <c r="A15" s="402"/>
      <c r="B15" s="173" t="s">
        <v>104</v>
      </c>
      <c r="C15" s="116" t="s">
        <v>1113</v>
      </c>
      <c r="D15" s="117" t="s">
        <v>1644</v>
      </c>
      <c r="E15" s="117" t="s">
        <v>107</v>
      </c>
      <c r="F15" s="202">
        <v>43678</v>
      </c>
      <c r="G15" s="202">
        <v>45474</v>
      </c>
      <c r="H15" s="119" t="s">
        <v>53</v>
      </c>
      <c r="I15" s="120">
        <v>5000</v>
      </c>
      <c r="J15" s="119" t="s">
        <v>1114</v>
      </c>
      <c r="K15" s="119" t="s">
        <v>109</v>
      </c>
      <c r="L15" s="119" t="s">
        <v>71</v>
      </c>
      <c r="M15" s="117" t="s">
        <v>114</v>
      </c>
      <c r="N15" s="158"/>
      <c r="O15" s="158" t="s">
        <v>58</v>
      </c>
      <c r="P15" s="158"/>
      <c r="Q15" s="158"/>
      <c r="R15" s="158"/>
      <c r="S15" s="198"/>
      <c r="T15" s="160" t="s">
        <v>1645</v>
      </c>
      <c r="U15" s="160"/>
      <c r="V15" s="160" t="s">
        <v>1645</v>
      </c>
      <c r="W15" s="160" t="s">
        <v>53</v>
      </c>
      <c r="X15" s="160" t="s">
        <v>1646</v>
      </c>
      <c r="Y15" s="160"/>
      <c r="Z15" s="160"/>
      <c r="AA15" s="160"/>
      <c r="AB15" s="160"/>
      <c r="AC15" s="160"/>
      <c r="AD15" s="160"/>
      <c r="AE15" s="160"/>
      <c r="AF15" s="160" t="s">
        <v>1647</v>
      </c>
      <c r="AG15" s="160"/>
      <c r="AH15" s="160"/>
      <c r="AI15" s="337" t="s">
        <v>1646</v>
      </c>
      <c r="AJ15" s="199"/>
    </row>
    <row r="16" spans="1:40" ht="51.75" customHeight="1" x14ac:dyDescent="0.25">
      <c r="A16" s="402"/>
      <c r="B16" s="165" t="s">
        <v>115</v>
      </c>
      <c r="C16" s="116" t="s">
        <v>116</v>
      </c>
      <c r="D16" s="117" t="s">
        <v>1120</v>
      </c>
      <c r="E16" s="117" t="s">
        <v>118</v>
      </c>
      <c r="F16" s="202">
        <v>43678</v>
      </c>
      <c r="G16" s="202">
        <v>45474</v>
      </c>
      <c r="H16" s="117" t="s">
        <v>119</v>
      </c>
      <c r="I16" s="121">
        <v>500000</v>
      </c>
      <c r="J16" s="119" t="s">
        <v>1121</v>
      </c>
      <c r="K16" s="122" t="s">
        <v>1122</v>
      </c>
      <c r="L16" s="122" t="s">
        <v>123</v>
      </c>
      <c r="M16" s="117" t="s">
        <v>1123</v>
      </c>
      <c r="N16" s="184"/>
      <c r="O16" s="184"/>
      <c r="P16" s="184" t="s">
        <v>58</v>
      </c>
      <c r="Q16" s="184"/>
      <c r="R16" s="184"/>
      <c r="S16" s="186"/>
      <c r="T16" s="179" t="s">
        <v>1648</v>
      </c>
      <c r="U16" s="179" t="s">
        <v>1649</v>
      </c>
      <c r="V16" s="179" t="s">
        <v>1650</v>
      </c>
      <c r="W16" s="179" t="s">
        <v>1651</v>
      </c>
      <c r="X16" s="179"/>
      <c r="Y16" s="179"/>
      <c r="Z16" s="179"/>
      <c r="AA16" s="179"/>
      <c r="AB16" s="179"/>
      <c r="AC16" s="179"/>
      <c r="AD16" s="179"/>
      <c r="AE16" s="179"/>
      <c r="AF16" s="179"/>
      <c r="AG16" s="179"/>
      <c r="AH16" s="179"/>
      <c r="AI16" s="337">
        <v>0</v>
      </c>
    </row>
    <row r="17" spans="1:36" ht="51.75" customHeight="1" x14ac:dyDescent="0.25">
      <c r="A17" s="402"/>
      <c r="B17" s="165" t="s">
        <v>133</v>
      </c>
      <c r="C17" s="116" t="s">
        <v>134</v>
      </c>
      <c r="D17" s="117" t="s">
        <v>135</v>
      </c>
      <c r="E17" s="117" t="s">
        <v>136</v>
      </c>
      <c r="F17" s="202">
        <v>43678</v>
      </c>
      <c r="G17" s="202">
        <v>44378</v>
      </c>
      <c r="H17" s="117" t="s">
        <v>1097</v>
      </c>
      <c r="I17" s="120">
        <v>50000</v>
      </c>
      <c r="J17" s="119" t="s">
        <v>1127</v>
      </c>
      <c r="K17" s="119" t="s">
        <v>138</v>
      </c>
      <c r="L17" s="119" t="s">
        <v>86</v>
      </c>
      <c r="M17" s="117" t="s">
        <v>139</v>
      </c>
      <c r="N17" s="184"/>
      <c r="O17" s="184" t="s">
        <v>58</v>
      </c>
      <c r="P17" s="184"/>
      <c r="Q17" s="184"/>
      <c r="R17" s="184"/>
      <c r="S17" s="186"/>
      <c r="T17" s="179" t="s">
        <v>1652</v>
      </c>
      <c r="U17" s="160" t="s">
        <v>1653</v>
      </c>
      <c r="V17" s="179" t="s">
        <v>1654</v>
      </c>
      <c r="W17" s="179" t="s">
        <v>1655</v>
      </c>
      <c r="X17" s="179" t="s">
        <v>1656</v>
      </c>
      <c r="Y17" s="179"/>
      <c r="Z17" s="179"/>
      <c r="AA17" s="179"/>
      <c r="AB17" s="179"/>
      <c r="AC17" s="222">
        <v>45474</v>
      </c>
      <c r="AD17" s="179"/>
      <c r="AE17" s="179"/>
      <c r="AF17" s="179"/>
      <c r="AG17" s="179"/>
      <c r="AH17" s="179"/>
      <c r="AI17" s="337" t="s">
        <v>1656</v>
      </c>
    </row>
    <row r="18" spans="1:36" ht="51.75" customHeight="1" x14ac:dyDescent="0.25">
      <c r="A18" s="402"/>
      <c r="B18" s="165" t="s">
        <v>144</v>
      </c>
      <c r="C18" s="116" t="s">
        <v>145</v>
      </c>
      <c r="D18" s="117" t="s">
        <v>146</v>
      </c>
      <c r="E18" s="117" t="s">
        <v>147</v>
      </c>
      <c r="F18" s="202">
        <v>44197</v>
      </c>
      <c r="G18" s="202">
        <v>45474</v>
      </c>
      <c r="H18" s="117" t="s">
        <v>1131</v>
      </c>
      <c r="I18" s="120">
        <v>4000000</v>
      </c>
      <c r="J18" s="119" t="s">
        <v>1657</v>
      </c>
      <c r="K18" s="119" t="s">
        <v>150</v>
      </c>
      <c r="L18" s="119" t="s">
        <v>151</v>
      </c>
      <c r="M18" s="117" t="s">
        <v>1133</v>
      </c>
      <c r="N18" s="184"/>
      <c r="O18" s="184"/>
      <c r="P18" s="184"/>
      <c r="Q18" s="184" t="s">
        <v>58</v>
      </c>
      <c r="R18" s="184"/>
      <c r="S18" s="186"/>
      <c r="T18" s="179" t="s">
        <v>1658</v>
      </c>
      <c r="U18" s="179" t="s">
        <v>1659</v>
      </c>
      <c r="V18" s="179"/>
      <c r="W18" s="179" t="s">
        <v>1660</v>
      </c>
      <c r="X18" s="197"/>
      <c r="Y18" s="179"/>
      <c r="Z18" s="179"/>
      <c r="AA18" s="179"/>
      <c r="AB18" s="179"/>
      <c r="AC18" s="179"/>
      <c r="AD18" s="179"/>
      <c r="AE18" s="179"/>
      <c r="AF18" s="179"/>
      <c r="AG18" s="179"/>
      <c r="AH18" s="119" t="s">
        <v>1661</v>
      </c>
      <c r="AI18" s="337">
        <v>0</v>
      </c>
    </row>
    <row r="19" spans="1:36" s="163" customFormat="1" ht="51.75" customHeight="1" x14ac:dyDescent="0.25">
      <c r="A19" s="402"/>
      <c r="B19" s="173" t="s">
        <v>159</v>
      </c>
      <c r="C19" s="116" t="s">
        <v>160</v>
      </c>
      <c r="D19" s="117" t="s">
        <v>161</v>
      </c>
      <c r="E19" s="117" t="s">
        <v>162</v>
      </c>
      <c r="F19" s="202">
        <v>43678</v>
      </c>
      <c r="G19" s="202">
        <v>45474</v>
      </c>
      <c r="H19" s="117" t="s">
        <v>163</v>
      </c>
      <c r="I19" s="120">
        <v>60000</v>
      </c>
      <c r="J19" s="119" t="s">
        <v>1662</v>
      </c>
      <c r="K19" s="119" t="s">
        <v>1663</v>
      </c>
      <c r="L19" s="119" t="s">
        <v>166</v>
      </c>
      <c r="M19" s="117" t="s">
        <v>1138</v>
      </c>
      <c r="N19" s="158"/>
      <c r="O19" s="158"/>
      <c r="P19" s="158"/>
      <c r="Q19" s="158" t="s">
        <v>58</v>
      </c>
      <c r="R19" s="158"/>
      <c r="S19" s="198"/>
      <c r="T19" s="160" t="s">
        <v>1664</v>
      </c>
      <c r="U19" s="160" t="s">
        <v>1665</v>
      </c>
      <c r="V19" s="160"/>
      <c r="W19" s="160"/>
      <c r="X19" s="160" t="s">
        <v>1666</v>
      </c>
      <c r="Y19" s="160"/>
      <c r="Z19" s="160"/>
      <c r="AA19" s="160"/>
      <c r="AB19" s="160"/>
      <c r="AC19" s="160"/>
      <c r="AD19" s="160" t="s">
        <v>1667</v>
      </c>
      <c r="AE19" s="160"/>
      <c r="AF19" s="160"/>
      <c r="AG19" s="160"/>
      <c r="AH19" s="160"/>
      <c r="AI19" s="337" t="s">
        <v>1666</v>
      </c>
      <c r="AJ19" s="199"/>
    </row>
    <row r="20" spans="1:36" ht="98.25" customHeight="1" x14ac:dyDescent="0.25">
      <c r="A20" s="402"/>
      <c r="B20" s="165" t="s">
        <v>174</v>
      </c>
      <c r="C20" s="116" t="s">
        <v>1146</v>
      </c>
      <c r="D20" s="117" t="s">
        <v>1668</v>
      </c>
      <c r="E20" s="117" t="s">
        <v>1669</v>
      </c>
      <c r="F20" s="202">
        <v>43678</v>
      </c>
      <c r="G20" s="202">
        <v>45474</v>
      </c>
      <c r="H20" s="117" t="s">
        <v>1097</v>
      </c>
      <c r="I20" s="120">
        <v>1000000</v>
      </c>
      <c r="J20" s="119" t="s">
        <v>1147</v>
      </c>
      <c r="K20" s="119" t="s">
        <v>138</v>
      </c>
      <c r="L20" s="119" t="s">
        <v>86</v>
      </c>
      <c r="M20" s="117" t="s">
        <v>1148</v>
      </c>
      <c r="N20" s="184"/>
      <c r="O20" s="184"/>
      <c r="P20" s="184"/>
      <c r="Q20" s="184" t="s">
        <v>58</v>
      </c>
      <c r="R20" s="184"/>
      <c r="S20" s="186"/>
      <c r="T20" s="179" t="s">
        <v>1670</v>
      </c>
      <c r="U20" s="179" t="s">
        <v>1671</v>
      </c>
      <c r="V20" s="247"/>
      <c r="W20" s="179" t="s">
        <v>1655</v>
      </c>
      <c r="X20" s="179" t="s">
        <v>1672</v>
      </c>
      <c r="Y20" s="179"/>
      <c r="Z20" s="179"/>
      <c r="AA20" s="179"/>
      <c r="AB20" s="179"/>
      <c r="AC20" s="179"/>
      <c r="AD20" s="179"/>
      <c r="AE20" s="179"/>
      <c r="AF20" s="179"/>
      <c r="AG20" s="179"/>
      <c r="AH20" s="179"/>
      <c r="AI20" s="337" t="s">
        <v>1672</v>
      </c>
    </row>
    <row r="21" spans="1:36" s="163" customFormat="1" ht="51.75" customHeight="1" x14ac:dyDescent="0.25">
      <c r="A21" s="402"/>
      <c r="B21" s="173" t="s">
        <v>186</v>
      </c>
      <c r="C21" s="116" t="s">
        <v>187</v>
      </c>
      <c r="D21" s="117" t="s">
        <v>1673</v>
      </c>
      <c r="E21" s="117" t="s">
        <v>189</v>
      </c>
      <c r="F21" s="202">
        <v>44197</v>
      </c>
      <c r="G21" s="202">
        <v>45474</v>
      </c>
      <c r="H21" s="117" t="s">
        <v>1131</v>
      </c>
      <c r="I21" s="120">
        <v>8000</v>
      </c>
      <c r="J21" s="119" t="s">
        <v>1154</v>
      </c>
      <c r="K21" s="119" t="s">
        <v>150</v>
      </c>
      <c r="L21" s="119" t="s">
        <v>166</v>
      </c>
      <c r="M21" s="117" t="s">
        <v>1674</v>
      </c>
      <c r="N21" s="158"/>
      <c r="O21" s="158"/>
      <c r="P21" s="158" t="s">
        <v>58</v>
      </c>
      <c r="Q21" s="158"/>
      <c r="R21" s="158"/>
      <c r="S21" s="198"/>
      <c r="T21" s="160" t="s">
        <v>1675</v>
      </c>
      <c r="U21" s="160"/>
      <c r="V21" s="160" t="s">
        <v>1676</v>
      </c>
      <c r="W21" s="160"/>
      <c r="X21" s="160" t="s">
        <v>1677</v>
      </c>
      <c r="Y21" s="160"/>
      <c r="Z21" s="160"/>
      <c r="AA21" s="160"/>
      <c r="AB21" s="160"/>
      <c r="AC21" s="160"/>
      <c r="AD21" s="160"/>
      <c r="AE21" s="160"/>
      <c r="AF21" s="160"/>
      <c r="AG21" s="160"/>
      <c r="AH21" s="160"/>
      <c r="AI21" s="337" t="s">
        <v>1677</v>
      </c>
      <c r="AJ21" s="199"/>
    </row>
    <row r="22" spans="1:36" ht="51.75" customHeight="1" x14ac:dyDescent="0.25">
      <c r="A22" s="402"/>
      <c r="B22" s="165" t="s">
        <v>198</v>
      </c>
      <c r="C22" s="223" t="s">
        <v>199</v>
      </c>
      <c r="D22" s="136" t="s">
        <v>200</v>
      </c>
      <c r="E22" s="136" t="s">
        <v>201</v>
      </c>
      <c r="F22" s="224">
        <v>43678</v>
      </c>
      <c r="G22" s="224">
        <v>45474</v>
      </c>
      <c r="H22" s="136" t="s">
        <v>1163</v>
      </c>
      <c r="I22" s="137">
        <v>75000</v>
      </c>
      <c r="J22" s="138" t="s">
        <v>1678</v>
      </c>
      <c r="K22" s="138" t="s">
        <v>1165</v>
      </c>
      <c r="L22" s="138" t="s">
        <v>205</v>
      </c>
      <c r="M22" s="136" t="s">
        <v>1172</v>
      </c>
      <c r="N22" s="184"/>
      <c r="O22" s="184"/>
      <c r="P22" s="184"/>
      <c r="Q22" s="184" t="s">
        <v>58</v>
      </c>
      <c r="R22" s="184"/>
      <c r="S22" s="186"/>
      <c r="T22" s="179" t="s">
        <v>1679</v>
      </c>
      <c r="U22" s="179" t="s">
        <v>1680</v>
      </c>
      <c r="V22" s="179"/>
      <c r="W22" s="179" t="s">
        <v>1681</v>
      </c>
      <c r="X22" s="179"/>
      <c r="Y22" s="179"/>
      <c r="Z22" s="179"/>
      <c r="AA22" s="179"/>
      <c r="AB22" s="179"/>
      <c r="AC22" s="179"/>
      <c r="AD22" s="179"/>
      <c r="AE22" s="179"/>
      <c r="AF22" s="179"/>
      <c r="AG22" s="179"/>
      <c r="AH22" s="179"/>
      <c r="AI22" s="337">
        <v>0</v>
      </c>
    </row>
    <row r="23" spans="1:36" s="235" customFormat="1" ht="51.75" customHeight="1" x14ac:dyDescent="0.25">
      <c r="A23" s="402"/>
      <c r="B23" s="225" t="s">
        <v>213</v>
      </c>
      <c r="C23" s="226" t="s">
        <v>1173</v>
      </c>
      <c r="D23" s="227"/>
      <c r="E23" s="227"/>
      <c r="F23" s="228"/>
      <c r="G23" s="228"/>
      <c r="H23" s="227"/>
      <c r="I23" s="229"/>
      <c r="J23" s="230"/>
      <c r="K23" s="230"/>
      <c r="L23" s="230"/>
      <c r="M23" s="227"/>
      <c r="N23" s="231"/>
      <c r="O23" s="231"/>
      <c r="P23" s="231"/>
      <c r="Q23" s="231"/>
      <c r="R23" s="231"/>
      <c r="S23" s="232"/>
      <c r="T23" s="233"/>
      <c r="U23" s="233"/>
      <c r="V23" s="233"/>
      <c r="W23" s="233"/>
      <c r="X23" s="233"/>
      <c r="Y23" s="233"/>
      <c r="Z23" s="233"/>
      <c r="AA23" s="233"/>
      <c r="AB23" s="233"/>
      <c r="AC23" s="233"/>
      <c r="AD23" s="233"/>
      <c r="AE23" s="233"/>
      <c r="AF23" s="233"/>
      <c r="AG23" s="233"/>
      <c r="AH23" s="233"/>
      <c r="AI23" s="337">
        <v>0</v>
      </c>
      <c r="AJ23" s="234"/>
    </row>
    <row r="24" spans="1:36" ht="51.75" customHeight="1" x14ac:dyDescent="0.25">
      <c r="A24" s="402"/>
      <c r="B24" s="165" t="s">
        <v>223</v>
      </c>
      <c r="C24" s="236" t="s">
        <v>224</v>
      </c>
      <c r="D24" s="136" t="s">
        <v>225</v>
      </c>
      <c r="E24" s="136" t="s">
        <v>226</v>
      </c>
      <c r="F24" s="224">
        <v>43678</v>
      </c>
      <c r="G24" s="224">
        <v>45474</v>
      </c>
      <c r="H24" s="136" t="s">
        <v>1174</v>
      </c>
      <c r="I24" s="137">
        <v>100000</v>
      </c>
      <c r="J24" s="237" t="s">
        <v>1175</v>
      </c>
      <c r="K24" s="136" t="s">
        <v>1176</v>
      </c>
      <c r="L24" s="136" t="s">
        <v>230</v>
      </c>
      <c r="M24" s="136" t="s">
        <v>1682</v>
      </c>
      <c r="N24" s="184"/>
      <c r="O24" s="184"/>
      <c r="P24" s="184"/>
      <c r="Q24" s="184" t="s">
        <v>58</v>
      </c>
      <c r="R24" s="184"/>
      <c r="S24" s="186"/>
      <c r="T24" s="179" t="s">
        <v>1683</v>
      </c>
      <c r="U24" s="179"/>
      <c r="V24" s="179"/>
      <c r="W24" s="136" t="s">
        <v>1174</v>
      </c>
      <c r="X24" s="179" t="s">
        <v>1684</v>
      </c>
      <c r="Y24" s="179"/>
      <c r="Z24" s="179"/>
      <c r="AA24" s="179"/>
      <c r="AB24" s="179"/>
      <c r="AC24" s="179"/>
      <c r="AD24" s="179"/>
      <c r="AE24" s="179"/>
      <c r="AF24" s="179"/>
      <c r="AG24" s="179"/>
      <c r="AH24" s="179"/>
      <c r="AI24" s="337" t="s">
        <v>1684</v>
      </c>
    </row>
    <row r="25" spans="1:36" s="261" customFormat="1" ht="51.75" customHeight="1" x14ac:dyDescent="0.25">
      <c r="A25" s="402"/>
      <c r="B25" s="254" t="s">
        <v>238</v>
      </c>
      <c r="C25" s="255" t="s">
        <v>239</v>
      </c>
      <c r="D25" s="255" t="s">
        <v>240</v>
      </c>
      <c r="E25" s="255" t="s">
        <v>241</v>
      </c>
      <c r="F25" s="256">
        <v>43678</v>
      </c>
      <c r="G25" s="256">
        <v>45474</v>
      </c>
      <c r="H25" s="255" t="s">
        <v>1685</v>
      </c>
      <c r="I25" s="257">
        <v>10000</v>
      </c>
      <c r="J25" s="255" t="s">
        <v>1686</v>
      </c>
      <c r="K25" s="255" t="s">
        <v>244</v>
      </c>
      <c r="L25" s="258" t="s">
        <v>230</v>
      </c>
      <c r="M25" s="258" t="s">
        <v>1687</v>
      </c>
      <c r="N25" s="251"/>
      <c r="O25" s="251"/>
      <c r="P25" s="251"/>
      <c r="Q25" s="251" t="s">
        <v>58</v>
      </c>
      <c r="R25" s="251"/>
      <c r="S25" s="259"/>
      <c r="T25" s="254" t="s">
        <v>1688</v>
      </c>
      <c r="U25" s="254" t="s">
        <v>1689</v>
      </c>
      <c r="V25" s="254"/>
      <c r="W25" s="254" t="s">
        <v>1685</v>
      </c>
      <c r="X25" s="254" t="s">
        <v>1690</v>
      </c>
      <c r="Y25" s="254"/>
      <c r="Z25" s="254"/>
      <c r="AA25" s="254"/>
      <c r="AB25" s="254"/>
      <c r="AC25" s="254"/>
      <c r="AD25" s="254"/>
      <c r="AE25" s="254"/>
      <c r="AF25" s="254"/>
      <c r="AG25" s="254"/>
      <c r="AH25" s="254"/>
      <c r="AI25" s="337" t="s">
        <v>1691</v>
      </c>
      <c r="AJ25" s="260"/>
    </row>
    <row r="26" spans="1:36" s="269" customFormat="1" ht="51.75" customHeight="1" x14ac:dyDescent="0.25">
      <c r="A26" s="404"/>
      <c r="B26" s="262" t="s">
        <v>250</v>
      </c>
      <c r="C26" s="263" t="s">
        <v>251</v>
      </c>
      <c r="D26" s="264" t="s">
        <v>252</v>
      </c>
      <c r="E26" s="264" t="s">
        <v>253</v>
      </c>
      <c r="F26" s="265">
        <v>43678</v>
      </c>
      <c r="G26" s="265">
        <v>45474</v>
      </c>
      <c r="H26" s="264" t="s">
        <v>1174</v>
      </c>
      <c r="I26" s="266">
        <v>50000</v>
      </c>
      <c r="J26" s="264" t="s">
        <v>1692</v>
      </c>
      <c r="K26" s="264" t="s">
        <v>1189</v>
      </c>
      <c r="L26" s="264" t="s">
        <v>230</v>
      </c>
      <c r="M26" s="264" t="s">
        <v>263</v>
      </c>
      <c r="N26" s="250"/>
      <c r="O26" s="250"/>
      <c r="P26" s="250"/>
      <c r="Q26" s="250" t="s">
        <v>58</v>
      </c>
      <c r="R26" s="250"/>
      <c r="S26" s="267"/>
      <c r="T26" s="262" t="s">
        <v>1693</v>
      </c>
      <c r="U26" s="262"/>
      <c r="V26" s="262"/>
      <c r="W26" s="264" t="s">
        <v>1174</v>
      </c>
      <c r="X26" s="262" t="s">
        <v>1694</v>
      </c>
      <c r="Y26" s="262"/>
      <c r="Z26" s="262"/>
      <c r="AA26" s="262"/>
      <c r="AB26" s="262"/>
      <c r="AC26" s="262"/>
      <c r="AD26" s="262"/>
      <c r="AE26" s="262"/>
      <c r="AF26" s="262"/>
      <c r="AG26" s="262"/>
      <c r="AH26" s="262"/>
      <c r="AI26" s="337" t="s">
        <v>1694</v>
      </c>
      <c r="AJ26" s="268"/>
    </row>
    <row r="27" spans="1:36" s="272" customFormat="1" ht="249.75" customHeight="1" x14ac:dyDescent="0.25">
      <c r="A27" s="503" t="s">
        <v>264</v>
      </c>
      <c r="B27" s="262" t="s">
        <v>265</v>
      </c>
      <c r="C27" s="211" t="s">
        <v>266</v>
      </c>
      <c r="D27" s="258" t="s">
        <v>267</v>
      </c>
      <c r="E27" s="258" t="s">
        <v>268</v>
      </c>
      <c r="F27" s="256">
        <v>43678</v>
      </c>
      <c r="G27" s="256">
        <v>45474</v>
      </c>
      <c r="H27" s="270" t="s">
        <v>163</v>
      </c>
      <c r="I27" s="271">
        <v>200000</v>
      </c>
      <c r="J27" s="270" t="s">
        <v>1193</v>
      </c>
      <c r="K27" s="270" t="s">
        <v>270</v>
      </c>
      <c r="L27" s="270" t="s">
        <v>271</v>
      </c>
      <c r="M27" s="258" t="s">
        <v>1194</v>
      </c>
      <c r="N27" s="250"/>
      <c r="O27" s="250"/>
      <c r="P27" s="250"/>
      <c r="Q27" s="252" t="s">
        <v>58</v>
      </c>
      <c r="R27" s="250"/>
      <c r="S27" s="267"/>
      <c r="T27" s="262" t="s">
        <v>1695</v>
      </c>
      <c r="U27" s="262" t="s">
        <v>1696</v>
      </c>
      <c r="V27" s="273"/>
      <c r="W27" s="262" t="s">
        <v>1627</v>
      </c>
      <c r="X27" s="262" t="s">
        <v>1697</v>
      </c>
      <c r="Y27" s="262"/>
      <c r="Z27" s="262"/>
      <c r="AA27" s="262"/>
      <c r="AB27" s="262"/>
      <c r="AC27" s="262"/>
      <c r="AD27" s="262"/>
      <c r="AE27" s="262"/>
      <c r="AF27" s="262"/>
      <c r="AG27" s="262"/>
      <c r="AH27" s="262"/>
      <c r="AI27" s="337" t="s">
        <v>1697</v>
      </c>
      <c r="AJ27" s="268"/>
    </row>
    <row r="28" spans="1:36" s="272" customFormat="1" ht="51.75" customHeight="1" x14ac:dyDescent="0.25">
      <c r="A28" s="504"/>
      <c r="B28" s="262" t="s">
        <v>277</v>
      </c>
      <c r="C28" s="211" t="s">
        <v>278</v>
      </c>
      <c r="D28" s="258" t="s">
        <v>279</v>
      </c>
      <c r="E28" s="258" t="s">
        <v>280</v>
      </c>
      <c r="F28" s="256">
        <v>43678</v>
      </c>
      <c r="G28" s="256">
        <v>45474</v>
      </c>
      <c r="H28" s="258" t="s">
        <v>1200</v>
      </c>
      <c r="I28" s="271">
        <v>1381000</v>
      </c>
      <c r="J28" s="270" t="s">
        <v>1201</v>
      </c>
      <c r="K28" s="258" t="s">
        <v>230</v>
      </c>
      <c r="L28" s="258" t="s">
        <v>230</v>
      </c>
      <c r="M28" s="258" t="s">
        <v>1698</v>
      </c>
      <c r="N28" s="250"/>
      <c r="O28" s="250"/>
      <c r="P28" s="250"/>
      <c r="Q28" s="252" t="s">
        <v>58</v>
      </c>
      <c r="R28" s="250"/>
      <c r="S28" s="267"/>
      <c r="T28" s="262" t="s">
        <v>1699</v>
      </c>
      <c r="U28" s="262" t="s">
        <v>1700</v>
      </c>
      <c r="V28" s="273"/>
      <c r="W28" s="262" t="s">
        <v>1627</v>
      </c>
      <c r="X28" s="262" t="s">
        <v>1701</v>
      </c>
      <c r="Y28" s="262"/>
      <c r="Z28" s="262"/>
      <c r="AA28" s="262"/>
      <c r="AB28" s="262"/>
      <c r="AC28" s="262"/>
      <c r="AD28" s="262"/>
      <c r="AE28" s="262"/>
      <c r="AF28" s="262"/>
      <c r="AG28" s="262"/>
      <c r="AH28" s="262"/>
      <c r="AI28" s="337" t="s">
        <v>1701</v>
      </c>
      <c r="AJ28" s="268"/>
    </row>
    <row r="29" spans="1:36" s="323" customFormat="1" ht="72" customHeight="1" x14ac:dyDescent="0.25">
      <c r="A29" s="505"/>
      <c r="B29" s="314" t="s">
        <v>290</v>
      </c>
      <c r="C29" s="315" t="s">
        <v>291</v>
      </c>
      <c r="D29" s="316" t="s">
        <v>292</v>
      </c>
      <c r="E29" s="316" t="s">
        <v>293</v>
      </c>
      <c r="F29" s="317">
        <v>43678</v>
      </c>
      <c r="G29" s="317">
        <v>45474</v>
      </c>
      <c r="H29" s="316" t="s">
        <v>163</v>
      </c>
      <c r="I29" s="318">
        <v>100000</v>
      </c>
      <c r="J29" s="319" t="s">
        <v>1702</v>
      </c>
      <c r="K29" s="319" t="s">
        <v>296</v>
      </c>
      <c r="L29" s="316" t="s">
        <v>230</v>
      </c>
      <c r="M29" s="316" t="s">
        <v>1217</v>
      </c>
      <c r="N29" s="320"/>
      <c r="O29" s="320" t="s">
        <v>58</v>
      </c>
      <c r="P29" s="320"/>
      <c r="Q29" s="320"/>
      <c r="R29" s="320"/>
      <c r="S29" s="321"/>
      <c r="T29" s="342" t="s">
        <v>1703</v>
      </c>
      <c r="U29" s="320"/>
      <c r="V29" s="320" t="s">
        <v>1704</v>
      </c>
      <c r="W29" s="320"/>
      <c r="X29" s="320" t="s">
        <v>1705</v>
      </c>
      <c r="Y29" s="320"/>
      <c r="Z29" s="320"/>
      <c r="AA29" s="320"/>
      <c r="AB29" s="320"/>
      <c r="AC29" s="320"/>
      <c r="AD29" s="320"/>
      <c r="AE29" s="320"/>
      <c r="AF29" s="320"/>
      <c r="AG29" s="320"/>
      <c r="AH29" s="320"/>
      <c r="AI29" s="337" t="s">
        <v>1705</v>
      </c>
      <c r="AJ29" s="322"/>
    </row>
    <row r="30" spans="1:36" s="269" customFormat="1" ht="51.75" customHeight="1" x14ac:dyDescent="0.25">
      <c r="A30" s="503" t="s">
        <v>1706</v>
      </c>
      <c r="B30" s="262" t="s">
        <v>303</v>
      </c>
      <c r="C30" s="274" t="s">
        <v>304</v>
      </c>
      <c r="D30" s="258" t="s">
        <v>1707</v>
      </c>
      <c r="E30" s="258" t="s">
        <v>306</v>
      </c>
      <c r="F30" s="256">
        <v>43678</v>
      </c>
      <c r="G30" s="256">
        <v>45474</v>
      </c>
      <c r="H30" s="270" t="s">
        <v>1708</v>
      </c>
      <c r="I30" s="271">
        <v>6000000</v>
      </c>
      <c r="J30" s="270" t="s">
        <v>1709</v>
      </c>
      <c r="K30" s="270" t="s">
        <v>1710</v>
      </c>
      <c r="L30" s="270" t="s">
        <v>1711</v>
      </c>
      <c r="M30" s="264" t="s">
        <v>1712</v>
      </c>
      <c r="N30" s="250"/>
      <c r="O30" s="250"/>
      <c r="P30" s="250"/>
      <c r="Q30" s="250" t="s">
        <v>58</v>
      </c>
      <c r="R30" s="250"/>
      <c r="S30" s="267"/>
      <c r="T30" s="262" t="s">
        <v>1713</v>
      </c>
      <c r="U30" s="262" t="s">
        <v>1714</v>
      </c>
      <c r="V30" s="273"/>
      <c r="W30" s="262" t="s">
        <v>1715</v>
      </c>
      <c r="X30" s="262" t="s">
        <v>1716</v>
      </c>
      <c r="Y30" s="262"/>
      <c r="Z30" s="262"/>
      <c r="AA30" s="262"/>
      <c r="AB30" s="262"/>
      <c r="AC30" s="262"/>
      <c r="AD30" s="262"/>
      <c r="AE30" s="262"/>
      <c r="AF30" s="262"/>
      <c r="AG30" s="262"/>
      <c r="AH30" s="262"/>
      <c r="AI30" s="337" t="s">
        <v>1717</v>
      </c>
      <c r="AJ30" s="268"/>
    </row>
    <row r="31" spans="1:36" s="261" customFormat="1" ht="51.75" customHeight="1" x14ac:dyDescent="0.25">
      <c r="A31" s="504"/>
      <c r="B31" s="254" t="s">
        <v>320</v>
      </c>
      <c r="C31" s="274" t="s">
        <v>321</v>
      </c>
      <c r="D31" s="258" t="s">
        <v>322</v>
      </c>
      <c r="E31" s="258" t="s">
        <v>323</v>
      </c>
      <c r="F31" s="256">
        <v>44317</v>
      </c>
      <c r="G31" s="256">
        <v>45474</v>
      </c>
      <c r="H31" s="270" t="s">
        <v>324</v>
      </c>
      <c r="I31" s="271">
        <v>30000</v>
      </c>
      <c r="J31" s="270" t="s">
        <v>1718</v>
      </c>
      <c r="K31" s="270" t="s">
        <v>166</v>
      </c>
      <c r="L31" s="270" t="s">
        <v>166</v>
      </c>
      <c r="M31" s="258" t="s">
        <v>1719</v>
      </c>
      <c r="N31" s="251"/>
      <c r="O31" s="251" t="s">
        <v>58</v>
      </c>
      <c r="P31" s="251"/>
      <c r="Q31" s="251"/>
      <c r="R31" s="251"/>
      <c r="S31" s="259"/>
      <c r="T31" s="254" t="s">
        <v>1720</v>
      </c>
      <c r="U31" s="254"/>
      <c r="V31" s="254"/>
      <c r="W31" s="254" t="s">
        <v>1721</v>
      </c>
      <c r="X31" s="254" t="s">
        <v>1722</v>
      </c>
      <c r="Y31" s="254"/>
      <c r="Z31" s="254"/>
      <c r="AA31" s="254"/>
      <c r="AB31" s="254"/>
      <c r="AC31" s="254"/>
      <c r="AD31" s="344" t="s">
        <v>1723</v>
      </c>
      <c r="AE31" s="254"/>
      <c r="AF31" s="254"/>
      <c r="AG31" s="254"/>
      <c r="AH31" s="254"/>
      <c r="AI31" s="337" t="s">
        <v>1722</v>
      </c>
      <c r="AJ31" s="260"/>
    </row>
    <row r="32" spans="1:36" s="269" customFormat="1" ht="51.75" customHeight="1" x14ac:dyDescent="0.25">
      <c r="A32" s="504"/>
      <c r="B32" s="262" t="s">
        <v>332</v>
      </c>
      <c r="C32" s="275" t="s">
        <v>1246</v>
      </c>
      <c r="D32" s="258" t="s">
        <v>1239</v>
      </c>
      <c r="E32" s="258" t="s">
        <v>335</v>
      </c>
      <c r="F32" s="256">
        <v>43678</v>
      </c>
      <c r="G32" s="256">
        <v>45474</v>
      </c>
      <c r="H32" s="258" t="s">
        <v>1240</v>
      </c>
      <c r="I32" s="271">
        <v>50000</v>
      </c>
      <c r="J32" s="261" t="s">
        <v>1724</v>
      </c>
      <c r="K32" s="258" t="s">
        <v>338</v>
      </c>
      <c r="L32" s="258" t="s">
        <v>338</v>
      </c>
      <c r="M32" s="258" t="s">
        <v>1248</v>
      </c>
      <c r="N32" s="250"/>
      <c r="O32" s="250"/>
      <c r="P32" s="250"/>
      <c r="Q32" s="250" t="s">
        <v>58</v>
      </c>
      <c r="R32" s="250"/>
      <c r="S32" s="267"/>
      <c r="T32" s="262" t="s">
        <v>1725</v>
      </c>
      <c r="U32" s="262" t="s">
        <v>1726</v>
      </c>
      <c r="V32" s="262"/>
      <c r="W32" s="262" t="s">
        <v>1727</v>
      </c>
      <c r="X32" s="262" t="s">
        <v>1728</v>
      </c>
      <c r="Y32" s="258"/>
      <c r="Z32" s="262" t="s">
        <v>1729</v>
      </c>
      <c r="AA32" s="262"/>
      <c r="AB32" s="262"/>
      <c r="AC32" s="262"/>
      <c r="AD32" s="262"/>
      <c r="AE32" s="262"/>
      <c r="AF32" s="262"/>
      <c r="AG32" s="262"/>
      <c r="AH32" s="262"/>
      <c r="AI32" s="337" t="s">
        <v>1728</v>
      </c>
      <c r="AJ32" s="268"/>
    </row>
    <row r="33" spans="1:36" s="261" customFormat="1" ht="51.75" customHeight="1" x14ac:dyDescent="0.25">
      <c r="A33" s="504"/>
      <c r="B33" s="254" t="s">
        <v>345</v>
      </c>
      <c r="C33" s="274" t="s">
        <v>346</v>
      </c>
      <c r="D33" s="258" t="s">
        <v>334</v>
      </c>
      <c r="E33" s="258" t="s">
        <v>347</v>
      </c>
      <c r="F33" s="256">
        <v>43678</v>
      </c>
      <c r="G33" s="256">
        <v>45474</v>
      </c>
      <c r="H33" s="258" t="s">
        <v>348</v>
      </c>
      <c r="I33" s="271">
        <v>400000</v>
      </c>
      <c r="J33" s="270" t="s">
        <v>1730</v>
      </c>
      <c r="K33" s="270" t="s">
        <v>350</v>
      </c>
      <c r="L33" s="270" t="s">
        <v>351</v>
      </c>
      <c r="M33" s="258" t="s">
        <v>1731</v>
      </c>
      <c r="N33" s="251"/>
      <c r="O33" s="251"/>
      <c r="P33" s="251"/>
      <c r="Q33" s="251" t="s">
        <v>58</v>
      </c>
      <c r="R33" s="251"/>
      <c r="S33" s="259"/>
      <c r="T33" s="251" t="s">
        <v>1732</v>
      </c>
      <c r="U33" s="251" t="s">
        <v>1733</v>
      </c>
      <c r="V33" s="251"/>
      <c r="W33" s="251" t="s">
        <v>348</v>
      </c>
      <c r="X33" s="251"/>
      <c r="Y33" s="251"/>
      <c r="Z33" s="251"/>
      <c r="AA33" s="251"/>
      <c r="AB33" s="251"/>
      <c r="AC33" s="251"/>
      <c r="AD33" s="251"/>
      <c r="AE33" s="251"/>
      <c r="AF33" s="251"/>
      <c r="AG33" s="251"/>
      <c r="AH33" s="251"/>
      <c r="AI33" s="337">
        <v>0</v>
      </c>
      <c r="AJ33" s="260"/>
    </row>
    <row r="34" spans="1:36" s="269" customFormat="1" ht="51.75" customHeight="1" x14ac:dyDescent="0.25">
      <c r="A34" s="504"/>
      <c r="B34" s="262" t="s">
        <v>361</v>
      </c>
      <c r="C34" s="275" t="s">
        <v>362</v>
      </c>
      <c r="D34" s="258" t="s">
        <v>334</v>
      </c>
      <c r="E34" s="258" t="s">
        <v>363</v>
      </c>
      <c r="F34" s="256">
        <v>43678</v>
      </c>
      <c r="G34" s="256">
        <v>45474</v>
      </c>
      <c r="H34" s="258" t="s">
        <v>1734</v>
      </c>
      <c r="I34" s="276">
        <v>300000</v>
      </c>
      <c r="J34" s="270" t="s">
        <v>1735</v>
      </c>
      <c r="K34" s="277" t="s">
        <v>1736</v>
      </c>
      <c r="L34" s="277" t="s">
        <v>367</v>
      </c>
      <c r="M34" s="258" t="s">
        <v>1258</v>
      </c>
      <c r="N34" s="250"/>
      <c r="O34" s="250"/>
      <c r="P34" s="250"/>
      <c r="Q34" s="250" t="s">
        <v>58</v>
      </c>
      <c r="R34" s="250"/>
      <c r="S34" s="267"/>
      <c r="T34" s="250" t="s">
        <v>1737</v>
      </c>
      <c r="U34" s="250" t="s">
        <v>1738</v>
      </c>
      <c r="V34" s="250"/>
      <c r="W34" s="250" t="s">
        <v>1739</v>
      </c>
      <c r="X34" s="262" t="s">
        <v>1740</v>
      </c>
      <c r="Y34" s="250"/>
      <c r="Z34" s="250"/>
      <c r="AA34" s="250"/>
      <c r="AB34" s="250"/>
      <c r="AC34" s="250"/>
      <c r="AD34" s="250"/>
      <c r="AE34" s="250"/>
      <c r="AF34" s="250"/>
      <c r="AG34" s="250" t="s">
        <v>1741</v>
      </c>
      <c r="AH34" s="250"/>
      <c r="AI34" s="337" t="s">
        <v>1740</v>
      </c>
      <c r="AJ34" s="268"/>
    </row>
    <row r="35" spans="1:36" s="261" customFormat="1" ht="51.75" customHeight="1" x14ac:dyDescent="0.25">
      <c r="A35" s="504"/>
      <c r="B35" s="254" t="s">
        <v>375</v>
      </c>
      <c r="C35" s="258" t="s">
        <v>376</v>
      </c>
      <c r="D35" s="258" t="s">
        <v>1265</v>
      </c>
      <c r="E35" s="258" t="s">
        <v>378</v>
      </c>
      <c r="F35" s="256">
        <v>44378</v>
      </c>
      <c r="G35" s="256">
        <v>45474</v>
      </c>
      <c r="H35" s="258" t="s">
        <v>324</v>
      </c>
      <c r="I35" s="271">
        <v>0</v>
      </c>
      <c r="J35" s="270" t="s">
        <v>1266</v>
      </c>
      <c r="K35" s="270" t="s">
        <v>166</v>
      </c>
      <c r="L35" s="270" t="s">
        <v>166</v>
      </c>
      <c r="M35" s="258" t="s">
        <v>1742</v>
      </c>
      <c r="N35" s="251"/>
      <c r="O35" s="251"/>
      <c r="P35" s="251" t="s">
        <v>58</v>
      </c>
      <c r="Q35" s="251"/>
      <c r="R35" s="251"/>
      <c r="S35" s="259"/>
      <c r="T35" s="251" t="s">
        <v>1743</v>
      </c>
      <c r="U35" s="251"/>
      <c r="V35" s="251" t="s">
        <v>1744</v>
      </c>
      <c r="W35" s="251" t="s">
        <v>1745</v>
      </c>
      <c r="X35" s="251" t="s">
        <v>1746</v>
      </c>
      <c r="Y35" s="251"/>
      <c r="Z35" s="251"/>
      <c r="AA35" s="251"/>
      <c r="AB35" s="251"/>
      <c r="AC35" s="251"/>
      <c r="AD35" s="344" t="s">
        <v>1747</v>
      </c>
      <c r="AE35" s="251"/>
      <c r="AF35" s="251"/>
      <c r="AG35" s="251"/>
      <c r="AH35" s="251"/>
      <c r="AI35" s="337" t="s">
        <v>1746</v>
      </c>
      <c r="AJ35" s="260"/>
    </row>
    <row r="36" spans="1:36" s="269" customFormat="1" ht="51.75" customHeight="1" x14ac:dyDescent="0.25">
      <c r="A36" s="504"/>
      <c r="B36" s="262" t="s">
        <v>387</v>
      </c>
      <c r="C36" s="278" t="s">
        <v>1748</v>
      </c>
      <c r="D36" s="264" t="s">
        <v>1273</v>
      </c>
      <c r="E36" s="264" t="s">
        <v>389</v>
      </c>
      <c r="F36" s="265">
        <v>44317</v>
      </c>
      <c r="G36" s="265">
        <v>45138</v>
      </c>
      <c r="H36" s="264" t="s">
        <v>324</v>
      </c>
      <c r="I36" s="266">
        <v>30000</v>
      </c>
      <c r="J36" s="279" t="s">
        <v>1749</v>
      </c>
      <c r="K36" s="279" t="s">
        <v>166</v>
      </c>
      <c r="L36" s="279" t="s">
        <v>166</v>
      </c>
      <c r="M36" s="264" t="s">
        <v>1750</v>
      </c>
      <c r="N36" s="250"/>
      <c r="O36" s="250"/>
      <c r="P36" s="250" t="s">
        <v>58</v>
      </c>
      <c r="Q36" s="250"/>
      <c r="R36" s="250"/>
      <c r="S36" s="267"/>
      <c r="T36" s="250" t="s">
        <v>1751</v>
      </c>
      <c r="U36" s="250"/>
      <c r="V36" s="250"/>
      <c r="W36" s="250"/>
      <c r="X36" s="250"/>
      <c r="Y36" s="250"/>
      <c r="Z36" s="264" t="s">
        <v>1752</v>
      </c>
      <c r="AA36" s="250"/>
      <c r="AB36" s="250"/>
      <c r="AC36" s="250"/>
      <c r="AD36" s="273"/>
      <c r="AE36" s="250"/>
      <c r="AF36" s="250"/>
      <c r="AG36" s="250"/>
      <c r="AH36" s="250"/>
      <c r="AI36" s="337">
        <v>0</v>
      </c>
      <c r="AJ36" s="268"/>
    </row>
    <row r="37" spans="1:36" s="261" customFormat="1" ht="51.75" customHeight="1" x14ac:dyDescent="0.25">
      <c r="A37" s="504"/>
      <c r="B37" s="254" t="s">
        <v>397</v>
      </c>
      <c r="C37" s="275" t="s">
        <v>408</v>
      </c>
      <c r="D37" s="258" t="s">
        <v>409</v>
      </c>
      <c r="E37" s="258" t="s">
        <v>400</v>
      </c>
      <c r="F37" s="256">
        <v>43678</v>
      </c>
      <c r="G37" s="256">
        <v>45474</v>
      </c>
      <c r="H37" s="258" t="s">
        <v>1131</v>
      </c>
      <c r="I37" s="271">
        <v>70000</v>
      </c>
      <c r="J37" s="258" t="s">
        <v>1753</v>
      </c>
      <c r="K37" s="270" t="s">
        <v>166</v>
      </c>
      <c r="L37" s="270" t="s">
        <v>166</v>
      </c>
      <c r="M37" s="258" t="s">
        <v>402</v>
      </c>
      <c r="N37" s="251"/>
      <c r="O37" s="251"/>
      <c r="P37" s="251"/>
      <c r="Q37" s="251" t="s">
        <v>58</v>
      </c>
      <c r="R37" s="251"/>
      <c r="S37" s="259"/>
      <c r="T37" s="251" t="s">
        <v>1754</v>
      </c>
      <c r="U37" s="251"/>
      <c r="V37" s="251"/>
      <c r="W37" s="251"/>
      <c r="X37" s="251"/>
      <c r="Y37" s="251"/>
      <c r="Z37" s="251"/>
      <c r="AA37" s="251"/>
      <c r="AB37" s="251"/>
      <c r="AC37" s="251"/>
      <c r="AD37" s="345"/>
      <c r="AE37" s="251"/>
      <c r="AF37" s="251"/>
      <c r="AG37" s="251"/>
      <c r="AH37" s="251"/>
      <c r="AI37" s="337">
        <v>0</v>
      </c>
      <c r="AJ37" s="260"/>
    </row>
    <row r="38" spans="1:36" s="261" customFormat="1" ht="51.75" customHeight="1" x14ac:dyDescent="0.25">
      <c r="A38" s="504"/>
      <c r="B38" s="254" t="s">
        <v>413</v>
      </c>
      <c r="C38" s="280" t="s">
        <v>424</v>
      </c>
      <c r="D38" s="281" t="s">
        <v>425</v>
      </c>
      <c r="E38" s="281" t="s">
        <v>426</v>
      </c>
      <c r="F38" s="256">
        <v>43678</v>
      </c>
      <c r="G38" s="256">
        <v>45474</v>
      </c>
      <c r="H38" s="258" t="s">
        <v>1755</v>
      </c>
      <c r="I38" s="276">
        <v>700000</v>
      </c>
      <c r="J38" s="261" t="s">
        <v>1756</v>
      </c>
      <c r="K38" s="270" t="s">
        <v>418</v>
      </c>
      <c r="L38" s="277" t="s">
        <v>271</v>
      </c>
      <c r="M38" s="258" t="s">
        <v>1289</v>
      </c>
      <c r="N38" s="251"/>
      <c r="O38" s="251"/>
      <c r="P38" s="251" t="s">
        <v>58</v>
      </c>
      <c r="Q38" s="251"/>
      <c r="R38" s="251"/>
      <c r="S38" s="259"/>
      <c r="T38" s="251" t="s">
        <v>1757</v>
      </c>
      <c r="U38" s="251"/>
      <c r="V38" s="251" t="s">
        <v>1758</v>
      </c>
      <c r="W38" s="251" t="s">
        <v>348</v>
      </c>
      <c r="X38" s="251"/>
      <c r="Y38" s="251"/>
      <c r="Z38" s="251"/>
      <c r="AA38" s="251"/>
      <c r="AB38" s="251"/>
      <c r="AC38" s="251"/>
      <c r="AD38" s="251"/>
      <c r="AE38" s="251"/>
      <c r="AF38" s="251"/>
      <c r="AG38" s="251"/>
      <c r="AH38" s="251"/>
      <c r="AI38" s="337">
        <v>0</v>
      </c>
      <c r="AJ38" s="260"/>
    </row>
    <row r="39" spans="1:36" s="261" customFormat="1" ht="51.75" customHeight="1" x14ac:dyDescent="0.25">
      <c r="A39" s="504"/>
      <c r="B39" s="254" t="s">
        <v>431</v>
      </c>
      <c r="C39" s="274" t="s">
        <v>432</v>
      </c>
      <c r="D39" s="258" t="s">
        <v>433</v>
      </c>
      <c r="E39" s="258" t="s">
        <v>434</v>
      </c>
      <c r="F39" s="256">
        <v>43678</v>
      </c>
      <c r="G39" s="256">
        <v>45474</v>
      </c>
      <c r="H39" s="258" t="s">
        <v>1734</v>
      </c>
      <c r="I39" s="271">
        <v>30000</v>
      </c>
      <c r="J39" s="270" t="s">
        <v>1759</v>
      </c>
      <c r="K39" s="270" t="s">
        <v>366</v>
      </c>
      <c r="L39" s="277" t="s">
        <v>367</v>
      </c>
      <c r="M39" s="258" t="s">
        <v>436</v>
      </c>
      <c r="N39" s="251"/>
      <c r="O39" s="251"/>
      <c r="P39" s="251"/>
      <c r="Q39" s="251" t="s">
        <v>58</v>
      </c>
      <c r="R39" s="251"/>
      <c r="S39" s="259"/>
      <c r="T39" s="251" t="s">
        <v>1760</v>
      </c>
      <c r="U39" s="251" t="s">
        <v>1761</v>
      </c>
      <c r="V39" s="251"/>
      <c r="W39" s="251"/>
      <c r="X39" s="251"/>
      <c r="Y39" s="251"/>
      <c r="Z39" s="251"/>
      <c r="AA39" s="251"/>
      <c r="AB39" s="251"/>
      <c r="AC39" s="251"/>
      <c r="AD39" s="251"/>
      <c r="AE39" s="251"/>
      <c r="AF39" s="251"/>
      <c r="AG39" s="251"/>
      <c r="AH39" s="251"/>
      <c r="AI39" s="337">
        <v>0</v>
      </c>
      <c r="AJ39" s="260"/>
    </row>
    <row r="40" spans="1:36" s="261" customFormat="1" ht="51.75" customHeight="1" x14ac:dyDescent="0.25">
      <c r="A40" s="504"/>
      <c r="B40" s="254" t="s">
        <v>439</v>
      </c>
      <c r="C40" s="274" t="s">
        <v>1301</v>
      </c>
      <c r="D40" s="258" t="s">
        <v>441</v>
      </c>
      <c r="E40" s="258" t="s">
        <v>442</v>
      </c>
      <c r="F40" s="256">
        <v>43678</v>
      </c>
      <c r="G40" s="256">
        <v>45474</v>
      </c>
      <c r="H40" s="258" t="s">
        <v>443</v>
      </c>
      <c r="I40" s="271">
        <v>500000</v>
      </c>
      <c r="J40" s="270" t="s">
        <v>1762</v>
      </c>
      <c r="K40" s="270" t="s">
        <v>445</v>
      </c>
      <c r="L40" s="270" t="s">
        <v>71</v>
      </c>
      <c r="M40" s="258" t="s">
        <v>1303</v>
      </c>
      <c r="N40" s="251"/>
      <c r="O40" s="251"/>
      <c r="P40" s="251" t="s">
        <v>58</v>
      </c>
      <c r="Q40" s="251"/>
      <c r="R40" s="251"/>
      <c r="S40" s="259"/>
      <c r="T40" s="251" t="s">
        <v>1763</v>
      </c>
      <c r="U40" s="251"/>
      <c r="V40" s="251" t="s">
        <v>1764</v>
      </c>
      <c r="W40" s="251" t="s">
        <v>1765</v>
      </c>
      <c r="X40" s="251" t="s">
        <v>1766</v>
      </c>
      <c r="Y40" s="251"/>
      <c r="Z40" s="251"/>
      <c r="AA40" s="251"/>
      <c r="AB40" s="251"/>
      <c r="AC40" s="251"/>
      <c r="AD40" s="251"/>
      <c r="AE40" s="251"/>
      <c r="AF40" s="251"/>
      <c r="AG40" s="251"/>
      <c r="AH40" s="251"/>
      <c r="AI40" s="337" t="s">
        <v>1766</v>
      </c>
      <c r="AJ40" s="260"/>
    </row>
    <row r="41" spans="1:36" s="261" customFormat="1" ht="51.75" customHeight="1" x14ac:dyDescent="0.25">
      <c r="A41" s="504"/>
      <c r="B41" s="254" t="s">
        <v>453</v>
      </c>
      <c r="C41" s="274" t="s">
        <v>454</v>
      </c>
      <c r="D41" s="258" t="s">
        <v>455</v>
      </c>
      <c r="E41" s="258" t="s">
        <v>456</v>
      </c>
      <c r="F41" s="256">
        <v>43678</v>
      </c>
      <c r="G41" s="256">
        <v>44197</v>
      </c>
      <c r="H41" s="258" t="s">
        <v>1734</v>
      </c>
      <c r="I41" s="271">
        <v>6000</v>
      </c>
      <c r="J41" s="270" t="s">
        <v>1309</v>
      </c>
      <c r="K41" s="270" t="s">
        <v>1310</v>
      </c>
      <c r="L41" s="277" t="s">
        <v>367</v>
      </c>
      <c r="M41" s="258"/>
      <c r="N41" s="251"/>
      <c r="O41" s="251" t="s">
        <v>58</v>
      </c>
      <c r="P41" s="251"/>
      <c r="Q41" s="251"/>
      <c r="R41" s="251"/>
      <c r="S41" s="259"/>
      <c r="T41" s="251" t="s">
        <v>1760</v>
      </c>
      <c r="U41" s="251" t="s">
        <v>1761</v>
      </c>
      <c r="V41" s="251"/>
      <c r="W41" s="251" t="s">
        <v>1767</v>
      </c>
      <c r="X41" s="251"/>
      <c r="Y41" s="251"/>
      <c r="Z41" s="251"/>
      <c r="AA41" s="251"/>
      <c r="AB41" s="251"/>
      <c r="AC41" s="282">
        <v>45474</v>
      </c>
      <c r="AD41" s="251"/>
      <c r="AE41" s="251"/>
      <c r="AF41" s="251"/>
      <c r="AG41" s="251"/>
      <c r="AH41" s="251"/>
      <c r="AI41" s="337">
        <v>0</v>
      </c>
      <c r="AJ41" s="260"/>
    </row>
    <row r="42" spans="1:36" s="269" customFormat="1" ht="51.75" customHeight="1" x14ac:dyDescent="0.25">
      <c r="A42" s="505"/>
      <c r="B42" s="262" t="s">
        <v>466</v>
      </c>
      <c r="C42" s="283" t="s">
        <v>467</v>
      </c>
      <c r="D42" s="264" t="s">
        <v>1768</v>
      </c>
      <c r="E42" s="264" t="s">
        <v>469</v>
      </c>
      <c r="F42" s="265">
        <v>44197</v>
      </c>
      <c r="G42" s="265">
        <v>45474</v>
      </c>
      <c r="H42" s="264" t="s">
        <v>1131</v>
      </c>
      <c r="I42" s="266">
        <v>2000000</v>
      </c>
      <c r="J42" s="279" t="s">
        <v>1769</v>
      </c>
      <c r="K42" s="279" t="s">
        <v>471</v>
      </c>
      <c r="L42" s="279" t="s">
        <v>472</v>
      </c>
      <c r="M42" s="264" t="s">
        <v>473</v>
      </c>
      <c r="N42" s="250"/>
      <c r="O42" s="250"/>
      <c r="P42" s="250" t="s">
        <v>58</v>
      </c>
      <c r="Q42" s="250"/>
      <c r="R42" s="250"/>
      <c r="S42" s="267"/>
      <c r="T42" s="250" t="s">
        <v>1770</v>
      </c>
      <c r="U42" s="284" t="s">
        <v>1771</v>
      </c>
      <c r="V42" s="262" t="s">
        <v>1772</v>
      </c>
      <c r="W42" s="250"/>
      <c r="X42" s="250"/>
      <c r="Y42" s="250"/>
      <c r="Z42" s="250"/>
      <c r="AA42" s="250"/>
      <c r="AB42" s="250"/>
      <c r="AC42" s="250"/>
      <c r="AD42" s="345"/>
      <c r="AE42" s="250"/>
      <c r="AF42" s="250"/>
      <c r="AG42" s="250"/>
      <c r="AH42" s="250"/>
      <c r="AI42" s="337">
        <v>0</v>
      </c>
      <c r="AJ42" s="268"/>
    </row>
    <row r="43" spans="1:36" s="272" customFormat="1" ht="51.75" customHeight="1" x14ac:dyDescent="0.25">
      <c r="A43" s="503" t="s">
        <v>480</v>
      </c>
      <c r="B43" s="262" t="s">
        <v>481</v>
      </c>
      <c r="C43" s="263" t="s">
        <v>482</v>
      </c>
      <c r="D43" s="264" t="s">
        <v>492</v>
      </c>
      <c r="E43" s="264" t="s">
        <v>484</v>
      </c>
      <c r="F43" s="265">
        <v>43678</v>
      </c>
      <c r="G43" s="265">
        <v>44197</v>
      </c>
      <c r="H43" s="279" t="s">
        <v>1320</v>
      </c>
      <c r="I43" s="266">
        <v>0</v>
      </c>
      <c r="J43" s="279" t="s">
        <v>1321</v>
      </c>
      <c r="K43" s="279" t="s">
        <v>487</v>
      </c>
      <c r="L43" s="279" t="s">
        <v>487</v>
      </c>
      <c r="M43" s="264" t="s">
        <v>493</v>
      </c>
      <c r="N43" s="252"/>
      <c r="O43" s="252"/>
      <c r="P43" s="252"/>
      <c r="Q43" s="252"/>
      <c r="R43" s="252" t="s">
        <v>58</v>
      </c>
      <c r="S43" s="291"/>
      <c r="T43" s="262" t="s">
        <v>1773</v>
      </c>
      <c r="U43" s="343" t="s">
        <v>1774</v>
      </c>
      <c r="V43" s="262"/>
      <c r="W43" s="262"/>
      <c r="X43" s="262"/>
      <c r="Y43" s="262" t="s">
        <v>1775</v>
      </c>
      <c r="Z43" s="262"/>
      <c r="AA43" s="262"/>
      <c r="AB43" s="262"/>
      <c r="AC43" s="262"/>
      <c r="AD43" s="262"/>
      <c r="AE43" s="262"/>
      <c r="AF43" s="262"/>
      <c r="AG43" s="262"/>
      <c r="AH43" s="262"/>
      <c r="AI43" s="337">
        <v>0</v>
      </c>
      <c r="AJ43" s="268"/>
    </row>
    <row r="44" spans="1:36" s="272" customFormat="1" ht="51.75" customHeight="1" x14ac:dyDescent="0.25">
      <c r="A44" s="504"/>
      <c r="B44" s="262" t="s">
        <v>494</v>
      </c>
      <c r="C44" s="211" t="s">
        <v>1776</v>
      </c>
      <c r="D44" s="258" t="s">
        <v>1777</v>
      </c>
      <c r="E44" s="258" t="s">
        <v>497</v>
      </c>
      <c r="F44" s="256">
        <v>43678</v>
      </c>
      <c r="G44" s="256">
        <v>45474</v>
      </c>
      <c r="H44" s="270" t="s">
        <v>348</v>
      </c>
      <c r="I44" s="271">
        <v>300000</v>
      </c>
      <c r="J44" s="261" t="s">
        <v>1778</v>
      </c>
      <c r="K44" s="258" t="s">
        <v>499</v>
      </c>
      <c r="L44" s="258" t="s">
        <v>351</v>
      </c>
      <c r="M44" s="258" t="s">
        <v>500</v>
      </c>
      <c r="N44" s="252"/>
      <c r="O44" s="252"/>
      <c r="P44" s="252"/>
      <c r="Q44" s="252" t="s">
        <v>58</v>
      </c>
      <c r="R44" s="252"/>
      <c r="S44" s="291"/>
      <c r="T44" s="262" t="s">
        <v>1779</v>
      </c>
      <c r="U44" s="262"/>
      <c r="V44" s="262"/>
      <c r="W44" s="262" t="s">
        <v>1780</v>
      </c>
      <c r="X44" s="262" t="s">
        <v>1781</v>
      </c>
      <c r="Y44" s="262"/>
      <c r="Z44" s="262"/>
      <c r="AA44" s="262"/>
      <c r="AB44" s="262"/>
      <c r="AC44" s="262"/>
      <c r="AD44" s="262"/>
      <c r="AE44" s="262"/>
      <c r="AF44" s="262"/>
      <c r="AG44" s="262"/>
      <c r="AH44" s="262"/>
      <c r="AI44" s="337" t="s">
        <v>1781</v>
      </c>
      <c r="AJ44" s="268"/>
    </row>
    <row r="45" spans="1:36" s="297" customFormat="1" ht="51.75" customHeight="1" x14ac:dyDescent="0.25">
      <c r="A45" s="504"/>
      <c r="B45" s="254" t="s">
        <v>507</v>
      </c>
      <c r="C45" s="211" t="s">
        <v>508</v>
      </c>
      <c r="D45" s="258" t="s">
        <v>1328</v>
      </c>
      <c r="E45" s="258" t="s">
        <v>510</v>
      </c>
      <c r="F45" s="256">
        <v>43831</v>
      </c>
      <c r="G45" s="256">
        <v>45474</v>
      </c>
      <c r="H45" s="258" t="s">
        <v>479</v>
      </c>
      <c r="I45" s="271">
        <v>510000</v>
      </c>
      <c r="J45" s="270" t="s">
        <v>1329</v>
      </c>
      <c r="K45" s="270" t="s">
        <v>512</v>
      </c>
      <c r="L45" s="270" t="s">
        <v>351</v>
      </c>
      <c r="M45" s="258" t="s">
        <v>1782</v>
      </c>
      <c r="N45" s="253"/>
      <c r="O45" s="253"/>
      <c r="P45" s="253"/>
      <c r="Q45" s="253" t="s">
        <v>58</v>
      </c>
      <c r="R45" s="253"/>
      <c r="S45" s="299"/>
      <c r="T45" s="254" t="s">
        <v>1783</v>
      </c>
      <c r="U45" s="254" t="s">
        <v>1784</v>
      </c>
      <c r="V45" s="254"/>
      <c r="W45" s="254" t="s">
        <v>873</v>
      </c>
      <c r="X45" s="254" t="s">
        <v>1785</v>
      </c>
      <c r="Y45" s="254" t="s">
        <v>1786</v>
      </c>
      <c r="Z45" s="254"/>
      <c r="AA45" s="254"/>
      <c r="AB45" s="254"/>
      <c r="AC45" s="254"/>
      <c r="AD45" s="254"/>
      <c r="AE45" s="254"/>
      <c r="AF45" s="254"/>
      <c r="AG45" s="254"/>
      <c r="AH45" s="254"/>
      <c r="AI45" s="337" t="s">
        <v>1785</v>
      </c>
      <c r="AJ45" s="260"/>
    </row>
    <row r="46" spans="1:36" s="297" customFormat="1" ht="143.25" customHeight="1" x14ac:dyDescent="0.25">
      <c r="A46" s="504"/>
      <c r="B46" s="254" t="s">
        <v>521</v>
      </c>
      <c r="C46" s="258" t="s">
        <v>1336</v>
      </c>
      <c r="D46" s="280" t="s">
        <v>1787</v>
      </c>
      <c r="E46" s="258" t="s">
        <v>524</v>
      </c>
      <c r="F46" s="256">
        <v>44136</v>
      </c>
      <c r="G46" s="256">
        <v>45474</v>
      </c>
      <c r="H46" s="258" t="s">
        <v>1337</v>
      </c>
      <c r="I46" s="271">
        <v>50000</v>
      </c>
      <c r="J46" s="270" t="s">
        <v>1338</v>
      </c>
      <c r="K46" s="270" t="s">
        <v>527</v>
      </c>
      <c r="L46" s="270" t="s">
        <v>230</v>
      </c>
      <c r="M46" s="258" t="s">
        <v>1788</v>
      </c>
      <c r="N46" s="253"/>
      <c r="O46" s="253"/>
      <c r="P46" s="253" t="s">
        <v>58</v>
      </c>
      <c r="Q46" s="253"/>
      <c r="R46" s="253"/>
      <c r="S46" s="299"/>
      <c r="T46" s="254" t="s">
        <v>1789</v>
      </c>
      <c r="U46" s="254"/>
      <c r="V46" s="254" t="s">
        <v>1790</v>
      </c>
      <c r="W46" s="254" t="s">
        <v>1791</v>
      </c>
      <c r="X46" s="254" t="s">
        <v>1792</v>
      </c>
      <c r="Y46" s="254"/>
      <c r="Z46" s="254"/>
      <c r="AA46" s="254"/>
      <c r="AB46" s="254"/>
      <c r="AC46" s="254"/>
      <c r="AD46" s="254"/>
      <c r="AE46" s="254"/>
      <c r="AF46" s="254"/>
      <c r="AG46" s="254"/>
      <c r="AH46" s="254"/>
      <c r="AI46" s="337" t="s">
        <v>1792</v>
      </c>
      <c r="AJ46" s="260"/>
    </row>
    <row r="47" spans="1:36" s="272" customFormat="1" ht="74.25" customHeight="1" x14ac:dyDescent="0.25">
      <c r="A47" s="504"/>
      <c r="B47" s="262" t="s">
        <v>537</v>
      </c>
      <c r="C47" s="263" t="s">
        <v>551</v>
      </c>
      <c r="D47" s="264" t="s">
        <v>539</v>
      </c>
      <c r="E47" s="264" t="s">
        <v>540</v>
      </c>
      <c r="F47" s="265">
        <v>43678</v>
      </c>
      <c r="G47" s="265">
        <v>45475</v>
      </c>
      <c r="H47" s="264" t="s">
        <v>163</v>
      </c>
      <c r="I47" s="266">
        <v>0</v>
      </c>
      <c r="J47" s="279" t="s">
        <v>1347</v>
      </c>
      <c r="K47" s="279" t="s">
        <v>1348</v>
      </c>
      <c r="L47" s="279" t="s">
        <v>544</v>
      </c>
      <c r="M47" s="264" t="s">
        <v>1793</v>
      </c>
      <c r="N47" s="252"/>
      <c r="O47" s="252" t="s">
        <v>58</v>
      </c>
      <c r="P47" s="252"/>
      <c r="Q47" s="252"/>
      <c r="R47" s="252"/>
      <c r="S47" s="291"/>
      <c r="T47" s="344" t="s">
        <v>1705</v>
      </c>
      <c r="U47" s="262"/>
      <c r="V47" s="262" t="s">
        <v>1794</v>
      </c>
      <c r="W47" s="262"/>
      <c r="X47" s="262" t="s">
        <v>1795</v>
      </c>
      <c r="Y47" s="262"/>
      <c r="Z47" s="262"/>
      <c r="AA47" s="262"/>
      <c r="AB47" s="262"/>
      <c r="AC47" s="262"/>
      <c r="AD47" s="262"/>
      <c r="AE47" s="262"/>
      <c r="AF47" s="262"/>
      <c r="AG47" s="262"/>
      <c r="AH47" s="262"/>
      <c r="AI47" s="337" t="s">
        <v>1795</v>
      </c>
      <c r="AJ47" s="268"/>
    </row>
    <row r="48" spans="1:36" s="297" customFormat="1" ht="51.75" customHeight="1" x14ac:dyDescent="0.25">
      <c r="A48" s="505"/>
      <c r="B48" s="254" t="s">
        <v>555</v>
      </c>
      <c r="C48" s="211" t="s">
        <v>556</v>
      </c>
      <c r="D48" s="258" t="s">
        <v>557</v>
      </c>
      <c r="E48" s="258" t="s">
        <v>558</v>
      </c>
      <c r="F48" s="256">
        <v>43831</v>
      </c>
      <c r="G48" s="256">
        <v>45474</v>
      </c>
      <c r="H48" s="258" t="s">
        <v>479</v>
      </c>
      <c r="I48" s="271">
        <v>30000</v>
      </c>
      <c r="J48" s="270" t="s">
        <v>1354</v>
      </c>
      <c r="K48" s="270" t="s">
        <v>1355</v>
      </c>
      <c r="L48" s="270" t="s">
        <v>351</v>
      </c>
      <c r="M48" s="271" t="s">
        <v>1796</v>
      </c>
      <c r="N48" s="253"/>
      <c r="O48" s="253" t="s">
        <v>58</v>
      </c>
      <c r="P48" s="253"/>
      <c r="Q48" s="253"/>
      <c r="R48" s="253"/>
      <c r="S48" s="299"/>
      <c r="T48" s="254" t="s">
        <v>1797</v>
      </c>
      <c r="U48" s="254"/>
      <c r="V48" s="254"/>
      <c r="W48" s="254" t="s">
        <v>873</v>
      </c>
      <c r="X48" s="254" t="s">
        <v>1798</v>
      </c>
      <c r="Y48" s="254"/>
      <c r="Z48" s="254"/>
      <c r="AA48" s="254"/>
      <c r="AB48" s="254"/>
      <c r="AC48" s="254"/>
      <c r="AD48" s="254"/>
      <c r="AE48" s="254"/>
      <c r="AF48" s="254"/>
      <c r="AG48" s="254"/>
      <c r="AH48" s="254"/>
      <c r="AI48" s="337" t="s">
        <v>1798</v>
      </c>
      <c r="AJ48" s="260"/>
    </row>
    <row r="49" spans="1:36" s="261" customFormat="1" ht="51.75" customHeight="1" x14ac:dyDescent="0.25">
      <c r="A49" s="503" t="s">
        <v>1799</v>
      </c>
      <c r="B49" s="254" t="s">
        <v>569</v>
      </c>
      <c r="C49" s="211" t="s">
        <v>570</v>
      </c>
      <c r="D49" s="258" t="s">
        <v>571</v>
      </c>
      <c r="E49" s="302" t="s">
        <v>572</v>
      </c>
      <c r="F49" s="303" t="s">
        <v>573</v>
      </c>
      <c r="G49" s="303" t="s">
        <v>591</v>
      </c>
      <c r="H49" s="270" t="s">
        <v>575</v>
      </c>
      <c r="I49" s="271">
        <v>750000</v>
      </c>
      <c r="J49" s="270" t="s">
        <v>1800</v>
      </c>
      <c r="K49" s="270" t="s">
        <v>577</v>
      </c>
      <c r="L49" s="270" t="s">
        <v>577</v>
      </c>
      <c r="M49" s="258" t="s">
        <v>1363</v>
      </c>
      <c r="N49" s="251"/>
      <c r="O49" s="251"/>
      <c r="P49" s="251" t="s">
        <v>58</v>
      </c>
      <c r="Q49" s="251"/>
      <c r="R49" s="251"/>
      <c r="S49" s="259"/>
      <c r="T49" s="254" t="s">
        <v>1801</v>
      </c>
      <c r="U49" s="254"/>
      <c r="V49" s="254" t="s">
        <v>1802</v>
      </c>
      <c r="W49" s="254" t="s">
        <v>1803</v>
      </c>
      <c r="X49" s="254"/>
      <c r="Y49" s="254"/>
      <c r="Z49" s="254"/>
      <c r="AA49" s="254"/>
      <c r="AB49" s="254"/>
      <c r="AC49" s="254"/>
      <c r="AD49" s="254"/>
      <c r="AE49" s="254"/>
      <c r="AF49" s="254"/>
      <c r="AG49" s="254"/>
      <c r="AH49" s="254"/>
      <c r="AI49" s="337">
        <v>0</v>
      </c>
      <c r="AJ49" s="260"/>
    </row>
    <row r="50" spans="1:36" s="261" customFormat="1" ht="51.75" customHeight="1" x14ac:dyDescent="0.25">
      <c r="A50" s="504"/>
      <c r="B50" s="254" t="s">
        <v>588</v>
      </c>
      <c r="C50" s="211" t="s">
        <v>589</v>
      </c>
      <c r="D50" s="258" t="s">
        <v>571</v>
      </c>
      <c r="E50" s="302" t="s">
        <v>590</v>
      </c>
      <c r="F50" s="303" t="s">
        <v>573</v>
      </c>
      <c r="G50" s="303" t="s">
        <v>591</v>
      </c>
      <c r="H50" s="270" t="s">
        <v>575</v>
      </c>
      <c r="I50" s="271">
        <v>750000</v>
      </c>
      <c r="J50" s="270" t="s">
        <v>1368</v>
      </c>
      <c r="K50" s="270" t="s">
        <v>445</v>
      </c>
      <c r="L50" s="270" t="s">
        <v>577</v>
      </c>
      <c r="M50" s="258"/>
      <c r="N50" s="251"/>
      <c r="O50" s="251"/>
      <c r="P50" s="251" t="s">
        <v>58</v>
      </c>
      <c r="Q50" s="251"/>
      <c r="R50" s="251"/>
      <c r="S50" s="259"/>
      <c r="T50" s="254" t="s">
        <v>1804</v>
      </c>
      <c r="U50" s="254"/>
      <c r="V50" s="254" t="s">
        <v>1802</v>
      </c>
      <c r="W50" s="254"/>
      <c r="X50" s="254"/>
      <c r="Y50" s="254"/>
      <c r="Z50" s="254"/>
      <c r="AA50" s="254"/>
      <c r="AB50" s="254"/>
      <c r="AC50" s="254"/>
      <c r="AD50" s="254"/>
      <c r="AE50" s="254"/>
      <c r="AF50" s="254"/>
      <c r="AG50" s="254"/>
      <c r="AH50" s="254"/>
      <c r="AI50" s="337">
        <v>0</v>
      </c>
      <c r="AJ50" s="260"/>
    </row>
    <row r="51" spans="1:36" s="261" customFormat="1" ht="51.75" customHeight="1" x14ac:dyDescent="0.25">
      <c r="A51" s="504"/>
      <c r="B51" s="254" t="s">
        <v>597</v>
      </c>
      <c r="C51" s="211" t="s">
        <v>598</v>
      </c>
      <c r="D51" s="258" t="s">
        <v>571</v>
      </c>
      <c r="E51" s="302" t="s">
        <v>599</v>
      </c>
      <c r="F51" s="303" t="s">
        <v>573</v>
      </c>
      <c r="G51" s="303" t="s">
        <v>591</v>
      </c>
      <c r="H51" s="270" t="s">
        <v>575</v>
      </c>
      <c r="I51" s="271">
        <v>750000</v>
      </c>
      <c r="J51" s="270" t="s">
        <v>1805</v>
      </c>
      <c r="K51" s="270" t="s">
        <v>445</v>
      </c>
      <c r="L51" s="270" t="s">
        <v>577</v>
      </c>
      <c r="M51" s="258"/>
      <c r="N51" s="251"/>
      <c r="O51" s="251"/>
      <c r="P51" s="251" t="s">
        <v>58</v>
      </c>
      <c r="Q51" s="251"/>
      <c r="R51" s="251"/>
      <c r="S51" s="259"/>
      <c r="T51" s="254" t="s">
        <v>1804</v>
      </c>
      <c r="U51" s="254"/>
      <c r="V51" s="254" t="s">
        <v>1802</v>
      </c>
      <c r="W51" s="254"/>
      <c r="X51" s="254"/>
      <c r="Y51" s="254"/>
      <c r="Z51" s="254"/>
      <c r="AA51" s="254"/>
      <c r="AB51" s="254"/>
      <c r="AC51" s="254"/>
      <c r="AD51" s="254"/>
      <c r="AE51" s="254"/>
      <c r="AF51" s="254"/>
      <c r="AG51" s="254"/>
      <c r="AH51" s="254"/>
      <c r="AI51" s="337">
        <v>0</v>
      </c>
      <c r="AJ51" s="260"/>
    </row>
    <row r="52" spans="1:36" s="261" customFormat="1" ht="29.25" customHeight="1" x14ac:dyDescent="0.25">
      <c r="A52" s="504"/>
      <c r="B52" s="254" t="s">
        <v>605</v>
      </c>
      <c r="C52" s="280" t="s">
        <v>606</v>
      </c>
      <c r="D52" s="258" t="s">
        <v>607</v>
      </c>
      <c r="E52" s="302" t="s">
        <v>608</v>
      </c>
      <c r="F52" s="303" t="s">
        <v>609</v>
      </c>
      <c r="G52" s="303" t="s">
        <v>591</v>
      </c>
      <c r="H52" s="270" t="s">
        <v>575</v>
      </c>
      <c r="I52" s="271">
        <v>125000</v>
      </c>
      <c r="J52" s="270" t="s">
        <v>1806</v>
      </c>
      <c r="K52" s="270" t="s">
        <v>577</v>
      </c>
      <c r="L52" s="270" t="s">
        <v>577</v>
      </c>
      <c r="M52" s="258"/>
      <c r="N52" s="251" t="s">
        <v>58</v>
      </c>
      <c r="O52" s="251"/>
      <c r="P52" s="251"/>
      <c r="Q52" s="251"/>
      <c r="R52" s="251"/>
      <c r="S52" s="259"/>
      <c r="T52" s="254" t="s">
        <v>1705</v>
      </c>
      <c r="U52" s="254"/>
      <c r="V52" s="254"/>
      <c r="W52" s="254"/>
      <c r="X52" s="254" t="s">
        <v>1705</v>
      </c>
      <c r="Y52" s="254"/>
      <c r="Z52" s="254"/>
      <c r="AA52" s="254"/>
      <c r="AB52" s="254"/>
      <c r="AC52" s="254"/>
      <c r="AD52" s="254"/>
      <c r="AE52" s="254"/>
      <c r="AF52" s="254"/>
      <c r="AG52" s="254"/>
      <c r="AH52" s="254"/>
      <c r="AI52" s="337" t="s">
        <v>1705</v>
      </c>
      <c r="AJ52" s="260"/>
    </row>
    <row r="53" spans="1:36" s="328" customFormat="1" ht="53.25" customHeight="1" x14ac:dyDescent="0.25">
      <c r="A53" s="505"/>
      <c r="B53" s="314" t="s">
        <v>614</v>
      </c>
      <c r="C53" s="315" t="s">
        <v>615</v>
      </c>
      <c r="D53" s="316" t="s">
        <v>616</v>
      </c>
      <c r="E53" s="326" t="s">
        <v>617</v>
      </c>
      <c r="F53" s="327" t="s">
        <v>1379</v>
      </c>
      <c r="G53" s="327" t="s">
        <v>591</v>
      </c>
      <c r="H53" s="319" t="s">
        <v>575</v>
      </c>
      <c r="I53" s="325">
        <v>25000</v>
      </c>
      <c r="J53" s="316" t="s">
        <v>1807</v>
      </c>
      <c r="K53" s="319" t="s">
        <v>577</v>
      </c>
      <c r="L53" s="319" t="s">
        <v>577</v>
      </c>
      <c r="M53" s="316" t="s">
        <v>1381</v>
      </c>
      <c r="N53" s="320"/>
      <c r="O53" s="320"/>
      <c r="P53" s="320" t="s">
        <v>58</v>
      </c>
      <c r="Q53" s="320"/>
      <c r="R53" s="320"/>
      <c r="S53" s="321"/>
      <c r="T53" s="344" t="s">
        <v>1808</v>
      </c>
      <c r="U53" s="314"/>
      <c r="V53" s="314"/>
      <c r="W53" s="314"/>
      <c r="X53" s="314" t="s">
        <v>1705</v>
      </c>
      <c r="Y53" s="314"/>
      <c r="Z53" s="314"/>
      <c r="AA53" s="314"/>
      <c r="AB53" s="314"/>
      <c r="AC53" s="314"/>
      <c r="AD53" s="314"/>
      <c r="AE53" s="314"/>
      <c r="AF53" s="314"/>
      <c r="AG53" s="314"/>
      <c r="AH53" s="314"/>
      <c r="AI53" s="337" t="s">
        <v>1705</v>
      </c>
      <c r="AJ53" s="322"/>
    </row>
    <row r="54" spans="1:36" s="272" customFormat="1" ht="51.75" customHeight="1" x14ac:dyDescent="0.25">
      <c r="A54" s="500" t="s">
        <v>1809</v>
      </c>
      <c r="B54" s="285" t="s">
        <v>629</v>
      </c>
      <c r="C54" s="292" t="s">
        <v>630</v>
      </c>
      <c r="D54" s="293" t="s">
        <v>631</v>
      </c>
      <c r="E54" s="293" t="s">
        <v>632</v>
      </c>
      <c r="F54" s="294">
        <v>43678</v>
      </c>
      <c r="G54" s="294">
        <v>45474</v>
      </c>
      <c r="H54" s="295" t="s">
        <v>348</v>
      </c>
      <c r="I54" s="296">
        <v>500000</v>
      </c>
      <c r="J54" s="295" t="s">
        <v>1810</v>
      </c>
      <c r="K54" s="295" t="s">
        <v>1811</v>
      </c>
      <c r="L54" s="295" t="s">
        <v>635</v>
      </c>
      <c r="M54" s="293" t="s">
        <v>1384</v>
      </c>
      <c r="N54" s="252"/>
      <c r="O54" s="252"/>
      <c r="P54" s="252"/>
      <c r="Q54" s="252" t="s">
        <v>58</v>
      </c>
      <c r="R54" s="252"/>
      <c r="S54" s="291"/>
      <c r="T54" s="285" t="s">
        <v>1812</v>
      </c>
      <c r="U54" s="285" t="s">
        <v>1813</v>
      </c>
      <c r="V54" s="285"/>
      <c r="W54" s="285" t="s">
        <v>348</v>
      </c>
      <c r="X54" s="285"/>
      <c r="Y54" s="285"/>
      <c r="Z54" s="285"/>
      <c r="AA54" s="285"/>
      <c r="AB54" s="285"/>
      <c r="AC54" s="285"/>
      <c r="AD54" s="285"/>
      <c r="AE54" s="285"/>
      <c r="AF54" s="285"/>
      <c r="AG54" s="285"/>
      <c r="AH54" s="285"/>
      <c r="AI54" s="337">
        <v>0</v>
      </c>
      <c r="AJ54" s="268"/>
    </row>
    <row r="55" spans="1:36" s="272" customFormat="1" ht="51.75" customHeight="1" x14ac:dyDescent="0.25">
      <c r="A55" s="501"/>
      <c r="B55" s="285" t="s">
        <v>645</v>
      </c>
      <c r="C55" s="286" t="s">
        <v>646</v>
      </c>
      <c r="D55" s="287" t="s">
        <v>1814</v>
      </c>
      <c r="E55" s="287" t="s">
        <v>632</v>
      </c>
      <c r="F55" s="288">
        <v>43678</v>
      </c>
      <c r="G55" s="288">
        <v>45474</v>
      </c>
      <c r="H55" s="289" t="s">
        <v>1815</v>
      </c>
      <c r="I55" s="304">
        <v>300000</v>
      </c>
      <c r="J55" s="289" t="s">
        <v>1391</v>
      </c>
      <c r="K55" s="289" t="s">
        <v>650</v>
      </c>
      <c r="L55" s="289" t="s">
        <v>367</v>
      </c>
      <c r="M55" s="287"/>
      <c r="N55" s="252"/>
      <c r="O55" s="252"/>
      <c r="P55" s="252"/>
      <c r="Q55" s="252" t="s">
        <v>58</v>
      </c>
      <c r="R55" s="252"/>
      <c r="S55" s="291"/>
      <c r="T55" s="285" t="s">
        <v>1816</v>
      </c>
      <c r="U55" s="285" t="s">
        <v>1817</v>
      </c>
      <c r="V55" s="285"/>
      <c r="W55" s="285" t="s">
        <v>1818</v>
      </c>
      <c r="X55" s="285" t="s">
        <v>1819</v>
      </c>
      <c r="Y55" s="285"/>
      <c r="Z55" s="285"/>
      <c r="AA55" s="285"/>
      <c r="AB55" s="285"/>
      <c r="AC55" s="285"/>
      <c r="AD55" s="285"/>
      <c r="AE55" s="285"/>
      <c r="AF55" s="285"/>
      <c r="AG55" s="285"/>
      <c r="AH55" s="285"/>
      <c r="AI55" s="337" t="s">
        <v>1819</v>
      </c>
      <c r="AJ55" s="268"/>
    </row>
    <row r="56" spans="1:36" s="272" customFormat="1" ht="51.75" customHeight="1" x14ac:dyDescent="0.25">
      <c r="A56" s="501"/>
      <c r="B56" s="285" t="s">
        <v>653</v>
      </c>
      <c r="C56" s="286" t="s">
        <v>654</v>
      </c>
      <c r="D56" s="287" t="s">
        <v>655</v>
      </c>
      <c r="E56" s="287" t="s">
        <v>656</v>
      </c>
      <c r="F56" s="288">
        <v>43678</v>
      </c>
      <c r="G56" s="288">
        <v>45474</v>
      </c>
      <c r="H56" s="289" t="s">
        <v>1820</v>
      </c>
      <c r="I56" s="290">
        <v>100000</v>
      </c>
      <c r="J56" s="289" t="s">
        <v>1821</v>
      </c>
      <c r="K56" s="289" t="s">
        <v>658</v>
      </c>
      <c r="L56" s="289" t="s">
        <v>487</v>
      </c>
      <c r="M56" s="287" t="s">
        <v>1822</v>
      </c>
      <c r="N56" s="252"/>
      <c r="O56" s="252"/>
      <c r="P56" s="252"/>
      <c r="Q56" s="252" t="s">
        <v>58</v>
      </c>
      <c r="R56" s="252"/>
      <c r="S56" s="291"/>
      <c r="T56" s="285" t="s">
        <v>1823</v>
      </c>
      <c r="U56" s="285"/>
      <c r="V56" s="285"/>
      <c r="W56" s="285" t="s">
        <v>1824</v>
      </c>
      <c r="X56" s="285" t="s">
        <v>1825</v>
      </c>
      <c r="Y56" s="285"/>
      <c r="Z56" s="285"/>
      <c r="AA56" s="285"/>
      <c r="AB56" s="285"/>
      <c r="AC56" s="285"/>
      <c r="AD56" s="285"/>
      <c r="AE56" s="285"/>
      <c r="AF56" s="285"/>
      <c r="AG56" s="285"/>
      <c r="AH56" s="285"/>
      <c r="AI56" s="337" t="s">
        <v>1825</v>
      </c>
      <c r="AJ56" s="268"/>
    </row>
    <row r="57" spans="1:36" s="272" customFormat="1" ht="51.75" customHeight="1" x14ac:dyDescent="0.25">
      <c r="A57" s="501"/>
      <c r="B57" s="285" t="s">
        <v>666</v>
      </c>
      <c r="C57" s="292" t="s">
        <v>667</v>
      </c>
      <c r="D57" s="293" t="s">
        <v>668</v>
      </c>
      <c r="E57" s="293" t="s">
        <v>669</v>
      </c>
      <c r="F57" s="294">
        <v>43678</v>
      </c>
      <c r="G57" s="294">
        <v>45475</v>
      </c>
      <c r="H57" s="295" t="s">
        <v>670</v>
      </c>
      <c r="I57" s="296">
        <v>50000</v>
      </c>
      <c r="J57" s="295" t="s">
        <v>1404</v>
      </c>
      <c r="K57" s="295" t="s">
        <v>672</v>
      </c>
      <c r="L57" s="295" t="s">
        <v>487</v>
      </c>
      <c r="M57" s="293" t="s">
        <v>1826</v>
      </c>
      <c r="N57" s="252"/>
      <c r="O57" s="252"/>
      <c r="P57" s="252" t="s">
        <v>58</v>
      </c>
      <c r="Q57" s="252"/>
      <c r="R57" s="252"/>
      <c r="S57" s="291"/>
      <c r="T57" s="285" t="s">
        <v>1827</v>
      </c>
      <c r="U57" s="285"/>
      <c r="V57" s="285" t="s">
        <v>1828</v>
      </c>
      <c r="W57" s="285" t="s">
        <v>670</v>
      </c>
      <c r="X57" s="285" t="s">
        <v>1829</v>
      </c>
      <c r="Y57" s="285"/>
      <c r="Z57" s="285"/>
      <c r="AA57" s="285"/>
      <c r="AB57" s="285"/>
      <c r="AC57" s="285"/>
      <c r="AD57" s="285"/>
      <c r="AE57" s="285"/>
      <c r="AF57" s="285"/>
      <c r="AG57" s="285"/>
      <c r="AH57" s="285"/>
      <c r="AI57" s="337" t="s">
        <v>1829</v>
      </c>
      <c r="AJ57" s="268"/>
    </row>
    <row r="58" spans="1:36" s="272" customFormat="1" ht="51.75" customHeight="1" x14ac:dyDescent="0.25">
      <c r="A58" s="501"/>
      <c r="B58" s="285" t="s">
        <v>680</v>
      </c>
      <c r="C58" s="286" t="s">
        <v>681</v>
      </c>
      <c r="D58" s="287" t="s">
        <v>1830</v>
      </c>
      <c r="E58" s="287" t="s">
        <v>683</v>
      </c>
      <c r="F58" s="288">
        <v>43678</v>
      </c>
      <c r="G58" s="288">
        <v>45474</v>
      </c>
      <c r="H58" s="289" t="s">
        <v>541</v>
      </c>
      <c r="I58" s="290">
        <v>5000</v>
      </c>
      <c r="J58" s="289" t="s">
        <v>1408</v>
      </c>
      <c r="K58" s="289" t="s">
        <v>1831</v>
      </c>
      <c r="L58" s="289" t="s">
        <v>487</v>
      </c>
      <c r="M58" s="287" t="s">
        <v>1832</v>
      </c>
      <c r="N58" s="252"/>
      <c r="O58" s="252"/>
      <c r="P58" s="252"/>
      <c r="Q58" s="252" t="s">
        <v>58</v>
      </c>
      <c r="R58" s="252"/>
      <c r="S58" s="291"/>
      <c r="T58" s="285" t="s">
        <v>1833</v>
      </c>
      <c r="U58" s="285" t="s">
        <v>1834</v>
      </c>
      <c r="V58" s="285"/>
      <c r="W58" s="285" t="s">
        <v>1835</v>
      </c>
      <c r="X58" s="285" t="s">
        <v>1836</v>
      </c>
      <c r="Y58" s="285"/>
      <c r="Z58" s="285"/>
      <c r="AA58" s="285"/>
      <c r="AB58" s="285"/>
      <c r="AC58" s="285"/>
      <c r="AD58" s="285"/>
      <c r="AE58" s="285"/>
      <c r="AF58" s="285"/>
      <c r="AG58" s="285"/>
      <c r="AH58" s="285"/>
      <c r="AI58" s="337" t="s">
        <v>1836</v>
      </c>
      <c r="AJ58" s="268"/>
    </row>
    <row r="59" spans="1:36" s="272" customFormat="1" ht="51.75" customHeight="1" x14ac:dyDescent="0.25">
      <c r="A59" s="501"/>
      <c r="B59" s="285" t="s">
        <v>693</v>
      </c>
      <c r="C59" s="286" t="s">
        <v>1837</v>
      </c>
      <c r="D59" s="287" t="s">
        <v>1838</v>
      </c>
      <c r="E59" s="287" t="s">
        <v>1839</v>
      </c>
      <c r="F59" s="288">
        <v>43678</v>
      </c>
      <c r="G59" s="288">
        <v>45474</v>
      </c>
      <c r="H59" s="289" t="s">
        <v>348</v>
      </c>
      <c r="I59" s="290">
        <v>20000</v>
      </c>
      <c r="J59" s="289" t="s">
        <v>1418</v>
      </c>
      <c r="K59" s="289" t="s">
        <v>1840</v>
      </c>
      <c r="L59" s="289" t="s">
        <v>86</v>
      </c>
      <c r="M59" s="287" t="s">
        <v>1841</v>
      </c>
      <c r="N59" s="252"/>
      <c r="O59" s="252"/>
      <c r="P59" s="252"/>
      <c r="Q59" s="252" t="s">
        <v>58</v>
      </c>
      <c r="R59" s="252"/>
      <c r="S59" s="291"/>
      <c r="T59" s="285" t="s">
        <v>1842</v>
      </c>
      <c r="U59" s="285" t="s">
        <v>1843</v>
      </c>
      <c r="V59" s="285"/>
      <c r="W59" s="285" t="s">
        <v>1844</v>
      </c>
      <c r="X59" s="285" t="s">
        <v>1845</v>
      </c>
      <c r="Y59" s="285"/>
      <c r="Z59" s="285"/>
      <c r="AA59" s="285"/>
      <c r="AB59" s="285"/>
      <c r="AC59" s="285"/>
      <c r="AD59" s="285"/>
      <c r="AE59" s="285"/>
      <c r="AF59" s="285"/>
      <c r="AG59" s="285"/>
      <c r="AH59" s="285"/>
      <c r="AI59" s="337" t="s">
        <v>1845</v>
      </c>
      <c r="AJ59" s="268"/>
    </row>
    <row r="60" spans="1:36" s="272" customFormat="1" ht="51.75" customHeight="1" x14ac:dyDescent="0.25">
      <c r="A60" s="501"/>
      <c r="B60" s="285" t="s">
        <v>704</v>
      </c>
      <c r="C60" s="292" t="s">
        <v>705</v>
      </c>
      <c r="D60" s="293" t="s">
        <v>1846</v>
      </c>
      <c r="E60" s="293" t="s">
        <v>707</v>
      </c>
      <c r="F60" s="294">
        <v>43678</v>
      </c>
      <c r="G60" s="294">
        <v>45108</v>
      </c>
      <c r="H60" s="295" t="s">
        <v>670</v>
      </c>
      <c r="I60" s="296">
        <v>50000</v>
      </c>
      <c r="J60" s="295" t="s">
        <v>1847</v>
      </c>
      <c r="K60" s="295" t="s">
        <v>1848</v>
      </c>
      <c r="L60" s="295" t="s">
        <v>86</v>
      </c>
      <c r="M60" s="293" t="s">
        <v>1438</v>
      </c>
      <c r="N60" s="252"/>
      <c r="O60" s="252"/>
      <c r="P60" s="252" t="s">
        <v>58</v>
      </c>
      <c r="Q60" s="252"/>
      <c r="R60" s="252"/>
      <c r="S60" s="291"/>
      <c r="T60" s="285" t="s">
        <v>1849</v>
      </c>
      <c r="U60" s="285" t="s">
        <v>1850</v>
      </c>
      <c r="V60" s="285"/>
      <c r="W60" s="285" t="s">
        <v>670</v>
      </c>
      <c r="X60" s="285" t="s">
        <v>1851</v>
      </c>
      <c r="Y60" s="285"/>
      <c r="Z60" s="285"/>
      <c r="AA60" s="285"/>
      <c r="AB60" s="285"/>
      <c r="AC60" s="329">
        <v>45474</v>
      </c>
      <c r="AD60" s="285"/>
      <c r="AE60" s="285"/>
      <c r="AF60" s="285"/>
      <c r="AG60" s="285"/>
      <c r="AH60" s="285"/>
      <c r="AI60" s="337" t="s">
        <v>1851</v>
      </c>
      <c r="AJ60" s="268"/>
    </row>
    <row r="61" spans="1:36" s="272" customFormat="1" ht="51.75" customHeight="1" x14ac:dyDescent="0.25">
      <c r="A61" s="502"/>
      <c r="B61" s="285" t="s">
        <v>1613</v>
      </c>
      <c r="C61" s="285" t="s">
        <v>1614</v>
      </c>
      <c r="D61" s="285" t="s">
        <v>1615</v>
      </c>
      <c r="E61" s="285" t="s">
        <v>1616</v>
      </c>
      <c r="F61" s="305" t="s">
        <v>1617</v>
      </c>
      <c r="G61" s="305" t="s">
        <v>385</v>
      </c>
      <c r="H61" s="285" t="s">
        <v>1618</v>
      </c>
      <c r="I61" s="306">
        <v>150000</v>
      </c>
      <c r="J61" s="285" t="s">
        <v>1619</v>
      </c>
      <c r="K61" s="285" t="s">
        <v>1620</v>
      </c>
      <c r="L61" s="285" t="s">
        <v>86</v>
      </c>
      <c r="M61" s="285" t="s">
        <v>1621</v>
      </c>
      <c r="N61" s="252"/>
      <c r="O61" s="252"/>
      <c r="P61" s="252"/>
      <c r="Q61" s="252" t="s">
        <v>58</v>
      </c>
      <c r="R61" s="252"/>
      <c r="S61" s="291"/>
      <c r="T61" s="285" t="s">
        <v>1852</v>
      </c>
      <c r="U61" s="285" t="s">
        <v>1853</v>
      </c>
      <c r="V61" s="285"/>
      <c r="W61" s="285" t="s">
        <v>1854</v>
      </c>
      <c r="X61" s="285"/>
      <c r="Y61" s="285"/>
      <c r="Z61" s="285"/>
      <c r="AA61" s="285"/>
      <c r="AB61" s="285"/>
      <c r="AC61" s="285"/>
      <c r="AD61" s="285"/>
      <c r="AE61" s="285"/>
      <c r="AF61" s="285"/>
      <c r="AG61" s="285"/>
      <c r="AH61" s="285"/>
      <c r="AI61" s="337">
        <v>0</v>
      </c>
      <c r="AJ61" s="268"/>
    </row>
    <row r="62" spans="1:36" s="269" customFormat="1" ht="51.75" customHeight="1" x14ac:dyDescent="0.25">
      <c r="A62" s="503" t="s">
        <v>1855</v>
      </c>
      <c r="B62" s="262" t="s">
        <v>719</v>
      </c>
      <c r="C62" s="211" t="s">
        <v>1439</v>
      </c>
      <c r="D62" s="258" t="s">
        <v>1856</v>
      </c>
      <c r="E62" s="258" t="s">
        <v>722</v>
      </c>
      <c r="F62" s="256">
        <v>43678</v>
      </c>
      <c r="G62" s="256">
        <v>45474</v>
      </c>
      <c r="H62" s="270" t="s">
        <v>1857</v>
      </c>
      <c r="I62" s="271">
        <v>500000</v>
      </c>
      <c r="J62" s="258" t="s">
        <v>1440</v>
      </c>
      <c r="K62" s="270" t="s">
        <v>1858</v>
      </c>
      <c r="L62" s="270" t="s">
        <v>544</v>
      </c>
      <c r="M62" s="258" t="s">
        <v>726</v>
      </c>
      <c r="N62" s="250"/>
      <c r="O62" s="250"/>
      <c r="P62" s="250"/>
      <c r="Q62" s="250" t="s">
        <v>58</v>
      </c>
      <c r="R62" s="250"/>
      <c r="S62" s="267"/>
      <c r="T62" s="262" t="s">
        <v>1859</v>
      </c>
      <c r="U62" s="262" t="s">
        <v>1860</v>
      </c>
      <c r="V62" s="346"/>
      <c r="W62" s="262" t="s">
        <v>1861</v>
      </c>
      <c r="X62" s="262" t="s">
        <v>1862</v>
      </c>
      <c r="Y62" s="262"/>
      <c r="Z62" s="262"/>
      <c r="AA62" s="262"/>
      <c r="AB62" s="262"/>
      <c r="AC62" s="262"/>
      <c r="AD62" s="262"/>
      <c r="AE62" s="262"/>
      <c r="AF62" s="262"/>
      <c r="AG62" s="262"/>
      <c r="AH62" s="262"/>
      <c r="AI62" s="337" t="s">
        <v>1862</v>
      </c>
      <c r="AJ62" s="268"/>
    </row>
    <row r="63" spans="1:36" s="269" customFormat="1" ht="51.75" customHeight="1" x14ac:dyDescent="0.25">
      <c r="A63" s="504"/>
      <c r="B63" s="262" t="s">
        <v>734</v>
      </c>
      <c r="C63" s="211" t="s">
        <v>735</v>
      </c>
      <c r="D63" s="258" t="s">
        <v>1863</v>
      </c>
      <c r="E63" s="258" t="s">
        <v>722</v>
      </c>
      <c r="F63" s="256">
        <v>43678</v>
      </c>
      <c r="G63" s="256">
        <v>45474</v>
      </c>
      <c r="H63" s="258" t="s">
        <v>737</v>
      </c>
      <c r="I63" s="271">
        <v>500000</v>
      </c>
      <c r="J63" s="258" t="s">
        <v>1450</v>
      </c>
      <c r="K63" s="258" t="s">
        <v>1864</v>
      </c>
      <c r="L63" s="270" t="s">
        <v>544</v>
      </c>
      <c r="M63" s="258" t="s">
        <v>1452</v>
      </c>
      <c r="N63" s="250"/>
      <c r="O63" s="250"/>
      <c r="P63" s="250"/>
      <c r="Q63" s="250" t="s">
        <v>58</v>
      </c>
      <c r="R63" s="250"/>
      <c r="S63" s="267"/>
      <c r="T63" s="262" t="s">
        <v>1865</v>
      </c>
      <c r="U63" s="262" t="s">
        <v>1866</v>
      </c>
      <c r="V63" s="345"/>
      <c r="W63" s="262" t="s">
        <v>1867</v>
      </c>
      <c r="X63" s="262" t="s">
        <v>1868</v>
      </c>
      <c r="Y63" s="262"/>
      <c r="Z63" s="262"/>
      <c r="AA63" s="262"/>
      <c r="AB63" s="262"/>
      <c r="AC63" s="262"/>
      <c r="AD63" s="262"/>
      <c r="AE63" s="262"/>
      <c r="AF63" s="262"/>
      <c r="AG63" s="262"/>
      <c r="AH63" s="262"/>
      <c r="AI63" s="337" t="s">
        <v>1868</v>
      </c>
      <c r="AJ63" s="268"/>
    </row>
    <row r="64" spans="1:36" s="269" customFormat="1" ht="51.75" customHeight="1" x14ac:dyDescent="0.25">
      <c r="A64" s="504"/>
      <c r="B64" s="262" t="s">
        <v>747</v>
      </c>
      <c r="C64" s="211" t="s">
        <v>1459</v>
      </c>
      <c r="D64" s="258" t="s">
        <v>749</v>
      </c>
      <c r="E64" s="258" t="s">
        <v>750</v>
      </c>
      <c r="F64" s="256">
        <v>43678</v>
      </c>
      <c r="G64" s="256">
        <v>45474</v>
      </c>
      <c r="H64" s="258" t="s">
        <v>751</v>
      </c>
      <c r="I64" s="271">
        <v>50000</v>
      </c>
      <c r="J64" s="258" t="s">
        <v>1869</v>
      </c>
      <c r="K64" s="270" t="s">
        <v>753</v>
      </c>
      <c r="L64" s="270" t="s">
        <v>754</v>
      </c>
      <c r="M64" s="258"/>
      <c r="N64" s="250"/>
      <c r="O64" s="250"/>
      <c r="P64" s="250"/>
      <c r="Q64" s="250" t="s">
        <v>58</v>
      </c>
      <c r="R64" s="250"/>
      <c r="S64" s="267"/>
      <c r="T64" s="262" t="s">
        <v>1870</v>
      </c>
      <c r="U64" s="262" t="s">
        <v>1871</v>
      </c>
      <c r="V64" s="345"/>
      <c r="W64" s="262" t="s">
        <v>751</v>
      </c>
      <c r="X64" s="262"/>
      <c r="Y64" s="262"/>
      <c r="Z64" s="262"/>
      <c r="AA64" s="262"/>
      <c r="AB64" s="262"/>
      <c r="AC64" s="262"/>
      <c r="AD64" s="262"/>
      <c r="AE64" s="262"/>
      <c r="AF64" s="262"/>
      <c r="AG64" s="262"/>
      <c r="AH64" s="262"/>
      <c r="AI64" s="337">
        <v>0</v>
      </c>
      <c r="AJ64" s="268"/>
    </row>
    <row r="65" spans="1:40" s="261" customFormat="1" ht="51.75" customHeight="1" x14ac:dyDescent="0.25">
      <c r="A65" s="504"/>
      <c r="B65" s="254" t="s">
        <v>760</v>
      </c>
      <c r="C65" s="211" t="s">
        <v>761</v>
      </c>
      <c r="D65" s="264" t="s">
        <v>1872</v>
      </c>
      <c r="E65" s="316" t="s">
        <v>763</v>
      </c>
      <c r="F65" s="317">
        <v>43678</v>
      </c>
      <c r="G65" s="317">
        <v>45474</v>
      </c>
      <c r="H65" s="316" t="s">
        <v>1163</v>
      </c>
      <c r="I65" s="325">
        <v>150000</v>
      </c>
      <c r="J65" s="319" t="s">
        <v>1873</v>
      </c>
      <c r="K65" s="319" t="s">
        <v>351</v>
      </c>
      <c r="L65" s="319" t="s">
        <v>351</v>
      </c>
      <c r="M65" s="316"/>
      <c r="N65" s="251"/>
      <c r="O65" s="251"/>
      <c r="P65" s="251"/>
      <c r="Q65" s="251"/>
      <c r="R65" s="251" t="s">
        <v>58</v>
      </c>
      <c r="S65" s="259"/>
      <c r="T65" s="254" t="s">
        <v>1874</v>
      </c>
      <c r="U65" s="254" t="s">
        <v>1875</v>
      </c>
      <c r="V65" s="254"/>
      <c r="W65" s="254" t="s">
        <v>751</v>
      </c>
      <c r="X65" s="254"/>
      <c r="Y65" s="254"/>
      <c r="Z65" s="254"/>
      <c r="AA65" s="254"/>
      <c r="AB65" s="254"/>
      <c r="AC65" s="254"/>
      <c r="AD65" s="254"/>
      <c r="AE65" s="254"/>
      <c r="AF65" s="254"/>
      <c r="AG65" s="254"/>
      <c r="AH65" s="254"/>
      <c r="AI65" s="337">
        <v>0</v>
      </c>
      <c r="AN65" s="324"/>
    </row>
    <row r="66" spans="1:40" s="261" customFormat="1" ht="51.75" customHeight="1" x14ac:dyDescent="0.25">
      <c r="A66" s="504"/>
      <c r="B66" s="254" t="s">
        <v>771</v>
      </c>
      <c r="C66" s="211" t="s">
        <v>1876</v>
      </c>
      <c r="D66" s="258" t="s">
        <v>773</v>
      </c>
      <c r="E66" s="258" t="s">
        <v>774</v>
      </c>
      <c r="F66" s="256">
        <v>44197</v>
      </c>
      <c r="G66" s="256">
        <v>44927</v>
      </c>
      <c r="H66" s="258" t="s">
        <v>775</v>
      </c>
      <c r="I66" s="276">
        <v>50000</v>
      </c>
      <c r="J66" s="258" t="s">
        <v>1877</v>
      </c>
      <c r="K66" s="270" t="s">
        <v>1470</v>
      </c>
      <c r="L66" s="270" t="s">
        <v>338</v>
      </c>
      <c r="M66" s="258" t="s">
        <v>1476</v>
      </c>
      <c r="N66" s="251"/>
      <c r="O66" s="251" t="s">
        <v>58</v>
      </c>
      <c r="P66" s="251"/>
      <c r="Q66" s="251"/>
      <c r="R66" s="251"/>
      <c r="S66" s="259"/>
      <c r="T66" s="254" t="s">
        <v>1878</v>
      </c>
      <c r="U66" s="254" t="s">
        <v>1879</v>
      </c>
      <c r="V66" s="254" t="s">
        <v>1880</v>
      </c>
      <c r="W66" s="254" t="s">
        <v>751</v>
      </c>
      <c r="X66" s="254" t="s">
        <v>1881</v>
      </c>
      <c r="Y66" s="254"/>
      <c r="Z66" s="254"/>
      <c r="AA66" s="254"/>
      <c r="AB66" s="254"/>
      <c r="AC66" s="256">
        <v>45292</v>
      </c>
      <c r="AD66" s="254"/>
      <c r="AE66" s="254"/>
      <c r="AF66" s="254"/>
      <c r="AG66" s="254"/>
      <c r="AH66" s="254"/>
      <c r="AI66" s="337" t="s">
        <v>1881</v>
      </c>
      <c r="AJ66" s="260"/>
    </row>
    <row r="67" spans="1:40" s="261" customFormat="1" ht="51.75" customHeight="1" x14ac:dyDescent="0.25">
      <c r="A67" s="504"/>
      <c r="B67" s="254" t="s">
        <v>784</v>
      </c>
      <c r="C67" s="211" t="s">
        <v>785</v>
      </c>
      <c r="D67" s="258" t="s">
        <v>1882</v>
      </c>
      <c r="E67" s="258" t="s">
        <v>787</v>
      </c>
      <c r="F67" s="256">
        <v>43678</v>
      </c>
      <c r="G67" s="256">
        <v>45474</v>
      </c>
      <c r="H67" s="258" t="s">
        <v>788</v>
      </c>
      <c r="I67" s="271">
        <v>0</v>
      </c>
      <c r="J67" s="270" t="s">
        <v>1477</v>
      </c>
      <c r="K67" s="270" t="s">
        <v>577</v>
      </c>
      <c r="L67" s="270" t="s">
        <v>577</v>
      </c>
      <c r="M67" s="258" t="s">
        <v>1883</v>
      </c>
      <c r="N67" s="251"/>
      <c r="O67" s="251" t="s">
        <v>58</v>
      </c>
      <c r="P67" s="251"/>
      <c r="Q67" s="251"/>
      <c r="R67" s="251"/>
      <c r="S67" s="259"/>
      <c r="T67" s="254" t="s">
        <v>1884</v>
      </c>
      <c r="U67" s="254"/>
      <c r="V67" s="254" t="s">
        <v>1885</v>
      </c>
      <c r="W67" s="254" t="s">
        <v>751</v>
      </c>
      <c r="X67" s="254" t="s">
        <v>1886</v>
      </c>
      <c r="Y67" s="254"/>
      <c r="Z67" s="254"/>
      <c r="AA67" s="254"/>
      <c r="AB67" s="254"/>
      <c r="AC67" s="254"/>
      <c r="AD67" s="254"/>
      <c r="AE67" s="254"/>
      <c r="AF67" s="254"/>
      <c r="AG67" s="254"/>
      <c r="AH67" s="254"/>
      <c r="AI67" s="337" t="s">
        <v>1886</v>
      </c>
      <c r="AJ67" s="260"/>
    </row>
    <row r="68" spans="1:40" s="261" customFormat="1" ht="51.75" customHeight="1" x14ac:dyDescent="0.25">
      <c r="A68" s="504"/>
      <c r="B68" s="254" t="s">
        <v>797</v>
      </c>
      <c r="C68" s="211" t="s">
        <v>798</v>
      </c>
      <c r="D68" s="258" t="s">
        <v>799</v>
      </c>
      <c r="E68" s="258" t="s">
        <v>787</v>
      </c>
      <c r="F68" s="256">
        <v>43678</v>
      </c>
      <c r="G68" s="256">
        <v>45474</v>
      </c>
      <c r="H68" s="258" t="s">
        <v>670</v>
      </c>
      <c r="I68" s="271">
        <v>50000</v>
      </c>
      <c r="J68" s="270" t="s">
        <v>1887</v>
      </c>
      <c r="K68" s="270" t="s">
        <v>672</v>
      </c>
      <c r="L68" s="270" t="s">
        <v>577</v>
      </c>
      <c r="M68" s="258" t="s">
        <v>801</v>
      </c>
      <c r="N68" s="251"/>
      <c r="O68" s="251"/>
      <c r="P68" s="251"/>
      <c r="Q68" s="251" t="s">
        <v>58</v>
      </c>
      <c r="R68" s="251"/>
      <c r="S68" s="259"/>
      <c r="T68" s="254" t="s">
        <v>1888</v>
      </c>
      <c r="U68" s="254" t="s">
        <v>1889</v>
      </c>
      <c r="V68" s="273"/>
      <c r="W68" s="254" t="s">
        <v>1890</v>
      </c>
      <c r="X68" s="254" t="s">
        <v>1891</v>
      </c>
      <c r="Y68" s="254"/>
      <c r="Z68" s="254"/>
      <c r="AA68" s="254"/>
      <c r="AB68" s="254"/>
      <c r="AC68" s="254"/>
      <c r="AD68" s="254"/>
      <c r="AE68" s="254"/>
      <c r="AF68" s="254"/>
      <c r="AG68" s="254"/>
      <c r="AH68" s="254"/>
      <c r="AI68" s="337" t="s">
        <v>1891</v>
      </c>
      <c r="AJ68" s="260"/>
    </row>
    <row r="69" spans="1:40" s="261" customFormat="1" ht="51.75" customHeight="1" x14ac:dyDescent="0.25">
      <c r="A69" s="504"/>
      <c r="B69" s="254" t="s">
        <v>808</v>
      </c>
      <c r="C69" s="211" t="s">
        <v>809</v>
      </c>
      <c r="D69" s="258" t="s">
        <v>810</v>
      </c>
      <c r="E69" s="258" t="s">
        <v>811</v>
      </c>
      <c r="F69" s="256">
        <v>43678</v>
      </c>
      <c r="G69" s="256">
        <v>45474</v>
      </c>
      <c r="H69" s="258" t="s">
        <v>1163</v>
      </c>
      <c r="I69" s="271">
        <v>0</v>
      </c>
      <c r="J69" s="270" t="s">
        <v>1892</v>
      </c>
      <c r="K69" s="270" t="s">
        <v>351</v>
      </c>
      <c r="L69" s="270" t="s">
        <v>351</v>
      </c>
      <c r="M69" s="258" t="s">
        <v>1490</v>
      </c>
      <c r="N69" s="251"/>
      <c r="O69" s="251"/>
      <c r="P69" s="251" t="s">
        <v>58</v>
      </c>
      <c r="Q69" s="251"/>
      <c r="R69" s="251"/>
      <c r="S69" s="259"/>
      <c r="T69" s="254" t="s">
        <v>1893</v>
      </c>
      <c r="U69" s="254"/>
      <c r="V69" s="254"/>
      <c r="W69" s="254" t="s">
        <v>751</v>
      </c>
      <c r="X69" s="254" t="s">
        <v>1894</v>
      </c>
      <c r="Y69" s="254"/>
      <c r="Z69" s="254"/>
      <c r="AA69" s="254"/>
      <c r="AB69" s="254"/>
      <c r="AC69" s="254"/>
      <c r="AD69" s="254"/>
      <c r="AE69" s="254"/>
      <c r="AF69" s="254"/>
      <c r="AG69" s="254"/>
      <c r="AH69" s="254"/>
      <c r="AI69" s="337" t="s">
        <v>1894</v>
      </c>
      <c r="AJ69" s="260"/>
    </row>
    <row r="70" spans="1:40" s="261" customFormat="1" ht="51.75" customHeight="1" x14ac:dyDescent="0.25">
      <c r="A70" s="505"/>
      <c r="B70" s="254" t="s">
        <v>818</v>
      </c>
      <c r="C70" s="211" t="s">
        <v>819</v>
      </c>
      <c r="D70" s="258" t="s">
        <v>762</v>
      </c>
      <c r="E70" s="258" t="s">
        <v>820</v>
      </c>
      <c r="F70" s="256">
        <v>43678</v>
      </c>
      <c r="G70" s="256">
        <v>45474</v>
      </c>
      <c r="H70" s="258" t="s">
        <v>751</v>
      </c>
      <c r="I70" s="271">
        <v>125000</v>
      </c>
      <c r="J70" s="270" t="s">
        <v>1491</v>
      </c>
      <c r="K70" s="270" t="s">
        <v>271</v>
      </c>
      <c r="L70" s="270" t="s">
        <v>271</v>
      </c>
      <c r="M70" s="258" t="s">
        <v>1895</v>
      </c>
      <c r="N70" s="251"/>
      <c r="O70" s="251"/>
      <c r="P70" s="251"/>
      <c r="Q70" s="251" t="s">
        <v>58</v>
      </c>
      <c r="R70" s="251"/>
      <c r="S70" s="259"/>
      <c r="T70" s="254" t="s">
        <v>1896</v>
      </c>
      <c r="U70" s="254" t="s">
        <v>1897</v>
      </c>
      <c r="V70" s="254"/>
      <c r="W70" s="254" t="s">
        <v>1898</v>
      </c>
      <c r="X70" s="254" t="s">
        <v>1899</v>
      </c>
      <c r="Y70" s="254"/>
      <c r="Z70" s="254" t="s">
        <v>1900</v>
      </c>
      <c r="AA70" s="254"/>
      <c r="AB70" s="254"/>
      <c r="AC70" s="254"/>
      <c r="AD70" s="254"/>
      <c r="AE70" s="254"/>
      <c r="AF70" s="254"/>
      <c r="AG70" s="254"/>
      <c r="AH70" s="254"/>
      <c r="AI70" s="337" t="s">
        <v>1899</v>
      </c>
      <c r="AJ70" s="260"/>
    </row>
    <row r="71" spans="1:40" s="297" customFormat="1" ht="51.75" customHeight="1" x14ac:dyDescent="0.25">
      <c r="A71" s="500" t="s">
        <v>827</v>
      </c>
      <c r="B71" s="298" t="s">
        <v>828</v>
      </c>
      <c r="C71" s="292" t="s">
        <v>829</v>
      </c>
      <c r="D71" s="307" t="s">
        <v>830</v>
      </c>
      <c r="E71" s="293" t="s">
        <v>787</v>
      </c>
      <c r="F71" s="294">
        <v>43678</v>
      </c>
      <c r="G71" s="294">
        <v>45474</v>
      </c>
      <c r="H71" s="300" t="s">
        <v>1497</v>
      </c>
      <c r="I71" s="296">
        <v>0</v>
      </c>
      <c r="J71" s="295" t="s">
        <v>1498</v>
      </c>
      <c r="K71" s="295" t="s">
        <v>833</v>
      </c>
      <c r="L71" s="295" t="s">
        <v>71</v>
      </c>
      <c r="M71" s="293" t="s">
        <v>834</v>
      </c>
      <c r="N71" s="253"/>
      <c r="O71" s="253" t="s">
        <v>58</v>
      </c>
      <c r="P71" s="253"/>
      <c r="Q71" s="253"/>
      <c r="R71" s="253"/>
      <c r="S71" s="299"/>
      <c r="T71" s="298" t="s">
        <v>546</v>
      </c>
      <c r="U71" s="298"/>
      <c r="V71" s="298"/>
      <c r="W71" s="298" t="s">
        <v>751</v>
      </c>
      <c r="X71" s="298" t="s">
        <v>1901</v>
      </c>
      <c r="Y71" s="298"/>
      <c r="Z71" s="298"/>
      <c r="AA71" s="298"/>
      <c r="AB71" s="298"/>
      <c r="AC71" s="298"/>
      <c r="AD71" s="301"/>
      <c r="AE71" s="298"/>
      <c r="AF71" s="298"/>
      <c r="AG71" s="298"/>
      <c r="AH71" s="298"/>
      <c r="AI71" s="337" t="s">
        <v>1901</v>
      </c>
      <c r="AJ71" s="260"/>
    </row>
    <row r="72" spans="1:40" s="297" customFormat="1" ht="51.75" customHeight="1" x14ac:dyDescent="0.25">
      <c r="A72" s="501"/>
      <c r="B72" s="298" t="s">
        <v>843</v>
      </c>
      <c r="C72" s="292" t="s">
        <v>844</v>
      </c>
      <c r="D72" s="293" t="s">
        <v>845</v>
      </c>
      <c r="E72" s="293" t="s">
        <v>846</v>
      </c>
      <c r="F72" s="294">
        <v>43678</v>
      </c>
      <c r="G72" s="294">
        <v>45474</v>
      </c>
      <c r="H72" s="293" t="s">
        <v>847</v>
      </c>
      <c r="I72" s="296">
        <v>100000</v>
      </c>
      <c r="J72" s="293" t="s">
        <v>1902</v>
      </c>
      <c r="K72" s="293" t="s">
        <v>849</v>
      </c>
      <c r="L72" s="293" t="s">
        <v>71</v>
      </c>
      <c r="M72" s="293" t="s">
        <v>1903</v>
      </c>
      <c r="N72" s="253"/>
      <c r="O72" s="253"/>
      <c r="P72" s="253" t="s">
        <v>58</v>
      </c>
      <c r="Q72" s="253"/>
      <c r="R72" s="253"/>
      <c r="S72" s="299"/>
      <c r="T72" s="298" t="s">
        <v>1904</v>
      </c>
      <c r="U72" s="298" t="s">
        <v>1905</v>
      </c>
      <c r="V72" s="298" t="s">
        <v>1906</v>
      </c>
      <c r="W72" s="298" t="s">
        <v>1907</v>
      </c>
      <c r="X72" s="298" t="s">
        <v>1908</v>
      </c>
      <c r="Y72" s="298"/>
      <c r="Z72" s="298"/>
      <c r="AA72" s="298"/>
      <c r="AB72" s="298"/>
      <c r="AC72" s="298"/>
      <c r="AD72" s="298"/>
      <c r="AE72" s="298"/>
      <c r="AF72" s="298"/>
      <c r="AG72" s="298"/>
      <c r="AH72" s="298"/>
      <c r="AI72" s="337" t="s">
        <v>1908</v>
      </c>
      <c r="AJ72" s="260"/>
    </row>
    <row r="73" spans="1:40" s="297" customFormat="1" ht="51.75" customHeight="1" x14ac:dyDescent="0.25">
      <c r="A73" s="501"/>
      <c r="B73" s="298" t="s">
        <v>856</v>
      </c>
      <c r="C73" s="292" t="s">
        <v>857</v>
      </c>
      <c r="D73" s="293" t="s">
        <v>858</v>
      </c>
      <c r="E73" s="293" t="s">
        <v>859</v>
      </c>
      <c r="F73" s="294">
        <v>44197</v>
      </c>
      <c r="G73" s="294">
        <v>45474</v>
      </c>
      <c r="H73" s="293" t="s">
        <v>847</v>
      </c>
      <c r="I73" s="296">
        <v>200000</v>
      </c>
      <c r="J73" s="293" t="s">
        <v>1909</v>
      </c>
      <c r="K73" s="295" t="s">
        <v>271</v>
      </c>
      <c r="L73" s="295" t="s">
        <v>271</v>
      </c>
      <c r="M73" s="293" t="s">
        <v>1520</v>
      </c>
      <c r="N73" s="253"/>
      <c r="O73" s="253"/>
      <c r="P73" s="253"/>
      <c r="Q73" s="253" t="s">
        <v>58</v>
      </c>
      <c r="R73" s="253"/>
      <c r="S73" s="299"/>
      <c r="T73" s="298" t="s">
        <v>1910</v>
      </c>
      <c r="U73" s="298" t="s">
        <v>1911</v>
      </c>
      <c r="V73" s="301"/>
      <c r="W73" s="298" t="s">
        <v>1912</v>
      </c>
      <c r="X73" s="298" t="s">
        <v>1899</v>
      </c>
      <c r="Y73" s="298"/>
      <c r="Z73" s="298"/>
      <c r="AA73" s="298"/>
      <c r="AB73" s="298"/>
      <c r="AC73" s="298"/>
      <c r="AD73" s="298"/>
      <c r="AE73" s="298"/>
      <c r="AF73" s="298"/>
      <c r="AG73" s="298"/>
      <c r="AH73" s="298"/>
      <c r="AI73" s="337" t="s">
        <v>1899</v>
      </c>
      <c r="AJ73" s="260"/>
    </row>
    <row r="74" spans="1:40" s="297" customFormat="1" ht="51.75" customHeight="1" x14ac:dyDescent="0.25">
      <c r="A74" s="501"/>
      <c r="B74" s="298" t="s">
        <v>865</v>
      </c>
      <c r="C74" s="292" t="s">
        <v>866</v>
      </c>
      <c r="D74" s="293" t="s">
        <v>1913</v>
      </c>
      <c r="E74" s="293" t="s">
        <v>867</v>
      </c>
      <c r="F74" s="294">
        <v>44013</v>
      </c>
      <c r="G74" s="294">
        <v>45474</v>
      </c>
      <c r="H74" s="295" t="s">
        <v>479</v>
      </c>
      <c r="I74" s="296">
        <v>120000</v>
      </c>
      <c r="J74" s="293" t="s">
        <v>1521</v>
      </c>
      <c r="K74" s="295" t="s">
        <v>869</v>
      </c>
      <c r="L74" s="295" t="s">
        <v>351</v>
      </c>
      <c r="M74" s="293" t="s">
        <v>1522</v>
      </c>
      <c r="N74" s="253"/>
      <c r="O74" s="253"/>
      <c r="P74" s="253"/>
      <c r="Q74" s="253" t="s">
        <v>58</v>
      </c>
      <c r="R74" s="253"/>
      <c r="S74" s="299"/>
      <c r="T74" s="298" t="s">
        <v>1914</v>
      </c>
      <c r="U74" s="308" t="s">
        <v>1771</v>
      </c>
      <c r="V74" s="298"/>
      <c r="W74" s="298" t="s">
        <v>1915</v>
      </c>
      <c r="X74" s="298"/>
      <c r="Y74" s="298"/>
      <c r="Z74" s="298"/>
      <c r="AA74" s="298"/>
      <c r="AB74" s="298"/>
      <c r="AC74" s="298"/>
      <c r="AD74" s="298"/>
      <c r="AE74" s="298"/>
      <c r="AF74" s="298"/>
      <c r="AG74" s="298"/>
      <c r="AH74" s="298"/>
      <c r="AI74" s="337">
        <v>0</v>
      </c>
      <c r="AJ74" s="260"/>
    </row>
    <row r="75" spans="1:40" s="297" customFormat="1" ht="51.75" customHeight="1" x14ac:dyDescent="0.25">
      <c r="A75" s="501"/>
      <c r="B75" s="298" t="s">
        <v>878</v>
      </c>
      <c r="C75" s="292" t="s">
        <v>879</v>
      </c>
      <c r="D75" s="293" t="s">
        <v>773</v>
      </c>
      <c r="E75" s="293" t="s">
        <v>774</v>
      </c>
      <c r="F75" s="294">
        <v>44197</v>
      </c>
      <c r="G75" s="294">
        <v>44927</v>
      </c>
      <c r="H75" s="293" t="s">
        <v>775</v>
      </c>
      <c r="I75" s="309">
        <v>50000</v>
      </c>
      <c r="J75" s="293" t="s">
        <v>1916</v>
      </c>
      <c r="K75" s="295" t="s">
        <v>1470</v>
      </c>
      <c r="L75" s="295" t="s">
        <v>882</v>
      </c>
      <c r="M75" s="293" t="s">
        <v>1534</v>
      </c>
      <c r="N75" s="253"/>
      <c r="O75" s="253" t="s">
        <v>58</v>
      </c>
      <c r="P75" s="253"/>
      <c r="Q75" s="253"/>
      <c r="R75" s="253"/>
      <c r="S75" s="299"/>
      <c r="T75" s="298" t="s">
        <v>1917</v>
      </c>
      <c r="U75" s="298"/>
      <c r="V75" s="298"/>
      <c r="W75" s="298" t="s">
        <v>1918</v>
      </c>
      <c r="X75" s="298" t="s">
        <v>1919</v>
      </c>
      <c r="Y75" s="298"/>
      <c r="Z75" s="298"/>
      <c r="AA75" s="298"/>
      <c r="AB75" s="298"/>
      <c r="AC75" s="310">
        <v>45474</v>
      </c>
      <c r="AD75" s="301"/>
      <c r="AE75" s="298"/>
      <c r="AF75" s="298"/>
      <c r="AG75" s="298"/>
      <c r="AH75" s="298"/>
      <c r="AI75" s="337" t="s">
        <v>1920</v>
      </c>
      <c r="AJ75" s="260"/>
    </row>
    <row r="76" spans="1:40" s="297" customFormat="1" ht="51.75" customHeight="1" x14ac:dyDescent="0.25">
      <c r="A76" s="501"/>
      <c r="B76" s="298" t="s">
        <v>888</v>
      </c>
      <c r="C76" s="292" t="s">
        <v>889</v>
      </c>
      <c r="D76" s="293" t="s">
        <v>890</v>
      </c>
      <c r="E76" s="293" t="s">
        <v>787</v>
      </c>
      <c r="F76" s="294">
        <v>44562</v>
      </c>
      <c r="G76" s="294">
        <v>45474</v>
      </c>
      <c r="H76" s="293" t="s">
        <v>670</v>
      </c>
      <c r="I76" s="296">
        <v>60000</v>
      </c>
      <c r="J76" s="295" t="s">
        <v>1921</v>
      </c>
      <c r="K76" s="295" t="s">
        <v>882</v>
      </c>
      <c r="L76" s="295" t="s">
        <v>882</v>
      </c>
      <c r="M76" s="293"/>
      <c r="N76" s="253"/>
      <c r="O76" s="253" t="s">
        <v>58</v>
      </c>
      <c r="P76" s="253"/>
      <c r="Q76" s="253"/>
      <c r="R76" s="253"/>
      <c r="S76" s="299"/>
      <c r="T76" s="298" t="s">
        <v>546</v>
      </c>
      <c r="U76" s="298"/>
      <c r="V76" s="298" t="s">
        <v>1922</v>
      </c>
      <c r="W76" s="298" t="s">
        <v>1923</v>
      </c>
      <c r="X76" s="298"/>
      <c r="Y76" s="298"/>
      <c r="Z76" s="298"/>
      <c r="AA76" s="298"/>
      <c r="AB76" s="298"/>
      <c r="AC76" s="298"/>
      <c r="AD76" s="298"/>
      <c r="AE76" s="298"/>
      <c r="AF76" s="298"/>
      <c r="AG76" s="298"/>
      <c r="AH76" s="298"/>
      <c r="AI76" s="337">
        <v>0</v>
      </c>
      <c r="AJ76" s="260"/>
    </row>
    <row r="77" spans="1:40" s="297" customFormat="1" ht="51.75" customHeight="1" x14ac:dyDescent="0.25">
      <c r="A77" s="501"/>
      <c r="B77" s="298" t="s">
        <v>895</v>
      </c>
      <c r="C77" s="292" t="s">
        <v>896</v>
      </c>
      <c r="D77" s="293" t="s">
        <v>1924</v>
      </c>
      <c r="E77" s="293" t="s">
        <v>898</v>
      </c>
      <c r="F77" s="294">
        <v>43678</v>
      </c>
      <c r="G77" s="294">
        <v>45474</v>
      </c>
      <c r="H77" s="293" t="s">
        <v>899</v>
      </c>
      <c r="I77" s="296">
        <v>250000</v>
      </c>
      <c r="J77" s="295" t="s">
        <v>1925</v>
      </c>
      <c r="K77" s="295" t="s">
        <v>901</v>
      </c>
      <c r="L77" s="295" t="s">
        <v>271</v>
      </c>
      <c r="M77" s="293" t="s">
        <v>1926</v>
      </c>
      <c r="N77" s="253"/>
      <c r="O77" s="253"/>
      <c r="P77" s="253" t="s">
        <v>58</v>
      </c>
      <c r="Q77" s="253"/>
      <c r="R77" s="253"/>
      <c r="S77" s="299"/>
      <c r="T77" s="298" t="s">
        <v>1927</v>
      </c>
      <c r="U77" s="298"/>
      <c r="V77" s="298" t="s">
        <v>1928</v>
      </c>
      <c r="W77" s="298" t="s">
        <v>1929</v>
      </c>
      <c r="X77" s="298"/>
      <c r="Y77" s="298"/>
      <c r="Z77" s="298"/>
      <c r="AA77" s="298"/>
      <c r="AB77" s="298"/>
      <c r="AC77" s="298"/>
      <c r="AD77" s="298"/>
      <c r="AE77" s="298"/>
      <c r="AF77" s="298"/>
      <c r="AG77" s="298"/>
      <c r="AH77" s="298"/>
      <c r="AI77" s="337">
        <v>0</v>
      </c>
      <c r="AJ77" s="260"/>
    </row>
    <row r="78" spans="1:40" s="297" customFormat="1" ht="51.75" customHeight="1" x14ac:dyDescent="0.25">
      <c r="A78" s="501"/>
      <c r="B78" s="298" t="s">
        <v>907</v>
      </c>
      <c r="C78" s="292" t="s">
        <v>908</v>
      </c>
      <c r="D78" s="293" t="s">
        <v>1930</v>
      </c>
      <c r="E78" s="293" t="s">
        <v>909</v>
      </c>
      <c r="F78" s="294">
        <v>43678</v>
      </c>
      <c r="G78" s="294">
        <v>45474</v>
      </c>
      <c r="H78" s="293" t="s">
        <v>910</v>
      </c>
      <c r="I78" s="296">
        <v>1000000</v>
      </c>
      <c r="J78" s="295" t="s">
        <v>1931</v>
      </c>
      <c r="K78" s="295" t="s">
        <v>912</v>
      </c>
      <c r="L78" s="295" t="s">
        <v>71</v>
      </c>
      <c r="M78" s="293" t="s">
        <v>1549</v>
      </c>
      <c r="N78" s="253"/>
      <c r="O78" s="253"/>
      <c r="P78" s="253"/>
      <c r="Q78" s="253" t="s">
        <v>58</v>
      </c>
      <c r="R78" s="253"/>
      <c r="S78" s="299"/>
      <c r="T78" s="298" t="s">
        <v>1932</v>
      </c>
      <c r="U78" s="298"/>
      <c r="V78" s="298"/>
      <c r="W78" s="298" t="s">
        <v>1933</v>
      </c>
      <c r="X78" s="298" t="s">
        <v>1934</v>
      </c>
      <c r="Y78" s="298"/>
      <c r="Z78" s="298"/>
      <c r="AA78" s="298"/>
      <c r="AB78" s="298"/>
      <c r="AC78" s="298"/>
      <c r="AD78" s="298"/>
      <c r="AE78" s="298"/>
      <c r="AF78" s="298"/>
      <c r="AG78" s="298"/>
      <c r="AH78" s="298"/>
      <c r="AI78" s="337" t="s">
        <v>1934</v>
      </c>
      <c r="AJ78" s="260"/>
    </row>
    <row r="79" spans="1:40" s="297" customFormat="1" ht="51.75" customHeight="1" x14ac:dyDescent="0.25">
      <c r="A79" s="501"/>
      <c r="B79" s="298" t="s">
        <v>918</v>
      </c>
      <c r="C79" s="292" t="s">
        <v>919</v>
      </c>
      <c r="D79" s="293" t="s">
        <v>188</v>
      </c>
      <c r="E79" s="293" t="s">
        <v>920</v>
      </c>
      <c r="F79" s="294">
        <v>43678</v>
      </c>
      <c r="G79" s="294">
        <v>45474</v>
      </c>
      <c r="H79" s="295" t="s">
        <v>1163</v>
      </c>
      <c r="I79" s="296">
        <v>200000</v>
      </c>
      <c r="J79" s="295" t="s">
        <v>1550</v>
      </c>
      <c r="K79" s="295" t="s">
        <v>1935</v>
      </c>
      <c r="L79" s="295" t="s">
        <v>923</v>
      </c>
      <c r="M79" s="293"/>
      <c r="N79" s="253"/>
      <c r="O79" s="253" t="s">
        <v>58</v>
      </c>
      <c r="P79" s="253"/>
      <c r="Q79" s="253"/>
      <c r="R79" s="253"/>
      <c r="S79" s="299"/>
      <c r="T79" s="298" t="s">
        <v>546</v>
      </c>
      <c r="U79" s="298"/>
      <c r="V79" s="298" t="s">
        <v>1936</v>
      </c>
      <c r="W79" s="298" t="s">
        <v>1818</v>
      </c>
      <c r="X79" s="298" t="s">
        <v>1937</v>
      </c>
      <c r="Y79" s="298"/>
      <c r="Z79" s="298"/>
      <c r="AA79" s="298"/>
      <c r="AB79" s="298"/>
      <c r="AC79" s="298"/>
      <c r="AD79" s="298"/>
      <c r="AE79" s="298"/>
      <c r="AF79" s="298"/>
      <c r="AG79" s="298"/>
      <c r="AH79" s="298"/>
      <c r="AI79" s="337" t="s">
        <v>1937</v>
      </c>
      <c r="AJ79" s="260"/>
    </row>
    <row r="80" spans="1:40" s="297" customFormat="1" ht="51.75" customHeight="1" x14ac:dyDescent="0.25">
      <c r="A80" s="501"/>
      <c r="B80" s="298" t="s">
        <v>928</v>
      </c>
      <c r="C80" s="292" t="s">
        <v>929</v>
      </c>
      <c r="D80" s="293" t="s">
        <v>930</v>
      </c>
      <c r="E80" s="293" t="s">
        <v>931</v>
      </c>
      <c r="F80" s="294">
        <v>43678</v>
      </c>
      <c r="G80" s="294">
        <v>45474</v>
      </c>
      <c r="H80" s="293" t="s">
        <v>932</v>
      </c>
      <c r="I80" s="296" t="s">
        <v>933</v>
      </c>
      <c r="J80" s="295" t="s">
        <v>1938</v>
      </c>
      <c r="K80" s="295" t="s">
        <v>935</v>
      </c>
      <c r="L80" s="295" t="s">
        <v>271</v>
      </c>
      <c r="M80" s="293"/>
      <c r="N80" s="253"/>
      <c r="O80" s="253"/>
      <c r="P80" s="253"/>
      <c r="Q80" s="253" t="s">
        <v>58</v>
      </c>
      <c r="R80" s="253"/>
      <c r="S80" s="299"/>
      <c r="T80" s="298" t="s">
        <v>1939</v>
      </c>
      <c r="U80" s="298" t="s">
        <v>1940</v>
      </c>
      <c r="V80" s="298"/>
      <c r="W80" s="298" t="s">
        <v>1941</v>
      </c>
      <c r="X80" s="298"/>
      <c r="Y80" s="298"/>
      <c r="Z80" s="298"/>
      <c r="AA80" s="298"/>
      <c r="AB80" s="298"/>
      <c r="AC80" s="298"/>
      <c r="AD80" s="298"/>
      <c r="AE80" s="298"/>
      <c r="AF80" s="298"/>
      <c r="AG80" s="298"/>
      <c r="AH80" s="298"/>
      <c r="AI80" s="337">
        <v>0</v>
      </c>
      <c r="AJ80" s="260"/>
    </row>
    <row r="81" spans="1:36" s="323" customFormat="1" ht="51.75" customHeight="1" x14ac:dyDescent="0.25">
      <c r="A81" s="501"/>
      <c r="B81" s="330" t="s">
        <v>940</v>
      </c>
      <c r="C81" s="331" t="s">
        <v>941</v>
      </c>
      <c r="D81" s="332" t="s">
        <v>188</v>
      </c>
      <c r="E81" s="333" t="s">
        <v>942</v>
      </c>
      <c r="F81" s="334">
        <v>43678</v>
      </c>
      <c r="G81" s="334">
        <v>45474</v>
      </c>
      <c r="H81" s="335" t="s">
        <v>575</v>
      </c>
      <c r="I81" s="336">
        <v>500000</v>
      </c>
      <c r="J81" s="335" t="s">
        <v>1559</v>
      </c>
      <c r="K81" s="335" t="s">
        <v>512</v>
      </c>
      <c r="L81" s="335" t="s">
        <v>512</v>
      </c>
      <c r="M81" s="332" t="s">
        <v>1560</v>
      </c>
      <c r="N81" s="337"/>
      <c r="O81" s="337" t="s">
        <v>58</v>
      </c>
      <c r="P81" s="337"/>
      <c r="Q81" s="337"/>
      <c r="R81" s="337"/>
      <c r="S81" s="338"/>
      <c r="T81" s="330" t="s">
        <v>1705</v>
      </c>
      <c r="U81" s="330"/>
      <c r="V81" s="330"/>
      <c r="W81" s="330"/>
      <c r="X81" s="330"/>
      <c r="Y81" s="330"/>
      <c r="Z81" s="330"/>
      <c r="AA81" s="330"/>
      <c r="AB81" s="330"/>
      <c r="AC81" s="330"/>
      <c r="AD81" s="330"/>
      <c r="AE81" s="330"/>
      <c r="AF81" s="330"/>
      <c r="AG81" s="330"/>
      <c r="AH81" s="330"/>
      <c r="AI81" s="337">
        <v>0</v>
      </c>
      <c r="AJ81" s="322"/>
    </row>
    <row r="82" spans="1:36" s="297" customFormat="1" ht="51.75" customHeight="1" x14ac:dyDescent="0.25">
      <c r="A82" s="501"/>
      <c r="B82" s="298" t="s">
        <v>947</v>
      </c>
      <c r="C82" s="293" t="s">
        <v>1562</v>
      </c>
      <c r="D82" s="293" t="s">
        <v>949</v>
      </c>
      <c r="E82" s="293" t="s">
        <v>950</v>
      </c>
      <c r="F82" s="294">
        <v>44013</v>
      </c>
      <c r="G82" s="294">
        <v>45474</v>
      </c>
      <c r="H82" s="293" t="s">
        <v>479</v>
      </c>
      <c r="I82" s="296">
        <v>300000</v>
      </c>
      <c r="J82" s="293" t="s">
        <v>1563</v>
      </c>
      <c r="K82" s="295" t="s">
        <v>952</v>
      </c>
      <c r="L82" s="295" t="s">
        <v>351</v>
      </c>
      <c r="M82" s="293" t="s">
        <v>953</v>
      </c>
      <c r="N82" s="253"/>
      <c r="O82" s="253"/>
      <c r="P82" s="253"/>
      <c r="Q82" s="253" t="s">
        <v>58</v>
      </c>
      <c r="R82" s="253"/>
      <c r="S82" s="299"/>
      <c r="T82" s="298" t="s">
        <v>1942</v>
      </c>
      <c r="U82" s="298"/>
      <c r="V82" s="298"/>
      <c r="W82" s="298" t="s">
        <v>873</v>
      </c>
      <c r="X82" s="298"/>
      <c r="Y82" s="298"/>
      <c r="Z82" s="298"/>
      <c r="AA82" s="298"/>
      <c r="AB82" s="298"/>
      <c r="AC82" s="298"/>
      <c r="AD82" s="298"/>
      <c r="AE82" s="298"/>
      <c r="AF82" s="298"/>
      <c r="AG82" s="298"/>
      <c r="AH82" s="298"/>
      <c r="AI82" s="337">
        <v>0</v>
      </c>
      <c r="AJ82" s="260"/>
    </row>
    <row r="83" spans="1:36" s="297" customFormat="1" ht="51.75" customHeight="1" x14ac:dyDescent="0.25">
      <c r="A83" s="501"/>
      <c r="B83" s="298" t="s">
        <v>960</v>
      </c>
      <c r="C83" s="293" t="s">
        <v>1567</v>
      </c>
      <c r="D83" s="293" t="s">
        <v>188</v>
      </c>
      <c r="E83" s="293" t="s">
        <v>962</v>
      </c>
      <c r="F83" s="294">
        <v>43678</v>
      </c>
      <c r="G83" s="294">
        <v>45474</v>
      </c>
      <c r="H83" s="293" t="s">
        <v>1163</v>
      </c>
      <c r="I83" s="296">
        <v>150000</v>
      </c>
      <c r="J83" s="293" t="s">
        <v>1568</v>
      </c>
      <c r="K83" s="293" t="s">
        <v>964</v>
      </c>
      <c r="L83" s="293" t="s">
        <v>1569</v>
      </c>
      <c r="M83" s="293"/>
      <c r="N83" s="253"/>
      <c r="O83" s="253"/>
      <c r="P83" s="253"/>
      <c r="Q83" s="253" t="s">
        <v>58</v>
      </c>
      <c r="R83" s="253"/>
      <c r="S83" s="299"/>
      <c r="T83" s="298" t="s">
        <v>1943</v>
      </c>
      <c r="U83" s="298" t="s">
        <v>1944</v>
      </c>
      <c r="V83" s="298"/>
      <c r="W83" s="298" t="s">
        <v>1945</v>
      </c>
      <c r="X83" s="298" t="s">
        <v>1946</v>
      </c>
      <c r="Y83" s="298"/>
      <c r="Z83" s="298"/>
      <c r="AA83" s="298"/>
      <c r="AB83" s="298"/>
      <c r="AC83" s="298"/>
      <c r="AD83" s="298"/>
      <c r="AE83" s="298"/>
      <c r="AF83" s="298"/>
      <c r="AG83" s="298"/>
      <c r="AH83" s="298"/>
      <c r="AI83" s="337" t="s">
        <v>1946</v>
      </c>
      <c r="AJ83" s="260"/>
    </row>
    <row r="84" spans="1:36" s="297" customFormat="1" ht="51.75" customHeight="1" x14ac:dyDescent="0.25">
      <c r="A84" s="502"/>
      <c r="B84" s="298" t="s">
        <v>1041</v>
      </c>
      <c r="C84" s="293" t="s">
        <v>1042</v>
      </c>
      <c r="D84" s="293" t="s">
        <v>188</v>
      </c>
      <c r="E84" s="293" t="s">
        <v>962</v>
      </c>
      <c r="F84" s="294">
        <v>44197</v>
      </c>
      <c r="G84" s="294">
        <v>45474</v>
      </c>
      <c r="H84" s="293" t="s">
        <v>1043</v>
      </c>
      <c r="I84" s="296">
        <v>150000</v>
      </c>
      <c r="J84" s="293" t="s">
        <v>163</v>
      </c>
      <c r="K84" s="293" t="s">
        <v>1044</v>
      </c>
      <c r="L84" s="293" t="s">
        <v>1044</v>
      </c>
      <c r="M84" s="293" t="s">
        <v>1045</v>
      </c>
      <c r="N84" s="253"/>
      <c r="O84" s="253"/>
      <c r="P84" s="253"/>
      <c r="Q84" s="253" t="s">
        <v>58</v>
      </c>
      <c r="R84" s="253"/>
      <c r="S84" s="299"/>
      <c r="T84" s="298" t="s">
        <v>1947</v>
      </c>
      <c r="U84" s="298"/>
      <c r="V84" s="298"/>
      <c r="W84" s="298" t="s">
        <v>1043</v>
      </c>
      <c r="X84" s="298"/>
      <c r="Y84" s="298"/>
      <c r="Z84" s="298"/>
      <c r="AA84" s="298"/>
      <c r="AB84" s="298"/>
      <c r="AC84" s="298"/>
      <c r="AD84" s="298"/>
      <c r="AE84" s="298"/>
      <c r="AF84" s="293" t="s">
        <v>1948</v>
      </c>
      <c r="AG84" s="298"/>
      <c r="AH84" s="298"/>
      <c r="AI84" s="337">
        <v>0</v>
      </c>
      <c r="AJ84" s="260"/>
    </row>
    <row r="85" spans="1:36" s="261" customFormat="1" ht="51.75" customHeight="1" x14ac:dyDescent="0.25">
      <c r="A85" s="506" t="s">
        <v>975</v>
      </c>
      <c r="B85" s="254" t="s">
        <v>976</v>
      </c>
      <c r="C85" s="211" t="s">
        <v>977</v>
      </c>
      <c r="D85" s="258" t="s">
        <v>978</v>
      </c>
      <c r="E85" s="258" t="s">
        <v>979</v>
      </c>
      <c r="F85" s="256">
        <v>43678</v>
      </c>
      <c r="G85" s="256">
        <v>45474</v>
      </c>
      <c r="H85" s="270" t="s">
        <v>1949</v>
      </c>
      <c r="I85" s="276">
        <v>6000</v>
      </c>
      <c r="J85" s="270" t="s">
        <v>1574</v>
      </c>
      <c r="K85" s="277" t="s">
        <v>982</v>
      </c>
      <c r="L85" s="277" t="s">
        <v>367</v>
      </c>
      <c r="M85" s="258" t="s">
        <v>1578</v>
      </c>
      <c r="N85" s="251"/>
      <c r="O85" s="251" t="s">
        <v>58</v>
      </c>
      <c r="P85" s="251"/>
      <c r="Q85" s="251"/>
      <c r="R85" s="251"/>
      <c r="S85" s="259"/>
      <c r="T85" s="254" t="s">
        <v>1950</v>
      </c>
      <c r="U85" s="254"/>
      <c r="V85" s="254"/>
      <c r="W85" s="254"/>
      <c r="X85" s="254" t="s">
        <v>1951</v>
      </c>
      <c r="Y85" s="254"/>
      <c r="Z85" s="254"/>
      <c r="AA85" s="254"/>
      <c r="AB85" s="254"/>
      <c r="AC85" s="254"/>
      <c r="AD85" s="254"/>
      <c r="AE85" s="254"/>
      <c r="AF85" s="254"/>
      <c r="AG85" s="254"/>
      <c r="AH85" s="254"/>
      <c r="AI85" s="337" t="s">
        <v>1951</v>
      </c>
      <c r="AJ85" s="260"/>
    </row>
    <row r="86" spans="1:36" s="261" customFormat="1" ht="51.75" customHeight="1" x14ac:dyDescent="0.25">
      <c r="A86" s="507"/>
      <c r="B86" s="254" t="s">
        <v>986</v>
      </c>
      <c r="C86" s="211" t="s">
        <v>987</v>
      </c>
      <c r="D86" s="258" t="s">
        <v>1930</v>
      </c>
      <c r="E86" s="258" t="s">
        <v>988</v>
      </c>
      <c r="F86" s="256">
        <v>43678</v>
      </c>
      <c r="G86" s="256">
        <v>45474</v>
      </c>
      <c r="H86" s="258" t="s">
        <v>989</v>
      </c>
      <c r="I86" s="271">
        <v>1000000</v>
      </c>
      <c r="J86" s="258" t="s">
        <v>1952</v>
      </c>
      <c r="K86" s="258" t="s">
        <v>991</v>
      </c>
      <c r="L86" s="258" t="s">
        <v>992</v>
      </c>
      <c r="M86" s="258"/>
      <c r="N86" s="251"/>
      <c r="O86" s="251"/>
      <c r="P86" s="251"/>
      <c r="Q86" s="251" t="s">
        <v>58</v>
      </c>
      <c r="R86" s="251"/>
      <c r="S86" s="259"/>
      <c r="T86" s="254" t="s">
        <v>1953</v>
      </c>
      <c r="U86" s="254"/>
      <c r="V86" s="254"/>
      <c r="W86" s="254" t="s">
        <v>1954</v>
      </c>
      <c r="X86" s="254" t="s">
        <v>1955</v>
      </c>
      <c r="Y86" s="254"/>
      <c r="Z86" s="254"/>
      <c r="AA86" s="254"/>
      <c r="AB86" s="254"/>
      <c r="AC86" s="254"/>
      <c r="AD86" s="254"/>
      <c r="AE86" s="254"/>
      <c r="AF86" s="254"/>
      <c r="AG86" s="254"/>
      <c r="AH86" s="254"/>
      <c r="AI86" s="337" t="s">
        <v>1955</v>
      </c>
      <c r="AJ86" s="260"/>
    </row>
    <row r="87" spans="1:36" s="328" customFormat="1" ht="51.75" customHeight="1" x14ac:dyDescent="0.25">
      <c r="A87" s="508"/>
      <c r="B87" s="314" t="s">
        <v>997</v>
      </c>
      <c r="C87" s="315" t="s">
        <v>1587</v>
      </c>
      <c r="D87" s="316" t="s">
        <v>1956</v>
      </c>
      <c r="E87" s="316" t="s">
        <v>1000</v>
      </c>
      <c r="F87" s="317">
        <v>43678</v>
      </c>
      <c r="G87" s="339">
        <v>45474</v>
      </c>
      <c r="H87" s="316" t="s">
        <v>1815</v>
      </c>
      <c r="I87" s="340">
        <v>600000</v>
      </c>
      <c r="J87" s="319" t="s">
        <v>1585</v>
      </c>
      <c r="K87" s="341" t="s">
        <v>366</v>
      </c>
      <c r="L87" s="341" t="s">
        <v>367</v>
      </c>
      <c r="M87" s="316"/>
      <c r="N87" s="320"/>
      <c r="O87" s="320" t="s">
        <v>58</v>
      </c>
      <c r="P87" s="320"/>
      <c r="Q87" s="320"/>
      <c r="R87" s="320"/>
      <c r="S87" s="321"/>
      <c r="T87" s="254" t="s">
        <v>1950</v>
      </c>
      <c r="U87" s="314"/>
      <c r="V87" s="314"/>
      <c r="W87" s="314"/>
      <c r="X87" s="314" t="s">
        <v>1705</v>
      </c>
      <c r="Y87" s="314"/>
      <c r="Z87" s="314"/>
      <c r="AA87" s="314"/>
      <c r="AB87" s="314"/>
      <c r="AC87" s="314"/>
      <c r="AD87" s="314"/>
      <c r="AE87" s="314"/>
      <c r="AF87" s="314"/>
      <c r="AG87" s="314"/>
      <c r="AH87" s="314"/>
      <c r="AI87" s="337" t="s">
        <v>1705</v>
      </c>
      <c r="AJ87" s="322"/>
    </row>
    <row r="88" spans="1:36" s="297" customFormat="1" ht="51.75" customHeight="1" x14ac:dyDescent="0.25">
      <c r="A88" s="500" t="s">
        <v>1957</v>
      </c>
      <c r="B88" s="298" t="s">
        <v>1005</v>
      </c>
      <c r="C88" s="311" t="s">
        <v>1589</v>
      </c>
      <c r="D88" s="312" t="s">
        <v>1958</v>
      </c>
      <c r="E88" s="312" t="s">
        <v>1008</v>
      </c>
      <c r="F88" s="294">
        <v>43678</v>
      </c>
      <c r="G88" s="294">
        <v>45474</v>
      </c>
      <c r="H88" s="293" t="s">
        <v>542</v>
      </c>
      <c r="I88" s="296">
        <v>0</v>
      </c>
      <c r="J88" s="295" t="s">
        <v>1959</v>
      </c>
      <c r="K88" s="295" t="s">
        <v>1010</v>
      </c>
      <c r="L88" s="295" t="s">
        <v>1010</v>
      </c>
      <c r="M88" s="293" t="s">
        <v>1597</v>
      </c>
      <c r="N88" s="253"/>
      <c r="O88" s="253"/>
      <c r="P88" s="253" t="s">
        <v>58</v>
      </c>
      <c r="Q88" s="253"/>
      <c r="R88" s="253"/>
      <c r="S88" s="299"/>
      <c r="T88" s="298" t="s">
        <v>1960</v>
      </c>
      <c r="U88" s="298" t="s">
        <v>1961</v>
      </c>
      <c r="V88" s="298"/>
      <c r="W88" s="298" t="s">
        <v>1962</v>
      </c>
      <c r="X88" s="298" t="s">
        <v>1963</v>
      </c>
      <c r="Y88" s="298"/>
      <c r="Z88" s="298"/>
      <c r="AA88" s="298"/>
      <c r="AB88" s="298"/>
      <c r="AC88" s="298"/>
      <c r="AD88" s="298"/>
      <c r="AE88" s="298"/>
      <c r="AF88" s="298"/>
      <c r="AG88" s="298"/>
      <c r="AH88" s="298"/>
      <c r="AI88" s="337" t="s">
        <v>1963</v>
      </c>
      <c r="AJ88" s="260"/>
    </row>
    <row r="89" spans="1:36" s="297" customFormat="1" ht="51.75" customHeight="1" x14ac:dyDescent="0.25">
      <c r="A89" s="501"/>
      <c r="B89" s="298" t="s">
        <v>1014</v>
      </c>
      <c r="C89" s="292" t="s">
        <v>1015</v>
      </c>
      <c r="D89" s="293" t="s">
        <v>1598</v>
      </c>
      <c r="E89" s="293" t="s">
        <v>1017</v>
      </c>
      <c r="F89" s="313">
        <v>43739</v>
      </c>
      <c r="G89" s="294">
        <v>45474</v>
      </c>
      <c r="H89" s="293" t="s">
        <v>1163</v>
      </c>
      <c r="I89" s="296">
        <v>200000</v>
      </c>
      <c r="J89" s="295" t="s">
        <v>1964</v>
      </c>
      <c r="K89" s="295" t="s">
        <v>351</v>
      </c>
      <c r="L89" s="295" t="s">
        <v>351</v>
      </c>
      <c r="M89" s="293" t="s">
        <v>1605</v>
      </c>
      <c r="N89" s="253"/>
      <c r="O89" s="253"/>
      <c r="P89" s="253"/>
      <c r="Q89" s="123" t="s">
        <v>58</v>
      </c>
      <c r="R89" s="253"/>
      <c r="S89" s="299"/>
      <c r="T89" s="298" t="s">
        <v>1965</v>
      </c>
      <c r="U89" s="298" t="s">
        <v>1966</v>
      </c>
      <c r="V89" s="298"/>
      <c r="W89" s="298" t="s">
        <v>1967</v>
      </c>
      <c r="X89" s="298" t="s">
        <v>1968</v>
      </c>
      <c r="Y89" s="298"/>
      <c r="Z89" s="298"/>
      <c r="AA89" s="298"/>
      <c r="AB89" s="298"/>
      <c r="AC89" s="298"/>
      <c r="AD89" s="298"/>
      <c r="AE89" s="298"/>
      <c r="AF89" s="298"/>
      <c r="AG89" s="298"/>
      <c r="AH89" s="298"/>
      <c r="AI89" s="337" t="s">
        <v>1968</v>
      </c>
      <c r="AJ89" s="260"/>
    </row>
    <row r="90" spans="1:36" s="323" customFormat="1" ht="51.75" customHeight="1" x14ac:dyDescent="0.25">
      <c r="A90" s="502"/>
      <c r="B90" s="330" t="s">
        <v>1026</v>
      </c>
      <c r="C90" s="331" t="s">
        <v>1027</v>
      </c>
      <c r="D90" s="332" t="s">
        <v>1606</v>
      </c>
      <c r="E90" s="332" t="s">
        <v>1029</v>
      </c>
      <c r="F90" s="334">
        <v>43678</v>
      </c>
      <c r="G90" s="334">
        <v>45474</v>
      </c>
      <c r="H90" s="332" t="s">
        <v>1969</v>
      </c>
      <c r="I90" s="336">
        <v>0</v>
      </c>
      <c r="J90" s="335" t="s">
        <v>542</v>
      </c>
      <c r="K90" s="335" t="s">
        <v>1010</v>
      </c>
      <c r="L90" s="335" t="s">
        <v>1010</v>
      </c>
      <c r="M90" s="332" t="s">
        <v>1037</v>
      </c>
      <c r="N90" s="337"/>
      <c r="O90" s="337"/>
      <c r="P90" s="337" t="s">
        <v>58</v>
      </c>
      <c r="Q90" s="337"/>
      <c r="R90" s="337"/>
      <c r="S90" s="338"/>
      <c r="T90" s="330" t="s">
        <v>1970</v>
      </c>
      <c r="U90" s="330"/>
      <c r="V90" s="330"/>
      <c r="W90" s="330"/>
      <c r="X90" s="330"/>
      <c r="Y90" s="330"/>
      <c r="Z90" s="330"/>
      <c r="AA90" s="330"/>
      <c r="AB90" s="330"/>
      <c r="AC90" s="330"/>
      <c r="AD90" s="330"/>
      <c r="AE90" s="330"/>
      <c r="AF90" s="330"/>
      <c r="AG90" s="330"/>
      <c r="AH90" s="330"/>
      <c r="AI90" s="337"/>
      <c r="AJ90" s="322"/>
    </row>
    <row r="91" spans="1:36" ht="51.75" customHeight="1" x14ac:dyDescent="0.25"/>
    <row r="92" spans="1:36" ht="51.75" customHeight="1" x14ac:dyDescent="0.25">
      <c r="B92" s="187"/>
    </row>
    <row r="93" spans="1:36" ht="51.75" customHeight="1" x14ac:dyDescent="0.25">
      <c r="L93" s="188"/>
    </row>
    <row r="94" spans="1:36" ht="51.75" customHeight="1" x14ac:dyDescent="0.25">
      <c r="A94" s="181" t="s">
        <v>1038</v>
      </c>
      <c r="B94" s="189"/>
      <c r="C94" s="189"/>
      <c r="D94" s="189"/>
      <c r="E94" s="189"/>
      <c r="F94" s="204"/>
      <c r="G94" s="204"/>
      <c r="H94" s="189"/>
      <c r="I94" s="189"/>
      <c r="J94" s="189"/>
      <c r="K94" s="189"/>
      <c r="L94" s="190"/>
      <c r="M94" s="191"/>
    </row>
    <row r="95" spans="1:36" ht="51.75" customHeight="1" x14ac:dyDescent="0.25">
      <c r="A95" s="182"/>
      <c r="B95" s="192"/>
      <c r="C95" s="192"/>
      <c r="D95" s="193"/>
      <c r="E95" s="193"/>
      <c r="F95" s="205"/>
      <c r="G95" s="205"/>
      <c r="H95" s="193"/>
      <c r="I95" s="193"/>
      <c r="J95" s="193"/>
      <c r="K95" s="193"/>
      <c r="L95" s="193"/>
      <c r="M95" s="193"/>
      <c r="N95" s="193"/>
    </row>
    <row r="96" spans="1:36" ht="51.75" customHeight="1" x14ac:dyDescent="0.25">
      <c r="A96" s="183" t="s">
        <v>1039</v>
      </c>
      <c r="B96" s="194"/>
      <c r="C96" s="195"/>
    </row>
    <row r="97" spans="1:14" ht="51.75" customHeight="1" x14ac:dyDescent="0.25"/>
    <row r="98" spans="1:14" ht="51.75" customHeight="1" x14ac:dyDescent="0.25">
      <c r="A98" s="399" t="s">
        <v>1040</v>
      </c>
      <c r="B98" s="495" t="s">
        <v>12</v>
      </c>
      <c r="C98" s="495" t="s">
        <v>13</v>
      </c>
      <c r="D98" s="495" t="s">
        <v>14</v>
      </c>
      <c r="E98" s="495" t="s">
        <v>15</v>
      </c>
      <c r="F98" s="496" t="s">
        <v>16</v>
      </c>
      <c r="G98" s="497"/>
      <c r="H98" s="495" t="s">
        <v>17</v>
      </c>
      <c r="I98" s="495" t="s">
        <v>18</v>
      </c>
      <c r="J98" s="498" t="s">
        <v>19</v>
      </c>
      <c r="K98" s="493" t="s">
        <v>20</v>
      </c>
      <c r="L98" s="494"/>
      <c r="M98" s="498" t="s">
        <v>21</v>
      </c>
      <c r="N98" s="196"/>
    </row>
    <row r="99" spans="1:14" ht="51.75" customHeight="1" x14ac:dyDescent="0.25">
      <c r="A99" s="400"/>
      <c r="B99" s="438"/>
      <c r="C99" s="438"/>
      <c r="D99" s="438"/>
      <c r="E99" s="438"/>
      <c r="F99" s="206" t="s">
        <v>44</v>
      </c>
      <c r="G99" s="206" t="s">
        <v>45</v>
      </c>
      <c r="H99" s="438"/>
      <c r="I99" s="438"/>
      <c r="J99" s="499"/>
      <c r="K99" s="105" t="s">
        <v>46</v>
      </c>
      <c r="L99" s="105" t="s">
        <v>47</v>
      </c>
      <c r="M99" s="499"/>
    </row>
    <row r="100" spans="1:14" ht="51.75" customHeight="1" x14ac:dyDescent="0.25">
      <c r="A100" s="165" t="s">
        <v>1046</v>
      </c>
      <c r="B100" s="165"/>
      <c r="C100" s="179" t="s">
        <v>1971</v>
      </c>
      <c r="D100" s="179"/>
      <c r="E100" s="179"/>
      <c r="F100" s="203"/>
      <c r="G100" s="203"/>
      <c r="H100" s="179"/>
      <c r="I100" s="179"/>
      <c r="J100" s="184"/>
      <c r="K100" s="184"/>
      <c r="L100" s="184"/>
      <c r="M100" s="184"/>
    </row>
    <row r="101" spans="1:14" ht="51.75" customHeight="1" x14ac:dyDescent="0.25">
      <c r="A101" s="165"/>
      <c r="B101" s="165"/>
      <c r="C101" s="179"/>
      <c r="D101" s="179"/>
      <c r="E101" s="179"/>
      <c r="F101" s="203"/>
      <c r="G101" s="203"/>
      <c r="H101" s="179"/>
      <c r="I101" s="179"/>
      <c r="J101" s="179"/>
      <c r="K101" s="179"/>
      <c r="L101" s="179"/>
      <c r="M101" s="179"/>
    </row>
    <row r="102" spans="1:14" ht="51.75" customHeight="1" x14ac:dyDescent="0.25">
      <c r="A102" s="165"/>
      <c r="B102" s="165"/>
      <c r="C102" s="179"/>
      <c r="D102" s="179"/>
      <c r="E102" s="179"/>
      <c r="F102" s="203"/>
      <c r="G102" s="203"/>
      <c r="H102" s="179"/>
      <c r="I102" s="179"/>
      <c r="J102" s="179"/>
      <c r="K102" s="179"/>
      <c r="L102" s="179"/>
      <c r="M102" s="179"/>
    </row>
    <row r="103" spans="1:14" ht="51.75" customHeight="1" x14ac:dyDescent="0.25">
      <c r="A103" s="165"/>
      <c r="B103" s="165"/>
      <c r="C103" s="179"/>
      <c r="D103" s="179"/>
      <c r="E103" s="179"/>
      <c r="F103" s="203"/>
      <c r="G103" s="203"/>
      <c r="H103" s="179"/>
      <c r="I103" s="179"/>
      <c r="J103" s="179"/>
      <c r="K103" s="179"/>
      <c r="L103" s="179"/>
      <c r="M103" s="179"/>
    </row>
    <row r="104" spans="1:14" ht="51.75" customHeight="1" x14ac:dyDescent="0.25">
      <c r="A104" s="165"/>
      <c r="B104" s="165"/>
      <c r="C104" s="179"/>
      <c r="D104" s="179"/>
      <c r="E104" s="179"/>
      <c r="F104" s="203"/>
      <c r="G104" s="203"/>
      <c r="H104" s="179"/>
      <c r="I104" s="179"/>
      <c r="J104" s="179"/>
      <c r="K104" s="179"/>
      <c r="L104" s="179"/>
      <c r="M104" s="179"/>
    </row>
    <row r="105" spans="1:14" ht="51.75" customHeight="1" x14ac:dyDescent="0.25">
      <c r="A105" s="165"/>
      <c r="B105" s="165"/>
      <c r="C105" s="179"/>
      <c r="D105" s="179"/>
      <c r="E105" s="179"/>
      <c r="F105" s="203"/>
      <c r="G105" s="203"/>
      <c r="H105" s="179"/>
      <c r="I105" s="179"/>
      <c r="J105" s="179"/>
      <c r="K105" s="179"/>
      <c r="L105" s="179"/>
      <c r="M105" s="179"/>
    </row>
    <row r="106" spans="1:14" ht="51.75" customHeight="1" x14ac:dyDescent="0.25">
      <c r="A106" s="165"/>
      <c r="B106" s="165"/>
      <c r="C106" s="179"/>
      <c r="D106" s="179"/>
      <c r="E106" s="179"/>
      <c r="F106" s="203"/>
      <c r="G106" s="203"/>
      <c r="H106" s="179"/>
      <c r="I106" s="179"/>
      <c r="J106" s="179"/>
      <c r="K106" s="179"/>
      <c r="L106" s="179"/>
      <c r="M106" s="179"/>
    </row>
    <row r="107" spans="1:14" ht="51.75" customHeight="1" x14ac:dyDescent="0.25">
      <c r="A107" s="165"/>
      <c r="B107" s="165"/>
      <c r="C107" s="179"/>
      <c r="D107" s="179"/>
      <c r="E107" s="179"/>
      <c r="F107" s="203"/>
      <c r="G107" s="203"/>
      <c r="H107" s="179"/>
      <c r="I107" s="179"/>
      <c r="J107" s="179"/>
      <c r="K107" s="179"/>
      <c r="L107" s="179"/>
      <c r="M107" s="179"/>
    </row>
    <row r="108" spans="1:14" ht="51.75" customHeight="1" x14ac:dyDescent="0.25">
      <c r="A108" s="165"/>
      <c r="B108" s="165"/>
      <c r="C108" s="179"/>
      <c r="D108" s="179"/>
      <c r="E108" s="179"/>
      <c r="F108" s="203"/>
      <c r="G108" s="203"/>
      <c r="H108" s="179"/>
      <c r="I108" s="179"/>
      <c r="J108" s="179"/>
      <c r="K108" s="179"/>
      <c r="L108" s="179"/>
      <c r="M108" s="179"/>
    </row>
    <row r="109" spans="1:14" ht="51.75" customHeight="1" x14ac:dyDescent="0.25"/>
    <row r="110" spans="1:14" ht="51.75" customHeight="1" x14ac:dyDescent="0.25">
      <c r="A110" s="399" t="s">
        <v>1040</v>
      </c>
      <c r="B110" s="495" t="s">
        <v>12</v>
      </c>
      <c r="C110" s="495" t="s">
        <v>13</v>
      </c>
      <c r="D110" s="495" t="s">
        <v>14</v>
      </c>
      <c r="E110" s="495" t="s">
        <v>15</v>
      </c>
      <c r="F110" s="496" t="s">
        <v>16</v>
      </c>
      <c r="G110" s="497"/>
      <c r="H110" s="495" t="s">
        <v>17</v>
      </c>
      <c r="I110" s="495" t="s">
        <v>18</v>
      </c>
      <c r="J110" s="495" t="s">
        <v>19</v>
      </c>
      <c r="K110" s="493" t="s">
        <v>20</v>
      </c>
      <c r="L110" s="494"/>
      <c r="M110" s="495" t="s">
        <v>21</v>
      </c>
      <c r="N110" s="196"/>
    </row>
    <row r="111" spans="1:14" ht="51.75" customHeight="1" x14ac:dyDescent="0.25">
      <c r="A111" s="400"/>
      <c r="B111" s="438"/>
      <c r="C111" s="438"/>
      <c r="D111" s="438"/>
      <c r="E111" s="438"/>
      <c r="F111" s="206" t="s">
        <v>44</v>
      </c>
      <c r="G111" s="206" t="s">
        <v>45</v>
      </c>
      <c r="H111" s="438"/>
      <c r="I111" s="438"/>
      <c r="J111" s="438"/>
      <c r="K111" s="105" t="s">
        <v>46</v>
      </c>
      <c r="L111" s="105" t="s">
        <v>47</v>
      </c>
      <c r="M111" s="438"/>
    </row>
    <row r="112" spans="1:14" ht="51.75" customHeight="1" x14ac:dyDescent="0.25">
      <c r="A112" s="165" t="s">
        <v>1046</v>
      </c>
      <c r="B112" s="165"/>
      <c r="C112" s="179" t="s">
        <v>1971</v>
      </c>
      <c r="D112" s="179"/>
      <c r="E112" s="179"/>
      <c r="F112" s="203"/>
      <c r="G112" s="203"/>
      <c r="H112" s="179"/>
      <c r="I112" s="179"/>
      <c r="J112" s="184"/>
      <c r="K112" s="184"/>
      <c r="L112" s="184"/>
      <c r="M112" s="184"/>
    </row>
    <row r="113" spans="1:14" ht="51.75" customHeight="1" x14ac:dyDescent="0.25">
      <c r="A113" s="165"/>
      <c r="B113" s="165"/>
      <c r="C113" s="179"/>
      <c r="D113" s="179"/>
      <c r="E113" s="179"/>
      <c r="F113" s="203"/>
      <c r="G113" s="203"/>
      <c r="H113" s="179"/>
      <c r="I113" s="179"/>
      <c r="J113" s="179"/>
      <c r="K113" s="179"/>
      <c r="L113" s="179"/>
      <c r="M113" s="179"/>
    </row>
    <row r="114" spans="1:14" ht="51.75" customHeight="1" x14ac:dyDescent="0.25">
      <c r="A114" s="165"/>
      <c r="B114" s="165"/>
      <c r="C114" s="179"/>
      <c r="D114" s="179"/>
      <c r="E114" s="179"/>
      <c r="F114" s="203"/>
      <c r="G114" s="203"/>
      <c r="H114" s="179"/>
      <c r="I114" s="179"/>
      <c r="J114" s="179"/>
      <c r="K114" s="179"/>
      <c r="L114" s="179"/>
      <c r="M114" s="179"/>
    </row>
    <row r="115" spans="1:14" ht="51.75" customHeight="1" x14ac:dyDescent="0.25">
      <c r="A115" s="165"/>
      <c r="B115" s="165"/>
      <c r="C115" s="179"/>
      <c r="D115" s="179"/>
      <c r="E115" s="179"/>
      <c r="F115" s="203"/>
      <c r="G115" s="203"/>
      <c r="H115" s="179"/>
      <c r="I115" s="179"/>
      <c r="J115" s="179"/>
      <c r="K115" s="179"/>
      <c r="L115" s="179"/>
      <c r="M115" s="179"/>
    </row>
    <row r="116" spans="1:14" ht="51.75" customHeight="1" x14ac:dyDescent="0.25">
      <c r="A116" s="165"/>
      <c r="B116" s="165"/>
      <c r="C116" s="179"/>
      <c r="D116" s="179"/>
      <c r="E116" s="179"/>
      <c r="F116" s="203"/>
      <c r="G116" s="203"/>
      <c r="H116" s="179"/>
      <c r="I116" s="179"/>
      <c r="J116" s="179"/>
      <c r="K116" s="179"/>
      <c r="L116" s="179"/>
      <c r="M116" s="179"/>
    </row>
    <row r="117" spans="1:14" ht="51.75" customHeight="1" x14ac:dyDescent="0.25">
      <c r="A117" s="165"/>
      <c r="B117" s="165"/>
      <c r="C117" s="179"/>
      <c r="D117" s="179"/>
      <c r="E117" s="179"/>
      <c r="F117" s="203"/>
      <c r="G117" s="203"/>
      <c r="H117" s="179"/>
      <c r="I117" s="179"/>
      <c r="J117" s="179"/>
      <c r="K117" s="179"/>
      <c r="L117" s="179"/>
      <c r="M117" s="179"/>
    </row>
    <row r="118" spans="1:14" ht="51.75" customHeight="1" x14ac:dyDescent="0.25">
      <c r="A118" s="165"/>
      <c r="B118" s="165"/>
      <c r="C118" s="179"/>
      <c r="D118" s="179"/>
      <c r="E118" s="179"/>
      <c r="F118" s="203"/>
      <c r="G118" s="203"/>
      <c r="H118" s="179"/>
      <c r="I118" s="179"/>
      <c r="J118" s="179"/>
      <c r="K118" s="179"/>
      <c r="L118" s="179"/>
      <c r="M118" s="179"/>
    </row>
    <row r="119" spans="1:14" ht="51.75" customHeight="1" x14ac:dyDescent="0.25">
      <c r="A119" s="165"/>
      <c r="B119" s="165"/>
      <c r="C119" s="179"/>
      <c r="D119" s="179"/>
      <c r="E119" s="179"/>
      <c r="F119" s="203"/>
      <c r="G119" s="203"/>
      <c r="H119" s="179"/>
      <c r="I119" s="179"/>
      <c r="J119" s="179"/>
      <c r="K119" s="179"/>
      <c r="L119" s="179"/>
      <c r="M119" s="179"/>
    </row>
    <row r="120" spans="1:14" ht="51.75" customHeight="1" x14ac:dyDescent="0.25">
      <c r="A120" s="165"/>
      <c r="B120" s="165"/>
      <c r="C120" s="179"/>
      <c r="D120" s="179"/>
      <c r="E120" s="179"/>
      <c r="F120" s="203"/>
      <c r="G120" s="203"/>
      <c r="H120" s="179"/>
      <c r="I120" s="179"/>
      <c r="J120" s="179"/>
      <c r="K120" s="179"/>
      <c r="L120" s="179"/>
      <c r="M120" s="179"/>
    </row>
    <row r="122" spans="1:14" ht="15.75" customHeight="1" x14ac:dyDescent="0.25">
      <c r="A122" s="399" t="s">
        <v>1040</v>
      </c>
      <c r="B122" s="495" t="s">
        <v>12</v>
      </c>
      <c r="C122" s="495" t="s">
        <v>13</v>
      </c>
      <c r="D122" s="495" t="s">
        <v>14</v>
      </c>
      <c r="E122" s="495" t="s">
        <v>15</v>
      </c>
      <c r="F122" s="496" t="s">
        <v>16</v>
      </c>
      <c r="G122" s="497"/>
      <c r="H122" s="495" t="s">
        <v>17</v>
      </c>
      <c r="I122" s="495" t="s">
        <v>18</v>
      </c>
      <c r="J122" s="495" t="s">
        <v>19</v>
      </c>
      <c r="K122" s="493" t="s">
        <v>20</v>
      </c>
      <c r="L122" s="494"/>
      <c r="M122" s="495" t="s">
        <v>21</v>
      </c>
      <c r="N122" s="196"/>
    </row>
    <row r="123" spans="1:14" ht="15.75" customHeight="1" x14ac:dyDescent="0.25">
      <c r="A123" s="400"/>
      <c r="B123" s="438"/>
      <c r="C123" s="438"/>
      <c r="D123" s="438"/>
      <c r="E123" s="438"/>
      <c r="F123" s="206" t="s">
        <v>44</v>
      </c>
      <c r="G123" s="206" t="s">
        <v>45</v>
      </c>
      <c r="H123" s="438"/>
      <c r="I123" s="438"/>
      <c r="J123" s="438"/>
      <c r="K123" s="105" t="s">
        <v>46</v>
      </c>
      <c r="L123" s="105" t="s">
        <v>47</v>
      </c>
      <c r="M123" s="438"/>
    </row>
    <row r="124" spans="1:14" x14ac:dyDescent="0.25">
      <c r="A124" s="165"/>
      <c r="B124" s="165"/>
      <c r="C124" s="179" t="s">
        <v>1971</v>
      </c>
      <c r="D124" s="179"/>
      <c r="E124" s="179"/>
      <c r="F124" s="203"/>
      <c r="G124" s="203"/>
      <c r="H124" s="179"/>
      <c r="I124" s="179"/>
      <c r="J124" s="184"/>
      <c r="K124" s="184"/>
      <c r="L124" s="184"/>
      <c r="M124" s="184"/>
    </row>
    <row r="125" spans="1:14" x14ac:dyDescent="0.25">
      <c r="A125" s="165"/>
      <c r="B125" s="165"/>
      <c r="C125" s="179"/>
      <c r="D125" s="179"/>
      <c r="E125" s="179"/>
      <c r="F125" s="203"/>
      <c r="G125" s="203"/>
      <c r="H125" s="179"/>
      <c r="I125" s="179"/>
      <c r="J125" s="179"/>
      <c r="K125" s="179"/>
      <c r="L125" s="179"/>
      <c r="M125" s="179"/>
    </row>
    <row r="126" spans="1:14" x14ac:dyDescent="0.25">
      <c r="A126" s="165"/>
      <c r="B126" s="165"/>
      <c r="C126" s="179"/>
      <c r="D126" s="179"/>
      <c r="E126" s="179"/>
      <c r="F126" s="203"/>
      <c r="G126" s="203"/>
      <c r="H126" s="179"/>
      <c r="I126" s="179"/>
      <c r="J126" s="179"/>
      <c r="K126" s="179"/>
      <c r="L126" s="179"/>
      <c r="M126" s="179"/>
    </row>
    <row r="127" spans="1:14" x14ac:dyDescent="0.25">
      <c r="A127" s="165"/>
      <c r="B127" s="165"/>
      <c r="C127" s="179"/>
      <c r="D127" s="179"/>
      <c r="E127" s="179"/>
      <c r="F127" s="203"/>
      <c r="G127" s="203"/>
      <c r="H127" s="179"/>
      <c r="I127" s="179"/>
      <c r="J127" s="179"/>
      <c r="K127" s="179"/>
      <c r="L127" s="179"/>
      <c r="M127" s="179"/>
    </row>
    <row r="128" spans="1:14" x14ac:dyDescent="0.25">
      <c r="A128" s="165"/>
      <c r="B128" s="165"/>
      <c r="C128" s="179"/>
      <c r="D128" s="179"/>
      <c r="E128" s="179"/>
      <c r="F128" s="203"/>
      <c r="G128" s="203"/>
      <c r="H128" s="179"/>
      <c r="I128" s="179"/>
      <c r="J128" s="179"/>
      <c r="K128" s="179"/>
      <c r="L128" s="179"/>
      <c r="M128" s="179"/>
    </row>
    <row r="129" spans="1:14" x14ac:dyDescent="0.25">
      <c r="A129" s="165"/>
      <c r="B129" s="165"/>
      <c r="C129" s="179"/>
      <c r="D129" s="179"/>
      <c r="E129" s="179"/>
      <c r="F129" s="203"/>
      <c r="G129" s="203"/>
      <c r="H129" s="179"/>
      <c r="I129" s="179"/>
      <c r="J129" s="179"/>
      <c r="K129" s="179"/>
      <c r="L129" s="179"/>
      <c r="M129" s="179"/>
    </row>
    <row r="130" spans="1:14" x14ac:dyDescent="0.25">
      <c r="A130" s="165"/>
      <c r="B130" s="165"/>
      <c r="C130" s="179"/>
      <c r="D130" s="179"/>
      <c r="E130" s="179"/>
      <c r="F130" s="203"/>
      <c r="G130" s="203"/>
      <c r="H130" s="179"/>
      <c r="I130" s="179"/>
      <c r="J130" s="179"/>
      <c r="K130" s="179"/>
      <c r="L130" s="179"/>
      <c r="M130" s="179"/>
    </row>
    <row r="131" spans="1:14" x14ac:dyDescent="0.25">
      <c r="A131" s="165"/>
      <c r="B131" s="165"/>
      <c r="C131" s="179"/>
      <c r="D131" s="179"/>
      <c r="E131" s="179"/>
      <c r="F131" s="203"/>
      <c r="G131" s="203"/>
      <c r="H131" s="179"/>
      <c r="I131" s="179"/>
      <c r="J131" s="179"/>
      <c r="K131" s="179"/>
      <c r="L131" s="179"/>
      <c r="M131" s="179"/>
    </row>
    <row r="132" spans="1:14" x14ac:dyDescent="0.25">
      <c r="A132" s="165"/>
      <c r="B132" s="165"/>
      <c r="C132" s="179"/>
      <c r="D132" s="179"/>
      <c r="E132" s="179"/>
      <c r="F132" s="203"/>
      <c r="G132" s="203"/>
      <c r="H132" s="179"/>
      <c r="I132" s="179"/>
      <c r="J132" s="179"/>
      <c r="K132" s="179"/>
      <c r="L132" s="179"/>
      <c r="M132" s="179"/>
    </row>
    <row r="134" spans="1:14" ht="15.75" customHeight="1" x14ac:dyDescent="0.25">
      <c r="A134" s="399" t="s">
        <v>1047</v>
      </c>
      <c r="B134" s="495" t="s">
        <v>12</v>
      </c>
      <c r="C134" s="495" t="s">
        <v>13</v>
      </c>
      <c r="D134" s="495" t="s">
        <v>14</v>
      </c>
      <c r="E134" s="495" t="s">
        <v>15</v>
      </c>
      <c r="F134" s="496" t="s">
        <v>16</v>
      </c>
      <c r="G134" s="497"/>
      <c r="H134" s="495" t="s">
        <v>17</v>
      </c>
      <c r="I134" s="495" t="s">
        <v>18</v>
      </c>
      <c r="J134" s="495" t="s">
        <v>19</v>
      </c>
      <c r="K134" s="493" t="s">
        <v>20</v>
      </c>
      <c r="L134" s="494"/>
      <c r="M134" s="495" t="s">
        <v>21</v>
      </c>
      <c r="N134" s="196"/>
    </row>
    <row r="135" spans="1:14" ht="15.75" customHeight="1" x14ac:dyDescent="0.25">
      <c r="A135" s="400"/>
      <c r="B135" s="438"/>
      <c r="C135" s="438"/>
      <c r="D135" s="438"/>
      <c r="E135" s="438"/>
      <c r="F135" s="206" t="s">
        <v>44</v>
      </c>
      <c r="G135" s="206" t="s">
        <v>45</v>
      </c>
      <c r="H135" s="438"/>
      <c r="I135" s="438"/>
      <c r="J135" s="438"/>
      <c r="K135" s="105" t="s">
        <v>46</v>
      </c>
      <c r="L135" s="105" t="s">
        <v>47</v>
      </c>
      <c r="M135" s="438"/>
    </row>
    <row r="136" spans="1:14" x14ac:dyDescent="0.25">
      <c r="A136" s="165"/>
      <c r="B136" s="165"/>
      <c r="C136" s="179"/>
      <c r="D136" s="179"/>
      <c r="E136" s="179"/>
      <c r="F136" s="203"/>
      <c r="G136" s="203"/>
      <c r="H136" s="179"/>
      <c r="I136" s="179"/>
      <c r="J136" s="184"/>
      <c r="K136" s="184"/>
      <c r="L136" s="184"/>
      <c r="M136" s="184"/>
    </row>
    <row r="137" spans="1:14" x14ac:dyDescent="0.25">
      <c r="A137" s="165"/>
      <c r="B137" s="165"/>
      <c r="C137" s="179"/>
      <c r="D137" s="179"/>
      <c r="E137" s="179"/>
      <c r="F137" s="203"/>
      <c r="G137" s="203"/>
      <c r="H137" s="179"/>
      <c r="I137" s="179"/>
      <c r="J137" s="179"/>
      <c r="K137" s="179"/>
      <c r="L137" s="179"/>
      <c r="M137" s="179"/>
    </row>
    <row r="138" spans="1:14" x14ac:dyDescent="0.25">
      <c r="A138" s="165"/>
      <c r="B138" s="165"/>
      <c r="C138" s="179"/>
      <c r="D138" s="179"/>
      <c r="E138" s="179"/>
      <c r="F138" s="203"/>
      <c r="G138" s="203"/>
      <c r="H138" s="179"/>
      <c r="I138" s="179"/>
      <c r="J138" s="179"/>
      <c r="K138" s="179"/>
      <c r="L138" s="179"/>
      <c r="M138" s="179"/>
    </row>
    <row r="139" spans="1:14" x14ac:dyDescent="0.25">
      <c r="A139" s="165"/>
      <c r="B139" s="165"/>
      <c r="C139" s="179"/>
      <c r="D139" s="179"/>
      <c r="E139" s="179"/>
      <c r="F139" s="203"/>
      <c r="G139" s="203"/>
      <c r="H139" s="179"/>
      <c r="I139" s="179"/>
      <c r="J139" s="179"/>
      <c r="K139" s="179"/>
      <c r="L139" s="179"/>
      <c r="M139" s="179"/>
    </row>
    <row r="140" spans="1:14" x14ac:dyDescent="0.25">
      <c r="A140" s="165"/>
      <c r="B140" s="165"/>
      <c r="C140" s="179"/>
      <c r="D140" s="179"/>
      <c r="E140" s="179"/>
      <c r="F140" s="203"/>
      <c r="G140" s="203"/>
      <c r="H140" s="179"/>
      <c r="I140" s="179"/>
      <c r="J140" s="179"/>
      <c r="K140" s="179"/>
      <c r="L140" s="179"/>
      <c r="M140" s="179"/>
    </row>
    <row r="141" spans="1:14" x14ac:dyDescent="0.25">
      <c r="A141" s="165"/>
      <c r="B141" s="165"/>
      <c r="C141" s="179"/>
      <c r="D141" s="179"/>
      <c r="E141" s="179"/>
      <c r="F141" s="203"/>
      <c r="G141" s="203"/>
      <c r="H141" s="179"/>
      <c r="I141" s="179"/>
      <c r="J141" s="179"/>
      <c r="K141" s="179"/>
      <c r="L141" s="179"/>
      <c r="M141" s="179"/>
    </row>
    <row r="142" spans="1:14" x14ac:dyDescent="0.25">
      <c r="A142" s="165"/>
      <c r="B142" s="165"/>
      <c r="C142" s="179"/>
      <c r="D142" s="179"/>
      <c r="E142" s="179"/>
      <c r="F142" s="203"/>
      <c r="G142" s="203"/>
      <c r="H142" s="179"/>
      <c r="I142" s="179"/>
      <c r="J142" s="179"/>
      <c r="K142" s="179"/>
      <c r="L142" s="179"/>
      <c r="M142" s="179"/>
    </row>
    <row r="143" spans="1:14" x14ac:dyDescent="0.25">
      <c r="A143" s="165"/>
      <c r="B143" s="165"/>
      <c r="C143" s="179"/>
      <c r="D143" s="179"/>
      <c r="E143" s="179"/>
      <c r="F143" s="203"/>
      <c r="G143" s="203"/>
      <c r="H143" s="179"/>
      <c r="I143" s="179"/>
      <c r="J143" s="179"/>
      <c r="K143" s="179"/>
      <c r="L143" s="179"/>
      <c r="M143" s="179"/>
    </row>
    <row r="144" spans="1:14" x14ac:dyDescent="0.25">
      <c r="A144" s="165"/>
      <c r="B144" s="165"/>
      <c r="C144" s="179"/>
      <c r="D144" s="179"/>
      <c r="E144" s="179"/>
      <c r="F144" s="203"/>
      <c r="G144" s="203"/>
      <c r="H144" s="179"/>
      <c r="I144" s="179"/>
      <c r="J144" s="179"/>
      <c r="K144" s="179"/>
      <c r="L144" s="179"/>
      <c r="M144" s="179"/>
    </row>
    <row r="145" spans="1:35" x14ac:dyDescent="0.25">
      <c r="A145" s="62"/>
      <c r="B145" s="62"/>
      <c r="C145" s="62"/>
      <c r="D145" s="62"/>
      <c r="E145" s="62"/>
      <c r="F145" s="207"/>
      <c r="G145" s="207"/>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row>
    <row r="146" spans="1:35" x14ac:dyDescent="0.25">
      <c r="A146" s="62"/>
      <c r="B146" s="62"/>
      <c r="C146" s="62"/>
      <c r="D146" s="62"/>
      <c r="E146" s="62"/>
      <c r="F146" s="207"/>
      <c r="G146" s="207"/>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row>
  </sheetData>
  <mergeCells count="94">
    <mergeCell ref="A1:AI1"/>
    <mergeCell ref="A2:AI2"/>
    <mergeCell ref="A8:M8"/>
    <mergeCell ref="N8:X8"/>
    <mergeCell ref="Y8:AI8"/>
    <mergeCell ref="B4:T4"/>
    <mergeCell ref="B6:T6"/>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T9:T10"/>
    <mergeCell ref="A85:A87"/>
    <mergeCell ref="AG9:AG10"/>
    <mergeCell ref="AH9:AH10"/>
    <mergeCell ref="AI9:AI10"/>
    <mergeCell ref="A11:A26"/>
    <mergeCell ref="A27:A29"/>
    <mergeCell ref="A30:A42"/>
    <mergeCell ref="AA9:AA10"/>
    <mergeCell ref="AB9:AB10"/>
    <mergeCell ref="AC9:AC10"/>
    <mergeCell ref="AD9:AD10"/>
    <mergeCell ref="AE9:AE10"/>
    <mergeCell ref="AF9:AF10"/>
    <mergeCell ref="U9:U10"/>
    <mergeCell ref="V9:V10"/>
    <mergeCell ref="W9:W10"/>
    <mergeCell ref="A43:A48"/>
    <mergeCell ref="A49:A53"/>
    <mergeCell ref="A54:A61"/>
    <mergeCell ref="A62:A70"/>
    <mergeCell ref="A71:A84"/>
    <mergeCell ref="K98:L98"/>
    <mergeCell ref="M98:M99"/>
    <mergeCell ref="A88:A90"/>
    <mergeCell ref="A98:A99"/>
    <mergeCell ref="B98:B99"/>
    <mergeCell ref="C98:C99"/>
    <mergeCell ref="D98:D99"/>
    <mergeCell ref="E98:E99"/>
    <mergeCell ref="F110:G110"/>
    <mergeCell ref="F98:G98"/>
    <mergeCell ref="H98:H99"/>
    <mergeCell ref="I98:I99"/>
    <mergeCell ref="J98:J99"/>
    <mergeCell ref="A110:A111"/>
    <mergeCell ref="B110:B111"/>
    <mergeCell ref="C110:C111"/>
    <mergeCell ref="D110:D111"/>
    <mergeCell ref="E110:E111"/>
    <mergeCell ref="A122:A123"/>
    <mergeCell ref="B122:B123"/>
    <mergeCell ref="C122:C123"/>
    <mergeCell ref="D122:D123"/>
    <mergeCell ref="E122:E123"/>
    <mergeCell ref="K122:L122"/>
    <mergeCell ref="M122:M123"/>
    <mergeCell ref="H110:H111"/>
    <mergeCell ref="I110:I111"/>
    <mergeCell ref="J110:J111"/>
    <mergeCell ref="K110:L110"/>
    <mergeCell ref="M110:M111"/>
    <mergeCell ref="F122:G122"/>
    <mergeCell ref="H122:H123"/>
    <mergeCell ref="I122:I123"/>
    <mergeCell ref="J122:J123"/>
    <mergeCell ref="H134:H135"/>
    <mergeCell ref="I134:I135"/>
    <mergeCell ref="J134:J135"/>
    <mergeCell ref="K134:L134"/>
    <mergeCell ref="M134:M135"/>
    <mergeCell ref="A134:A135"/>
    <mergeCell ref="B134:B135"/>
    <mergeCell ref="C134:C135"/>
    <mergeCell ref="D134:D135"/>
    <mergeCell ref="E134:E135"/>
    <mergeCell ref="F134:G134"/>
  </mergeCells>
  <phoneticPr fontId="33" type="noConversion"/>
  <conditionalFormatting sqref="N11:N90">
    <cfRule type="cellIs" dxfId="23" priority="8" stopIfTrue="1" operator="equal">
      <formula>"x"</formula>
    </cfRule>
  </conditionalFormatting>
  <conditionalFormatting sqref="O11:O90">
    <cfRule type="cellIs" dxfId="22" priority="7" operator="equal">
      <formula>"x"</formula>
    </cfRule>
  </conditionalFormatting>
  <conditionalFormatting sqref="P11:P90">
    <cfRule type="cellIs" dxfId="21" priority="6" operator="equal">
      <formula>"x"</formula>
    </cfRule>
  </conditionalFormatting>
  <conditionalFormatting sqref="Q11:Q90">
    <cfRule type="cellIs" dxfId="20" priority="5" stopIfTrue="1" operator="equal">
      <formula>"x"</formula>
    </cfRule>
  </conditionalFormatting>
  <conditionalFormatting sqref="R11:R90">
    <cfRule type="cellIs" dxfId="19" priority="4" operator="equal">
      <formula>"x"</formula>
    </cfRule>
  </conditionalFormatting>
  <conditionalFormatting sqref="S11:S90">
    <cfRule type="cellIs" dxfId="18" priority="1" stopIfTrue="1" operator="equal">
      <formula>$AN$7</formula>
    </cfRule>
    <cfRule type="cellIs" dxfId="17" priority="2" stopIfTrue="1" operator="equal">
      <formula>$AN$6</formula>
    </cfRule>
  </conditionalFormatting>
  <conditionalFormatting sqref="AN6:AN7">
    <cfRule type="cellIs" dxfId="16" priority="9" stopIfTrue="1" operator="equal">
      <formula>$AN$6</formula>
    </cfRule>
  </conditionalFormatting>
  <dataValidations count="1">
    <dataValidation type="list" allowBlank="1" showInputMessage="1" showErrorMessage="1" sqref="S11:S90" xr:uid="{00000000-0002-0000-0400-000000000000}">
      <formula1>$AN$6:$AN$7</formula1>
    </dataValidation>
  </dataValidations>
  <hyperlinks>
    <hyperlink ref="U43" r:id="rId1" xr:uid="{5F00A003-7386-49C3-8B7A-58D5C335C6B9}"/>
    <hyperlink ref="U74" r:id="rId2" xr:uid="{54701387-8C9F-4E7C-B080-07B10C868714}"/>
    <hyperlink ref="U42" r:id="rId3" xr:uid="{FA7F3ECE-C228-4B28-848C-C9F8F6460EDF}"/>
  </hyperlinks>
  <pageMargins left="0.511811024" right="0.511811024" top="0.78740157499999996" bottom="0.78740157499999996" header="0.31496062000000002" footer="0.31496062000000002"/>
  <pageSetup orientation="portrait" r:id="rId4"/>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43"/>
  <sheetViews>
    <sheetView showGridLines="0" topLeftCell="A7" zoomScale="85" zoomScaleNormal="85" zoomScalePageLayoutView="70" workbookViewId="0">
      <selection activeCell="K38" sqref="K38"/>
    </sheetView>
  </sheetViews>
  <sheetFormatPr defaultColWidth="8.7109375" defaultRowHeight="15" x14ac:dyDescent="0.25"/>
  <cols>
    <col min="1" max="1" width="2.7109375" customWidth="1"/>
    <col min="2" max="2" width="3.71093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7109375" customWidth="1"/>
    <col min="26" max="26" width="0" hidden="1" customWidth="1"/>
    <col min="27" max="28" width="4.140625" hidden="1" customWidth="1"/>
    <col min="29" max="29" width="4.140625" customWidth="1"/>
  </cols>
  <sheetData>
    <row r="1" spans="1:28" x14ac:dyDescent="0.25">
      <c r="A1" s="11"/>
      <c r="B1" s="481" t="s">
        <v>0</v>
      </c>
      <c r="C1" s="481"/>
      <c r="D1" s="481"/>
      <c r="E1" s="481"/>
      <c r="F1" s="481"/>
      <c r="G1" s="481"/>
      <c r="H1" s="481"/>
      <c r="I1" s="481"/>
      <c r="J1" s="481"/>
      <c r="K1" s="481"/>
      <c r="L1" s="481"/>
      <c r="M1" s="481"/>
      <c r="N1" s="481"/>
      <c r="O1" s="481"/>
      <c r="P1" s="481"/>
      <c r="Q1" s="481"/>
      <c r="R1" s="481"/>
      <c r="S1" s="481"/>
      <c r="T1" s="481"/>
      <c r="U1" s="481"/>
      <c r="V1" s="481"/>
      <c r="W1" s="481"/>
      <c r="X1" s="11"/>
    </row>
    <row r="2" spans="1:28" s="15" customFormat="1" ht="21" customHeight="1" x14ac:dyDescent="0.25">
      <c r="A2" s="16"/>
      <c r="B2" s="481"/>
      <c r="C2" s="481"/>
      <c r="D2" s="481"/>
      <c r="E2" s="481"/>
      <c r="F2" s="481"/>
      <c r="G2" s="481"/>
      <c r="H2" s="481"/>
      <c r="I2" s="481"/>
      <c r="J2" s="481"/>
      <c r="K2" s="481"/>
      <c r="L2" s="481"/>
      <c r="M2" s="481"/>
      <c r="N2" s="481"/>
      <c r="O2" s="481"/>
      <c r="P2" s="481"/>
      <c r="Q2" s="481"/>
      <c r="R2" s="481"/>
      <c r="S2" s="481"/>
      <c r="T2" s="481"/>
      <c r="U2" s="481"/>
      <c r="V2" s="481"/>
      <c r="W2" s="481"/>
      <c r="X2" s="16"/>
    </row>
    <row r="3" spans="1:28" ht="33.75" customHeight="1" x14ac:dyDescent="0.35">
      <c r="A3" s="11"/>
      <c r="B3" s="487" t="str">
        <f>'Monitoria Anual - 3'!A2</f>
        <v>Plano de Ação Nacional para Conservação de Cetáceos Marinhos Ameaçados de Extinção - PAN Cetáceos Marinhos</v>
      </c>
      <c r="C3" s="487"/>
      <c r="D3" s="487"/>
      <c r="E3" s="487"/>
      <c r="F3" s="487"/>
      <c r="G3" s="487"/>
      <c r="H3" s="487"/>
      <c r="I3" s="487"/>
      <c r="J3" s="487"/>
      <c r="K3" s="487"/>
      <c r="L3" s="487"/>
      <c r="M3" s="487"/>
      <c r="N3" s="487"/>
      <c r="O3" s="487"/>
      <c r="P3" s="487"/>
      <c r="Q3" s="487"/>
      <c r="R3" s="487"/>
      <c r="S3" s="487"/>
      <c r="T3" s="487"/>
      <c r="U3" s="487"/>
      <c r="V3" s="487"/>
      <c r="W3" s="487"/>
      <c r="X3" s="11"/>
    </row>
    <row r="4" spans="1:28" x14ac:dyDescent="0.25">
      <c r="A4" s="11"/>
      <c r="J4" s="12"/>
      <c r="K4" s="12"/>
      <c r="L4" s="12"/>
      <c r="M4" s="12"/>
      <c r="N4" s="12"/>
      <c r="O4" s="12"/>
      <c r="X4" s="11"/>
    </row>
    <row r="5" spans="1:28" s="2" customFormat="1" ht="45" customHeight="1" x14ac:dyDescent="0.25">
      <c r="A5" s="18"/>
      <c r="B5" s="492" t="s">
        <v>1048</v>
      </c>
      <c r="C5" s="492"/>
      <c r="D5" s="407" t="str">
        <f>'Monitoria Anual - 3'!B4</f>
        <v>Melhorar o estado de conservação de cetáceos marinhos, mitigando os impactos antrópicos e minimizando as ameaças</v>
      </c>
      <c r="E5" s="407"/>
      <c r="F5" s="407"/>
      <c r="G5" s="407"/>
      <c r="H5" s="407"/>
      <c r="I5" s="407"/>
      <c r="J5" s="407"/>
      <c r="K5" s="407"/>
      <c r="L5" s="407"/>
      <c r="M5" s="408"/>
      <c r="N5" s="13"/>
      <c r="O5" s="13"/>
      <c r="P5" s="13"/>
      <c r="Q5" s="13"/>
      <c r="R5" s="13"/>
      <c r="X5" s="18"/>
    </row>
    <row r="6" spans="1:28" x14ac:dyDescent="0.25">
      <c r="A6" s="11"/>
      <c r="J6" s="12"/>
      <c r="K6" s="12"/>
      <c r="L6" s="12"/>
      <c r="M6" s="12"/>
      <c r="N6" s="12"/>
      <c r="O6" s="12"/>
      <c r="X6" s="11"/>
    </row>
    <row r="7" spans="1:28" ht="26.25" customHeight="1" x14ac:dyDescent="0.25">
      <c r="A7" s="11"/>
      <c r="B7" s="492" t="s">
        <v>4</v>
      </c>
      <c r="C7" s="492"/>
      <c r="D7" s="482" t="str">
        <f>'Monitoria Anual - 3'!B6</f>
        <v>28/11/2022 a  02/12/2022 (virtual)</v>
      </c>
      <c r="E7" s="482"/>
      <c r="F7" s="482"/>
      <c r="G7" s="483"/>
      <c r="H7" s="2"/>
      <c r="I7" s="14"/>
      <c r="J7" s="12"/>
      <c r="K7" s="12"/>
      <c r="L7" s="12"/>
      <c r="M7" s="12"/>
      <c r="N7" s="12"/>
      <c r="O7" s="12"/>
      <c r="X7" s="11"/>
    </row>
    <row r="8" spans="1:28" x14ac:dyDescent="0.25">
      <c r="A8" s="11"/>
      <c r="X8" s="11"/>
    </row>
    <row r="9" spans="1:28" ht="31.5" customHeight="1" x14ac:dyDescent="0.25">
      <c r="A9" s="11"/>
      <c r="B9" s="481" t="s">
        <v>1049</v>
      </c>
      <c r="C9" s="481"/>
      <c r="D9" s="481"/>
      <c r="E9" s="481"/>
      <c r="F9" s="481"/>
      <c r="G9" s="481"/>
      <c r="H9" s="481"/>
      <c r="I9" s="481"/>
      <c r="J9" s="481"/>
      <c r="K9" s="481"/>
      <c r="L9" s="481"/>
      <c r="M9" s="481"/>
      <c r="N9" s="481"/>
      <c r="O9" s="481"/>
      <c r="P9" s="481"/>
      <c r="Q9" s="481"/>
      <c r="R9" s="481"/>
      <c r="S9" s="481"/>
      <c r="T9" s="481"/>
      <c r="U9" s="481"/>
      <c r="V9" s="481"/>
      <c r="W9" s="481"/>
      <c r="X9" s="11"/>
    </row>
    <row r="10" spans="1:28" x14ac:dyDescent="0.25">
      <c r="A10" s="11"/>
      <c r="G10" s="10"/>
      <c r="H10" s="10"/>
      <c r="I10" s="10"/>
      <c r="X10" s="11"/>
    </row>
    <row r="11" spans="1:28" ht="15.75" x14ac:dyDescent="0.25">
      <c r="A11" s="11"/>
      <c r="B11" s="482" t="s">
        <v>1050</v>
      </c>
      <c r="C11" s="483"/>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488"/>
      <c r="G12" s="488"/>
      <c r="H12" s="72"/>
      <c r="X12" s="11"/>
    </row>
    <row r="13" spans="1:28" ht="33.75" customHeight="1" thickBot="1" x14ac:dyDescent="0.3">
      <c r="A13" s="11"/>
      <c r="C13" s="489" t="s">
        <v>1972</v>
      </c>
      <c r="D13" s="490"/>
      <c r="E13" s="490"/>
      <c r="F13" s="490"/>
      <c r="G13" s="491"/>
      <c r="H13" s="3"/>
      <c r="X13" s="11"/>
    </row>
    <row r="14" spans="1:28" s="2" customFormat="1" ht="34.5" customHeight="1" thickBot="1" x14ac:dyDescent="0.3">
      <c r="A14" s="18"/>
      <c r="C14" s="26" t="s">
        <v>1052</v>
      </c>
      <c r="D14" s="7" t="s">
        <v>1053</v>
      </c>
      <c r="E14" s="8" t="s">
        <v>1054</v>
      </c>
      <c r="F14" s="7" t="s">
        <v>1055</v>
      </c>
      <c r="G14" s="9" t="s">
        <v>1054</v>
      </c>
      <c r="H14" s="6"/>
      <c r="X14" s="18"/>
    </row>
    <row r="15" spans="1:28" ht="15.75" x14ac:dyDescent="0.25">
      <c r="A15" s="11"/>
      <c r="C15" s="87" t="s">
        <v>1056</v>
      </c>
      <c r="D15" s="97"/>
      <c r="E15" s="98"/>
      <c r="F15" s="94">
        <f>COUNTA('Monitoria Anual - 3'!S11:S929)</f>
        <v>0</v>
      </c>
      <c r="G15" s="27">
        <f t="shared" ref="G15:G21" si="0">F15/$F$22</f>
        <v>0</v>
      </c>
      <c r="H15" s="4"/>
      <c r="X15" s="11"/>
    </row>
    <row r="16" spans="1:28" ht="15.75" x14ac:dyDescent="0.25">
      <c r="A16" s="11"/>
      <c r="C16" s="88" t="s">
        <v>1057</v>
      </c>
      <c r="D16" s="99">
        <f>COUNTA('Monitoria Anual - 3'!N11:N929)</f>
        <v>1</v>
      </c>
      <c r="E16" s="29">
        <f>D16/$D$22</f>
        <v>1.2658227848101266E-2</v>
      </c>
      <c r="F16" s="95">
        <f>D16-AB16</f>
        <v>1</v>
      </c>
      <c r="G16" s="29">
        <f t="shared" si="0"/>
        <v>1.2658227848101266E-2</v>
      </c>
      <c r="H16" s="4"/>
      <c r="X16" s="11"/>
      <c r="Z16">
        <f>COUNTIFS('Monitoria Anual - 3'!N:N,"x",'Monitoria Anual - 3'!S:S,"Excluída")</f>
        <v>0</v>
      </c>
      <c r="AA16">
        <f>COUNTIFS('Monitoria Anual - 3'!N:N,"x",'Monitoria Anual - 3'!S:S,"Agrupada")</f>
        <v>0</v>
      </c>
      <c r="AB16">
        <f>Z16+AA16</f>
        <v>0</v>
      </c>
    </row>
    <row r="17" spans="1:28" ht="15.75" x14ac:dyDescent="0.25">
      <c r="A17" s="11"/>
      <c r="C17" s="89" t="s">
        <v>1058</v>
      </c>
      <c r="D17" s="99">
        <f>COUNTA('Monitoria Anual - 3'!O11:O929)</f>
        <v>17</v>
      </c>
      <c r="E17" s="29">
        <f>D17/$D$22</f>
        <v>0.21518987341772153</v>
      </c>
      <c r="F17" s="95">
        <f>D17-AB17</f>
        <v>17</v>
      </c>
      <c r="G17" s="29">
        <f t="shared" si="0"/>
        <v>0.21518987341772153</v>
      </c>
      <c r="H17" s="4"/>
      <c r="X17" s="11"/>
      <c r="Z17">
        <f t="array" ref="Z17">COUNTIFS('Monitoria Anual - 3'!O:O,"x",'Monitoria Anual - 3'!S:S,"Excluída")</f>
        <v>0</v>
      </c>
      <c r="AA17">
        <f t="array" ref="AA17">COUNTIFS('Monitoria Anual - 3'!O:O,"x",'Monitoria Anual - 3'!S:S,"Agrupada")</f>
        <v>0</v>
      </c>
      <c r="AB17">
        <f>Z17+AA17</f>
        <v>0</v>
      </c>
    </row>
    <row r="18" spans="1:28" ht="15.75" x14ac:dyDescent="0.25">
      <c r="A18" s="11"/>
      <c r="C18" s="90" t="s">
        <v>1059</v>
      </c>
      <c r="D18" s="99">
        <f>COUNTA('Monitoria Anual - 3'!P11:P929)</f>
        <v>21</v>
      </c>
      <c r="E18" s="29">
        <f>D18/$D$22</f>
        <v>0.26582278481012656</v>
      </c>
      <c r="F18" s="95">
        <f>D18-AB18</f>
        <v>21</v>
      </c>
      <c r="G18" s="29">
        <f t="shared" si="0"/>
        <v>0.26582278481012656</v>
      </c>
      <c r="H18" s="4"/>
      <c r="X18" s="11"/>
      <c r="Z18">
        <f t="array" ref="Z18">COUNTIFS('Monitoria Anual - 3'!P:P,"x",'Monitoria Anual - 3'!S:S,"Excluída")</f>
        <v>0</v>
      </c>
      <c r="AA18">
        <f t="array" ref="AA18">COUNTIFS('Monitoria Anual - 3'!P:P,"x",'Monitoria Anual - 3'!S:S,"Agrupada")</f>
        <v>0</v>
      </c>
      <c r="AB18">
        <f>Z18+AA18</f>
        <v>0</v>
      </c>
    </row>
    <row r="19" spans="1:28" ht="15.75" x14ac:dyDescent="0.25">
      <c r="A19" s="11"/>
      <c r="C19" s="91" t="s">
        <v>1060</v>
      </c>
      <c r="D19" s="99">
        <f>COUNTA('Monitoria Anual - 3'!Q11:Q929)</f>
        <v>38</v>
      </c>
      <c r="E19" s="29">
        <f>D19/$D$22</f>
        <v>0.48101265822784811</v>
      </c>
      <c r="F19" s="95">
        <f t="shared" ref="F19:F20" si="1">D19-AB19</f>
        <v>38</v>
      </c>
      <c r="G19" s="29">
        <f t="shared" si="0"/>
        <v>0.48101265822784811</v>
      </c>
      <c r="H19" s="4"/>
      <c r="X19" s="11"/>
      <c r="Z19">
        <f t="array" ref="Z19">COUNTIFS('Monitoria Anual - 3'!Q:Q,"x",'Monitoria Anual - 3'!S:S,"Excluída")</f>
        <v>0</v>
      </c>
      <c r="AA19">
        <f t="array" ref="AA19">COUNTIFS('Monitoria Anual - 3'!Q:Q,"x",'Monitoria Anual - 3'!S:S,"Agrupada")</f>
        <v>0</v>
      </c>
      <c r="AB19">
        <f>Z19+AA19</f>
        <v>0</v>
      </c>
    </row>
    <row r="20" spans="1:28" ht="15.75" x14ac:dyDescent="0.25">
      <c r="A20" s="11"/>
      <c r="C20" s="92" t="s">
        <v>1061</v>
      </c>
      <c r="D20" s="99">
        <f>COUNTA('Monitoria Anual - 3'!R11:R929)</f>
        <v>2</v>
      </c>
      <c r="E20" s="29">
        <f>D20/$D$22</f>
        <v>2.5316455696202531E-2</v>
      </c>
      <c r="F20" s="95">
        <f t="shared" si="1"/>
        <v>2</v>
      </c>
      <c r="G20" s="29">
        <f t="shared" si="0"/>
        <v>2.5316455696202531E-2</v>
      </c>
      <c r="H20" s="4"/>
      <c r="X20" s="11"/>
      <c r="Z20">
        <f t="array" ref="Z20">COUNTIFS('Monitoria Anual - 3'!R:R,"x",'Monitoria Anual - 3'!S:S,"Excluída")</f>
        <v>0</v>
      </c>
      <c r="AA20">
        <f t="array" ref="AA20">COUNTIFS('Monitoria Anual - 3'!R:R,"x",'Monitoria Anual - 3'!S:S,"Agrupada")</f>
        <v>0</v>
      </c>
      <c r="AB20">
        <f>Z20+AA20</f>
        <v>0</v>
      </c>
    </row>
    <row r="21" spans="1:28" ht="16.5" thickBot="1" x14ac:dyDescent="0.3">
      <c r="A21" s="11"/>
      <c r="C21" s="93" t="s">
        <v>1062</v>
      </c>
      <c r="D21" s="100"/>
      <c r="E21" s="101"/>
      <c r="F21" s="96">
        <f>'Monitoria Anual - 3'!C96</f>
        <v>0</v>
      </c>
      <c r="G21" s="30">
        <f t="shared" si="0"/>
        <v>0</v>
      </c>
      <c r="H21" s="4"/>
      <c r="X21" s="11"/>
    </row>
    <row r="22" spans="1:28" ht="16.5" thickBot="1" x14ac:dyDescent="0.3">
      <c r="A22" s="11"/>
      <c r="C22" s="102" t="s">
        <v>1063</v>
      </c>
      <c r="D22" s="104">
        <f>SUM(D16:D20)</f>
        <v>79</v>
      </c>
      <c r="E22" s="32">
        <f>SUM(E15:E21)</f>
        <v>1</v>
      </c>
      <c r="F22" s="103">
        <f>SUM(F16:F21)</f>
        <v>79</v>
      </c>
      <c r="G22" s="32">
        <f>SUM(G16:G21)</f>
        <v>1</v>
      </c>
      <c r="H22" s="4"/>
      <c r="X22" s="11"/>
    </row>
    <row r="23" spans="1:28" ht="15.75" thickBot="1" x14ac:dyDescent="0.3">
      <c r="A23" s="11"/>
      <c r="C23" s="82" t="s">
        <v>1064</v>
      </c>
      <c r="D23" s="484">
        <f>COUNTIF('Monitoria Anual - 3'!S11:S929,"Agrupada")</f>
        <v>0</v>
      </c>
      <c r="E23" s="485"/>
      <c r="F23" s="485"/>
      <c r="G23" s="486"/>
      <c r="H23" s="5"/>
      <c r="X23" s="11"/>
    </row>
    <row r="24" spans="1:28" ht="15.75" thickBot="1" x14ac:dyDescent="0.3">
      <c r="A24" s="11"/>
      <c r="C24" s="81" t="s">
        <v>1065</v>
      </c>
      <c r="D24" s="484">
        <f>COUNTIF('Monitoria Anual - 3'!S11:S91,"Excluída")</f>
        <v>0</v>
      </c>
      <c r="E24" s="485"/>
      <c r="F24" s="485"/>
      <c r="G24" s="486"/>
      <c r="X24" s="11"/>
    </row>
    <row r="25" spans="1:28" x14ac:dyDescent="0.25">
      <c r="A25" s="11"/>
      <c r="X25" s="11"/>
    </row>
    <row r="26" spans="1:28" x14ac:dyDescent="0.25">
      <c r="A26" s="11"/>
      <c r="X26" s="11"/>
    </row>
    <row r="27" spans="1:28" ht="15.75" x14ac:dyDescent="0.25">
      <c r="A27" s="11"/>
      <c r="B27" s="482" t="s">
        <v>1066</v>
      </c>
      <c r="C27" s="483"/>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1067</v>
      </c>
      <c r="D29" s="75">
        <f>COUNTA('Monitoria Anual - 3'!A11:A90)</f>
        <v>10</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6" t="s">
        <v>1068</v>
      </c>
      <c r="D31" s="86" t="s">
        <v>1069</v>
      </c>
      <c r="E31" s="19"/>
      <c r="F31" s="20"/>
      <c r="G31" s="21"/>
      <c r="H31" s="23"/>
      <c r="I31" s="24"/>
      <c r="J31" s="25"/>
      <c r="W31" s="1"/>
      <c r="X31" s="11"/>
    </row>
    <row r="32" spans="1:28" x14ac:dyDescent="0.25">
      <c r="A32" s="11"/>
      <c r="C32" s="83" t="s">
        <v>1070</v>
      </c>
      <c r="D32" s="107">
        <f>SUM(F32:J32)</f>
        <v>15</v>
      </c>
      <c r="E32" s="34">
        <f>COUNTA('Monitoria Anual - 3'!S11:S26)</f>
        <v>0</v>
      </c>
      <c r="F32" s="73">
        <f>COUNTA('Monitoria Anual - 3'!N11:N26)</f>
        <v>0</v>
      </c>
      <c r="G32" s="73">
        <f>COUNTA('Monitoria Anual - 3'!O11:O26)</f>
        <v>3</v>
      </c>
      <c r="H32" s="73">
        <f>COUNTA('Monitoria Anual - 3'!P11:P26)</f>
        <v>4</v>
      </c>
      <c r="I32" s="73">
        <f>COUNTA('Monitoria Anual - 3'!Q11:Q26)</f>
        <v>8</v>
      </c>
      <c r="J32" s="74">
        <f>COUNTA('Monitoria Anual - 3'!R11:R26)</f>
        <v>0</v>
      </c>
      <c r="W32" s="1"/>
      <c r="X32" s="11"/>
    </row>
    <row r="33" spans="1:24" x14ac:dyDescent="0.25">
      <c r="A33" s="11"/>
      <c r="C33" s="84" t="s">
        <v>1071</v>
      </c>
      <c r="D33" s="83">
        <f>SUM(F33:J33)</f>
        <v>3</v>
      </c>
      <c r="E33" s="35">
        <f>COUNTA('Monitoria Anual - 3'!S27:S29)</f>
        <v>0</v>
      </c>
      <c r="F33" s="36">
        <f>COUNTA('Monitoria Anual - 3'!N27:N29)</f>
        <v>0</v>
      </c>
      <c r="G33" s="36">
        <f>COUNTA('Monitoria Anual - 3'!O27:O29)</f>
        <v>1</v>
      </c>
      <c r="H33" s="36">
        <f>COUNTA('Monitoria Anual - 3'!P27:P29)</f>
        <v>0</v>
      </c>
      <c r="I33" s="36">
        <f>COUNTA('Monitoria Anual - 3'!Q27:Q29)</f>
        <v>2</v>
      </c>
      <c r="J33" s="37">
        <f>COUNTA('Monitoria Anual - 3'!R27:R29)</f>
        <v>0</v>
      </c>
      <c r="W33" s="1"/>
      <c r="X33" s="11"/>
    </row>
    <row r="34" spans="1:24" x14ac:dyDescent="0.25">
      <c r="A34" s="11"/>
      <c r="C34" s="84" t="s">
        <v>1072</v>
      </c>
      <c r="D34" s="83">
        <f t="shared" ref="D34:D41" si="2">SUM(F34:J34)</f>
        <v>13</v>
      </c>
      <c r="E34" s="35">
        <f>COUNTA('Monitoria Anual - 3'!S30:S42)</f>
        <v>0</v>
      </c>
      <c r="F34" s="36">
        <f>COUNTA('Monitoria Anual - 3'!N30:N42)</f>
        <v>0</v>
      </c>
      <c r="G34" s="36">
        <f>COUNTA('Monitoria Anual - 3'!O30:O42)</f>
        <v>2</v>
      </c>
      <c r="H34" s="36">
        <f>COUNTA('Monitoria Anual - 3'!P30:P42)</f>
        <v>5</v>
      </c>
      <c r="I34" s="36">
        <f>COUNTA('Monitoria Anual - 3'!Q30:Q42)</f>
        <v>6</v>
      </c>
      <c r="J34" s="37">
        <f>COUNTA('Monitoria Anual - 3'!R30:R42)</f>
        <v>0</v>
      </c>
      <c r="W34" s="1"/>
      <c r="X34" s="11"/>
    </row>
    <row r="35" spans="1:24" x14ac:dyDescent="0.25">
      <c r="A35" s="11"/>
      <c r="C35" s="84" t="s">
        <v>1073</v>
      </c>
      <c r="D35" s="83">
        <f t="shared" si="2"/>
        <v>6</v>
      </c>
      <c r="E35" s="35">
        <f>COUNTA('Monitoria Anual - 3'!S43:S48)</f>
        <v>0</v>
      </c>
      <c r="F35" s="36">
        <f>COUNTA('Monitoria Anual - 3'!N43:N48)</f>
        <v>0</v>
      </c>
      <c r="G35" s="36">
        <f>COUNTA('Monitoria Anual - 3'!O43:O48)</f>
        <v>2</v>
      </c>
      <c r="H35" s="36">
        <f>COUNTA('Monitoria Anual - 3'!P43:P48)</f>
        <v>1</v>
      </c>
      <c r="I35" s="36">
        <f>COUNTA('Monitoria Anual - 3'!Q43:Q48)</f>
        <v>2</v>
      </c>
      <c r="J35" s="37">
        <f>COUNTA('Monitoria Anual - 3'!R43:R48)</f>
        <v>1</v>
      </c>
      <c r="W35" s="1"/>
      <c r="X35" s="11"/>
    </row>
    <row r="36" spans="1:24" x14ac:dyDescent="0.25">
      <c r="A36" s="11"/>
      <c r="C36" s="84" t="s">
        <v>1074</v>
      </c>
      <c r="D36" s="83">
        <f t="shared" si="2"/>
        <v>5</v>
      </c>
      <c r="E36" s="35">
        <f>COUNTA('Monitoria Anual - 3'!S49:S53)</f>
        <v>0</v>
      </c>
      <c r="F36" s="36">
        <f>COUNTA('Monitoria Anual - 3'!N49:N53)</f>
        <v>1</v>
      </c>
      <c r="G36" s="36">
        <f>COUNTA('Monitoria Anual - 3'!O49:O53)</f>
        <v>0</v>
      </c>
      <c r="H36" s="36">
        <f>COUNTA('Monitoria Anual - 3'!P49:P53)</f>
        <v>4</v>
      </c>
      <c r="I36" s="36">
        <f>COUNTA('Monitoria Anual - 3'!Q49:Q53)</f>
        <v>0</v>
      </c>
      <c r="J36" s="37">
        <f>COUNTA('Monitoria Anual - 3'!R49:R53)</f>
        <v>0</v>
      </c>
      <c r="W36" s="1"/>
      <c r="X36" s="11"/>
    </row>
    <row r="37" spans="1:24" x14ac:dyDescent="0.25">
      <c r="A37" s="11"/>
      <c r="C37" s="84" t="s">
        <v>1075</v>
      </c>
      <c r="D37" s="83">
        <f t="shared" si="2"/>
        <v>8</v>
      </c>
      <c r="E37" s="35">
        <f>COUNTA('Monitoria Anual - 3'!S54:S61)</f>
        <v>0</v>
      </c>
      <c r="F37" s="36">
        <f>COUNTA('Monitoria Anual - 3'!N54:N61)</f>
        <v>0</v>
      </c>
      <c r="G37" s="36">
        <f>COUNTA('Monitoria Anual - 3'!O54:O61)</f>
        <v>0</v>
      </c>
      <c r="H37" s="36">
        <f>COUNTA('Monitoria Anual - 3'!P54:P61)</f>
        <v>2</v>
      </c>
      <c r="I37" s="36">
        <f>COUNTA('Monitoria Anual - 3'!Q54:Q61)</f>
        <v>6</v>
      </c>
      <c r="J37" s="37">
        <f>COUNTA('Monitoria Anual - 3'!R54:R61)</f>
        <v>0</v>
      </c>
      <c r="W37" s="1"/>
      <c r="X37" s="11"/>
    </row>
    <row r="38" spans="1:24" x14ac:dyDescent="0.25">
      <c r="A38" s="11"/>
      <c r="C38" s="84" t="s">
        <v>1076</v>
      </c>
      <c r="D38" s="83">
        <f t="shared" si="2"/>
        <v>9</v>
      </c>
      <c r="E38" s="35">
        <f>COUNTA('Monitoria Anual - 3'!S62:S70)</f>
        <v>0</v>
      </c>
      <c r="F38" s="36">
        <f>COUNTA('Monitoria Anual - 3'!N62:N70)</f>
        <v>0</v>
      </c>
      <c r="G38" s="36">
        <f>COUNTA('Monitoria Anual - 3'!O62:O70)</f>
        <v>2</v>
      </c>
      <c r="H38" s="36">
        <f>COUNTA('Monitoria Anual - 3'!P62:P70)</f>
        <v>1</v>
      </c>
      <c r="I38" s="36">
        <f>COUNTA('Monitoria Anual - 3'!Q62:Q70)</f>
        <v>5</v>
      </c>
      <c r="J38" s="37">
        <f>COUNTA('Monitoria Anual - 3'!R62:R70)</f>
        <v>1</v>
      </c>
      <c r="W38" s="1"/>
      <c r="X38" s="11"/>
    </row>
    <row r="39" spans="1:24" x14ac:dyDescent="0.25">
      <c r="A39" s="11"/>
      <c r="C39" s="84" t="s">
        <v>1077</v>
      </c>
      <c r="D39" s="83">
        <f t="shared" si="2"/>
        <v>14</v>
      </c>
      <c r="E39" s="35">
        <f>COUNTA('Monitoria Anual - 3'!S71:S84)</f>
        <v>0</v>
      </c>
      <c r="F39" s="36">
        <f>COUNTA('Monitoria Anual - 3'!N71:N84)</f>
        <v>0</v>
      </c>
      <c r="G39" s="36">
        <f>COUNTA('Monitoria Anual - 3'!O71:O84)</f>
        <v>5</v>
      </c>
      <c r="H39" s="36">
        <f>COUNTA('Monitoria Anual - 3'!P71:P84)</f>
        <v>2</v>
      </c>
      <c r="I39" s="36">
        <f>COUNTA('Monitoria Anual - 3'!Q71:Q84)</f>
        <v>7</v>
      </c>
      <c r="J39" s="37">
        <f>COUNTA('Monitoria Anual - 3'!R71:R84)</f>
        <v>0</v>
      </c>
      <c r="W39" s="1"/>
      <c r="X39" s="11"/>
    </row>
    <row r="40" spans="1:24" x14ac:dyDescent="0.25">
      <c r="A40" s="11"/>
      <c r="C40" s="84" t="s">
        <v>1078</v>
      </c>
      <c r="D40" s="83">
        <f t="shared" si="2"/>
        <v>3</v>
      </c>
      <c r="E40" s="35">
        <f>COUNTA('Monitoria Anual - 3'!S85:S87)</f>
        <v>0</v>
      </c>
      <c r="F40" s="36">
        <f>COUNTA('Monitoria Anual - 3'!N85:N87)</f>
        <v>0</v>
      </c>
      <c r="G40" s="36">
        <f>COUNTA('Monitoria Anual - 3'!O85:O87)</f>
        <v>2</v>
      </c>
      <c r="H40" s="36">
        <f>COUNTA('Monitoria Anual - 3'!P85:P87)</f>
        <v>0</v>
      </c>
      <c r="I40" s="36">
        <f>COUNTA('Monitoria Anual - 3'!Q85:Q87)</f>
        <v>1</v>
      </c>
      <c r="J40" s="37">
        <f>COUNTA('Monitoria Anual - 3'!R85:R87)</f>
        <v>0</v>
      </c>
      <c r="W40" s="1"/>
      <c r="X40" s="11"/>
    </row>
    <row r="41" spans="1:24" ht="15.75" thickBot="1" x14ac:dyDescent="0.3">
      <c r="A41" s="11"/>
      <c r="C41" s="85" t="s">
        <v>1079</v>
      </c>
      <c r="D41" s="108">
        <f t="shared" si="2"/>
        <v>3</v>
      </c>
      <c r="E41" s="38">
        <f>COUNTA('Monitoria Anual - 3'!S88:S90)</f>
        <v>0</v>
      </c>
      <c r="F41" s="39">
        <f>COUNTA('Monitoria Anual - 3'!N88:N90)</f>
        <v>0</v>
      </c>
      <c r="G41" s="39">
        <f>COUNTA('Monitoria Anual - 3'!O88:O90)</f>
        <v>0</v>
      </c>
      <c r="H41" s="39">
        <f>COUNTA('Monitoria Anual - 3'!P88:P90)</f>
        <v>2</v>
      </c>
      <c r="I41" s="39">
        <f>COUNTA('Monitoria Anual - 3'!Q88:Q90)</f>
        <v>1</v>
      </c>
      <c r="J41" s="40">
        <f>COUNTA('Monitoria Anual - 3'!R88:R90)</f>
        <v>0</v>
      </c>
      <c r="W41" s="1"/>
      <c r="X41" s="11"/>
    </row>
    <row r="42" spans="1:24" x14ac:dyDescent="0.25">
      <c r="A42" s="11"/>
      <c r="X42" s="11"/>
    </row>
    <row r="43" spans="1:24"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sheetData>
  <sheetProtection algorithmName="SHA-512" hashValue="JXxkmbkNuzluZHOkMMxDtbuoi0Jabyld9exvEITA/cbZQrzJEI1mgcVfpBsK4Q1Hs/DdzZ2ekCnmseyO1HaTXw==" saltValue="bcHMDdFv5wM42fSeYzrb2g==" spinCount="100000"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1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147"/>
  <sheetViews>
    <sheetView showGridLines="0" tabSelected="1" zoomScale="85" zoomScaleNormal="85" workbookViewId="0">
      <selection activeCell="A2" sqref="A2:AI2"/>
    </sheetView>
  </sheetViews>
  <sheetFormatPr defaultColWidth="9.140625" defaultRowHeight="45" customHeight="1" x14ac:dyDescent="0.25"/>
  <cols>
    <col min="1" max="1" width="72.42578125" style="65" customWidth="1"/>
    <col min="2" max="2" width="10.7109375" style="65" customWidth="1"/>
    <col min="3" max="3" width="77.7109375" style="65" customWidth="1"/>
    <col min="4" max="4" width="14.140625" style="65" customWidth="1"/>
    <col min="5" max="5" width="21" style="65" customWidth="1"/>
    <col min="6" max="6" width="13.140625" style="65" customWidth="1"/>
    <col min="7" max="7" width="10.7109375" style="65" customWidth="1"/>
    <col min="8" max="8" width="16.42578125" style="65" customWidth="1"/>
    <col min="9" max="9" width="10.7109375" style="65" customWidth="1"/>
    <col min="10" max="10" width="38.7109375" style="65" customWidth="1"/>
    <col min="11" max="11" width="21" style="65" customWidth="1"/>
    <col min="12" max="12" width="10.7109375" style="65" customWidth="1"/>
    <col min="13" max="13" width="19" style="65" customWidth="1"/>
    <col min="14" max="19" width="26.7109375" style="65" customWidth="1"/>
    <col min="20" max="20" width="37.7109375" style="65" customWidth="1"/>
    <col min="21" max="21" width="28.7109375" style="65" customWidth="1"/>
    <col min="22" max="22" width="40" style="65" customWidth="1"/>
    <col min="23" max="24" width="26.7109375" style="65" customWidth="1"/>
    <col min="25" max="27" width="28.7109375" style="65" customWidth="1"/>
    <col min="28" max="32" width="18.7109375" style="65" customWidth="1"/>
    <col min="33" max="33" width="23" style="65" bestFit="1" customWidth="1"/>
    <col min="34" max="34" width="18.7109375" style="65" customWidth="1"/>
    <col min="35" max="35" width="22.7109375" style="65" customWidth="1"/>
    <col min="36" max="36" width="7" style="65" customWidth="1"/>
    <col min="37" max="39" width="8.7109375" style="65"/>
    <col min="40" max="40" width="8.7109375" style="65" customWidth="1"/>
    <col min="41" max="16384" width="9.140625" style="65"/>
  </cols>
  <sheetData>
    <row r="1" spans="1:40" ht="45" customHeight="1" x14ac:dyDescent="0.25">
      <c r="A1" s="405" t="s">
        <v>0</v>
      </c>
      <c r="B1" s="405"/>
      <c r="C1" s="405"/>
      <c r="D1" s="405"/>
      <c r="E1" s="405"/>
      <c r="F1" s="405"/>
      <c r="G1" s="405"/>
      <c r="H1" s="405"/>
      <c r="I1" s="405"/>
      <c r="J1" s="405"/>
      <c r="K1" s="405"/>
      <c r="L1" s="405"/>
      <c r="M1" s="405"/>
      <c r="N1" s="405"/>
      <c r="O1" s="405"/>
      <c r="P1" s="405"/>
      <c r="Q1" s="405"/>
      <c r="R1" s="405"/>
      <c r="S1" s="405"/>
      <c r="T1" s="405"/>
      <c r="U1" s="405"/>
      <c r="V1" s="405"/>
      <c r="W1" s="405"/>
      <c r="X1" s="405"/>
      <c r="Y1" s="405"/>
      <c r="Z1" s="405"/>
      <c r="AA1" s="405"/>
      <c r="AB1" s="405"/>
      <c r="AC1" s="405"/>
      <c r="AD1" s="405"/>
      <c r="AE1" s="405"/>
      <c r="AF1" s="405"/>
      <c r="AG1" s="405"/>
      <c r="AH1" s="405"/>
      <c r="AI1" s="405"/>
      <c r="AJ1" s="62"/>
    </row>
    <row r="2" spans="1:40" ht="45" customHeight="1" thickBot="1" x14ac:dyDescent="0.3">
      <c r="A2" s="406" t="s">
        <v>1</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62"/>
    </row>
    <row r="3" spans="1:40" ht="45" customHeight="1" x14ac:dyDescent="0.25">
      <c r="AJ3" s="62"/>
    </row>
    <row r="4" spans="1:40" ht="45" customHeight="1" x14ac:dyDescent="0.25">
      <c r="A4" s="353" t="s">
        <v>2</v>
      </c>
      <c r="B4" s="407" t="s">
        <v>3</v>
      </c>
      <c r="C4" s="407"/>
      <c r="D4" s="407"/>
      <c r="E4" s="407"/>
      <c r="F4" s="407"/>
      <c r="G4" s="408"/>
      <c r="H4" s="13"/>
      <c r="I4" s="13"/>
      <c r="J4" s="13"/>
      <c r="K4" s="13"/>
      <c r="L4" s="13"/>
      <c r="M4" s="13"/>
      <c r="N4" s="13"/>
      <c r="O4" s="13"/>
      <c r="P4" s="13"/>
      <c r="Q4" s="13"/>
      <c r="R4" s="13"/>
      <c r="AJ4" s="62"/>
    </row>
    <row r="5" spans="1:40" ht="45" customHeight="1" x14ac:dyDescent="0.25">
      <c r="AJ5" s="62"/>
    </row>
    <row r="6" spans="1:40" ht="45" customHeight="1" x14ac:dyDescent="0.25">
      <c r="A6" s="353" t="s">
        <v>4</v>
      </c>
      <c r="B6" s="409" t="s">
        <v>1973</v>
      </c>
      <c r="C6" s="410"/>
      <c r="AJ6" s="62"/>
      <c r="AN6" s="65" t="s">
        <v>6</v>
      </c>
    </row>
    <row r="7" spans="1:40" ht="45" customHeight="1" x14ac:dyDescent="0.25">
      <c r="AJ7" s="62"/>
      <c r="AN7" s="185" t="s">
        <v>7</v>
      </c>
    </row>
    <row r="8" spans="1:40" ht="45" customHeight="1" thickBot="1" x14ac:dyDescent="0.3">
      <c r="A8" s="411" t="s">
        <v>8</v>
      </c>
      <c r="B8" s="412"/>
      <c r="C8" s="412"/>
      <c r="D8" s="412"/>
      <c r="E8" s="412"/>
      <c r="F8" s="412"/>
      <c r="G8" s="412"/>
      <c r="H8" s="412"/>
      <c r="I8" s="412"/>
      <c r="J8" s="412"/>
      <c r="K8" s="412"/>
      <c r="L8" s="412"/>
      <c r="M8" s="413"/>
      <c r="N8" s="414" t="s">
        <v>9</v>
      </c>
      <c r="O8" s="415"/>
      <c r="P8" s="415"/>
      <c r="Q8" s="415"/>
      <c r="R8" s="415"/>
      <c r="S8" s="415"/>
      <c r="T8" s="415"/>
      <c r="U8" s="415"/>
      <c r="V8" s="415"/>
      <c r="W8" s="415"/>
      <c r="X8" s="416"/>
      <c r="Y8" s="417" t="s">
        <v>10</v>
      </c>
      <c r="Z8" s="418"/>
      <c r="AA8" s="418"/>
      <c r="AB8" s="418"/>
      <c r="AC8" s="418"/>
      <c r="AD8" s="418"/>
      <c r="AE8" s="418"/>
      <c r="AF8" s="418"/>
      <c r="AG8" s="418"/>
      <c r="AH8" s="418"/>
      <c r="AI8" s="419"/>
      <c r="AJ8" s="62"/>
    </row>
    <row r="9" spans="1:40" s="187" customFormat="1" ht="45" customHeight="1" x14ac:dyDescent="0.25">
      <c r="A9" s="372" t="s">
        <v>11</v>
      </c>
      <c r="B9" s="358" t="s">
        <v>12</v>
      </c>
      <c r="C9" s="358" t="s">
        <v>13</v>
      </c>
      <c r="D9" s="358" t="s">
        <v>14</v>
      </c>
      <c r="E9" s="358" t="s">
        <v>15</v>
      </c>
      <c r="F9" s="358" t="s">
        <v>16</v>
      </c>
      <c r="G9" s="358"/>
      <c r="H9" s="358" t="s">
        <v>17</v>
      </c>
      <c r="I9" s="358" t="s">
        <v>18</v>
      </c>
      <c r="J9" s="358" t="s">
        <v>19</v>
      </c>
      <c r="K9" s="373" t="s">
        <v>20</v>
      </c>
      <c r="L9" s="374"/>
      <c r="M9" s="358" t="s">
        <v>21</v>
      </c>
      <c r="N9" s="364" t="s">
        <v>22</v>
      </c>
      <c r="O9" s="365" t="s">
        <v>23</v>
      </c>
      <c r="P9" s="366" t="s">
        <v>24</v>
      </c>
      <c r="Q9" s="367" t="s">
        <v>25</v>
      </c>
      <c r="R9" s="368" t="s">
        <v>26</v>
      </c>
      <c r="S9" s="369" t="s">
        <v>27</v>
      </c>
      <c r="T9" s="370" t="s">
        <v>28</v>
      </c>
      <c r="U9" s="370" t="s">
        <v>29</v>
      </c>
      <c r="V9" s="370" t="s">
        <v>30</v>
      </c>
      <c r="W9" s="370" t="s">
        <v>31</v>
      </c>
      <c r="X9" s="362" t="s">
        <v>32</v>
      </c>
      <c r="Y9" s="363" t="s">
        <v>33</v>
      </c>
      <c r="Z9" s="361" t="s">
        <v>34</v>
      </c>
      <c r="AA9" s="371" t="s">
        <v>35</v>
      </c>
      <c r="AB9" s="361" t="s">
        <v>36</v>
      </c>
      <c r="AC9" s="361" t="s">
        <v>37</v>
      </c>
      <c r="AD9" s="361" t="s">
        <v>38</v>
      </c>
      <c r="AE9" s="361" t="s">
        <v>39</v>
      </c>
      <c r="AF9" s="360" t="s">
        <v>40</v>
      </c>
      <c r="AG9" s="361" t="s">
        <v>41</v>
      </c>
      <c r="AH9" s="361" t="s">
        <v>42</v>
      </c>
      <c r="AI9" s="359" t="s">
        <v>43</v>
      </c>
      <c r="AJ9" s="375"/>
    </row>
    <row r="10" spans="1:40" ht="45" customHeight="1" thickBot="1" x14ac:dyDescent="0.3">
      <c r="A10" s="390"/>
      <c r="B10" s="376"/>
      <c r="C10" s="376"/>
      <c r="D10" s="376"/>
      <c r="E10" s="376"/>
      <c r="F10" s="354" t="s">
        <v>44</v>
      </c>
      <c r="G10" s="354" t="s">
        <v>45</v>
      </c>
      <c r="H10" s="376"/>
      <c r="I10" s="376"/>
      <c r="J10" s="376"/>
      <c r="K10" s="106" t="s">
        <v>46</v>
      </c>
      <c r="L10" s="106" t="s">
        <v>47</v>
      </c>
      <c r="M10" s="376"/>
      <c r="N10" s="389"/>
      <c r="O10" s="384"/>
      <c r="P10" s="385"/>
      <c r="Q10" s="386"/>
      <c r="R10" s="387"/>
      <c r="S10" s="388"/>
      <c r="T10" s="381"/>
      <c r="U10" s="381"/>
      <c r="V10" s="381"/>
      <c r="W10" s="381"/>
      <c r="X10" s="382"/>
      <c r="Y10" s="383"/>
      <c r="Z10" s="377"/>
      <c r="AA10" s="379"/>
      <c r="AB10" s="377"/>
      <c r="AC10" s="377"/>
      <c r="AD10" s="377"/>
      <c r="AE10" s="377"/>
      <c r="AF10" s="380"/>
      <c r="AG10" s="377"/>
      <c r="AH10" s="377"/>
      <c r="AI10" s="378"/>
      <c r="AJ10" s="62"/>
    </row>
    <row r="11" spans="1:40" ht="45" customHeight="1" x14ac:dyDescent="0.25">
      <c r="A11" s="403" t="s">
        <v>48</v>
      </c>
      <c r="B11" s="352" t="s">
        <v>49</v>
      </c>
      <c r="C11" s="184" t="s">
        <v>1623</v>
      </c>
      <c r="D11" s="184" t="s">
        <v>51</v>
      </c>
      <c r="E11" s="184" t="s">
        <v>52</v>
      </c>
      <c r="F11" s="348">
        <v>43678</v>
      </c>
      <c r="G11" s="348">
        <v>45474</v>
      </c>
      <c r="H11" s="184" t="s">
        <v>53</v>
      </c>
      <c r="I11" s="184">
        <v>100000</v>
      </c>
      <c r="J11" s="184" t="s">
        <v>1083</v>
      </c>
      <c r="K11" s="184" t="s">
        <v>55</v>
      </c>
      <c r="L11" s="184" t="s">
        <v>56</v>
      </c>
      <c r="M11" s="184" t="s">
        <v>57</v>
      </c>
      <c r="N11" s="184"/>
      <c r="O11" s="355" t="s">
        <v>58</v>
      </c>
      <c r="P11" s="184"/>
      <c r="Q11" s="184"/>
      <c r="R11" s="184"/>
      <c r="S11" s="186"/>
      <c r="T11" s="184" t="s">
        <v>1974</v>
      </c>
      <c r="U11" s="184" t="s">
        <v>1975</v>
      </c>
      <c r="V11" s="184"/>
      <c r="W11" s="184" t="s">
        <v>1976</v>
      </c>
      <c r="X11" s="184" t="s">
        <v>1977</v>
      </c>
      <c r="Y11" s="184"/>
      <c r="Z11" s="184"/>
      <c r="AA11" s="184"/>
      <c r="AB11" s="184"/>
      <c r="AC11" s="348">
        <v>45474</v>
      </c>
      <c r="AD11" s="184"/>
      <c r="AE11" s="184"/>
      <c r="AF11" s="184"/>
      <c r="AG11" s="184"/>
      <c r="AH11" s="184"/>
      <c r="AI11" s="184"/>
      <c r="AJ11" s="62"/>
    </row>
    <row r="12" spans="1:40" ht="45" customHeight="1" x14ac:dyDescent="0.25">
      <c r="A12" s="402"/>
      <c r="B12" s="165" t="s">
        <v>64</v>
      </c>
      <c r="C12" s="179" t="s">
        <v>65</v>
      </c>
      <c r="D12" s="179" t="s">
        <v>66</v>
      </c>
      <c r="E12" s="179" t="s">
        <v>67</v>
      </c>
      <c r="F12" s="348">
        <v>43678</v>
      </c>
      <c r="G12" s="348">
        <v>45474</v>
      </c>
      <c r="H12" s="179" t="s">
        <v>68</v>
      </c>
      <c r="I12" s="179">
        <v>6200000</v>
      </c>
      <c r="J12" s="179" t="s">
        <v>1629</v>
      </c>
      <c r="K12" s="179" t="s">
        <v>1089</v>
      </c>
      <c r="L12" s="179" t="s">
        <v>71</v>
      </c>
      <c r="M12" s="179" t="s">
        <v>1090</v>
      </c>
      <c r="N12" s="184"/>
      <c r="O12" s="184"/>
      <c r="P12" s="184" t="s">
        <v>58</v>
      </c>
      <c r="Q12" s="184"/>
      <c r="R12" s="184"/>
      <c r="S12" s="186"/>
      <c r="T12" s="179" t="s">
        <v>1978</v>
      </c>
      <c r="U12" s="179" t="s">
        <v>1979</v>
      </c>
      <c r="V12" s="179" t="s">
        <v>1980</v>
      </c>
      <c r="W12" s="179" t="s">
        <v>1981</v>
      </c>
      <c r="X12" s="179" t="s">
        <v>1982</v>
      </c>
      <c r="Y12" s="179"/>
      <c r="Z12" s="179"/>
      <c r="AA12" s="179"/>
      <c r="AB12" s="179"/>
      <c r="AC12" s="179"/>
      <c r="AD12" s="179"/>
      <c r="AE12" s="179"/>
      <c r="AF12" s="179"/>
      <c r="AG12" s="179"/>
      <c r="AH12" s="179"/>
      <c r="AI12" s="179"/>
      <c r="AJ12" s="62"/>
    </row>
    <row r="13" spans="1:40" ht="45" customHeight="1" x14ac:dyDescent="0.25">
      <c r="A13" s="402"/>
      <c r="B13" s="165" t="s">
        <v>79</v>
      </c>
      <c r="C13" s="179" t="s">
        <v>1983</v>
      </c>
      <c r="D13" s="179" t="s">
        <v>1635</v>
      </c>
      <c r="E13" s="179" t="s">
        <v>82</v>
      </c>
      <c r="F13" s="348">
        <v>43678</v>
      </c>
      <c r="G13" s="348">
        <v>45474</v>
      </c>
      <c r="H13" s="179" t="s">
        <v>1097</v>
      </c>
      <c r="I13" s="179">
        <v>50000</v>
      </c>
      <c r="J13" s="179" t="s">
        <v>1636</v>
      </c>
      <c r="K13" s="179" t="s">
        <v>85</v>
      </c>
      <c r="L13" s="179" t="s">
        <v>86</v>
      </c>
      <c r="M13" s="179" t="s">
        <v>1637</v>
      </c>
      <c r="N13" s="184"/>
      <c r="O13" s="184"/>
      <c r="P13" s="184"/>
      <c r="Q13" s="184" t="s">
        <v>58</v>
      </c>
      <c r="R13" s="184"/>
      <c r="S13" s="186"/>
      <c r="T13" s="179" t="s">
        <v>1984</v>
      </c>
      <c r="U13" s="179"/>
      <c r="V13" s="179"/>
      <c r="W13" s="179" t="s">
        <v>1985</v>
      </c>
      <c r="X13" s="179"/>
      <c r="Y13" s="179"/>
      <c r="Z13" s="179"/>
      <c r="AA13" s="179"/>
      <c r="AB13" s="179"/>
      <c r="AC13" s="179"/>
      <c r="AD13" s="179" t="s">
        <v>1655</v>
      </c>
      <c r="AE13" s="179"/>
      <c r="AF13" s="179" t="s">
        <v>1986</v>
      </c>
      <c r="AG13" s="179"/>
      <c r="AH13" s="179"/>
      <c r="AI13" s="179"/>
      <c r="AJ13" s="62"/>
    </row>
    <row r="14" spans="1:40" ht="45" customHeight="1" x14ac:dyDescent="0.25">
      <c r="A14" s="402"/>
      <c r="B14" s="165" t="s">
        <v>92</v>
      </c>
      <c r="C14" s="179" t="s">
        <v>1987</v>
      </c>
      <c r="D14" s="179" t="s">
        <v>94</v>
      </c>
      <c r="E14" s="179" t="s">
        <v>95</v>
      </c>
      <c r="F14" s="348">
        <v>43678</v>
      </c>
      <c r="G14" s="348">
        <v>45474</v>
      </c>
      <c r="H14" s="179" t="s">
        <v>96</v>
      </c>
      <c r="I14" s="179">
        <v>25000</v>
      </c>
      <c r="J14" s="179" t="s">
        <v>163</v>
      </c>
      <c r="K14" s="179" t="s">
        <v>98</v>
      </c>
      <c r="L14" s="179" t="s">
        <v>98</v>
      </c>
      <c r="M14" s="179" t="s">
        <v>1109</v>
      </c>
      <c r="N14" s="184"/>
      <c r="O14" s="184"/>
      <c r="P14" s="184"/>
      <c r="Q14" s="184" t="s">
        <v>58</v>
      </c>
      <c r="R14" s="184"/>
      <c r="S14" s="186"/>
      <c r="T14" s="179" t="s">
        <v>1984</v>
      </c>
      <c r="U14" s="179"/>
      <c r="V14" s="179"/>
      <c r="W14" s="179" t="s">
        <v>1985</v>
      </c>
      <c r="X14" s="179"/>
      <c r="Y14" s="179"/>
      <c r="Z14" s="179"/>
      <c r="AA14" s="179"/>
      <c r="AB14" s="179"/>
      <c r="AC14" s="179"/>
      <c r="AD14" s="179"/>
      <c r="AE14" s="179"/>
      <c r="AF14" s="179"/>
      <c r="AG14" s="179"/>
      <c r="AH14" s="179"/>
      <c r="AI14" s="179"/>
      <c r="AJ14" s="62"/>
    </row>
    <row r="15" spans="1:40" ht="45" customHeight="1" x14ac:dyDescent="0.25">
      <c r="A15" s="402"/>
      <c r="B15" s="165" t="s">
        <v>104</v>
      </c>
      <c r="C15" s="179" t="s">
        <v>1113</v>
      </c>
      <c r="D15" s="179" t="s">
        <v>1644</v>
      </c>
      <c r="E15" s="179" t="s">
        <v>107</v>
      </c>
      <c r="F15" s="348">
        <v>43678</v>
      </c>
      <c r="G15" s="348">
        <v>45474</v>
      </c>
      <c r="H15" s="179" t="s">
        <v>53</v>
      </c>
      <c r="I15" s="179">
        <v>5000</v>
      </c>
      <c r="J15" s="179" t="s">
        <v>1114</v>
      </c>
      <c r="K15" s="179" t="s">
        <v>109</v>
      </c>
      <c r="L15" s="179" t="s">
        <v>71</v>
      </c>
      <c r="M15" s="179" t="s">
        <v>114</v>
      </c>
      <c r="N15" s="184"/>
      <c r="O15" s="184"/>
      <c r="P15" s="184" t="s">
        <v>58</v>
      </c>
      <c r="Q15" s="184"/>
      <c r="R15" s="184"/>
      <c r="S15" s="186"/>
      <c r="T15" s="179" t="s">
        <v>1988</v>
      </c>
      <c r="U15" s="179"/>
      <c r="V15" s="179" t="s">
        <v>1989</v>
      </c>
      <c r="W15" s="179" t="s">
        <v>1990</v>
      </c>
      <c r="X15" s="179"/>
      <c r="Y15" s="179"/>
      <c r="Z15" s="179"/>
      <c r="AA15" s="179"/>
      <c r="AB15" s="179"/>
      <c r="AC15" s="179"/>
      <c r="AD15" s="179"/>
      <c r="AE15" s="179"/>
      <c r="AF15" s="179"/>
      <c r="AG15" s="179"/>
      <c r="AH15" s="179"/>
      <c r="AI15" s="179"/>
      <c r="AJ15" s="62"/>
    </row>
    <row r="16" spans="1:40" ht="45" customHeight="1" x14ac:dyDescent="0.25">
      <c r="A16" s="402"/>
      <c r="B16" s="165" t="s">
        <v>115</v>
      </c>
      <c r="C16" s="179" t="s">
        <v>116</v>
      </c>
      <c r="D16" s="179" t="s">
        <v>1120</v>
      </c>
      <c r="E16" s="179" t="s">
        <v>118</v>
      </c>
      <c r="F16" s="348">
        <v>43678</v>
      </c>
      <c r="G16" s="348">
        <v>45474</v>
      </c>
      <c r="H16" s="179" t="s">
        <v>119</v>
      </c>
      <c r="I16" s="179">
        <v>500000</v>
      </c>
      <c r="J16" s="179" t="s">
        <v>1121</v>
      </c>
      <c r="K16" s="179" t="s">
        <v>1122</v>
      </c>
      <c r="L16" s="179" t="s">
        <v>123</v>
      </c>
      <c r="M16" s="179" t="s">
        <v>1123</v>
      </c>
      <c r="N16" s="184"/>
      <c r="O16" s="184"/>
      <c r="P16" s="184"/>
      <c r="Q16" s="184" t="s">
        <v>58</v>
      </c>
      <c r="R16" s="184"/>
      <c r="S16" s="186"/>
      <c r="T16" s="179" t="s">
        <v>1991</v>
      </c>
      <c r="U16" s="179" t="s">
        <v>1992</v>
      </c>
      <c r="V16" s="179"/>
      <c r="W16" s="179"/>
      <c r="X16" s="179" t="s">
        <v>1993</v>
      </c>
      <c r="Y16" s="179"/>
      <c r="Z16" s="179"/>
      <c r="AA16" s="179"/>
      <c r="AB16" s="179"/>
      <c r="AC16" s="179"/>
      <c r="AD16" s="179"/>
      <c r="AE16" s="179"/>
      <c r="AF16" s="179"/>
      <c r="AG16" s="179"/>
      <c r="AH16" s="179"/>
      <c r="AI16" s="179"/>
      <c r="AJ16" s="62"/>
    </row>
    <row r="17" spans="1:36" ht="45" customHeight="1" x14ac:dyDescent="0.25">
      <c r="A17" s="402"/>
      <c r="B17" s="165" t="s">
        <v>133</v>
      </c>
      <c r="C17" s="179" t="s">
        <v>134</v>
      </c>
      <c r="D17" s="179" t="s">
        <v>135</v>
      </c>
      <c r="E17" s="179" t="s">
        <v>136</v>
      </c>
      <c r="F17" s="348">
        <v>43678</v>
      </c>
      <c r="G17" s="348" t="s">
        <v>1994</v>
      </c>
      <c r="H17" s="179" t="s">
        <v>1097</v>
      </c>
      <c r="I17" s="179">
        <v>50000</v>
      </c>
      <c r="J17" s="179" t="s">
        <v>1127</v>
      </c>
      <c r="K17" s="179" t="s">
        <v>138</v>
      </c>
      <c r="L17" s="179" t="s">
        <v>86</v>
      </c>
      <c r="M17" s="179" t="s">
        <v>139</v>
      </c>
      <c r="N17" s="184"/>
      <c r="O17" s="184"/>
      <c r="P17" s="184"/>
      <c r="Q17" s="184"/>
      <c r="R17" s="184" t="s">
        <v>58</v>
      </c>
      <c r="S17" s="186"/>
      <c r="T17" s="179" t="s">
        <v>1995</v>
      </c>
      <c r="U17" s="179"/>
      <c r="V17" s="179"/>
      <c r="W17" s="179"/>
      <c r="X17" s="179" t="s">
        <v>1996</v>
      </c>
      <c r="Y17" s="179"/>
      <c r="Z17" s="179"/>
      <c r="AA17" s="179"/>
      <c r="AB17" s="179"/>
      <c r="AC17" s="348">
        <v>45474</v>
      </c>
      <c r="AD17" s="179" t="s">
        <v>1997</v>
      </c>
      <c r="AE17" s="179"/>
      <c r="AF17" s="179"/>
      <c r="AG17" s="179"/>
      <c r="AH17" s="179"/>
      <c r="AI17" s="179"/>
      <c r="AJ17" s="62"/>
    </row>
    <row r="18" spans="1:36" ht="45" customHeight="1" x14ac:dyDescent="0.25">
      <c r="A18" s="402"/>
      <c r="B18" s="165" t="s">
        <v>144</v>
      </c>
      <c r="C18" s="179" t="s">
        <v>1998</v>
      </c>
      <c r="D18" s="179" t="s">
        <v>146</v>
      </c>
      <c r="E18" s="179" t="s">
        <v>147</v>
      </c>
      <c r="F18" s="348">
        <v>44197</v>
      </c>
      <c r="G18" s="348">
        <v>45474</v>
      </c>
      <c r="H18" s="179" t="s">
        <v>1131</v>
      </c>
      <c r="I18" s="179">
        <v>4000000</v>
      </c>
      <c r="J18" s="179" t="s">
        <v>1657</v>
      </c>
      <c r="K18" s="179" t="s">
        <v>150</v>
      </c>
      <c r="L18" s="179" t="s">
        <v>151</v>
      </c>
      <c r="M18" s="179" t="s">
        <v>1133</v>
      </c>
      <c r="N18" s="184"/>
      <c r="O18" s="184"/>
      <c r="P18" s="184"/>
      <c r="Q18" s="184" t="s">
        <v>58</v>
      </c>
      <c r="R18" s="184"/>
      <c r="S18" s="186"/>
      <c r="T18" s="179" t="s">
        <v>1999</v>
      </c>
      <c r="U18" s="179" t="s">
        <v>2000</v>
      </c>
      <c r="V18" s="179"/>
      <c r="W18" s="179" t="s">
        <v>2001</v>
      </c>
      <c r="X18" s="179"/>
      <c r="Y18" s="179"/>
      <c r="Z18" s="179"/>
      <c r="AA18" s="179"/>
      <c r="AB18" s="179"/>
      <c r="AC18" s="179"/>
      <c r="AD18" s="179"/>
      <c r="AE18" s="179"/>
      <c r="AF18" s="179"/>
      <c r="AG18" s="179"/>
      <c r="AH18" s="179"/>
      <c r="AI18" s="179"/>
      <c r="AJ18" s="62"/>
    </row>
    <row r="19" spans="1:36" ht="45" customHeight="1" x14ac:dyDescent="0.25">
      <c r="A19" s="402"/>
      <c r="B19" s="165" t="s">
        <v>159</v>
      </c>
      <c r="C19" s="179" t="s">
        <v>160</v>
      </c>
      <c r="D19" s="179" t="s">
        <v>161</v>
      </c>
      <c r="E19" s="179" t="s">
        <v>162</v>
      </c>
      <c r="F19" s="348">
        <v>43678</v>
      </c>
      <c r="G19" s="348">
        <v>45474</v>
      </c>
      <c r="H19" s="179" t="s">
        <v>163</v>
      </c>
      <c r="I19" s="179">
        <v>60000</v>
      </c>
      <c r="J19" s="179" t="s">
        <v>1662</v>
      </c>
      <c r="K19" s="179" t="s">
        <v>1663</v>
      </c>
      <c r="L19" s="179" t="s">
        <v>166</v>
      </c>
      <c r="M19" s="179" t="s">
        <v>1138</v>
      </c>
      <c r="N19" s="184"/>
      <c r="O19" s="184"/>
      <c r="P19" s="184" t="s">
        <v>58</v>
      </c>
      <c r="Q19" s="184"/>
      <c r="R19" s="184"/>
      <c r="S19" s="186"/>
      <c r="T19" s="179" t="s">
        <v>2002</v>
      </c>
      <c r="U19" s="179" t="s">
        <v>2003</v>
      </c>
      <c r="V19" s="179" t="s">
        <v>2004</v>
      </c>
      <c r="W19" s="179" t="s">
        <v>2005</v>
      </c>
      <c r="X19" s="179" t="s">
        <v>2006</v>
      </c>
      <c r="Y19" s="179"/>
      <c r="Z19" s="179"/>
      <c r="AA19" s="179"/>
      <c r="AB19" s="179"/>
      <c r="AC19" s="179"/>
      <c r="AD19" s="179" t="s">
        <v>2007</v>
      </c>
      <c r="AE19" s="179"/>
      <c r="AF19" s="179"/>
      <c r="AG19" s="179"/>
      <c r="AH19" s="179"/>
      <c r="AI19" s="179"/>
      <c r="AJ19" s="62"/>
    </row>
    <row r="20" spans="1:36" ht="45" customHeight="1" x14ac:dyDescent="0.25">
      <c r="A20" s="402"/>
      <c r="B20" s="165" t="s">
        <v>174</v>
      </c>
      <c r="C20" s="179" t="s">
        <v>1146</v>
      </c>
      <c r="D20" s="179" t="s">
        <v>1668</v>
      </c>
      <c r="E20" s="179" t="s">
        <v>1669</v>
      </c>
      <c r="F20" s="348">
        <v>43678</v>
      </c>
      <c r="G20" s="348">
        <v>45474</v>
      </c>
      <c r="H20" s="179" t="s">
        <v>1097</v>
      </c>
      <c r="I20" s="179">
        <v>1000000</v>
      </c>
      <c r="J20" s="179" t="s">
        <v>2008</v>
      </c>
      <c r="K20" s="179" t="s">
        <v>138</v>
      </c>
      <c r="L20" s="179" t="s">
        <v>86</v>
      </c>
      <c r="M20" s="179" t="s">
        <v>1148</v>
      </c>
      <c r="N20" s="184"/>
      <c r="O20" s="184"/>
      <c r="P20" s="184"/>
      <c r="Q20" s="184" t="s">
        <v>58</v>
      </c>
      <c r="R20" s="184"/>
      <c r="S20" s="186"/>
      <c r="T20" s="179" t="s">
        <v>2009</v>
      </c>
      <c r="U20" s="179"/>
      <c r="V20" s="179"/>
      <c r="W20" s="179" t="s">
        <v>2010</v>
      </c>
      <c r="X20" s="179" t="s">
        <v>2011</v>
      </c>
      <c r="Y20" s="179"/>
      <c r="Z20" s="179"/>
      <c r="AA20" s="179"/>
      <c r="AB20" s="179"/>
      <c r="AC20" s="179"/>
      <c r="AD20" s="179" t="s">
        <v>2012</v>
      </c>
      <c r="AE20" s="179"/>
      <c r="AF20" s="179"/>
      <c r="AG20" s="179"/>
      <c r="AH20" s="179"/>
      <c r="AI20" s="179"/>
      <c r="AJ20" s="62"/>
    </row>
    <row r="21" spans="1:36" ht="45" customHeight="1" x14ac:dyDescent="0.25">
      <c r="A21" s="402"/>
      <c r="B21" s="165" t="s">
        <v>186</v>
      </c>
      <c r="C21" s="179" t="s">
        <v>187</v>
      </c>
      <c r="D21" s="179" t="s">
        <v>1673</v>
      </c>
      <c r="E21" s="179" t="s">
        <v>189</v>
      </c>
      <c r="F21" s="348">
        <v>44197</v>
      </c>
      <c r="G21" s="348">
        <v>45474</v>
      </c>
      <c r="H21" s="179" t="s">
        <v>1131</v>
      </c>
      <c r="I21" s="179">
        <v>8000</v>
      </c>
      <c r="J21" s="179" t="s">
        <v>2013</v>
      </c>
      <c r="K21" s="179" t="s">
        <v>150</v>
      </c>
      <c r="L21" s="179" t="s">
        <v>166</v>
      </c>
      <c r="M21" s="179" t="s">
        <v>1674</v>
      </c>
      <c r="N21" s="184"/>
      <c r="O21" s="184"/>
      <c r="P21" s="184" t="s">
        <v>58</v>
      </c>
      <c r="Q21" s="184"/>
      <c r="R21" s="184"/>
      <c r="S21" s="186"/>
      <c r="T21" s="179" t="s">
        <v>2014</v>
      </c>
      <c r="U21" s="179" t="s">
        <v>2015</v>
      </c>
      <c r="V21" s="179" t="s">
        <v>2016</v>
      </c>
      <c r="W21" s="179" t="s">
        <v>2017</v>
      </c>
      <c r="X21" s="179" t="s">
        <v>2018</v>
      </c>
      <c r="Y21" s="179"/>
      <c r="Z21" s="179"/>
      <c r="AA21" s="179"/>
      <c r="AB21" s="179"/>
      <c r="AC21" s="179"/>
      <c r="AD21" s="179"/>
      <c r="AE21" s="179"/>
      <c r="AF21" s="179"/>
      <c r="AG21" s="179"/>
      <c r="AH21" s="179"/>
      <c r="AI21" s="179"/>
      <c r="AJ21" s="62"/>
    </row>
    <row r="22" spans="1:36" ht="45" customHeight="1" x14ac:dyDescent="0.25">
      <c r="A22" s="402"/>
      <c r="B22" s="165" t="s">
        <v>198</v>
      </c>
      <c r="C22" s="179" t="s">
        <v>199</v>
      </c>
      <c r="D22" s="179" t="s">
        <v>200</v>
      </c>
      <c r="E22" s="179" t="s">
        <v>201</v>
      </c>
      <c r="F22" s="348">
        <v>43678</v>
      </c>
      <c r="G22" s="348">
        <v>45474</v>
      </c>
      <c r="H22" s="179" t="s">
        <v>1163</v>
      </c>
      <c r="I22" s="179">
        <v>75000</v>
      </c>
      <c r="J22" s="179" t="s">
        <v>1678</v>
      </c>
      <c r="K22" s="179" t="s">
        <v>1165</v>
      </c>
      <c r="L22" s="179" t="s">
        <v>205</v>
      </c>
      <c r="M22" s="179" t="s">
        <v>1172</v>
      </c>
      <c r="N22" s="184"/>
      <c r="O22" s="184"/>
      <c r="P22" s="184" t="s">
        <v>58</v>
      </c>
      <c r="Q22" s="184"/>
      <c r="R22" s="184"/>
      <c r="S22" s="186"/>
      <c r="T22" s="179" t="s">
        <v>2019</v>
      </c>
      <c r="U22" s="179" t="s">
        <v>2020</v>
      </c>
      <c r="V22" s="179" t="s">
        <v>2021</v>
      </c>
      <c r="W22" s="179" t="s">
        <v>2022</v>
      </c>
      <c r="X22" s="179"/>
      <c r="Y22" s="179"/>
      <c r="Z22" s="179"/>
      <c r="AA22" s="179"/>
      <c r="AB22" s="179"/>
      <c r="AC22" s="179"/>
      <c r="AD22" s="179"/>
      <c r="AE22" s="179"/>
      <c r="AF22" s="179"/>
      <c r="AG22" s="179"/>
      <c r="AH22" s="179"/>
      <c r="AI22" s="179"/>
      <c r="AJ22" s="62"/>
    </row>
    <row r="23" spans="1:36" ht="45" customHeight="1" x14ac:dyDescent="0.25">
      <c r="A23" s="402"/>
      <c r="B23" s="165" t="s">
        <v>213</v>
      </c>
      <c r="C23" s="179" t="s">
        <v>1173</v>
      </c>
      <c r="D23" s="179"/>
      <c r="E23" s="179"/>
      <c r="F23" s="348"/>
      <c r="G23" s="348"/>
      <c r="H23" s="179"/>
      <c r="I23" s="179"/>
      <c r="J23" s="179"/>
      <c r="K23" s="179"/>
      <c r="L23" s="179"/>
      <c r="M23" s="179"/>
      <c r="N23" s="184"/>
      <c r="O23" s="184"/>
      <c r="P23" s="184"/>
      <c r="Q23" s="184"/>
      <c r="R23" s="184"/>
      <c r="S23" s="186" t="s">
        <v>7</v>
      </c>
      <c r="T23" s="179"/>
      <c r="U23" s="179"/>
      <c r="V23" s="179"/>
      <c r="W23" s="179"/>
      <c r="X23" s="179"/>
      <c r="Y23" s="179"/>
      <c r="Z23" s="179"/>
      <c r="AA23" s="179"/>
      <c r="AB23" s="179"/>
      <c r="AC23" s="179"/>
      <c r="AD23" s="179"/>
      <c r="AE23" s="179"/>
      <c r="AF23" s="179"/>
      <c r="AG23" s="179"/>
      <c r="AH23" s="179"/>
      <c r="AI23" s="179"/>
      <c r="AJ23" s="62"/>
    </row>
    <row r="24" spans="1:36" ht="45" customHeight="1" x14ac:dyDescent="0.25">
      <c r="A24" s="402"/>
      <c r="B24" s="165" t="s">
        <v>223</v>
      </c>
      <c r="C24" s="179" t="s">
        <v>224</v>
      </c>
      <c r="D24" s="179" t="s">
        <v>225</v>
      </c>
      <c r="E24" s="179" t="s">
        <v>226</v>
      </c>
      <c r="F24" s="348">
        <v>43678</v>
      </c>
      <c r="G24" s="348">
        <v>45474</v>
      </c>
      <c r="H24" s="179" t="s">
        <v>1174</v>
      </c>
      <c r="I24" s="179">
        <v>100000</v>
      </c>
      <c r="J24" s="179" t="s">
        <v>1175</v>
      </c>
      <c r="K24" s="179" t="s">
        <v>1176</v>
      </c>
      <c r="L24" s="179" t="s">
        <v>230</v>
      </c>
      <c r="M24" s="179" t="s">
        <v>1682</v>
      </c>
      <c r="N24" s="184"/>
      <c r="O24" s="184"/>
      <c r="P24" s="184" t="s">
        <v>58</v>
      </c>
      <c r="Q24" s="184"/>
      <c r="R24" s="184"/>
      <c r="S24" s="186"/>
      <c r="T24" s="179" t="s">
        <v>2023</v>
      </c>
      <c r="U24" s="179"/>
      <c r="V24" s="179" t="s">
        <v>2024</v>
      </c>
      <c r="W24" s="179"/>
      <c r="X24" s="179"/>
      <c r="Y24" s="179"/>
      <c r="Z24" s="179"/>
      <c r="AA24" s="179"/>
      <c r="AB24" s="179"/>
      <c r="AC24" s="179"/>
      <c r="AD24" s="179"/>
      <c r="AE24" s="179"/>
      <c r="AF24" s="179"/>
      <c r="AG24" s="179"/>
      <c r="AH24" s="179"/>
      <c r="AI24" s="179"/>
      <c r="AJ24" s="62"/>
    </row>
    <row r="25" spans="1:36" ht="45" customHeight="1" x14ac:dyDescent="0.25">
      <c r="A25" s="402"/>
      <c r="B25" s="165" t="s">
        <v>238</v>
      </c>
      <c r="C25" s="179" t="s">
        <v>2025</v>
      </c>
      <c r="D25" s="179" t="s">
        <v>240</v>
      </c>
      <c r="E25" s="179" t="s">
        <v>241</v>
      </c>
      <c r="F25" s="348">
        <v>43678</v>
      </c>
      <c r="G25" s="348">
        <v>45474</v>
      </c>
      <c r="H25" s="179" t="s">
        <v>1685</v>
      </c>
      <c r="I25" s="179">
        <v>10000</v>
      </c>
      <c r="J25" s="179" t="s">
        <v>1686</v>
      </c>
      <c r="K25" s="179" t="s">
        <v>244</v>
      </c>
      <c r="L25" s="179" t="s">
        <v>230</v>
      </c>
      <c r="M25" s="179" t="s">
        <v>1687</v>
      </c>
      <c r="N25" s="184"/>
      <c r="O25" s="184"/>
      <c r="P25" s="184" t="s">
        <v>58</v>
      </c>
      <c r="Q25" s="184"/>
      <c r="R25" s="184"/>
      <c r="S25" s="186"/>
      <c r="T25" s="179" t="s">
        <v>2026</v>
      </c>
      <c r="U25" s="179" t="s">
        <v>2027</v>
      </c>
      <c r="V25" s="179" t="s">
        <v>2028</v>
      </c>
      <c r="W25" s="179" t="s">
        <v>2029</v>
      </c>
      <c r="X25" s="179"/>
      <c r="Y25" s="179"/>
      <c r="Z25" s="179"/>
      <c r="AA25" s="179"/>
      <c r="AB25" s="179"/>
      <c r="AC25" s="179"/>
      <c r="AD25" s="179"/>
      <c r="AE25" s="179"/>
      <c r="AF25" s="179"/>
      <c r="AG25" s="179"/>
      <c r="AH25" s="179"/>
      <c r="AI25" s="179"/>
      <c r="AJ25" s="62"/>
    </row>
    <row r="26" spans="1:36" ht="45" customHeight="1" x14ac:dyDescent="0.25">
      <c r="A26" s="404"/>
      <c r="B26" s="165" t="s">
        <v>250</v>
      </c>
      <c r="C26" s="179" t="s">
        <v>251</v>
      </c>
      <c r="D26" s="179" t="s">
        <v>252</v>
      </c>
      <c r="E26" s="179" t="s">
        <v>253</v>
      </c>
      <c r="F26" s="348">
        <v>43678</v>
      </c>
      <c r="G26" s="348">
        <v>45474</v>
      </c>
      <c r="H26" s="179" t="s">
        <v>1174</v>
      </c>
      <c r="I26" s="179">
        <v>50000</v>
      </c>
      <c r="J26" s="179" t="s">
        <v>1692</v>
      </c>
      <c r="K26" s="179" t="s">
        <v>1189</v>
      </c>
      <c r="L26" s="179" t="s">
        <v>230</v>
      </c>
      <c r="M26" s="179" t="s">
        <v>263</v>
      </c>
      <c r="N26" s="184"/>
      <c r="O26" s="184"/>
      <c r="P26" s="184" t="s">
        <v>58</v>
      </c>
      <c r="Q26" s="184"/>
      <c r="R26" s="184"/>
      <c r="S26" s="186"/>
      <c r="T26" s="357" t="s">
        <v>2030</v>
      </c>
      <c r="U26" s="179"/>
      <c r="V26" s="179" t="s">
        <v>2031</v>
      </c>
      <c r="W26" s="179" t="s">
        <v>2032</v>
      </c>
      <c r="X26" s="179"/>
      <c r="Y26" s="179"/>
      <c r="Z26" s="179"/>
      <c r="AA26" s="179"/>
      <c r="AB26" s="179"/>
      <c r="AC26" s="179"/>
      <c r="AD26" s="179"/>
      <c r="AE26" s="179"/>
      <c r="AF26" s="179"/>
      <c r="AG26" s="179"/>
      <c r="AH26" s="179"/>
      <c r="AI26" s="179"/>
      <c r="AJ26" s="62"/>
    </row>
    <row r="27" spans="1:36" ht="45" customHeight="1" x14ac:dyDescent="0.25">
      <c r="A27" s="401" t="s">
        <v>264</v>
      </c>
      <c r="B27" s="165" t="s">
        <v>265</v>
      </c>
      <c r="C27" s="179" t="s">
        <v>266</v>
      </c>
      <c r="D27" s="179" t="s">
        <v>267</v>
      </c>
      <c r="E27" s="179" t="s">
        <v>268</v>
      </c>
      <c r="F27" s="348">
        <v>43678</v>
      </c>
      <c r="G27" s="348">
        <v>45474</v>
      </c>
      <c r="H27" s="179" t="s">
        <v>163</v>
      </c>
      <c r="I27" s="179">
        <v>200000</v>
      </c>
      <c r="J27" s="179" t="s">
        <v>2033</v>
      </c>
      <c r="K27" s="179" t="s">
        <v>270</v>
      </c>
      <c r="L27" s="179" t="s">
        <v>271</v>
      </c>
      <c r="M27" s="179" t="s">
        <v>1194</v>
      </c>
      <c r="N27" s="184"/>
      <c r="O27" s="184"/>
      <c r="P27" s="184"/>
      <c r="Q27" s="184" t="s">
        <v>58</v>
      </c>
      <c r="R27" s="184"/>
      <c r="S27" s="186"/>
      <c r="T27" s="179" t="s">
        <v>2034</v>
      </c>
      <c r="U27" s="179"/>
      <c r="V27" s="179"/>
      <c r="W27" s="179"/>
      <c r="X27" s="179"/>
      <c r="Y27" s="179"/>
      <c r="Z27" s="179"/>
      <c r="AA27" s="179"/>
      <c r="AB27" s="179"/>
      <c r="AC27" s="179"/>
      <c r="AD27" s="179" t="s">
        <v>2007</v>
      </c>
      <c r="AE27" s="179"/>
      <c r="AF27" s="179"/>
      <c r="AG27" s="179"/>
      <c r="AH27" s="179"/>
      <c r="AI27" s="179"/>
      <c r="AJ27" s="62"/>
    </row>
    <row r="28" spans="1:36" ht="45" customHeight="1" x14ac:dyDescent="0.25">
      <c r="A28" s="402"/>
      <c r="B28" s="165" t="s">
        <v>277</v>
      </c>
      <c r="C28" s="179" t="s">
        <v>278</v>
      </c>
      <c r="D28" s="179" t="s">
        <v>279</v>
      </c>
      <c r="E28" s="179" t="s">
        <v>280</v>
      </c>
      <c r="F28" s="348">
        <v>43678</v>
      </c>
      <c r="G28" s="348">
        <v>45474</v>
      </c>
      <c r="H28" s="179" t="s">
        <v>1200</v>
      </c>
      <c r="I28" s="179">
        <v>1381000</v>
      </c>
      <c r="J28" s="179" t="s">
        <v>1201</v>
      </c>
      <c r="K28" s="179" t="s">
        <v>230</v>
      </c>
      <c r="L28" s="179" t="s">
        <v>230</v>
      </c>
      <c r="M28" s="179" t="s">
        <v>1698</v>
      </c>
      <c r="N28" s="184"/>
      <c r="O28" s="184"/>
      <c r="P28" s="184"/>
      <c r="Q28" s="184" t="s">
        <v>58</v>
      </c>
      <c r="R28" s="184"/>
      <c r="S28" s="186"/>
      <c r="T28" s="179" t="s">
        <v>2035</v>
      </c>
      <c r="U28" s="179" t="s">
        <v>2036</v>
      </c>
      <c r="V28" s="179"/>
      <c r="W28" s="179" t="s">
        <v>2037</v>
      </c>
      <c r="X28" s="179"/>
      <c r="Y28" s="179"/>
      <c r="Z28" s="179"/>
      <c r="AA28" s="179"/>
      <c r="AB28" s="179"/>
      <c r="AC28" s="179"/>
      <c r="AD28" s="179"/>
      <c r="AE28" s="179"/>
      <c r="AF28" s="179"/>
      <c r="AG28" s="179"/>
      <c r="AH28" s="179"/>
      <c r="AI28" s="179"/>
      <c r="AJ28" s="62"/>
    </row>
    <row r="29" spans="1:36" ht="45" customHeight="1" x14ac:dyDescent="0.25">
      <c r="A29" s="402"/>
      <c r="B29" s="165" t="s">
        <v>290</v>
      </c>
      <c r="C29" s="184" t="s">
        <v>291</v>
      </c>
      <c r="D29" s="184" t="s">
        <v>292</v>
      </c>
      <c r="E29" s="184" t="s">
        <v>293</v>
      </c>
      <c r="F29" s="348">
        <v>43678</v>
      </c>
      <c r="G29" s="348">
        <v>45474</v>
      </c>
      <c r="H29" s="184" t="s">
        <v>163</v>
      </c>
      <c r="I29" s="184">
        <v>100000</v>
      </c>
      <c r="J29" s="184" t="s">
        <v>1702</v>
      </c>
      <c r="K29" s="184" t="s">
        <v>296</v>
      </c>
      <c r="L29" s="184" t="s">
        <v>230</v>
      </c>
      <c r="M29" s="184" t="s">
        <v>1217</v>
      </c>
      <c r="N29" s="184"/>
      <c r="O29" s="184" t="s">
        <v>58</v>
      </c>
      <c r="P29" s="184"/>
      <c r="Q29" s="184"/>
      <c r="R29" s="184"/>
      <c r="S29" s="186"/>
      <c r="T29" s="184"/>
      <c r="U29" s="184"/>
      <c r="V29" s="184" t="s">
        <v>2038</v>
      </c>
      <c r="W29" s="184"/>
      <c r="X29" s="184"/>
      <c r="Y29" s="184"/>
      <c r="Z29" s="184"/>
      <c r="AA29" s="184"/>
      <c r="AB29" s="184"/>
      <c r="AC29" s="184"/>
      <c r="AD29" s="184"/>
      <c r="AE29" s="184"/>
      <c r="AF29" s="184"/>
      <c r="AG29" s="184"/>
      <c r="AH29" s="184"/>
      <c r="AI29" s="184"/>
      <c r="AJ29" s="62"/>
    </row>
    <row r="30" spans="1:36" ht="45" customHeight="1" x14ac:dyDescent="0.25">
      <c r="A30" s="401" t="s">
        <v>1706</v>
      </c>
      <c r="B30" s="165" t="s">
        <v>303</v>
      </c>
      <c r="C30" s="179" t="s">
        <v>304</v>
      </c>
      <c r="D30" s="179" t="s">
        <v>1707</v>
      </c>
      <c r="E30" s="179" t="s">
        <v>306</v>
      </c>
      <c r="F30" s="348">
        <v>43678</v>
      </c>
      <c r="G30" s="348">
        <v>45474</v>
      </c>
      <c r="H30" s="179" t="s">
        <v>1708</v>
      </c>
      <c r="I30" s="179">
        <v>6000000</v>
      </c>
      <c r="J30" s="179" t="s">
        <v>1709</v>
      </c>
      <c r="K30" s="179" t="s">
        <v>1710</v>
      </c>
      <c r="L30" s="179" t="s">
        <v>1711</v>
      </c>
      <c r="M30" s="179" t="s">
        <v>1712</v>
      </c>
      <c r="N30" s="184"/>
      <c r="O30" s="184"/>
      <c r="P30" s="184"/>
      <c r="Q30" s="184" t="s">
        <v>58</v>
      </c>
      <c r="R30" s="184"/>
      <c r="S30" s="186"/>
      <c r="T30" s="391" t="s">
        <v>2039</v>
      </c>
      <c r="U30" s="179" t="s">
        <v>2040</v>
      </c>
      <c r="V30" s="179" t="s">
        <v>2041</v>
      </c>
      <c r="W30" s="179" t="s">
        <v>2042</v>
      </c>
      <c r="X30" s="179"/>
      <c r="Y30" s="179"/>
      <c r="Z30" s="179"/>
      <c r="AA30" s="179"/>
      <c r="AB30" s="179"/>
      <c r="AC30" s="179"/>
      <c r="AD30" s="179"/>
      <c r="AE30" s="179"/>
      <c r="AF30" s="179"/>
      <c r="AG30" s="179"/>
      <c r="AH30" s="179"/>
      <c r="AI30" s="179"/>
      <c r="AJ30" s="62"/>
    </row>
    <row r="31" spans="1:36" ht="45" customHeight="1" x14ac:dyDescent="0.25">
      <c r="A31" s="402"/>
      <c r="B31" s="165" t="s">
        <v>320</v>
      </c>
      <c r="C31" s="179" t="s">
        <v>321</v>
      </c>
      <c r="D31" s="179" t="s">
        <v>322</v>
      </c>
      <c r="E31" s="179" t="s">
        <v>323</v>
      </c>
      <c r="F31" s="348">
        <v>44317</v>
      </c>
      <c r="G31" s="348">
        <v>45474</v>
      </c>
      <c r="H31" s="179" t="s">
        <v>324</v>
      </c>
      <c r="I31" s="179">
        <v>30000</v>
      </c>
      <c r="J31" s="179" t="s">
        <v>1718</v>
      </c>
      <c r="K31" s="179" t="s">
        <v>166</v>
      </c>
      <c r="L31" s="179" t="s">
        <v>166</v>
      </c>
      <c r="M31" s="179" t="s">
        <v>1719</v>
      </c>
      <c r="N31" s="184"/>
      <c r="O31" s="184"/>
      <c r="P31" s="184"/>
      <c r="Q31" s="184" t="s">
        <v>58</v>
      </c>
      <c r="R31" s="184"/>
      <c r="S31" s="186"/>
      <c r="T31" s="179" t="s">
        <v>2043</v>
      </c>
      <c r="U31" s="179"/>
      <c r="V31" s="179"/>
      <c r="W31" s="179" t="s">
        <v>2044</v>
      </c>
      <c r="X31" s="179" t="s">
        <v>2045</v>
      </c>
      <c r="Y31" s="179"/>
      <c r="Z31" s="179"/>
      <c r="AA31" s="179"/>
      <c r="AB31" s="179"/>
      <c r="AC31" s="179"/>
      <c r="AD31" s="179" t="s">
        <v>2046</v>
      </c>
      <c r="AE31" s="179"/>
      <c r="AF31" s="179"/>
      <c r="AG31" s="179"/>
      <c r="AH31" s="179"/>
      <c r="AI31" s="179"/>
      <c r="AJ31" s="62"/>
    </row>
    <row r="32" spans="1:36" ht="45" customHeight="1" x14ac:dyDescent="0.25">
      <c r="A32" s="402"/>
      <c r="B32" s="165" t="s">
        <v>332</v>
      </c>
      <c r="C32" s="179" t="s">
        <v>1246</v>
      </c>
      <c r="D32" s="179" t="s">
        <v>2047</v>
      </c>
      <c r="E32" s="179" t="s">
        <v>335</v>
      </c>
      <c r="F32" s="348">
        <v>43678</v>
      </c>
      <c r="G32" s="348">
        <v>45474</v>
      </c>
      <c r="H32" s="179" t="s">
        <v>1240</v>
      </c>
      <c r="I32" s="179">
        <v>50000</v>
      </c>
      <c r="J32" s="179" t="s">
        <v>1724</v>
      </c>
      <c r="K32" s="179" t="s">
        <v>338</v>
      </c>
      <c r="L32" s="179" t="s">
        <v>338</v>
      </c>
      <c r="M32" s="179" t="s">
        <v>1248</v>
      </c>
      <c r="N32" s="184"/>
      <c r="O32" s="184"/>
      <c r="P32" s="184"/>
      <c r="Q32" s="184" t="s">
        <v>58</v>
      </c>
      <c r="R32" s="184"/>
      <c r="S32" s="186"/>
      <c r="T32" s="179" t="s">
        <v>2048</v>
      </c>
      <c r="U32" s="179" t="s">
        <v>2049</v>
      </c>
      <c r="V32" s="179" t="s">
        <v>2050</v>
      </c>
      <c r="W32" s="179" t="s">
        <v>2051</v>
      </c>
      <c r="X32" s="179" t="s">
        <v>2052</v>
      </c>
      <c r="Y32" s="179"/>
      <c r="Z32" s="179" t="s">
        <v>2053</v>
      </c>
      <c r="AA32" s="179"/>
      <c r="AB32" s="179"/>
      <c r="AC32" s="179"/>
      <c r="AD32" s="179"/>
      <c r="AE32" s="179"/>
      <c r="AF32" s="179"/>
      <c r="AG32" s="179"/>
      <c r="AH32" s="179"/>
      <c r="AI32" s="179"/>
      <c r="AJ32" s="62"/>
    </row>
    <row r="33" spans="1:36" ht="45" customHeight="1" x14ac:dyDescent="0.25">
      <c r="A33" s="402"/>
      <c r="B33" s="165" t="s">
        <v>345</v>
      </c>
      <c r="C33" s="179" t="s">
        <v>346</v>
      </c>
      <c r="D33" s="184" t="s">
        <v>334</v>
      </c>
      <c r="E33" s="184" t="s">
        <v>347</v>
      </c>
      <c r="F33" s="348">
        <v>43678</v>
      </c>
      <c r="G33" s="348">
        <v>45474</v>
      </c>
      <c r="H33" s="184" t="s">
        <v>348</v>
      </c>
      <c r="I33" s="184">
        <v>400000</v>
      </c>
      <c r="J33" s="184" t="s">
        <v>1730</v>
      </c>
      <c r="K33" s="184" t="s">
        <v>350</v>
      </c>
      <c r="L33" s="184" t="s">
        <v>351</v>
      </c>
      <c r="M33" s="184" t="s">
        <v>1731</v>
      </c>
      <c r="N33" s="184"/>
      <c r="O33" s="184"/>
      <c r="P33" s="184"/>
      <c r="Q33" s="184" t="s">
        <v>58</v>
      </c>
      <c r="R33" s="184"/>
      <c r="S33" s="186"/>
      <c r="T33" s="184" t="s">
        <v>2054</v>
      </c>
      <c r="U33" s="184" t="s">
        <v>2055</v>
      </c>
      <c r="V33" s="184" t="s">
        <v>2056</v>
      </c>
      <c r="W33" s="184" t="s">
        <v>2057</v>
      </c>
      <c r="X33" s="184" t="s">
        <v>2058</v>
      </c>
      <c r="Y33" s="184"/>
      <c r="Z33" s="184"/>
      <c r="AA33" s="184"/>
      <c r="AB33" s="184"/>
      <c r="AC33" s="184"/>
      <c r="AD33" s="184" t="s">
        <v>2046</v>
      </c>
      <c r="AE33" s="184"/>
      <c r="AF33" s="184"/>
      <c r="AG33" s="184"/>
      <c r="AH33" s="184"/>
      <c r="AI33" s="184"/>
      <c r="AJ33" s="62"/>
    </row>
    <row r="34" spans="1:36" ht="45" customHeight="1" x14ac:dyDescent="0.25">
      <c r="A34" s="402"/>
      <c r="B34" s="165" t="s">
        <v>361</v>
      </c>
      <c r="C34" s="179" t="s">
        <v>362</v>
      </c>
      <c r="D34" s="184" t="s">
        <v>334</v>
      </c>
      <c r="E34" s="184" t="s">
        <v>363</v>
      </c>
      <c r="F34" s="348">
        <v>43678</v>
      </c>
      <c r="G34" s="348">
        <v>45474</v>
      </c>
      <c r="H34" s="184" t="s">
        <v>1734</v>
      </c>
      <c r="I34" s="184">
        <v>300000</v>
      </c>
      <c r="J34" s="184" t="s">
        <v>1735</v>
      </c>
      <c r="K34" s="184" t="s">
        <v>1736</v>
      </c>
      <c r="L34" s="184" t="s">
        <v>367</v>
      </c>
      <c r="M34" s="184" t="s">
        <v>1258</v>
      </c>
      <c r="N34" s="184"/>
      <c r="O34" s="184"/>
      <c r="P34" s="184"/>
      <c r="Q34" s="184" t="s">
        <v>58</v>
      </c>
      <c r="R34" s="184"/>
      <c r="S34" s="186"/>
      <c r="T34" s="184" t="s">
        <v>2059</v>
      </c>
      <c r="U34" s="184" t="s">
        <v>2060</v>
      </c>
      <c r="V34" s="184"/>
      <c r="W34" s="184" t="s">
        <v>2061</v>
      </c>
      <c r="X34" s="184"/>
      <c r="Y34" s="184"/>
      <c r="Z34" s="184"/>
      <c r="AA34" s="184"/>
      <c r="AB34" s="184"/>
      <c r="AC34" s="184"/>
      <c r="AD34" s="184"/>
      <c r="AE34" s="184"/>
      <c r="AF34" s="184"/>
      <c r="AG34" s="184"/>
      <c r="AH34" s="184"/>
      <c r="AI34" s="184"/>
      <c r="AJ34" s="62"/>
    </row>
    <row r="35" spans="1:36" ht="45" customHeight="1" x14ac:dyDescent="0.25">
      <c r="A35" s="402"/>
      <c r="B35" s="165" t="s">
        <v>375</v>
      </c>
      <c r="C35" s="179" t="s">
        <v>376</v>
      </c>
      <c r="D35" s="184" t="s">
        <v>1265</v>
      </c>
      <c r="E35" s="184" t="s">
        <v>378</v>
      </c>
      <c r="F35" s="348">
        <v>44378</v>
      </c>
      <c r="G35" s="348">
        <v>45474</v>
      </c>
      <c r="H35" s="184" t="s">
        <v>324</v>
      </c>
      <c r="I35" s="184">
        <v>0</v>
      </c>
      <c r="J35" s="184" t="s">
        <v>2062</v>
      </c>
      <c r="K35" s="184" t="s">
        <v>166</v>
      </c>
      <c r="L35" s="184" t="s">
        <v>166</v>
      </c>
      <c r="M35" s="184" t="s">
        <v>1742</v>
      </c>
      <c r="N35" s="184"/>
      <c r="O35" s="184"/>
      <c r="P35" s="184"/>
      <c r="Q35" s="184" t="s">
        <v>58</v>
      </c>
      <c r="R35" s="184"/>
      <c r="S35" s="186"/>
      <c r="T35" s="184" t="s">
        <v>2063</v>
      </c>
      <c r="U35" s="184"/>
      <c r="V35" s="184" t="s">
        <v>2064</v>
      </c>
      <c r="W35" s="184" t="s">
        <v>2065</v>
      </c>
      <c r="X35" s="184" t="s">
        <v>2066</v>
      </c>
      <c r="Y35" s="184"/>
      <c r="Z35" s="184"/>
      <c r="AA35" s="184"/>
      <c r="AB35" s="184"/>
      <c r="AC35" s="184"/>
      <c r="AD35" s="184" t="s">
        <v>2067</v>
      </c>
      <c r="AE35" s="184"/>
      <c r="AF35" s="184"/>
      <c r="AG35" s="184"/>
      <c r="AH35" s="184"/>
      <c r="AI35" s="184"/>
      <c r="AJ35" s="62"/>
    </row>
    <row r="36" spans="1:36" ht="45" customHeight="1" x14ac:dyDescent="0.25">
      <c r="A36" s="402"/>
      <c r="B36" s="165" t="s">
        <v>387</v>
      </c>
      <c r="C36" s="179" t="s">
        <v>1748</v>
      </c>
      <c r="D36" s="184" t="s">
        <v>1273</v>
      </c>
      <c r="E36" s="184" t="s">
        <v>389</v>
      </c>
      <c r="F36" s="348">
        <v>44317</v>
      </c>
      <c r="G36" s="348">
        <v>45138</v>
      </c>
      <c r="H36" s="184" t="s">
        <v>324</v>
      </c>
      <c r="I36" s="184">
        <v>30000</v>
      </c>
      <c r="J36" s="184" t="s">
        <v>1749</v>
      </c>
      <c r="K36" s="184" t="s">
        <v>166</v>
      </c>
      <c r="L36" s="184" t="s">
        <v>166</v>
      </c>
      <c r="M36" s="184" t="s">
        <v>1750</v>
      </c>
      <c r="N36" s="184"/>
      <c r="O36" s="184" t="s">
        <v>58</v>
      </c>
      <c r="P36" s="184"/>
      <c r="Q36" s="184"/>
      <c r="R36" s="184"/>
      <c r="S36" s="186"/>
      <c r="T36" s="184" t="s">
        <v>2068</v>
      </c>
      <c r="U36" s="184"/>
      <c r="V36" s="184" t="s">
        <v>2069</v>
      </c>
      <c r="W36" s="184" t="s">
        <v>2070</v>
      </c>
      <c r="X36" s="184" t="s">
        <v>2071</v>
      </c>
      <c r="Y36" s="184"/>
      <c r="Z36" s="184"/>
      <c r="AA36" s="184"/>
      <c r="AB36" s="184"/>
      <c r="AC36" s="184"/>
      <c r="AD36" s="184" t="s">
        <v>2072</v>
      </c>
      <c r="AE36" s="184"/>
      <c r="AF36" s="184"/>
      <c r="AG36" s="184"/>
      <c r="AH36" s="184"/>
      <c r="AI36" s="184"/>
      <c r="AJ36" s="62"/>
    </row>
    <row r="37" spans="1:36" ht="45" customHeight="1" x14ac:dyDescent="0.25">
      <c r="A37" s="402"/>
      <c r="B37" s="165" t="s">
        <v>397</v>
      </c>
      <c r="C37" s="179" t="s">
        <v>408</v>
      </c>
      <c r="D37" s="184" t="s">
        <v>2073</v>
      </c>
      <c r="E37" s="184" t="s">
        <v>400</v>
      </c>
      <c r="F37" s="224">
        <v>43678</v>
      </c>
      <c r="G37" s="224">
        <v>45474</v>
      </c>
      <c r="H37" s="184" t="s">
        <v>1131</v>
      </c>
      <c r="I37" s="184">
        <v>70000</v>
      </c>
      <c r="J37" s="184" t="s">
        <v>2074</v>
      </c>
      <c r="K37" s="184" t="s">
        <v>166</v>
      </c>
      <c r="L37" s="184" t="s">
        <v>166</v>
      </c>
      <c r="M37" s="184" t="s">
        <v>402</v>
      </c>
      <c r="N37" s="184"/>
      <c r="O37" s="184"/>
      <c r="P37" s="184" t="s">
        <v>58</v>
      </c>
      <c r="Q37" s="184"/>
      <c r="R37" s="184"/>
      <c r="S37" s="186"/>
      <c r="T37" s="184" t="s">
        <v>2075</v>
      </c>
      <c r="U37" s="184" t="s">
        <v>2076</v>
      </c>
      <c r="V37" s="184" t="s">
        <v>2077</v>
      </c>
      <c r="W37" s="184" t="s">
        <v>2078</v>
      </c>
      <c r="X37" s="184" t="s">
        <v>2079</v>
      </c>
      <c r="Y37" s="184"/>
      <c r="Z37" s="184"/>
      <c r="AA37" s="184"/>
      <c r="AB37" s="184"/>
      <c r="AC37" s="184"/>
      <c r="AD37" s="184" t="s">
        <v>2080</v>
      </c>
      <c r="AE37" s="184"/>
      <c r="AF37" s="184"/>
      <c r="AG37" s="184"/>
      <c r="AH37" s="184"/>
      <c r="AI37" s="184"/>
    </row>
    <row r="38" spans="1:36" ht="45" customHeight="1" x14ac:dyDescent="0.25">
      <c r="A38" s="402"/>
      <c r="B38" s="165" t="s">
        <v>413</v>
      </c>
      <c r="C38" s="179" t="s">
        <v>424</v>
      </c>
      <c r="D38" s="184" t="s">
        <v>425</v>
      </c>
      <c r="E38" s="184" t="s">
        <v>426</v>
      </c>
      <c r="F38" s="202">
        <v>43678</v>
      </c>
      <c r="G38" s="202">
        <v>45474</v>
      </c>
      <c r="H38" s="184" t="s">
        <v>1755</v>
      </c>
      <c r="I38" s="184">
        <v>700000</v>
      </c>
      <c r="J38" s="184" t="s">
        <v>2081</v>
      </c>
      <c r="K38" s="184" t="s">
        <v>418</v>
      </c>
      <c r="L38" s="184" t="s">
        <v>271</v>
      </c>
      <c r="M38" s="184" t="s">
        <v>1289</v>
      </c>
      <c r="N38" s="184"/>
      <c r="O38" s="184"/>
      <c r="P38" s="184" t="s">
        <v>58</v>
      </c>
      <c r="Q38" s="184"/>
      <c r="R38" s="184"/>
      <c r="S38" s="186"/>
      <c r="T38" s="184" t="s">
        <v>2082</v>
      </c>
      <c r="U38" s="184"/>
      <c r="V38" s="184"/>
      <c r="W38" s="184" t="s">
        <v>2083</v>
      </c>
      <c r="X38" s="184" t="s">
        <v>2084</v>
      </c>
      <c r="Y38" s="184"/>
      <c r="Z38" s="184" t="s">
        <v>2085</v>
      </c>
      <c r="AA38" s="184"/>
      <c r="AB38" s="184"/>
      <c r="AC38" s="184"/>
      <c r="AD38" s="184"/>
      <c r="AE38" s="184"/>
      <c r="AF38" s="184"/>
      <c r="AG38" s="184"/>
      <c r="AH38" s="184"/>
      <c r="AI38" s="184"/>
    </row>
    <row r="39" spans="1:36" ht="45" customHeight="1" x14ac:dyDescent="0.25">
      <c r="A39" s="402"/>
      <c r="B39" s="165" t="s">
        <v>431</v>
      </c>
      <c r="C39" s="179" t="s">
        <v>432</v>
      </c>
      <c r="D39" s="184" t="s">
        <v>433</v>
      </c>
      <c r="E39" s="184" t="s">
        <v>434</v>
      </c>
      <c r="F39" s="202">
        <v>43678</v>
      </c>
      <c r="G39" s="202">
        <v>45474</v>
      </c>
      <c r="H39" s="184" t="s">
        <v>1734</v>
      </c>
      <c r="I39" s="184">
        <v>30000</v>
      </c>
      <c r="J39" s="184" t="s">
        <v>1759</v>
      </c>
      <c r="K39" s="184" t="s">
        <v>366</v>
      </c>
      <c r="L39" s="184" t="s">
        <v>367</v>
      </c>
      <c r="M39" s="184" t="s">
        <v>436</v>
      </c>
      <c r="N39" s="184"/>
      <c r="O39" s="184"/>
      <c r="P39" s="184"/>
      <c r="Q39" s="184" t="s">
        <v>58</v>
      </c>
      <c r="R39" s="184"/>
      <c r="S39" s="186"/>
      <c r="T39" s="184" t="s">
        <v>2086</v>
      </c>
      <c r="U39" s="184"/>
      <c r="V39" s="184"/>
      <c r="W39" s="184" t="s">
        <v>2087</v>
      </c>
      <c r="X39" s="184" t="s">
        <v>2088</v>
      </c>
      <c r="Y39" s="184"/>
      <c r="Z39" s="184"/>
      <c r="AA39" s="184"/>
      <c r="AB39" s="184"/>
      <c r="AC39" s="184"/>
      <c r="AD39" s="184"/>
      <c r="AE39" s="184"/>
      <c r="AF39" s="184"/>
      <c r="AG39" s="184"/>
      <c r="AH39" s="184"/>
      <c r="AI39" s="184"/>
    </row>
    <row r="40" spans="1:36" ht="45" customHeight="1" x14ac:dyDescent="0.25">
      <c r="A40" s="402"/>
      <c r="B40" s="165" t="s">
        <v>439</v>
      </c>
      <c r="C40" s="179" t="s">
        <v>1301</v>
      </c>
      <c r="D40" s="184" t="s">
        <v>441</v>
      </c>
      <c r="E40" s="184" t="s">
        <v>442</v>
      </c>
      <c r="F40" s="202">
        <v>43678</v>
      </c>
      <c r="G40" s="202">
        <v>45474</v>
      </c>
      <c r="H40" s="184" t="s">
        <v>443</v>
      </c>
      <c r="I40" s="184">
        <v>500000</v>
      </c>
      <c r="J40" s="184" t="s">
        <v>1762</v>
      </c>
      <c r="K40" s="184" t="s">
        <v>445</v>
      </c>
      <c r="L40" s="184" t="s">
        <v>71</v>
      </c>
      <c r="M40" s="184" t="s">
        <v>1303</v>
      </c>
      <c r="N40" s="184"/>
      <c r="O40" s="184" t="s">
        <v>58</v>
      </c>
      <c r="P40" s="184"/>
      <c r="Q40" s="184"/>
      <c r="R40" s="184"/>
      <c r="S40" s="186"/>
      <c r="T40" s="184" t="s">
        <v>2089</v>
      </c>
      <c r="U40" s="184"/>
      <c r="V40" s="184"/>
      <c r="W40" s="184" t="s">
        <v>2090</v>
      </c>
      <c r="X40" s="184"/>
      <c r="Y40" s="184"/>
      <c r="Z40" s="184"/>
      <c r="AA40" s="184"/>
      <c r="AB40" s="184"/>
      <c r="AC40" s="184"/>
      <c r="AD40" s="184"/>
      <c r="AE40" s="184"/>
      <c r="AF40" s="184"/>
      <c r="AG40" s="184"/>
      <c r="AH40" s="184"/>
      <c r="AI40" s="184"/>
    </row>
    <row r="41" spans="1:36" ht="45" customHeight="1" x14ac:dyDescent="0.25">
      <c r="A41" s="402"/>
      <c r="B41" s="165" t="s">
        <v>453</v>
      </c>
      <c r="C41" s="179" t="s">
        <v>454</v>
      </c>
      <c r="D41" s="184" t="s">
        <v>455</v>
      </c>
      <c r="E41" s="184" t="s">
        <v>456</v>
      </c>
      <c r="F41" s="202">
        <v>43678</v>
      </c>
      <c r="G41" s="202">
        <v>45474</v>
      </c>
      <c r="H41" s="184" t="s">
        <v>1734</v>
      </c>
      <c r="I41" s="184">
        <v>6000</v>
      </c>
      <c r="J41" s="184" t="s">
        <v>1309</v>
      </c>
      <c r="K41" s="184" t="s">
        <v>1310</v>
      </c>
      <c r="L41" s="184" t="s">
        <v>367</v>
      </c>
      <c r="M41" s="184" t="s">
        <v>2091</v>
      </c>
      <c r="N41" s="184"/>
      <c r="O41" s="184"/>
      <c r="P41" s="184" t="s">
        <v>58</v>
      </c>
      <c r="Q41" s="184"/>
      <c r="R41" s="184"/>
      <c r="S41" s="186"/>
      <c r="T41" s="184" t="s">
        <v>2092</v>
      </c>
      <c r="U41" s="184"/>
      <c r="V41" s="184" t="s">
        <v>2093</v>
      </c>
      <c r="W41" s="184" t="s">
        <v>2094</v>
      </c>
      <c r="X41" s="184"/>
      <c r="Y41" s="184"/>
      <c r="Z41" s="184"/>
      <c r="AA41" s="184"/>
      <c r="AB41" s="184"/>
      <c r="AC41" s="184"/>
      <c r="AD41" s="184"/>
      <c r="AE41" s="184"/>
      <c r="AF41" s="184"/>
      <c r="AG41" s="184"/>
      <c r="AH41" s="184"/>
      <c r="AI41" s="184"/>
    </row>
    <row r="42" spans="1:36" ht="45" customHeight="1" x14ac:dyDescent="0.25">
      <c r="A42" s="402"/>
      <c r="B42" s="165" t="s">
        <v>466</v>
      </c>
      <c r="C42" s="179" t="s">
        <v>467</v>
      </c>
      <c r="D42" s="184" t="s">
        <v>1768</v>
      </c>
      <c r="E42" s="184" t="s">
        <v>469</v>
      </c>
      <c r="F42" s="224">
        <v>44197</v>
      </c>
      <c r="G42" s="224">
        <v>45474</v>
      </c>
      <c r="H42" s="184" t="s">
        <v>1131</v>
      </c>
      <c r="I42" s="184">
        <v>2000000</v>
      </c>
      <c r="J42" s="184" t="s">
        <v>1769</v>
      </c>
      <c r="K42" s="184" t="s">
        <v>471</v>
      </c>
      <c r="L42" s="184" t="s">
        <v>472</v>
      </c>
      <c r="M42" s="184" t="s">
        <v>473</v>
      </c>
      <c r="N42" s="184"/>
      <c r="O42" s="184"/>
      <c r="P42" s="184"/>
      <c r="Q42" s="184" t="s">
        <v>58</v>
      </c>
      <c r="R42" s="184"/>
      <c r="S42" s="186"/>
      <c r="T42" s="184" t="s">
        <v>2095</v>
      </c>
      <c r="U42" s="184" t="s">
        <v>2096</v>
      </c>
      <c r="V42" s="184" t="s">
        <v>2097</v>
      </c>
      <c r="W42" s="184" t="s">
        <v>2098</v>
      </c>
      <c r="X42" s="184" t="s">
        <v>2099</v>
      </c>
      <c r="Y42" s="184"/>
      <c r="Z42" s="184"/>
      <c r="AA42" s="184"/>
      <c r="AB42" s="184"/>
      <c r="AC42" s="184"/>
      <c r="AD42" s="184"/>
      <c r="AE42" s="184"/>
      <c r="AF42" s="184"/>
      <c r="AG42" s="184"/>
      <c r="AH42" s="184"/>
      <c r="AI42" s="184"/>
    </row>
    <row r="43" spans="1:36" ht="45" customHeight="1" x14ac:dyDescent="0.25">
      <c r="A43" s="401" t="s">
        <v>480</v>
      </c>
      <c r="B43" s="165" t="s">
        <v>481</v>
      </c>
      <c r="C43" s="179" t="s">
        <v>482</v>
      </c>
      <c r="D43" s="179" t="s">
        <v>492</v>
      </c>
      <c r="E43" s="179" t="s">
        <v>484</v>
      </c>
      <c r="F43" s="348">
        <v>43678</v>
      </c>
      <c r="G43" s="348">
        <v>44197</v>
      </c>
      <c r="H43" s="179" t="s">
        <v>1320</v>
      </c>
      <c r="I43" s="179">
        <v>0</v>
      </c>
      <c r="J43" s="179" t="s">
        <v>1321</v>
      </c>
      <c r="K43" s="179" t="s">
        <v>487</v>
      </c>
      <c r="L43" s="179" t="s">
        <v>487</v>
      </c>
      <c r="M43" s="179" t="s">
        <v>493</v>
      </c>
      <c r="N43" s="184"/>
      <c r="O43" s="184"/>
      <c r="P43" s="184"/>
      <c r="Q43" s="184"/>
      <c r="R43" s="184" t="s">
        <v>58</v>
      </c>
      <c r="S43" s="186"/>
      <c r="T43" s="179" t="s">
        <v>2100</v>
      </c>
      <c r="U43" s="179"/>
      <c r="V43" s="179"/>
      <c r="W43" s="179"/>
      <c r="X43" s="179"/>
      <c r="Y43" s="179"/>
      <c r="Z43" s="179"/>
      <c r="AA43" s="179"/>
      <c r="AB43" s="179"/>
      <c r="AC43" s="179"/>
      <c r="AD43" s="179"/>
      <c r="AE43" s="179"/>
      <c r="AF43" s="179"/>
      <c r="AG43" s="179"/>
      <c r="AH43" s="179"/>
      <c r="AI43" s="179"/>
      <c r="AJ43" s="62"/>
    </row>
    <row r="44" spans="1:36" ht="45" customHeight="1" x14ac:dyDescent="0.25">
      <c r="A44" s="402"/>
      <c r="B44" s="165" t="s">
        <v>494</v>
      </c>
      <c r="C44" s="179" t="s">
        <v>1776</v>
      </c>
      <c r="D44" s="179" t="s">
        <v>1777</v>
      </c>
      <c r="E44" s="179" t="s">
        <v>497</v>
      </c>
      <c r="F44" s="348">
        <v>43678</v>
      </c>
      <c r="G44" s="348">
        <v>45474</v>
      </c>
      <c r="H44" s="179" t="s">
        <v>348</v>
      </c>
      <c r="I44" s="179">
        <v>300000</v>
      </c>
      <c r="J44" s="179" t="s">
        <v>1778</v>
      </c>
      <c r="K44" s="179" t="s">
        <v>499</v>
      </c>
      <c r="L44" s="179" t="s">
        <v>351</v>
      </c>
      <c r="M44" s="179" t="s">
        <v>500</v>
      </c>
      <c r="N44" s="184"/>
      <c r="O44" s="184"/>
      <c r="P44" s="184"/>
      <c r="Q44" s="184" t="s">
        <v>58</v>
      </c>
      <c r="R44" s="184"/>
      <c r="S44" s="186"/>
      <c r="T44" s="179" t="s">
        <v>2101</v>
      </c>
      <c r="U44" s="179"/>
      <c r="V44" s="179" t="s">
        <v>2102</v>
      </c>
      <c r="W44" s="179" t="s">
        <v>2103</v>
      </c>
      <c r="X44" s="179" t="s">
        <v>2104</v>
      </c>
      <c r="Y44" s="179"/>
      <c r="Z44" s="179"/>
      <c r="AA44" s="179"/>
      <c r="AB44" s="179"/>
      <c r="AC44" s="179"/>
      <c r="AD44" s="179"/>
      <c r="AE44" s="179"/>
      <c r="AF44" s="179"/>
      <c r="AG44" s="179"/>
      <c r="AH44" s="179"/>
      <c r="AI44" s="179"/>
      <c r="AJ44" s="62"/>
    </row>
    <row r="45" spans="1:36" ht="45" customHeight="1" x14ac:dyDescent="0.25">
      <c r="A45" s="402"/>
      <c r="B45" s="165" t="s">
        <v>507</v>
      </c>
      <c r="C45" s="179" t="s">
        <v>508</v>
      </c>
      <c r="D45" s="179" t="s">
        <v>1328</v>
      </c>
      <c r="E45" s="179" t="s">
        <v>510</v>
      </c>
      <c r="F45" s="348">
        <v>43831</v>
      </c>
      <c r="G45" s="348">
        <v>45474</v>
      </c>
      <c r="H45" s="179" t="s">
        <v>479</v>
      </c>
      <c r="I45" s="179">
        <v>510000</v>
      </c>
      <c r="J45" s="179" t="s">
        <v>1329</v>
      </c>
      <c r="K45" s="179" t="s">
        <v>512</v>
      </c>
      <c r="L45" s="179" t="s">
        <v>351</v>
      </c>
      <c r="M45" s="179" t="s">
        <v>1782</v>
      </c>
      <c r="N45" s="184"/>
      <c r="O45" s="184"/>
      <c r="P45" s="184" t="s">
        <v>58</v>
      </c>
      <c r="Q45" s="184"/>
      <c r="R45" s="184"/>
      <c r="S45" s="186"/>
      <c r="T45" s="179" t="s">
        <v>2105</v>
      </c>
      <c r="U45" s="179" t="s">
        <v>2106</v>
      </c>
      <c r="V45" s="179" t="s">
        <v>2107</v>
      </c>
      <c r="W45" s="179" t="s">
        <v>2108</v>
      </c>
      <c r="X45" s="179" t="s">
        <v>2109</v>
      </c>
      <c r="Y45" s="179"/>
      <c r="Z45" s="179"/>
      <c r="AA45" s="179"/>
      <c r="AB45" s="179"/>
      <c r="AC45" s="179"/>
      <c r="AD45" s="179"/>
      <c r="AE45" s="179"/>
      <c r="AF45" s="179" t="s">
        <v>2110</v>
      </c>
      <c r="AG45" s="179"/>
      <c r="AH45" s="179"/>
      <c r="AI45" s="179"/>
      <c r="AJ45" s="62"/>
    </row>
    <row r="46" spans="1:36" ht="45" customHeight="1" x14ac:dyDescent="0.25">
      <c r="A46" s="402"/>
      <c r="B46" s="165" t="s">
        <v>521</v>
      </c>
      <c r="C46" s="179" t="s">
        <v>1336</v>
      </c>
      <c r="D46" s="179" t="s">
        <v>1787</v>
      </c>
      <c r="E46" s="179" t="s">
        <v>524</v>
      </c>
      <c r="F46" s="348">
        <v>44136</v>
      </c>
      <c r="G46" s="348">
        <v>45474</v>
      </c>
      <c r="H46" s="179" t="s">
        <v>1337</v>
      </c>
      <c r="I46" s="179">
        <v>50000</v>
      </c>
      <c r="J46" s="179" t="s">
        <v>1338</v>
      </c>
      <c r="K46" s="179" t="s">
        <v>527</v>
      </c>
      <c r="L46" s="179" t="s">
        <v>230</v>
      </c>
      <c r="M46" s="179" t="s">
        <v>1788</v>
      </c>
      <c r="N46" s="184"/>
      <c r="O46" s="184"/>
      <c r="P46" s="184"/>
      <c r="Q46" s="184" t="s">
        <v>58</v>
      </c>
      <c r="R46" s="184"/>
      <c r="S46" s="186"/>
      <c r="T46" s="179" t="s">
        <v>2111</v>
      </c>
      <c r="U46" s="179" t="s">
        <v>2112</v>
      </c>
      <c r="V46" s="179" t="s">
        <v>2113</v>
      </c>
      <c r="W46" s="179" t="s">
        <v>2114</v>
      </c>
      <c r="X46" s="179" t="s">
        <v>2115</v>
      </c>
      <c r="Y46" s="179"/>
      <c r="Z46" s="179"/>
      <c r="AA46" s="179"/>
      <c r="AB46" s="179"/>
      <c r="AC46" s="179"/>
      <c r="AD46" s="179" t="s">
        <v>2116</v>
      </c>
      <c r="AE46" s="179"/>
      <c r="AF46" s="179"/>
      <c r="AG46" s="179"/>
      <c r="AH46" s="179"/>
      <c r="AI46" s="179"/>
      <c r="AJ46" s="62"/>
    </row>
    <row r="47" spans="1:36" ht="45" customHeight="1" x14ac:dyDescent="0.25">
      <c r="A47" s="402"/>
      <c r="B47" s="165" t="s">
        <v>537</v>
      </c>
      <c r="C47" s="179" t="s">
        <v>551</v>
      </c>
      <c r="D47" s="179" t="s">
        <v>539</v>
      </c>
      <c r="E47" s="179" t="s">
        <v>540</v>
      </c>
      <c r="F47" s="348">
        <v>43678</v>
      </c>
      <c r="G47" s="348">
        <v>45475</v>
      </c>
      <c r="H47" s="179" t="s">
        <v>163</v>
      </c>
      <c r="I47" s="179">
        <v>0</v>
      </c>
      <c r="J47" s="179" t="s">
        <v>1347</v>
      </c>
      <c r="K47" s="179" t="s">
        <v>1348</v>
      </c>
      <c r="L47" s="179" t="s">
        <v>544</v>
      </c>
      <c r="M47" s="179" t="s">
        <v>1793</v>
      </c>
      <c r="N47" s="184"/>
      <c r="O47" s="184"/>
      <c r="P47" s="184" t="s">
        <v>58</v>
      </c>
      <c r="Q47" s="184"/>
      <c r="R47" s="184"/>
      <c r="S47" s="186"/>
      <c r="T47" s="179" t="s">
        <v>2117</v>
      </c>
      <c r="U47" s="179"/>
      <c r="V47" s="179" t="s">
        <v>2118</v>
      </c>
      <c r="W47" s="179" t="s">
        <v>2119</v>
      </c>
      <c r="X47" s="179"/>
      <c r="Y47" s="179"/>
      <c r="Z47" s="179"/>
      <c r="AA47" s="179"/>
      <c r="AB47" s="179"/>
      <c r="AC47" s="179"/>
      <c r="AD47" s="179"/>
      <c r="AE47" s="179"/>
      <c r="AF47" s="179"/>
      <c r="AG47" s="179"/>
      <c r="AH47" s="179"/>
      <c r="AI47" s="179"/>
      <c r="AJ47" s="62"/>
    </row>
    <row r="48" spans="1:36" ht="45" customHeight="1" x14ac:dyDescent="0.25">
      <c r="A48" s="402"/>
      <c r="B48" s="165" t="s">
        <v>555</v>
      </c>
      <c r="C48" s="179" t="s">
        <v>556</v>
      </c>
      <c r="D48" s="179" t="s">
        <v>557</v>
      </c>
      <c r="E48" s="179" t="s">
        <v>558</v>
      </c>
      <c r="F48" s="348">
        <v>43831</v>
      </c>
      <c r="G48" s="348">
        <v>45474</v>
      </c>
      <c r="H48" s="179" t="s">
        <v>479</v>
      </c>
      <c r="I48" s="179">
        <v>30000</v>
      </c>
      <c r="J48" s="179" t="s">
        <v>1354</v>
      </c>
      <c r="K48" s="179" t="s">
        <v>1355</v>
      </c>
      <c r="L48" s="179" t="s">
        <v>351</v>
      </c>
      <c r="M48" s="179" t="s">
        <v>1796</v>
      </c>
      <c r="N48" s="184"/>
      <c r="O48" s="184"/>
      <c r="P48" s="184" t="s">
        <v>58</v>
      </c>
      <c r="Q48" s="184"/>
      <c r="R48" s="184"/>
      <c r="S48" s="186"/>
      <c r="T48" s="179" t="s">
        <v>2120</v>
      </c>
      <c r="U48" s="179" t="s">
        <v>2121</v>
      </c>
      <c r="V48" s="179" t="s">
        <v>2122</v>
      </c>
      <c r="W48" s="179" t="s">
        <v>873</v>
      </c>
      <c r="X48" s="179" t="s">
        <v>2123</v>
      </c>
      <c r="Y48" s="179"/>
      <c r="Z48" s="179"/>
      <c r="AA48" s="179"/>
      <c r="AB48" s="179"/>
      <c r="AC48" s="179"/>
      <c r="AD48" s="179"/>
      <c r="AE48" s="179"/>
      <c r="AF48" s="179"/>
      <c r="AG48" s="179"/>
      <c r="AH48" s="179"/>
      <c r="AI48" s="179"/>
      <c r="AJ48" s="62"/>
    </row>
    <row r="49" spans="1:36" ht="45" customHeight="1" x14ac:dyDescent="0.25">
      <c r="A49" s="401" t="s">
        <v>568</v>
      </c>
      <c r="B49" s="165" t="s">
        <v>569</v>
      </c>
      <c r="C49" s="179" t="s">
        <v>570</v>
      </c>
      <c r="D49" s="179" t="s">
        <v>571</v>
      </c>
      <c r="E49" s="179" t="s">
        <v>572</v>
      </c>
      <c r="F49" s="347" t="s">
        <v>573</v>
      </c>
      <c r="G49" s="347" t="s">
        <v>591</v>
      </c>
      <c r="H49" s="179" t="s">
        <v>575</v>
      </c>
      <c r="I49" s="179">
        <v>750000</v>
      </c>
      <c r="J49" s="179" t="s">
        <v>1800</v>
      </c>
      <c r="K49" s="179" t="s">
        <v>577</v>
      </c>
      <c r="L49" s="179" t="s">
        <v>577</v>
      </c>
      <c r="M49" s="179" t="s">
        <v>1363</v>
      </c>
      <c r="N49" s="184"/>
      <c r="O49" s="184"/>
      <c r="P49" s="184"/>
      <c r="Q49" s="184" t="s">
        <v>58</v>
      </c>
      <c r="R49" s="184"/>
      <c r="S49" s="186"/>
      <c r="T49" s="179" t="s">
        <v>2124</v>
      </c>
      <c r="U49" s="179"/>
      <c r="V49" s="179" t="s">
        <v>2125</v>
      </c>
      <c r="W49" s="179" t="s">
        <v>2126</v>
      </c>
      <c r="X49" s="179" t="s">
        <v>2127</v>
      </c>
      <c r="Y49" s="179"/>
      <c r="Z49" s="179"/>
      <c r="AA49" s="179"/>
      <c r="AB49" s="179"/>
      <c r="AC49" s="179"/>
      <c r="AD49" s="179" t="s">
        <v>2128</v>
      </c>
      <c r="AE49" s="179"/>
      <c r="AF49" s="179" t="s">
        <v>2129</v>
      </c>
      <c r="AG49" s="179"/>
      <c r="AH49" s="179"/>
      <c r="AI49" s="179"/>
      <c r="AJ49" s="62"/>
    </row>
    <row r="50" spans="1:36" ht="45" customHeight="1" x14ac:dyDescent="0.25">
      <c r="A50" s="402"/>
      <c r="B50" s="165" t="s">
        <v>588</v>
      </c>
      <c r="C50" s="179" t="s">
        <v>589</v>
      </c>
      <c r="D50" s="179" t="s">
        <v>571</v>
      </c>
      <c r="E50" s="179" t="s">
        <v>590</v>
      </c>
      <c r="F50" s="347" t="s">
        <v>573</v>
      </c>
      <c r="G50" s="347" t="s">
        <v>591</v>
      </c>
      <c r="H50" s="179" t="s">
        <v>575</v>
      </c>
      <c r="I50" s="179">
        <v>750000</v>
      </c>
      <c r="J50" s="179" t="s">
        <v>1368</v>
      </c>
      <c r="K50" s="179" t="s">
        <v>445</v>
      </c>
      <c r="L50" s="179" t="s">
        <v>577</v>
      </c>
      <c r="M50" s="179"/>
      <c r="N50" s="184"/>
      <c r="O50" s="184"/>
      <c r="P50" s="184"/>
      <c r="Q50" s="184" t="s">
        <v>58</v>
      </c>
      <c r="R50" s="184"/>
      <c r="S50" s="186"/>
      <c r="T50" s="179" t="s">
        <v>2124</v>
      </c>
      <c r="U50" s="179"/>
      <c r="V50" s="179" t="s">
        <v>2125</v>
      </c>
      <c r="W50" s="179" t="s">
        <v>2126</v>
      </c>
      <c r="X50" s="179" t="s">
        <v>2130</v>
      </c>
      <c r="Y50" s="179"/>
      <c r="Z50" s="179"/>
      <c r="AA50" s="179"/>
      <c r="AB50" s="179"/>
      <c r="AC50" s="179"/>
      <c r="AD50" s="179" t="s">
        <v>2128</v>
      </c>
      <c r="AE50" s="179"/>
      <c r="AF50" s="179" t="s">
        <v>2131</v>
      </c>
      <c r="AG50" s="179"/>
      <c r="AH50" s="179"/>
      <c r="AI50" s="179"/>
      <c r="AJ50" s="62"/>
    </row>
    <row r="51" spans="1:36" ht="45" customHeight="1" x14ac:dyDescent="0.25">
      <c r="A51" s="402"/>
      <c r="B51" s="165" t="s">
        <v>597</v>
      </c>
      <c r="C51" s="179" t="s">
        <v>598</v>
      </c>
      <c r="D51" s="179" t="s">
        <v>571</v>
      </c>
      <c r="E51" s="179" t="s">
        <v>599</v>
      </c>
      <c r="F51" s="347" t="s">
        <v>573</v>
      </c>
      <c r="G51" s="347" t="s">
        <v>591</v>
      </c>
      <c r="H51" s="179" t="s">
        <v>575</v>
      </c>
      <c r="I51" s="179">
        <v>750000</v>
      </c>
      <c r="J51" s="179" t="s">
        <v>1805</v>
      </c>
      <c r="K51" s="179" t="s">
        <v>445</v>
      </c>
      <c r="L51" s="179" t="s">
        <v>577</v>
      </c>
      <c r="M51" s="179"/>
      <c r="N51" s="184"/>
      <c r="O51" s="184"/>
      <c r="P51" s="184"/>
      <c r="Q51" s="184" t="s">
        <v>58</v>
      </c>
      <c r="R51" s="184"/>
      <c r="S51" s="186"/>
      <c r="T51" s="179" t="s">
        <v>2132</v>
      </c>
      <c r="U51" s="179"/>
      <c r="V51" s="179" t="s">
        <v>2125</v>
      </c>
      <c r="W51" s="179" t="s">
        <v>2133</v>
      </c>
      <c r="X51" s="179"/>
      <c r="Y51" s="179"/>
      <c r="Z51" s="179"/>
      <c r="AA51" s="179"/>
      <c r="AB51" s="179"/>
      <c r="AC51" s="179"/>
      <c r="AD51" s="179" t="s">
        <v>2128</v>
      </c>
      <c r="AE51" s="179"/>
      <c r="AF51" s="179" t="s">
        <v>2134</v>
      </c>
      <c r="AG51" s="179" t="s">
        <v>2135</v>
      </c>
      <c r="AH51" s="179"/>
      <c r="AI51" s="179"/>
      <c r="AJ51" s="62"/>
    </row>
    <row r="52" spans="1:36" ht="45" customHeight="1" x14ac:dyDescent="0.25">
      <c r="A52" s="402"/>
      <c r="B52" s="165" t="s">
        <v>605</v>
      </c>
      <c r="C52" s="179" t="s">
        <v>606</v>
      </c>
      <c r="D52" s="179" t="s">
        <v>607</v>
      </c>
      <c r="E52" s="179" t="s">
        <v>608</v>
      </c>
      <c r="F52" s="347" t="s">
        <v>609</v>
      </c>
      <c r="G52" s="347" t="s">
        <v>591</v>
      </c>
      <c r="H52" s="179" t="s">
        <v>575</v>
      </c>
      <c r="I52" s="179">
        <v>125000</v>
      </c>
      <c r="J52" s="179" t="s">
        <v>1806</v>
      </c>
      <c r="K52" s="179" t="s">
        <v>577</v>
      </c>
      <c r="L52" s="179" t="s">
        <v>577</v>
      </c>
      <c r="M52" s="179"/>
      <c r="N52" s="184"/>
      <c r="O52" s="184" t="s">
        <v>58</v>
      </c>
      <c r="P52" s="184"/>
      <c r="Q52" s="184"/>
      <c r="R52" s="184"/>
      <c r="S52" s="186"/>
      <c r="T52" s="179"/>
      <c r="U52" s="179"/>
      <c r="V52" s="179" t="s">
        <v>2125</v>
      </c>
      <c r="W52" s="179"/>
      <c r="X52" s="179" t="s">
        <v>2136</v>
      </c>
      <c r="Y52" s="179"/>
      <c r="Z52" s="179"/>
      <c r="AA52" s="179"/>
      <c r="AB52" s="179"/>
      <c r="AC52" s="179"/>
      <c r="AD52" s="179" t="s">
        <v>2137</v>
      </c>
      <c r="AE52" s="179"/>
      <c r="AF52" s="179" t="s">
        <v>2138</v>
      </c>
      <c r="AG52" s="179"/>
      <c r="AH52" s="179"/>
      <c r="AI52" s="179"/>
      <c r="AJ52" s="62"/>
    </row>
    <row r="53" spans="1:36" ht="45" customHeight="1" x14ac:dyDescent="0.25">
      <c r="A53" s="402"/>
      <c r="B53" s="165" t="s">
        <v>614</v>
      </c>
      <c r="C53" s="179" t="s">
        <v>615</v>
      </c>
      <c r="D53" s="179" t="s">
        <v>616</v>
      </c>
      <c r="E53" s="179" t="s">
        <v>617</v>
      </c>
      <c r="F53" s="347" t="s">
        <v>1379</v>
      </c>
      <c r="G53" s="347" t="s">
        <v>591</v>
      </c>
      <c r="H53" s="179" t="s">
        <v>575</v>
      </c>
      <c r="I53" s="179">
        <v>25000</v>
      </c>
      <c r="J53" s="179" t="s">
        <v>1807</v>
      </c>
      <c r="K53" s="179" t="s">
        <v>577</v>
      </c>
      <c r="L53" s="179" t="s">
        <v>577</v>
      </c>
      <c r="M53" s="179" t="s">
        <v>1381</v>
      </c>
      <c r="N53" s="184"/>
      <c r="O53" s="184" t="s">
        <v>58</v>
      </c>
      <c r="P53" s="184"/>
      <c r="Q53" s="184"/>
      <c r="R53" s="184"/>
      <c r="S53" s="186"/>
      <c r="T53" s="179"/>
      <c r="U53" s="179"/>
      <c r="V53" s="179" t="s">
        <v>2125</v>
      </c>
      <c r="W53" s="179"/>
      <c r="X53" s="179" t="s">
        <v>2139</v>
      </c>
      <c r="Y53" s="179"/>
      <c r="Z53" s="179"/>
      <c r="AA53" s="179"/>
      <c r="AB53" s="179"/>
      <c r="AC53" s="179"/>
      <c r="AD53" s="179" t="s">
        <v>2140</v>
      </c>
      <c r="AE53" s="179"/>
      <c r="AF53" s="179" t="s">
        <v>2141</v>
      </c>
      <c r="AG53" s="179"/>
      <c r="AH53" s="179"/>
      <c r="AI53" s="179"/>
      <c r="AJ53" s="62"/>
    </row>
    <row r="54" spans="1:36" ht="45" customHeight="1" x14ac:dyDescent="0.25">
      <c r="A54" s="401" t="s">
        <v>1809</v>
      </c>
      <c r="B54" s="165" t="s">
        <v>629</v>
      </c>
      <c r="C54" s="179" t="s">
        <v>630</v>
      </c>
      <c r="D54" s="179" t="s">
        <v>631</v>
      </c>
      <c r="E54" s="179" t="s">
        <v>632</v>
      </c>
      <c r="F54" s="348">
        <v>43678</v>
      </c>
      <c r="G54" s="348">
        <v>45474</v>
      </c>
      <c r="H54" s="179" t="s">
        <v>348</v>
      </c>
      <c r="I54" s="179">
        <v>500000</v>
      </c>
      <c r="J54" s="179" t="s">
        <v>2142</v>
      </c>
      <c r="K54" s="179" t="s">
        <v>1811</v>
      </c>
      <c r="L54" s="179" t="s">
        <v>635</v>
      </c>
      <c r="M54" s="179" t="s">
        <v>1384</v>
      </c>
      <c r="N54" s="184"/>
      <c r="O54" s="184"/>
      <c r="P54" s="184"/>
      <c r="Q54" s="184" t="s">
        <v>58</v>
      </c>
      <c r="R54" s="184"/>
      <c r="S54" s="186"/>
      <c r="T54" s="179" t="s">
        <v>2143</v>
      </c>
      <c r="U54" s="179" t="s">
        <v>2144</v>
      </c>
      <c r="V54" s="179"/>
      <c r="W54" s="179" t="s">
        <v>2145</v>
      </c>
      <c r="X54" s="179"/>
      <c r="Y54" s="179"/>
      <c r="Z54" s="179"/>
      <c r="AA54" s="179"/>
      <c r="AB54" s="179"/>
      <c r="AC54" s="179"/>
      <c r="AD54" s="179"/>
      <c r="AE54" s="179"/>
      <c r="AF54" s="179"/>
      <c r="AG54" s="179"/>
      <c r="AH54" s="179"/>
      <c r="AI54" s="179"/>
      <c r="AJ54" s="62"/>
    </row>
    <row r="55" spans="1:36" ht="45" customHeight="1" x14ac:dyDescent="0.25">
      <c r="A55" s="402"/>
      <c r="B55" s="165" t="s">
        <v>645</v>
      </c>
      <c r="C55" s="179" t="s">
        <v>646</v>
      </c>
      <c r="D55" s="179" t="s">
        <v>1814</v>
      </c>
      <c r="E55" s="179" t="s">
        <v>632</v>
      </c>
      <c r="F55" s="348">
        <v>43678</v>
      </c>
      <c r="G55" s="348">
        <v>45474</v>
      </c>
      <c r="H55" s="179" t="s">
        <v>1815</v>
      </c>
      <c r="I55" s="179">
        <v>300000</v>
      </c>
      <c r="J55" s="179" t="s">
        <v>1391</v>
      </c>
      <c r="K55" s="179" t="s">
        <v>650</v>
      </c>
      <c r="L55" s="179" t="s">
        <v>367</v>
      </c>
      <c r="M55" s="179" t="s">
        <v>516</v>
      </c>
      <c r="N55" s="184"/>
      <c r="O55" s="184"/>
      <c r="P55" s="184"/>
      <c r="Q55" s="184" t="s">
        <v>58</v>
      </c>
      <c r="R55" s="184"/>
      <c r="S55" s="186"/>
      <c r="T55" s="179" t="s">
        <v>2146</v>
      </c>
      <c r="U55" s="179"/>
      <c r="V55" s="179"/>
      <c r="W55" s="179" t="s">
        <v>2087</v>
      </c>
      <c r="X55" s="179" t="s">
        <v>2147</v>
      </c>
      <c r="Y55" s="179"/>
      <c r="Z55" s="179"/>
      <c r="AA55" s="179"/>
      <c r="AB55" s="179"/>
      <c r="AC55" s="179"/>
      <c r="AD55" s="179"/>
      <c r="AE55" s="179"/>
      <c r="AF55" s="179"/>
      <c r="AG55" s="179" t="s">
        <v>2148</v>
      </c>
      <c r="AH55" s="179"/>
      <c r="AI55" s="179"/>
      <c r="AJ55" s="62"/>
    </row>
    <row r="56" spans="1:36" ht="45" customHeight="1" x14ac:dyDescent="0.25">
      <c r="A56" s="402"/>
      <c r="B56" s="165" t="s">
        <v>653</v>
      </c>
      <c r="C56" s="179" t="s">
        <v>654</v>
      </c>
      <c r="D56" s="179" t="s">
        <v>655</v>
      </c>
      <c r="E56" s="179" t="s">
        <v>656</v>
      </c>
      <c r="F56" s="348">
        <v>43678</v>
      </c>
      <c r="G56" s="348">
        <v>45474</v>
      </c>
      <c r="H56" s="179" t="s">
        <v>1820</v>
      </c>
      <c r="I56" s="179">
        <v>100000</v>
      </c>
      <c r="J56" s="179" t="s">
        <v>1821</v>
      </c>
      <c r="K56" s="179" t="s">
        <v>658</v>
      </c>
      <c r="L56" s="179" t="s">
        <v>487</v>
      </c>
      <c r="M56" s="179" t="s">
        <v>1822</v>
      </c>
      <c r="N56" s="184"/>
      <c r="O56" s="184"/>
      <c r="P56" s="184"/>
      <c r="Q56" s="184" t="s">
        <v>58</v>
      </c>
      <c r="R56" s="184"/>
      <c r="S56" s="186"/>
      <c r="T56" s="179" t="s">
        <v>2149</v>
      </c>
      <c r="U56" s="179"/>
      <c r="V56" s="179"/>
      <c r="W56" s="179" t="s">
        <v>2150</v>
      </c>
      <c r="X56" s="179"/>
      <c r="Y56" s="179"/>
      <c r="Z56" s="179"/>
      <c r="AA56" s="179"/>
      <c r="AB56" s="179"/>
      <c r="AC56" s="179"/>
      <c r="AD56" s="179"/>
      <c r="AE56" s="179"/>
      <c r="AF56" s="179"/>
      <c r="AG56" s="179"/>
      <c r="AH56" s="179"/>
      <c r="AI56" s="179"/>
      <c r="AJ56" s="62"/>
    </row>
    <row r="57" spans="1:36" ht="45" customHeight="1" x14ac:dyDescent="0.25">
      <c r="A57" s="402"/>
      <c r="B57" s="165"/>
      <c r="C57" s="179" t="s">
        <v>667</v>
      </c>
      <c r="D57" s="179" t="s">
        <v>668</v>
      </c>
      <c r="E57" s="179" t="s">
        <v>669</v>
      </c>
      <c r="F57" s="348">
        <v>43678</v>
      </c>
      <c r="G57" s="348">
        <v>45475</v>
      </c>
      <c r="H57" s="179" t="s">
        <v>670</v>
      </c>
      <c r="I57" s="179">
        <v>50000</v>
      </c>
      <c r="J57" s="179" t="s">
        <v>1404</v>
      </c>
      <c r="K57" s="179" t="s">
        <v>672</v>
      </c>
      <c r="L57" s="179" t="s">
        <v>487</v>
      </c>
      <c r="M57" s="179" t="s">
        <v>1826</v>
      </c>
      <c r="N57" s="184"/>
      <c r="O57" s="184"/>
      <c r="P57" s="184" t="s">
        <v>58</v>
      </c>
      <c r="Q57" s="184"/>
      <c r="R57" s="184"/>
      <c r="S57" s="186"/>
      <c r="T57" s="179" t="s">
        <v>2151</v>
      </c>
      <c r="U57" s="179"/>
      <c r="V57" s="179" t="s">
        <v>2152</v>
      </c>
      <c r="W57" s="179" t="s">
        <v>2153</v>
      </c>
      <c r="X57" s="179" t="s">
        <v>2154</v>
      </c>
      <c r="Y57" s="179"/>
      <c r="Z57" s="179"/>
      <c r="AA57" s="179"/>
      <c r="AB57" s="179"/>
      <c r="AC57" s="179"/>
      <c r="AD57" s="179"/>
      <c r="AE57" s="179"/>
      <c r="AF57" s="179"/>
      <c r="AG57" s="179"/>
      <c r="AH57" s="179"/>
      <c r="AI57" s="179"/>
      <c r="AJ57" s="62"/>
    </row>
    <row r="58" spans="1:36" ht="45" customHeight="1" x14ac:dyDescent="0.25">
      <c r="A58" s="402"/>
      <c r="B58" s="165" t="s">
        <v>680</v>
      </c>
      <c r="C58" s="179" t="s">
        <v>681</v>
      </c>
      <c r="D58" s="179" t="s">
        <v>1830</v>
      </c>
      <c r="E58" s="179" t="s">
        <v>683</v>
      </c>
      <c r="F58" s="348" t="s">
        <v>58</v>
      </c>
      <c r="G58" s="348">
        <v>45474</v>
      </c>
      <c r="H58" s="179" t="s">
        <v>541</v>
      </c>
      <c r="I58" s="179">
        <v>5000</v>
      </c>
      <c r="J58" s="179" t="s">
        <v>1408</v>
      </c>
      <c r="K58" s="179" t="s">
        <v>1831</v>
      </c>
      <c r="L58" s="179" t="s">
        <v>487</v>
      </c>
      <c r="M58" s="179" t="s">
        <v>1832</v>
      </c>
      <c r="N58" s="184"/>
      <c r="O58" s="184"/>
      <c r="P58" s="184"/>
      <c r="Q58" s="184" t="s">
        <v>58</v>
      </c>
      <c r="R58" s="184"/>
      <c r="S58" s="186"/>
      <c r="T58" s="179" t="s">
        <v>2155</v>
      </c>
      <c r="U58" s="179" t="s">
        <v>2156</v>
      </c>
      <c r="V58" s="179"/>
      <c r="W58" s="179" t="s">
        <v>2157</v>
      </c>
      <c r="X58" s="179" t="s">
        <v>2158</v>
      </c>
      <c r="Y58" s="179"/>
      <c r="Z58" s="179"/>
      <c r="AA58" s="179"/>
      <c r="AB58" s="179"/>
      <c r="AC58" s="179"/>
      <c r="AD58" s="179"/>
      <c r="AE58" s="179"/>
      <c r="AF58" s="179"/>
      <c r="AG58" s="179"/>
      <c r="AH58" s="179"/>
      <c r="AI58" s="179"/>
      <c r="AJ58" s="62"/>
    </row>
    <row r="59" spans="1:36" ht="45" customHeight="1" x14ac:dyDescent="0.25">
      <c r="A59" s="402"/>
      <c r="B59" s="165" t="s">
        <v>693</v>
      </c>
      <c r="C59" s="179" t="s">
        <v>1837</v>
      </c>
      <c r="D59" s="179" t="s">
        <v>1838</v>
      </c>
      <c r="E59" s="179" t="s">
        <v>1839</v>
      </c>
      <c r="F59" s="348">
        <v>43678</v>
      </c>
      <c r="G59" s="348">
        <v>45474</v>
      </c>
      <c r="H59" s="179" t="s">
        <v>348</v>
      </c>
      <c r="I59" s="179">
        <v>20000</v>
      </c>
      <c r="J59" s="179" t="s">
        <v>1418</v>
      </c>
      <c r="K59" s="179" t="s">
        <v>1840</v>
      </c>
      <c r="L59" s="179" t="s">
        <v>86</v>
      </c>
      <c r="M59" s="179" t="s">
        <v>1841</v>
      </c>
      <c r="N59" s="184"/>
      <c r="O59" s="184"/>
      <c r="P59" s="184"/>
      <c r="Q59" s="184" t="s">
        <v>58</v>
      </c>
      <c r="R59" s="184"/>
      <c r="S59" s="186"/>
      <c r="T59" s="179" t="s">
        <v>2159</v>
      </c>
      <c r="U59" s="179"/>
      <c r="V59" s="179" t="s">
        <v>2160</v>
      </c>
      <c r="W59" s="179" t="s">
        <v>2161</v>
      </c>
      <c r="X59" s="179" t="s">
        <v>2162</v>
      </c>
      <c r="Y59" s="179"/>
      <c r="Z59" s="179"/>
      <c r="AA59" s="179"/>
      <c r="AB59" s="179"/>
      <c r="AC59" s="179"/>
      <c r="AD59" s="179"/>
      <c r="AE59" s="179"/>
      <c r="AF59" s="179"/>
      <c r="AG59" s="179" t="s">
        <v>2163</v>
      </c>
      <c r="AH59" s="179"/>
      <c r="AI59" s="179"/>
      <c r="AJ59" s="62"/>
    </row>
    <row r="60" spans="1:36" ht="45" customHeight="1" x14ac:dyDescent="0.25">
      <c r="A60" s="402"/>
      <c r="B60" s="165" t="s">
        <v>704</v>
      </c>
      <c r="C60" s="179" t="s">
        <v>705</v>
      </c>
      <c r="D60" s="179" t="s">
        <v>1846</v>
      </c>
      <c r="E60" s="179" t="s">
        <v>707</v>
      </c>
      <c r="F60" s="348">
        <v>43678</v>
      </c>
      <c r="G60" s="348">
        <v>45108</v>
      </c>
      <c r="H60" s="179" t="s">
        <v>670</v>
      </c>
      <c r="I60" s="179">
        <v>50000</v>
      </c>
      <c r="J60" s="179" t="s">
        <v>2164</v>
      </c>
      <c r="K60" s="179" t="s">
        <v>1848</v>
      </c>
      <c r="L60" s="179" t="s">
        <v>86</v>
      </c>
      <c r="M60" s="179" t="s">
        <v>1438</v>
      </c>
      <c r="N60" s="184"/>
      <c r="O60" s="184" t="s">
        <v>58</v>
      </c>
      <c r="P60" s="184"/>
      <c r="Q60" s="184"/>
      <c r="R60" s="184"/>
      <c r="S60" s="186"/>
      <c r="T60" s="179" t="s">
        <v>2165</v>
      </c>
      <c r="U60" s="179" t="s">
        <v>2166</v>
      </c>
      <c r="V60" s="179" t="s">
        <v>2167</v>
      </c>
      <c r="W60" s="179" t="s">
        <v>2168</v>
      </c>
      <c r="X60" s="179" t="s">
        <v>2169</v>
      </c>
      <c r="Y60" s="179"/>
      <c r="Z60" s="179"/>
      <c r="AA60" s="179"/>
      <c r="AB60" s="179"/>
      <c r="AC60" s="348">
        <v>45474</v>
      </c>
      <c r="AD60" s="179"/>
      <c r="AE60" s="179"/>
      <c r="AF60" s="179"/>
      <c r="AG60" s="179"/>
      <c r="AH60" s="179"/>
      <c r="AI60" s="179"/>
      <c r="AJ60" s="62"/>
    </row>
    <row r="61" spans="1:36" ht="45" customHeight="1" x14ac:dyDescent="0.25">
      <c r="A61" s="402"/>
      <c r="B61" s="165" t="s">
        <v>1613</v>
      </c>
      <c r="C61" s="179" t="s">
        <v>1614</v>
      </c>
      <c r="D61" s="179" t="s">
        <v>1615</v>
      </c>
      <c r="E61" s="179" t="s">
        <v>1616</v>
      </c>
      <c r="F61" s="349" t="s">
        <v>1617</v>
      </c>
      <c r="G61" s="349" t="s">
        <v>385</v>
      </c>
      <c r="H61" s="179" t="s">
        <v>1618</v>
      </c>
      <c r="I61" s="179">
        <v>150000</v>
      </c>
      <c r="J61" s="179" t="s">
        <v>2170</v>
      </c>
      <c r="K61" s="179" t="s">
        <v>1620</v>
      </c>
      <c r="L61" s="179" t="s">
        <v>86</v>
      </c>
      <c r="M61" s="179" t="s">
        <v>1621</v>
      </c>
      <c r="N61" s="184"/>
      <c r="O61" s="184"/>
      <c r="P61" s="184"/>
      <c r="Q61" s="184" t="s">
        <v>58</v>
      </c>
      <c r="R61" s="184"/>
      <c r="S61" s="186"/>
      <c r="T61" s="179" t="s">
        <v>2171</v>
      </c>
      <c r="U61" s="179" t="s">
        <v>2172</v>
      </c>
      <c r="V61" s="179"/>
      <c r="W61" s="179" t="s">
        <v>2173</v>
      </c>
      <c r="X61" s="179" t="s">
        <v>2174</v>
      </c>
      <c r="Y61" s="179"/>
      <c r="Z61" s="179"/>
      <c r="AA61" s="179"/>
      <c r="AB61" s="179"/>
      <c r="AC61" s="179"/>
      <c r="AD61" s="179" t="s">
        <v>2175</v>
      </c>
      <c r="AE61" s="179"/>
      <c r="AF61" s="179"/>
      <c r="AG61" s="179"/>
      <c r="AH61" s="179"/>
      <c r="AI61" s="179"/>
      <c r="AJ61" s="62"/>
    </row>
    <row r="62" spans="1:36" ht="45" customHeight="1" x14ac:dyDescent="0.25">
      <c r="A62" s="401" t="s">
        <v>1855</v>
      </c>
      <c r="B62" s="165" t="s">
        <v>719</v>
      </c>
      <c r="C62" s="179" t="s">
        <v>1439</v>
      </c>
      <c r="D62" s="179" t="s">
        <v>2176</v>
      </c>
      <c r="E62" s="179" t="s">
        <v>722</v>
      </c>
      <c r="F62" s="348">
        <v>43678</v>
      </c>
      <c r="G62" s="348">
        <v>45474</v>
      </c>
      <c r="H62" s="179" t="s">
        <v>1857</v>
      </c>
      <c r="I62" s="179">
        <v>500000</v>
      </c>
      <c r="J62" s="179" t="s">
        <v>1440</v>
      </c>
      <c r="K62" s="179" t="s">
        <v>1858</v>
      </c>
      <c r="L62" s="179" t="s">
        <v>544</v>
      </c>
      <c r="M62" s="179" t="s">
        <v>726</v>
      </c>
      <c r="N62" s="184"/>
      <c r="O62" s="184"/>
      <c r="P62" s="184"/>
      <c r="Q62" s="184" t="s">
        <v>58</v>
      </c>
      <c r="R62" s="184"/>
      <c r="S62" s="186"/>
      <c r="T62" s="179" t="s">
        <v>2177</v>
      </c>
      <c r="U62" s="179"/>
      <c r="V62" s="179"/>
      <c r="W62" s="179" t="s">
        <v>2178</v>
      </c>
      <c r="X62" s="179"/>
      <c r="Y62" s="179"/>
      <c r="Z62" s="179"/>
      <c r="AA62" s="179"/>
      <c r="AB62" s="179"/>
      <c r="AC62" s="179"/>
      <c r="AD62" s="179"/>
      <c r="AE62" s="179"/>
      <c r="AF62" s="179"/>
      <c r="AG62" s="179"/>
      <c r="AH62" s="179"/>
      <c r="AI62" s="179"/>
      <c r="AJ62" s="62"/>
    </row>
    <row r="63" spans="1:36" ht="45" customHeight="1" x14ac:dyDescent="0.25">
      <c r="A63" s="402"/>
      <c r="B63" s="165" t="s">
        <v>734</v>
      </c>
      <c r="C63" s="179" t="s">
        <v>735</v>
      </c>
      <c r="D63" s="179" t="s">
        <v>1863</v>
      </c>
      <c r="E63" s="179" t="s">
        <v>722</v>
      </c>
      <c r="F63" s="348">
        <v>43678</v>
      </c>
      <c r="G63" s="348">
        <v>45474</v>
      </c>
      <c r="H63" s="179" t="s">
        <v>737</v>
      </c>
      <c r="I63" s="179">
        <v>500000</v>
      </c>
      <c r="J63" s="179" t="s">
        <v>1450</v>
      </c>
      <c r="K63" s="179" t="s">
        <v>1864</v>
      </c>
      <c r="L63" s="179" t="s">
        <v>544</v>
      </c>
      <c r="M63" s="179" t="s">
        <v>1452</v>
      </c>
      <c r="N63" s="184"/>
      <c r="O63" s="184"/>
      <c r="P63" s="184"/>
      <c r="Q63" s="184" t="s">
        <v>58</v>
      </c>
      <c r="R63" s="184"/>
      <c r="S63" s="186"/>
      <c r="T63" s="179" t="s">
        <v>2179</v>
      </c>
      <c r="U63" s="179" t="s">
        <v>2180</v>
      </c>
      <c r="V63" s="179"/>
      <c r="W63" s="179" t="s">
        <v>757</v>
      </c>
      <c r="X63" s="179" t="s">
        <v>2181</v>
      </c>
      <c r="Y63" s="179"/>
      <c r="Z63" s="179"/>
      <c r="AA63" s="179"/>
      <c r="AB63" s="179"/>
      <c r="AC63" s="179"/>
      <c r="AD63" s="179"/>
      <c r="AE63" s="179"/>
      <c r="AF63" s="179"/>
      <c r="AG63" s="179"/>
      <c r="AH63" s="179"/>
      <c r="AI63" s="179"/>
      <c r="AJ63" s="62"/>
    </row>
    <row r="64" spans="1:36" ht="45" customHeight="1" x14ac:dyDescent="0.25">
      <c r="A64" s="402"/>
      <c r="B64" s="165" t="s">
        <v>747</v>
      </c>
      <c r="C64" s="179" t="s">
        <v>1459</v>
      </c>
      <c r="D64" s="179" t="s">
        <v>749</v>
      </c>
      <c r="E64" s="179" t="s">
        <v>750</v>
      </c>
      <c r="F64" s="348">
        <v>43678</v>
      </c>
      <c r="G64" s="348">
        <v>45474</v>
      </c>
      <c r="H64" s="179" t="s">
        <v>751</v>
      </c>
      <c r="I64" s="179">
        <v>50000</v>
      </c>
      <c r="J64" s="179" t="s">
        <v>1869</v>
      </c>
      <c r="K64" s="179" t="s">
        <v>753</v>
      </c>
      <c r="L64" s="179" t="s">
        <v>754</v>
      </c>
      <c r="M64" s="179" t="s">
        <v>516</v>
      </c>
      <c r="N64" s="184"/>
      <c r="O64" s="184"/>
      <c r="P64" s="184"/>
      <c r="Q64" s="184" t="s">
        <v>58</v>
      </c>
      <c r="R64" s="184"/>
      <c r="S64" s="186"/>
      <c r="T64" s="179"/>
      <c r="U64" s="179" t="s">
        <v>2182</v>
      </c>
      <c r="V64" s="179"/>
      <c r="W64" s="179" t="s">
        <v>2178</v>
      </c>
      <c r="X64" s="179" t="s">
        <v>2183</v>
      </c>
      <c r="Y64" s="179"/>
      <c r="Z64" s="179"/>
      <c r="AA64" s="179"/>
      <c r="AB64" s="179"/>
      <c r="AC64" s="179"/>
      <c r="AD64" s="179"/>
      <c r="AE64" s="179"/>
      <c r="AF64" s="179"/>
      <c r="AG64" s="179"/>
      <c r="AH64" s="179"/>
      <c r="AI64" s="179"/>
      <c r="AJ64" s="62"/>
    </row>
    <row r="65" spans="1:36" ht="45" customHeight="1" x14ac:dyDescent="0.25">
      <c r="A65" s="402"/>
      <c r="B65" s="165" t="s">
        <v>760</v>
      </c>
      <c r="C65" s="179" t="s">
        <v>761</v>
      </c>
      <c r="D65" s="179" t="s">
        <v>1872</v>
      </c>
      <c r="E65" s="179" t="s">
        <v>763</v>
      </c>
      <c r="F65" s="348">
        <v>43678</v>
      </c>
      <c r="G65" s="348">
        <v>45474</v>
      </c>
      <c r="H65" s="179" t="s">
        <v>1163</v>
      </c>
      <c r="I65" s="179">
        <v>150000</v>
      </c>
      <c r="J65" s="179" t="s">
        <v>1873</v>
      </c>
      <c r="K65" s="179" t="s">
        <v>351</v>
      </c>
      <c r="L65" s="179" t="s">
        <v>351</v>
      </c>
      <c r="M65" s="179"/>
      <c r="N65" s="184"/>
      <c r="O65" s="184"/>
      <c r="P65" s="184"/>
      <c r="Q65" s="184"/>
      <c r="R65" s="184" t="s">
        <v>58</v>
      </c>
      <c r="S65" s="186"/>
      <c r="T65" s="179" t="s">
        <v>2184</v>
      </c>
      <c r="U65" s="179"/>
      <c r="V65" s="179"/>
      <c r="W65" s="179" t="s">
        <v>2119</v>
      </c>
      <c r="X65" s="179"/>
      <c r="Y65" s="179"/>
      <c r="Z65" s="179"/>
      <c r="AA65" s="179"/>
      <c r="AB65" s="179"/>
      <c r="AC65" s="179"/>
      <c r="AD65" s="179"/>
      <c r="AE65" s="179"/>
      <c r="AF65" s="179"/>
      <c r="AG65" s="179"/>
      <c r="AH65" s="179"/>
      <c r="AI65" s="179"/>
      <c r="AJ65" s="62"/>
    </row>
    <row r="66" spans="1:36" ht="45" customHeight="1" x14ac:dyDescent="0.25">
      <c r="A66" s="402"/>
      <c r="B66" s="165" t="s">
        <v>771</v>
      </c>
      <c r="C66" s="179" t="s">
        <v>1876</v>
      </c>
      <c r="D66" s="179" t="s">
        <v>773</v>
      </c>
      <c r="E66" s="179" t="s">
        <v>774</v>
      </c>
      <c r="F66" s="348">
        <v>44197</v>
      </c>
      <c r="G66" s="348">
        <v>45292</v>
      </c>
      <c r="H66" s="179" t="s">
        <v>775</v>
      </c>
      <c r="I66" s="179">
        <v>50000</v>
      </c>
      <c r="J66" s="179" t="s">
        <v>1877</v>
      </c>
      <c r="K66" s="179" t="s">
        <v>1470</v>
      </c>
      <c r="L66" s="179" t="s">
        <v>338</v>
      </c>
      <c r="M66" s="179" t="s">
        <v>1476</v>
      </c>
      <c r="N66" s="184"/>
      <c r="O66" s="184" t="s">
        <v>58</v>
      </c>
      <c r="P66" s="184"/>
      <c r="Q66" s="184"/>
      <c r="R66" s="184"/>
      <c r="S66" s="186"/>
      <c r="T66" s="179" t="s">
        <v>2185</v>
      </c>
      <c r="U66" s="179"/>
      <c r="V66" s="179" t="s">
        <v>2186</v>
      </c>
      <c r="W66" s="179" t="s">
        <v>757</v>
      </c>
      <c r="X66" s="179" t="s">
        <v>2187</v>
      </c>
      <c r="Y66" s="179"/>
      <c r="Z66" s="179"/>
      <c r="AA66" s="179"/>
      <c r="AB66" s="179"/>
      <c r="AC66" s="348">
        <v>45474</v>
      </c>
      <c r="AD66" s="179"/>
      <c r="AE66" s="179"/>
      <c r="AF66" s="179"/>
      <c r="AG66" s="179"/>
      <c r="AH66" s="179"/>
      <c r="AI66" s="179"/>
      <c r="AJ66" s="62"/>
    </row>
    <row r="67" spans="1:36" ht="45" customHeight="1" x14ac:dyDescent="0.25">
      <c r="A67" s="402"/>
      <c r="B67" s="165" t="s">
        <v>784</v>
      </c>
      <c r="C67" s="179" t="s">
        <v>785</v>
      </c>
      <c r="D67" s="179" t="s">
        <v>1882</v>
      </c>
      <c r="E67" s="179" t="s">
        <v>787</v>
      </c>
      <c r="F67" s="348">
        <v>43678</v>
      </c>
      <c r="G67" s="348">
        <v>45474</v>
      </c>
      <c r="H67" s="179" t="s">
        <v>788</v>
      </c>
      <c r="I67" s="179">
        <v>0</v>
      </c>
      <c r="J67" s="179" t="s">
        <v>1477</v>
      </c>
      <c r="K67" s="179" t="s">
        <v>577</v>
      </c>
      <c r="L67" s="179" t="s">
        <v>577</v>
      </c>
      <c r="M67" s="179" t="s">
        <v>1883</v>
      </c>
      <c r="N67" s="184"/>
      <c r="O67" s="184" t="s">
        <v>58</v>
      </c>
      <c r="P67" s="184"/>
      <c r="Q67" s="184"/>
      <c r="R67" s="184"/>
      <c r="S67" s="186"/>
      <c r="T67" s="391" t="s">
        <v>2188</v>
      </c>
      <c r="U67" s="179" t="s">
        <v>2189</v>
      </c>
      <c r="V67" s="179"/>
      <c r="W67" s="179" t="s">
        <v>757</v>
      </c>
      <c r="X67" s="179" t="s">
        <v>2190</v>
      </c>
      <c r="Y67" s="179"/>
      <c r="Z67" s="179"/>
      <c r="AA67" s="179"/>
      <c r="AB67" s="179"/>
      <c r="AC67" s="179"/>
      <c r="AD67" s="179"/>
      <c r="AE67" s="179"/>
      <c r="AF67" s="179"/>
      <c r="AG67" s="179"/>
      <c r="AH67" s="179"/>
      <c r="AI67" s="179"/>
      <c r="AJ67" s="62"/>
    </row>
    <row r="68" spans="1:36" ht="45" customHeight="1" x14ac:dyDescent="0.25">
      <c r="A68" s="402"/>
      <c r="B68" s="165" t="s">
        <v>797</v>
      </c>
      <c r="C68" s="179" t="s">
        <v>798</v>
      </c>
      <c r="D68" s="179" t="s">
        <v>799</v>
      </c>
      <c r="E68" s="179" t="s">
        <v>787</v>
      </c>
      <c r="F68" s="348">
        <v>43678</v>
      </c>
      <c r="G68" s="348">
        <v>45474</v>
      </c>
      <c r="H68" s="179" t="s">
        <v>670</v>
      </c>
      <c r="I68" s="179">
        <v>50000</v>
      </c>
      <c r="J68" s="179" t="s">
        <v>1887</v>
      </c>
      <c r="K68" s="179" t="s">
        <v>672</v>
      </c>
      <c r="L68" s="179" t="s">
        <v>577</v>
      </c>
      <c r="M68" s="179" t="s">
        <v>801</v>
      </c>
      <c r="N68" s="184"/>
      <c r="O68" s="184"/>
      <c r="P68" s="184"/>
      <c r="Q68" s="184" t="s">
        <v>58</v>
      </c>
      <c r="R68" s="184"/>
      <c r="S68" s="186"/>
      <c r="T68" s="179" t="s">
        <v>2191</v>
      </c>
      <c r="U68" s="179" t="s">
        <v>2192</v>
      </c>
      <c r="V68" s="179" t="s">
        <v>2193</v>
      </c>
      <c r="W68" s="179" t="s">
        <v>757</v>
      </c>
      <c r="X68" s="179" t="s">
        <v>2194</v>
      </c>
      <c r="Y68" s="179"/>
      <c r="Z68" s="179"/>
      <c r="AA68" s="179"/>
      <c r="AB68" s="179"/>
      <c r="AC68" s="179"/>
      <c r="AD68" s="179"/>
      <c r="AE68" s="179"/>
      <c r="AF68" s="179"/>
      <c r="AG68" s="179"/>
      <c r="AH68" s="179"/>
      <c r="AI68" s="179"/>
      <c r="AJ68" s="62"/>
    </row>
    <row r="69" spans="1:36" ht="45" customHeight="1" x14ac:dyDescent="0.25">
      <c r="A69" s="402"/>
      <c r="B69" s="165" t="s">
        <v>808</v>
      </c>
      <c r="C69" s="179" t="s">
        <v>809</v>
      </c>
      <c r="D69" s="179" t="s">
        <v>810</v>
      </c>
      <c r="E69" s="179" t="s">
        <v>811</v>
      </c>
      <c r="F69" s="348">
        <v>43678</v>
      </c>
      <c r="G69" s="348">
        <v>45474</v>
      </c>
      <c r="H69" s="179" t="s">
        <v>1163</v>
      </c>
      <c r="I69" s="179">
        <v>0</v>
      </c>
      <c r="J69" s="179" t="s">
        <v>2195</v>
      </c>
      <c r="K69" s="179" t="s">
        <v>351</v>
      </c>
      <c r="L69" s="179" t="s">
        <v>351</v>
      </c>
      <c r="M69" s="179" t="s">
        <v>1490</v>
      </c>
      <c r="N69" s="184"/>
      <c r="O69" s="184"/>
      <c r="P69" s="184" t="s">
        <v>58</v>
      </c>
      <c r="Q69" s="184"/>
      <c r="R69" s="184"/>
      <c r="S69" s="186"/>
      <c r="T69" s="179" t="s">
        <v>2196</v>
      </c>
      <c r="U69" s="179"/>
      <c r="V69" s="179"/>
      <c r="W69" s="179" t="s">
        <v>2197</v>
      </c>
      <c r="X69" s="179" t="s">
        <v>2198</v>
      </c>
      <c r="Y69" s="179"/>
      <c r="Z69" s="179"/>
      <c r="AA69" s="179"/>
      <c r="AB69" s="179"/>
      <c r="AC69" s="179"/>
      <c r="AD69" s="179"/>
      <c r="AE69" s="179"/>
      <c r="AF69" s="179"/>
      <c r="AG69" s="179"/>
      <c r="AH69" s="179"/>
      <c r="AI69" s="179"/>
      <c r="AJ69" s="62"/>
    </row>
    <row r="70" spans="1:36" ht="45" customHeight="1" x14ac:dyDescent="0.25">
      <c r="A70" s="402"/>
      <c r="B70" s="165" t="s">
        <v>818</v>
      </c>
      <c r="C70" s="179" t="s">
        <v>819</v>
      </c>
      <c r="D70" s="179" t="s">
        <v>762</v>
      </c>
      <c r="E70" s="179" t="s">
        <v>820</v>
      </c>
      <c r="F70" s="348">
        <v>43678</v>
      </c>
      <c r="G70" s="348">
        <v>45474</v>
      </c>
      <c r="H70" s="179" t="s">
        <v>751</v>
      </c>
      <c r="I70" s="179">
        <v>125000</v>
      </c>
      <c r="J70" s="179" t="s">
        <v>1491</v>
      </c>
      <c r="K70" s="179" t="s">
        <v>271</v>
      </c>
      <c r="L70" s="179" t="s">
        <v>271</v>
      </c>
      <c r="M70" s="179" t="s">
        <v>1895</v>
      </c>
      <c r="N70" s="184"/>
      <c r="O70" s="184"/>
      <c r="P70" s="184"/>
      <c r="Q70" s="184" t="s">
        <v>58</v>
      </c>
      <c r="R70" s="184"/>
      <c r="S70" s="186"/>
      <c r="T70" s="179" t="s">
        <v>2199</v>
      </c>
      <c r="U70" s="179" t="s">
        <v>2200</v>
      </c>
      <c r="V70" s="179"/>
      <c r="W70" s="179" t="s">
        <v>757</v>
      </c>
      <c r="X70" s="179"/>
      <c r="Y70" s="179"/>
      <c r="Z70" s="179"/>
      <c r="AA70" s="179"/>
      <c r="AB70" s="179"/>
      <c r="AC70" s="179"/>
      <c r="AD70" s="179"/>
      <c r="AE70" s="179"/>
      <c r="AF70" s="179"/>
      <c r="AG70" s="179"/>
      <c r="AH70" s="179"/>
      <c r="AI70" s="179"/>
      <c r="AJ70" s="62"/>
    </row>
    <row r="71" spans="1:36" ht="45" customHeight="1" x14ac:dyDescent="0.25">
      <c r="A71" s="401" t="s">
        <v>827</v>
      </c>
      <c r="B71" s="165" t="s">
        <v>828</v>
      </c>
      <c r="C71" s="179" t="s">
        <v>829</v>
      </c>
      <c r="D71" s="179" t="s">
        <v>2201</v>
      </c>
      <c r="E71" s="179" t="s">
        <v>787</v>
      </c>
      <c r="F71" s="348">
        <v>43678</v>
      </c>
      <c r="G71" s="348">
        <v>45474</v>
      </c>
      <c r="H71" s="179" t="s">
        <v>1497</v>
      </c>
      <c r="I71" s="179">
        <v>0</v>
      </c>
      <c r="J71" s="179" t="s">
        <v>2202</v>
      </c>
      <c r="K71" s="179" t="s">
        <v>833</v>
      </c>
      <c r="L71" s="179" t="s">
        <v>71</v>
      </c>
      <c r="M71" s="179" t="s">
        <v>834</v>
      </c>
      <c r="N71" s="184"/>
      <c r="O71" s="184"/>
      <c r="P71" s="184" t="s">
        <v>58</v>
      </c>
      <c r="Q71" s="184"/>
      <c r="R71" s="184"/>
      <c r="S71" s="186"/>
      <c r="T71" s="179" t="s">
        <v>2203</v>
      </c>
      <c r="U71" s="179"/>
      <c r="V71" s="179" t="s">
        <v>2204</v>
      </c>
      <c r="W71" s="179" t="s">
        <v>2087</v>
      </c>
      <c r="X71" s="179"/>
      <c r="Y71" s="179"/>
      <c r="Z71" s="179"/>
      <c r="AA71" s="179"/>
      <c r="AB71" s="179"/>
      <c r="AC71" s="179"/>
      <c r="AD71" s="179"/>
      <c r="AE71" s="179"/>
      <c r="AF71" s="179"/>
      <c r="AG71" s="179"/>
      <c r="AH71" s="179"/>
      <c r="AI71" s="179"/>
      <c r="AJ71" s="62"/>
    </row>
    <row r="72" spans="1:36" ht="45" customHeight="1" x14ac:dyDescent="0.25">
      <c r="A72" s="402"/>
      <c r="B72" s="165" t="s">
        <v>843</v>
      </c>
      <c r="C72" s="179" t="s">
        <v>844</v>
      </c>
      <c r="D72" s="179" t="s">
        <v>845</v>
      </c>
      <c r="E72" s="179" t="s">
        <v>846</v>
      </c>
      <c r="F72" s="348">
        <v>43678</v>
      </c>
      <c r="G72" s="348">
        <v>45474</v>
      </c>
      <c r="H72" s="179" t="s">
        <v>2205</v>
      </c>
      <c r="I72" s="179">
        <v>100000</v>
      </c>
      <c r="J72" s="179" t="s">
        <v>2206</v>
      </c>
      <c r="K72" s="179" t="s">
        <v>849</v>
      </c>
      <c r="L72" s="179" t="s">
        <v>71</v>
      </c>
      <c r="M72" s="179" t="s">
        <v>1903</v>
      </c>
      <c r="N72" s="184"/>
      <c r="O72" s="184"/>
      <c r="P72" s="184" t="s">
        <v>58</v>
      </c>
      <c r="Q72" s="184"/>
      <c r="R72" s="184"/>
      <c r="S72" s="186"/>
      <c r="T72" s="179" t="s">
        <v>2207</v>
      </c>
      <c r="U72" s="179"/>
      <c r="V72" s="179" t="s">
        <v>2208</v>
      </c>
      <c r="W72" s="179" t="s">
        <v>2178</v>
      </c>
      <c r="X72" s="179" t="s">
        <v>2209</v>
      </c>
      <c r="Y72" s="179"/>
      <c r="Z72" s="179"/>
      <c r="AA72" s="179"/>
      <c r="AB72" s="179"/>
      <c r="AC72" s="179"/>
      <c r="AD72" s="179"/>
      <c r="AE72" s="179"/>
      <c r="AF72" s="179"/>
      <c r="AG72" s="179"/>
      <c r="AH72" s="179"/>
      <c r="AI72" s="179"/>
      <c r="AJ72" s="62"/>
    </row>
    <row r="73" spans="1:36" ht="45" customHeight="1" x14ac:dyDescent="0.25">
      <c r="A73" s="402"/>
      <c r="B73" s="165" t="s">
        <v>856</v>
      </c>
      <c r="C73" s="179" t="s">
        <v>857</v>
      </c>
      <c r="D73" s="179" t="s">
        <v>858</v>
      </c>
      <c r="E73" s="179" t="s">
        <v>859</v>
      </c>
      <c r="F73" s="348">
        <v>44197</v>
      </c>
      <c r="G73" s="348">
        <v>45474</v>
      </c>
      <c r="H73" s="179" t="s">
        <v>2205</v>
      </c>
      <c r="I73" s="179">
        <v>200000</v>
      </c>
      <c r="J73" s="179" t="s">
        <v>1909</v>
      </c>
      <c r="K73" s="179" t="s">
        <v>271</v>
      </c>
      <c r="L73" s="179" t="s">
        <v>271</v>
      </c>
      <c r="M73" s="179" t="s">
        <v>1520</v>
      </c>
      <c r="N73" s="184"/>
      <c r="O73" s="184"/>
      <c r="P73" s="184" t="s">
        <v>58</v>
      </c>
      <c r="Q73" s="184"/>
      <c r="R73" s="184"/>
      <c r="S73" s="186"/>
      <c r="T73" s="179" t="s">
        <v>2210</v>
      </c>
      <c r="U73" s="179"/>
      <c r="V73" s="179" t="s">
        <v>2208</v>
      </c>
      <c r="W73" s="179" t="s">
        <v>2168</v>
      </c>
      <c r="X73" s="179" t="s">
        <v>2209</v>
      </c>
      <c r="Y73" s="179"/>
      <c r="Z73" s="179"/>
      <c r="AA73" s="179"/>
      <c r="AB73" s="179"/>
      <c r="AC73" s="179"/>
      <c r="AD73" s="179"/>
      <c r="AE73" s="179"/>
      <c r="AF73" s="179"/>
      <c r="AG73" s="179"/>
      <c r="AH73" s="179"/>
      <c r="AI73" s="179"/>
      <c r="AJ73" s="62"/>
    </row>
    <row r="74" spans="1:36" ht="45" customHeight="1" x14ac:dyDescent="0.25">
      <c r="A74" s="402"/>
      <c r="B74" s="165" t="s">
        <v>865</v>
      </c>
      <c r="C74" s="179" t="s">
        <v>866</v>
      </c>
      <c r="D74" s="179" t="s">
        <v>1913</v>
      </c>
      <c r="E74" s="179" t="s">
        <v>867</v>
      </c>
      <c r="F74" s="348">
        <v>44013</v>
      </c>
      <c r="G74" s="348">
        <v>45474</v>
      </c>
      <c r="H74" s="179" t="s">
        <v>479</v>
      </c>
      <c r="I74" s="179">
        <v>120000</v>
      </c>
      <c r="J74" s="179" t="s">
        <v>2211</v>
      </c>
      <c r="K74" s="179" t="s">
        <v>869</v>
      </c>
      <c r="L74" s="179" t="s">
        <v>351</v>
      </c>
      <c r="M74" s="179" t="s">
        <v>1522</v>
      </c>
      <c r="N74" s="184"/>
      <c r="O74" s="184"/>
      <c r="P74" s="184"/>
      <c r="Q74" s="184" t="s">
        <v>58</v>
      </c>
      <c r="R74" s="184"/>
      <c r="S74" s="186"/>
      <c r="T74" s="179" t="s">
        <v>2212</v>
      </c>
      <c r="U74" s="179" t="s">
        <v>2213</v>
      </c>
      <c r="V74" s="179"/>
      <c r="W74" s="179" t="s">
        <v>2214</v>
      </c>
      <c r="X74" s="179"/>
      <c r="Y74" s="179"/>
      <c r="Z74" s="179"/>
      <c r="AA74" s="179"/>
      <c r="AB74" s="179"/>
      <c r="AC74" s="179"/>
      <c r="AD74" s="179"/>
      <c r="AE74" s="179"/>
      <c r="AF74" s="179"/>
      <c r="AG74" s="179"/>
      <c r="AH74" s="179"/>
      <c r="AI74" s="179"/>
      <c r="AJ74" s="62"/>
    </row>
    <row r="75" spans="1:36" ht="45" customHeight="1" x14ac:dyDescent="0.25">
      <c r="A75" s="402"/>
      <c r="B75" s="165" t="s">
        <v>878</v>
      </c>
      <c r="C75" s="179" t="s">
        <v>879</v>
      </c>
      <c r="D75" s="179" t="s">
        <v>773</v>
      </c>
      <c r="E75" s="179" t="s">
        <v>774</v>
      </c>
      <c r="F75" s="348">
        <v>44197</v>
      </c>
      <c r="G75" s="348">
        <v>44927</v>
      </c>
      <c r="H75" s="179" t="s">
        <v>775</v>
      </c>
      <c r="I75" s="179">
        <v>50000</v>
      </c>
      <c r="J75" s="179" t="s">
        <v>1916</v>
      </c>
      <c r="K75" s="179" t="s">
        <v>1470</v>
      </c>
      <c r="L75" s="179" t="s">
        <v>882</v>
      </c>
      <c r="M75" s="179" t="s">
        <v>1534</v>
      </c>
      <c r="N75" s="184"/>
      <c r="O75" s="184" t="s">
        <v>58</v>
      </c>
      <c r="P75" s="184"/>
      <c r="Q75" s="184"/>
      <c r="R75" s="184"/>
      <c r="S75" s="186"/>
      <c r="T75" s="391" t="s">
        <v>2215</v>
      </c>
      <c r="U75" s="179"/>
      <c r="V75" s="179" t="s">
        <v>2216</v>
      </c>
      <c r="W75" s="179" t="s">
        <v>757</v>
      </c>
      <c r="X75" s="179"/>
      <c r="Y75" s="179"/>
      <c r="Z75" s="179"/>
      <c r="AA75" s="179"/>
      <c r="AB75" s="179"/>
      <c r="AC75" s="179"/>
      <c r="AD75" s="179"/>
      <c r="AE75" s="179"/>
      <c r="AF75" s="179"/>
      <c r="AG75" s="179"/>
      <c r="AH75" s="179"/>
      <c r="AI75" s="179"/>
      <c r="AJ75" s="62"/>
    </row>
    <row r="76" spans="1:36" ht="45" customHeight="1" x14ac:dyDescent="0.25">
      <c r="A76" s="402"/>
      <c r="B76" s="165" t="s">
        <v>888</v>
      </c>
      <c r="C76" s="179" t="s">
        <v>889</v>
      </c>
      <c r="D76" s="179" t="s">
        <v>890</v>
      </c>
      <c r="E76" s="179" t="s">
        <v>787</v>
      </c>
      <c r="F76" s="348">
        <v>44562</v>
      </c>
      <c r="G76" s="348">
        <v>45474</v>
      </c>
      <c r="H76" s="179" t="s">
        <v>670</v>
      </c>
      <c r="I76" s="179">
        <v>60000</v>
      </c>
      <c r="J76" s="179" t="s">
        <v>1921</v>
      </c>
      <c r="K76" s="179" t="s">
        <v>882</v>
      </c>
      <c r="L76" s="179" t="s">
        <v>882</v>
      </c>
      <c r="M76" s="179"/>
      <c r="N76" s="184"/>
      <c r="O76" s="184" t="s">
        <v>58</v>
      </c>
      <c r="P76" s="184"/>
      <c r="Q76" s="184"/>
      <c r="R76" s="184"/>
      <c r="S76" s="186"/>
      <c r="T76" s="179" t="s">
        <v>2217</v>
      </c>
      <c r="U76" s="179"/>
      <c r="V76" s="179"/>
      <c r="W76" s="179" t="s">
        <v>2087</v>
      </c>
      <c r="X76" s="179"/>
      <c r="Y76" s="179"/>
      <c r="Z76" s="179"/>
      <c r="AA76" s="179"/>
      <c r="AB76" s="179"/>
      <c r="AC76" s="179"/>
      <c r="AD76" s="179"/>
      <c r="AE76" s="179"/>
      <c r="AF76" s="179"/>
      <c r="AG76" s="179"/>
      <c r="AH76" s="179"/>
      <c r="AI76" s="179"/>
      <c r="AJ76" s="62"/>
    </row>
    <row r="77" spans="1:36" ht="45" customHeight="1" x14ac:dyDescent="0.25">
      <c r="A77" s="402"/>
      <c r="B77" s="165" t="s">
        <v>895</v>
      </c>
      <c r="C77" s="179" t="s">
        <v>896</v>
      </c>
      <c r="D77" s="179" t="s">
        <v>1924</v>
      </c>
      <c r="E77" s="179" t="s">
        <v>898</v>
      </c>
      <c r="F77" s="348">
        <v>43678</v>
      </c>
      <c r="G77" s="348">
        <v>45474</v>
      </c>
      <c r="H77" s="179" t="s">
        <v>899</v>
      </c>
      <c r="I77" s="179">
        <v>250000</v>
      </c>
      <c r="J77" s="179" t="s">
        <v>1925</v>
      </c>
      <c r="K77" s="179" t="s">
        <v>901</v>
      </c>
      <c r="L77" s="179" t="s">
        <v>271</v>
      </c>
      <c r="M77" s="179" t="s">
        <v>1926</v>
      </c>
      <c r="N77" s="184"/>
      <c r="O77" s="184"/>
      <c r="P77" s="184"/>
      <c r="Q77" s="184" t="s">
        <v>58</v>
      </c>
      <c r="R77" s="184"/>
      <c r="S77" s="186"/>
      <c r="T77" s="179" t="s">
        <v>2218</v>
      </c>
      <c r="U77" s="179" t="s">
        <v>2219</v>
      </c>
      <c r="V77" s="179"/>
      <c r="W77" s="179" t="s">
        <v>2220</v>
      </c>
      <c r="X77" s="179" t="s">
        <v>2221</v>
      </c>
      <c r="Y77" s="179"/>
      <c r="Z77" s="179"/>
      <c r="AA77" s="179"/>
      <c r="AB77" s="179"/>
      <c r="AC77" s="179"/>
      <c r="AD77" s="179"/>
      <c r="AE77" s="179"/>
      <c r="AF77" s="179"/>
      <c r="AG77" s="179"/>
      <c r="AH77" s="179"/>
      <c r="AI77" s="179"/>
      <c r="AJ77" s="62"/>
    </row>
    <row r="78" spans="1:36" ht="45" customHeight="1" x14ac:dyDescent="0.25">
      <c r="A78" s="402"/>
      <c r="B78" s="165" t="s">
        <v>907</v>
      </c>
      <c r="C78" s="179" t="s">
        <v>908</v>
      </c>
      <c r="D78" s="179" t="s">
        <v>1930</v>
      </c>
      <c r="E78" s="179" t="s">
        <v>909</v>
      </c>
      <c r="F78" s="348">
        <v>43678</v>
      </c>
      <c r="G78" s="348">
        <v>45474</v>
      </c>
      <c r="H78" s="179" t="s">
        <v>910</v>
      </c>
      <c r="I78" s="179">
        <v>1000000</v>
      </c>
      <c r="J78" s="179" t="s">
        <v>2222</v>
      </c>
      <c r="K78" s="179" t="s">
        <v>912</v>
      </c>
      <c r="L78" s="179" t="s">
        <v>71</v>
      </c>
      <c r="M78" s="179" t="s">
        <v>1549</v>
      </c>
      <c r="N78" s="184"/>
      <c r="O78" s="184"/>
      <c r="P78" s="184" t="s">
        <v>58</v>
      </c>
      <c r="Q78" s="184"/>
      <c r="R78" s="184"/>
      <c r="S78" s="186"/>
      <c r="T78" s="179" t="s">
        <v>2223</v>
      </c>
      <c r="U78" s="179"/>
      <c r="V78" s="179"/>
      <c r="W78" s="179" t="s">
        <v>2224</v>
      </c>
      <c r="X78" s="179" t="s">
        <v>2225</v>
      </c>
      <c r="Y78" s="179"/>
      <c r="Z78" s="179"/>
      <c r="AA78" s="179"/>
      <c r="AB78" s="179"/>
      <c r="AC78" s="179"/>
      <c r="AD78" s="179"/>
      <c r="AE78" s="179"/>
      <c r="AF78" s="179"/>
      <c r="AG78" s="179" t="s">
        <v>2226</v>
      </c>
      <c r="AH78" s="179"/>
      <c r="AI78" s="179"/>
      <c r="AJ78" s="62"/>
    </row>
    <row r="79" spans="1:36" s="395" customFormat="1" ht="45" customHeight="1" x14ac:dyDescent="0.25">
      <c r="A79" s="402"/>
      <c r="B79" s="392" t="s">
        <v>918</v>
      </c>
      <c r="C79" s="391" t="s">
        <v>919</v>
      </c>
      <c r="D79" s="391" t="s">
        <v>188</v>
      </c>
      <c r="E79" s="391" t="s">
        <v>920</v>
      </c>
      <c r="F79" s="348">
        <v>43678</v>
      </c>
      <c r="G79" s="348">
        <v>45474</v>
      </c>
      <c r="H79" s="391" t="s">
        <v>1163</v>
      </c>
      <c r="I79" s="391">
        <v>200000</v>
      </c>
      <c r="J79" s="391" t="s">
        <v>1550</v>
      </c>
      <c r="K79" s="391" t="s">
        <v>1935</v>
      </c>
      <c r="L79" s="391" t="s">
        <v>923</v>
      </c>
      <c r="M79" s="391"/>
      <c r="N79" s="393"/>
      <c r="O79" s="393" t="s">
        <v>58</v>
      </c>
      <c r="P79" s="393"/>
      <c r="Q79" s="393"/>
      <c r="R79" s="393"/>
      <c r="S79" s="394"/>
      <c r="T79" s="391" t="s">
        <v>2227</v>
      </c>
      <c r="U79" s="391"/>
      <c r="V79" s="391" t="s">
        <v>564</v>
      </c>
      <c r="W79" s="391" t="s">
        <v>2228</v>
      </c>
      <c r="X79" s="391"/>
      <c r="Y79" s="391"/>
      <c r="Z79" s="391"/>
      <c r="AA79" s="391"/>
      <c r="AB79" s="391"/>
      <c r="AC79" s="391"/>
      <c r="AD79" s="391"/>
      <c r="AE79" s="391"/>
      <c r="AF79" s="391"/>
      <c r="AG79" s="391"/>
      <c r="AH79" s="391"/>
      <c r="AI79" s="391"/>
    </row>
    <row r="80" spans="1:36" ht="45" customHeight="1" x14ac:dyDescent="0.25">
      <c r="A80" s="402"/>
      <c r="B80" s="165" t="s">
        <v>928</v>
      </c>
      <c r="C80" s="179" t="s">
        <v>929</v>
      </c>
      <c r="D80" s="179" t="s">
        <v>930</v>
      </c>
      <c r="E80" s="179" t="s">
        <v>931</v>
      </c>
      <c r="F80" s="348">
        <v>43678</v>
      </c>
      <c r="G80" s="348">
        <v>45474</v>
      </c>
      <c r="H80" s="179" t="s">
        <v>932</v>
      </c>
      <c r="I80" s="179" t="s">
        <v>933</v>
      </c>
      <c r="J80" s="179" t="s">
        <v>1938</v>
      </c>
      <c r="K80" s="179" t="s">
        <v>935</v>
      </c>
      <c r="L80" s="179" t="s">
        <v>271</v>
      </c>
      <c r="M80" s="179"/>
      <c r="N80" s="184"/>
      <c r="O80" s="184"/>
      <c r="P80" s="184"/>
      <c r="Q80" s="184" t="s">
        <v>58</v>
      </c>
      <c r="R80" s="184"/>
      <c r="S80" s="186"/>
      <c r="T80" s="179" t="s">
        <v>2229</v>
      </c>
      <c r="U80" s="179" t="s">
        <v>2230</v>
      </c>
      <c r="V80" s="179"/>
      <c r="W80" s="179" t="s">
        <v>2231</v>
      </c>
      <c r="X80" s="179"/>
      <c r="Y80" s="179"/>
      <c r="Z80" s="179"/>
      <c r="AA80" s="179"/>
      <c r="AB80" s="179"/>
      <c r="AC80" s="179"/>
      <c r="AD80" s="179"/>
      <c r="AE80" s="179"/>
      <c r="AF80" s="179"/>
      <c r="AG80" s="179"/>
      <c r="AH80" s="179"/>
      <c r="AI80" s="179"/>
      <c r="AJ80" s="62"/>
    </row>
    <row r="81" spans="1:36" ht="45" customHeight="1" x14ac:dyDescent="0.25">
      <c r="A81" s="402"/>
      <c r="B81" s="165" t="s">
        <v>940</v>
      </c>
      <c r="C81" s="179" t="s">
        <v>941</v>
      </c>
      <c r="D81" s="179" t="s">
        <v>188</v>
      </c>
      <c r="E81" s="179" t="s">
        <v>942</v>
      </c>
      <c r="F81" s="348">
        <v>43678</v>
      </c>
      <c r="G81" s="348">
        <v>45474</v>
      </c>
      <c r="H81" s="179" t="s">
        <v>575</v>
      </c>
      <c r="I81" s="179">
        <v>500000</v>
      </c>
      <c r="J81" s="179" t="s">
        <v>1559</v>
      </c>
      <c r="K81" s="179" t="s">
        <v>512</v>
      </c>
      <c r="L81" s="179" t="s">
        <v>512</v>
      </c>
      <c r="M81" s="179" t="s">
        <v>1560</v>
      </c>
      <c r="N81" s="184"/>
      <c r="O81" s="184" t="s">
        <v>58</v>
      </c>
      <c r="P81" s="184"/>
      <c r="Q81" s="184"/>
      <c r="R81" s="184"/>
      <c r="S81" s="186"/>
      <c r="T81" s="391" t="s">
        <v>2232</v>
      </c>
      <c r="U81" s="179"/>
      <c r="V81" s="179" t="s">
        <v>2233</v>
      </c>
      <c r="W81" s="179" t="s">
        <v>141</v>
      </c>
      <c r="X81" s="179" t="s">
        <v>2234</v>
      </c>
      <c r="Y81" s="179"/>
      <c r="Z81" s="179"/>
      <c r="AA81" s="179"/>
      <c r="AB81" s="179"/>
      <c r="AC81" s="179"/>
      <c r="AD81" s="179"/>
      <c r="AE81" s="179"/>
      <c r="AF81" s="179"/>
      <c r="AG81" s="179"/>
      <c r="AH81" s="179"/>
      <c r="AI81" s="179"/>
      <c r="AJ81" s="62"/>
    </row>
    <row r="82" spans="1:36" ht="45" customHeight="1" x14ac:dyDescent="0.25">
      <c r="A82" s="402"/>
      <c r="B82" s="165" t="s">
        <v>947</v>
      </c>
      <c r="C82" s="179" t="s">
        <v>2235</v>
      </c>
      <c r="D82" s="179" t="s">
        <v>949</v>
      </c>
      <c r="E82" s="179" t="s">
        <v>950</v>
      </c>
      <c r="F82" s="348">
        <v>44013</v>
      </c>
      <c r="G82" s="348">
        <v>45474</v>
      </c>
      <c r="H82" s="179" t="s">
        <v>479</v>
      </c>
      <c r="I82" s="179">
        <v>300000</v>
      </c>
      <c r="J82" s="179" t="s">
        <v>2236</v>
      </c>
      <c r="K82" s="179" t="s">
        <v>952</v>
      </c>
      <c r="L82" s="179" t="s">
        <v>351</v>
      </c>
      <c r="M82" s="179" t="s">
        <v>953</v>
      </c>
      <c r="N82" s="184"/>
      <c r="O82" s="184"/>
      <c r="P82" s="184"/>
      <c r="Q82" s="184" t="s">
        <v>58</v>
      </c>
      <c r="R82" s="184"/>
      <c r="S82" s="186"/>
      <c r="T82" s="179" t="s">
        <v>2237</v>
      </c>
      <c r="U82" s="179" t="s">
        <v>2238</v>
      </c>
      <c r="V82" s="179"/>
      <c r="W82" s="179" t="s">
        <v>2239</v>
      </c>
      <c r="X82" s="179" t="s">
        <v>2240</v>
      </c>
      <c r="Y82" s="179"/>
      <c r="Z82" s="179"/>
      <c r="AA82" s="179"/>
      <c r="AB82" s="179"/>
      <c r="AC82" s="179"/>
      <c r="AD82" s="179"/>
      <c r="AE82" s="179"/>
      <c r="AF82" s="179"/>
      <c r="AG82" s="179"/>
      <c r="AH82" s="179"/>
      <c r="AI82" s="179"/>
      <c r="AJ82" s="62"/>
    </row>
    <row r="83" spans="1:36" ht="45" customHeight="1" x14ac:dyDescent="0.25">
      <c r="A83" s="402"/>
      <c r="B83" s="165" t="s">
        <v>960</v>
      </c>
      <c r="C83" s="179" t="s">
        <v>2241</v>
      </c>
      <c r="D83" s="179" t="s">
        <v>188</v>
      </c>
      <c r="E83" s="179" t="s">
        <v>962</v>
      </c>
      <c r="F83" s="348">
        <v>43678</v>
      </c>
      <c r="G83" s="348">
        <v>45474</v>
      </c>
      <c r="H83" s="179" t="s">
        <v>1163</v>
      </c>
      <c r="I83" s="179">
        <v>150000</v>
      </c>
      <c r="J83" s="179" t="s">
        <v>1568</v>
      </c>
      <c r="K83" s="179" t="s">
        <v>964</v>
      </c>
      <c r="L83" s="179" t="s">
        <v>1569</v>
      </c>
      <c r="M83" s="179"/>
      <c r="N83" s="184"/>
      <c r="O83" s="184"/>
      <c r="P83" s="184" t="s">
        <v>58</v>
      </c>
      <c r="Q83" s="184"/>
      <c r="R83" s="184"/>
      <c r="S83" s="186"/>
      <c r="T83" s="391" t="s">
        <v>2242</v>
      </c>
      <c r="U83" s="179"/>
      <c r="V83" s="179"/>
      <c r="W83" s="179" t="s">
        <v>2228</v>
      </c>
      <c r="X83" s="179"/>
      <c r="Y83" s="179"/>
      <c r="Z83" s="179"/>
      <c r="AA83" s="179"/>
      <c r="AB83" s="179"/>
      <c r="AC83" s="179"/>
      <c r="AD83" s="179"/>
      <c r="AE83" s="179"/>
      <c r="AF83" s="179"/>
      <c r="AG83" s="179"/>
      <c r="AH83" s="179"/>
      <c r="AI83" s="179"/>
      <c r="AJ83" s="62"/>
    </row>
    <row r="84" spans="1:36" ht="45" customHeight="1" x14ac:dyDescent="0.25">
      <c r="A84" s="402"/>
      <c r="B84" s="165" t="s">
        <v>1041</v>
      </c>
      <c r="C84" s="179" t="s">
        <v>2243</v>
      </c>
      <c r="D84" s="179" t="s">
        <v>188</v>
      </c>
      <c r="E84" s="179" t="s">
        <v>962</v>
      </c>
      <c r="F84" s="348">
        <v>44197</v>
      </c>
      <c r="G84" s="348">
        <v>45474</v>
      </c>
      <c r="H84" s="179" t="s">
        <v>1043</v>
      </c>
      <c r="I84" s="179">
        <v>150000</v>
      </c>
      <c r="J84" s="179" t="s">
        <v>163</v>
      </c>
      <c r="K84" s="179" t="s">
        <v>1044</v>
      </c>
      <c r="L84" s="179" t="s">
        <v>1044</v>
      </c>
      <c r="M84" s="179" t="s">
        <v>1045</v>
      </c>
      <c r="N84" s="184"/>
      <c r="O84" s="184"/>
      <c r="P84" s="184" t="s">
        <v>58</v>
      </c>
      <c r="Q84" s="184"/>
      <c r="R84" s="184"/>
      <c r="S84" s="186"/>
      <c r="T84" s="391" t="s">
        <v>2244</v>
      </c>
      <c r="U84" s="179" t="s">
        <v>2245</v>
      </c>
      <c r="V84" s="179"/>
      <c r="W84" s="179" t="s">
        <v>2228</v>
      </c>
      <c r="X84" s="179"/>
      <c r="Y84" s="179"/>
      <c r="Z84" s="179"/>
      <c r="AA84" s="179"/>
      <c r="AB84" s="179"/>
      <c r="AC84" s="179"/>
      <c r="AD84" s="179"/>
      <c r="AE84" s="179"/>
      <c r="AF84" s="179"/>
      <c r="AG84" s="179"/>
      <c r="AH84" s="179"/>
      <c r="AI84" s="179"/>
      <c r="AJ84" s="62"/>
    </row>
    <row r="85" spans="1:36" ht="45" customHeight="1" x14ac:dyDescent="0.25">
      <c r="A85" s="401" t="s">
        <v>975</v>
      </c>
      <c r="B85" s="165" t="s">
        <v>976</v>
      </c>
      <c r="C85" s="179" t="s">
        <v>977</v>
      </c>
      <c r="D85" s="179" t="s">
        <v>978</v>
      </c>
      <c r="E85" s="179" t="s">
        <v>979</v>
      </c>
      <c r="F85" s="348">
        <v>43678</v>
      </c>
      <c r="G85" s="348">
        <v>45474</v>
      </c>
      <c r="H85" s="179" t="s">
        <v>2246</v>
      </c>
      <c r="I85" s="179">
        <v>6000</v>
      </c>
      <c r="J85" s="179" t="s">
        <v>1574</v>
      </c>
      <c r="K85" s="179" t="s">
        <v>982</v>
      </c>
      <c r="L85" s="179" t="s">
        <v>367</v>
      </c>
      <c r="M85" s="179" t="s">
        <v>1578</v>
      </c>
      <c r="N85" s="184"/>
      <c r="O85" s="184" t="s">
        <v>58</v>
      </c>
      <c r="P85" s="184"/>
      <c r="Q85" s="184"/>
      <c r="R85" s="184"/>
      <c r="S85" s="186"/>
      <c r="T85" s="179" t="s">
        <v>1950</v>
      </c>
      <c r="U85" s="179"/>
      <c r="V85" s="179"/>
      <c r="W85" s="179"/>
      <c r="X85" s="179" t="s">
        <v>2247</v>
      </c>
      <c r="Y85" s="179"/>
      <c r="Z85" s="179"/>
      <c r="AA85" s="179"/>
      <c r="AB85" s="179"/>
      <c r="AC85" s="179"/>
      <c r="AD85" s="179" t="s">
        <v>2248</v>
      </c>
      <c r="AE85" s="179"/>
      <c r="AF85" s="179"/>
      <c r="AG85" s="179"/>
      <c r="AH85" s="179"/>
      <c r="AI85" s="179"/>
      <c r="AJ85" s="62"/>
    </row>
    <row r="86" spans="1:36" ht="45" customHeight="1" x14ac:dyDescent="0.25">
      <c r="A86" s="402"/>
      <c r="B86" s="165" t="s">
        <v>986</v>
      </c>
      <c r="C86" s="179" t="s">
        <v>987</v>
      </c>
      <c r="D86" s="179" t="s">
        <v>1930</v>
      </c>
      <c r="E86" s="179" t="s">
        <v>988</v>
      </c>
      <c r="F86" s="348">
        <v>43678</v>
      </c>
      <c r="G86" s="348">
        <v>45474</v>
      </c>
      <c r="H86" s="179" t="s">
        <v>989</v>
      </c>
      <c r="I86" s="179">
        <v>1000000</v>
      </c>
      <c r="J86" s="179" t="s">
        <v>2249</v>
      </c>
      <c r="K86" s="179" t="s">
        <v>991</v>
      </c>
      <c r="L86" s="179" t="s">
        <v>992</v>
      </c>
      <c r="M86" s="179" t="s">
        <v>516</v>
      </c>
      <c r="N86" s="184"/>
      <c r="O86" s="184"/>
      <c r="P86" s="184"/>
      <c r="Q86" s="184" t="s">
        <v>58</v>
      </c>
      <c r="R86" s="184"/>
      <c r="S86" s="186"/>
      <c r="T86" s="179" t="s">
        <v>2250</v>
      </c>
      <c r="U86" s="179" t="s">
        <v>2251</v>
      </c>
      <c r="V86" s="179"/>
      <c r="W86" s="179" t="s">
        <v>2037</v>
      </c>
      <c r="X86" s="179"/>
      <c r="Y86" s="179"/>
      <c r="Z86" s="179"/>
      <c r="AA86" s="179"/>
      <c r="AB86" s="179"/>
      <c r="AC86" s="179"/>
      <c r="AD86" s="179"/>
      <c r="AE86" s="179"/>
      <c r="AF86" s="179" t="s">
        <v>2252</v>
      </c>
      <c r="AG86" s="179"/>
      <c r="AH86" s="179"/>
      <c r="AI86" s="179"/>
      <c r="AJ86" s="62"/>
    </row>
    <row r="87" spans="1:36" ht="45" customHeight="1" x14ac:dyDescent="0.25">
      <c r="A87" s="402"/>
      <c r="B87" s="165" t="s">
        <v>997</v>
      </c>
      <c r="C87" s="179" t="s">
        <v>1587</v>
      </c>
      <c r="D87" s="179" t="s">
        <v>1956</v>
      </c>
      <c r="E87" s="179" t="s">
        <v>1000</v>
      </c>
      <c r="F87" s="348">
        <v>43678</v>
      </c>
      <c r="G87" s="350">
        <v>45474</v>
      </c>
      <c r="H87" s="179" t="s">
        <v>1815</v>
      </c>
      <c r="I87" s="179">
        <v>600000</v>
      </c>
      <c r="J87" s="179" t="s">
        <v>1585</v>
      </c>
      <c r="K87" s="179" t="s">
        <v>366</v>
      </c>
      <c r="L87" s="179" t="s">
        <v>367</v>
      </c>
      <c r="M87" s="179"/>
      <c r="N87" s="184"/>
      <c r="O87" s="184"/>
      <c r="P87" s="184"/>
      <c r="Q87" s="184" t="s">
        <v>58</v>
      </c>
      <c r="R87" s="184"/>
      <c r="S87" s="186"/>
      <c r="T87" s="179" t="s">
        <v>2253</v>
      </c>
      <c r="U87" s="179"/>
      <c r="V87" s="179"/>
      <c r="W87" s="179" t="s">
        <v>2254</v>
      </c>
      <c r="X87" s="179" t="s">
        <v>2255</v>
      </c>
      <c r="Y87" s="179"/>
      <c r="Z87" s="179"/>
      <c r="AA87" s="179"/>
      <c r="AB87" s="179"/>
      <c r="AC87" s="179"/>
      <c r="AD87" s="179"/>
      <c r="AE87" s="179"/>
      <c r="AF87" s="179"/>
      <c r="AG87" s="179"/>
      <c r="AH87" s="179"/>
      <c r="AI87" s="179"/>
      <c r="AJ87" s="62"/>
    </row>
    <row r="88" spans="1:36" ht="45" customHeight="1" x14ac:dyDescent="0.25">
      <c r="A88" s="401" t="s">
        <v>1957</v>
      </c>
      <c r="B88" s="165" t="s">
        <v>1005</v>
      </c>
      <c r="C88" s="179" t="s">
        <v>1589</v>
      </c>
      <c r="D88" s="179" t="s">
        <v>1958</v>
      </c>
      <c r="E88" s="179" t="s">
        <v>1008</v>
      </c>
      <c r="F88" s="348">
        <v>43678</v>
      </c>
      <c r="G88" s="348">
        <v>45474</v>
      </c>
      <c r="H88" s="179" t="s">
        <v>542</v>
      </c>
      <c r="I88" s="179">
        <v>0</v>
      </c>
      <c r="J88" s="179" t="s">
        <v>1959</v>
      </c>
      <c r="K88" s="179" t="s">
        <v>1010</v>
      </c>
      <c r="L88" s="179" t="s">
        <v>1010</v>
      </c>
      <c r="M88" s="179" t="s">
        <v>1597</v>
      </c>
      <c r="N88" s="184"/>
      <c r="O88" s="184"/>
      <c r="P88" s="184" t="s">
        <v>58</v>
      </c>
      <c r="Q88" s="184"/>
      <c r="R88" s="184"/>
      <c r="S88" s="186"/>
      <c r="T88" s="179" t="s">
        <v>2256</v>
      </c>
      <c r="U88" s="179" t="s">
        <v>2257</v>
      </c>
      <c r="V88" s="179"/>
      <c r="W88" s="179" t="s">
        <v>2114</v>
      </c>
      <c r="X88" s="179"/>
      <c r="Y88" s="179"/>
      <c r="Z88" s="179" t="s">
        <v>2258</v>
      </c>
      <c r="AA88" s="179"/>
      <c r="AB88" s="179"/>
      <c r="AC88" s="179"/>
      <c r="AD88" s="179"/>
      <c r="AE88" s="179"/>
      <c r="AF88" s="179"/>
      <c r="AG88" s="179"/>
      <c r="AH88" s="179"/>
      <c r="AI88" s="179"/>
      <c r="AJ88" s="62"/>
    </row>
    <row r="89" spans="1:36" ht="45" customHeight="1" x14ac:dyDescent="0.25">
      <c r="A89" s="402"/>
      <c r="B89" s="165" t="s">
        <v>1014</v>
      </c>
      <c r="C89" s="179" t="s">
        <v>1015</v>
      </c>
      <c r="D89" s="179" t="s">
        <v>1598</v>
      </c>
      <c r="E89" s="179" t="s">
        <v>1017</v>
      </c>
      <c r="F89" s="351">
        <v>43739</v>
      </c>
      <c r="G89" s="348">
        <v>45474</v>
      </c>
      <c r="H89" s="179" t="s">
        <v>1163</v>
      </c>
      <c r="I89" s="179">
        <v>200000</v>
      </c>
      <c r="J89" s="179" t="s">
        <v>2259</v>
      </c>
      <c r="K89" s="179" t="s">
        <v>351</v>
      </c>
      <c r="L89" s="179" t="s">
        <v>351</v>
      </c>
      <c r="M89" s="179" t="s">
        <v>1605</v>
      </c>
      <c r="N89" s="184"/>
      <c r="O89" s="184"/>
      <c r="P89" s="184" t="s">
        <v>58</v>
      </c>
      <c r="Q89" s="184"/>
      <c r="R89" s="184"/>
      <c r="S89" s="186"/>
      <c r="T89" s="179" t="s">
        <v>2260</v>
      </c>
      <c r="U89" s="179" t="s">
        <v>2261</v>
      </c>
      <c r="V89" s="179" t="s">
        <v>2262</v>
      </c>
      <c r="W89" s="179" t="s">
        <v>2114</v>
      </c>
      <c r="X89" s="179" t="s">
        <v>2263</v>
      </c>
      <c r="Y89" s="179"/>
      <c r="Z89" s="179" t="s">
        <v>2264</v>
      </c>
      <c r="AA89" s="179"/>
      <c r="AB89" s="179"/>
      <c r="AC89" s="179"/>
      <c r="AD89" s="179" t="s">
        <v>2080</v>
      </c>
      <c r="AE89" s="179"/>
      <c r="AF89" s="179"/>
      <c r="AG89" s="179"/>
      <c r="AH89" s="179"/>
      <c r="AI89" s="179"/>
      <c r="AJ89" s="62"/>
    </row>
    <row r="90" spans="1:36" ht="45" customHeight="1" x14ac:dyDescent="0.25">
      <c r="A90" s="402"/>
      <c r="B90" s="165" t="s">
        <v>1026</v>
      </c>
      <c r="C90" s="179" t="s">
        <v>1027</v>
      </c>
      <c r="D90" s="179" t="s">
        <v>1606</v>
      </c>
      <c r="E90" s="179" t="s">
        <v>1029</v>
      </c>
      <c r="F90" s="348">
        <v>43678</v>
      </c>
      <c r="G90" s="348">
        <v>45474</v>
      </c>
      <c r="H90" s="179" t="s">
        <v>1969</v>
      </c>
      <c r="I90" s="179">
        <v>0</v>
      </c>
      <c r="J90" s="179" t="s">
        <v>542</v>
      </c>
      <c r="K90" s="179" t="s">
        <v>1010</v>
      </c>
      <c r="L90" s="179" t="s">
        <v>1010</v>
      </c>
      <c r="M90" s="179" t="s">
        <v>1037</v>
      </c>
      <c r="N90" s="184"/>
      <c r="O90" s="184"/>
      <c r="P90" s="184" t="s">
        <v>58</v>
      </c>
      <c r="Q90" s="184"/>
      <c r="R90" s="184"/>
      <c r="S90" s="186"/>
      <c r="T90" s="391" t="s">
        <v>2265</v>
      </c>
      <c r="U90" s="179"/>
      <c r="V90" s="179"/>
      <c r="W90" s="179" t="s">
        <v>2228</v>
      </c>
      <c r="X90" s="179"/>
      <c r="Y90" s="179"/>
      <c r="Z90" s="179"/>
      <c r="AA90" s="179"/>
      <c r="AB90" s="179"/>
      <c r="AC90" s="179"/>
      <c r="AD90" s="179"/>
      <c r="AE90" s="179"/>
      <c r="AF90" s="179"/>
      <c r="AG90" s="179"/>
      <c r="AH90" s="179"/>
      <c r="AI90" s="179"/>
      <c r="AJ90" s="62"/>
    </row>
    <row r="91" spans="1:36" ht="45" customHeight="1" x14ac:dyDescent="0.25">
      <c r="A91" s="402"/>
      <c r="B91" s="165"/>
      <c r="C91" s="179"/>
      <c r="D91" s="179"/>
      <c r="E91" s="179"/>
      <c r="F91" s="348"/>
      <c r="G91" s="348"/>
      <c r="H91" s="179"/>
      <c r="I91" s="179"/>
      <c r="J91" s="179"/>
      <c r="K91" s="179"/>
      <c r="L91" s="179"/>
      <c r="M91" s="179"/>
      <c r="N91" s="184"/>
      <c r="O91" s="184"/>
      <c r="P91" s="184"/>
      <c r="Q91" s="184"/>
      <c r="R91" s="184"/>
      <c r="S91" s="186"/>
      <c r="T91" s="179"/>
      <c r="U91" s="179"/>
      <c r="V91" s="179"/>
      <c r="W91" s="179"/>
      <c r="X91" s="179"/>
      <c r="Y91" s="179"/>
      <c r="Z91" s="179"/>
      <c r="AA91" s="179"/>
      <c r="AB91" s="179"/>
      <c r="AC91" s="179"/>
      <c r="AD91" s="179"/>
      <c r="AE91" s="179"/>
      <c r="AF91" s="179"/>
      <c r="AG91" s="179"/>
      <c r="AH91" s="179"/>
      <c r="AI91" s="179"/>
      <c r="AJ91" s="62"/>
    </row>
    <row r="92" spans="1:36" ht="45" customHeight="1" x14ac:dyDescent="0.25">
      <c r="AJ92" s="62"/>
    </row>
    <row r="93" spans="1:36" ht="45" customHeight="1" x14ac:dyDescent="0.25">
      <c r="B93" s="187"/>
      <c r="AJ93" s="62"/>
    </row>
    <row r="94" spans="1:36" ht="45" customHeight="1" x14ac:dyDescent="0.25">
      <c r="L94" s="188"/>
      <c r="AJ94" s="62"/>
    </row>
    <row r="95" spans="1:36" ht="45" customHeight="1" thickBot="1" x14ac:dyDescent="0.3">
      <c r="A95" s="181" t="s">
        <v>1038</v>
      </c>
      <c r="B95" s="189"/>
      <c r="C95" s="189"/>
      <c r="D95" s="189"/>
      <c r="E95" s="189"/>
      <c r="F95" s="189"/>
      <c r="G95" s="189"/>
      <c r="H95" s="189"/>
      <c r="I95" s="189"/>
      <c r="J95" s="189"/>
      <c r="K95" s="189"/>
      <c r="L95" s="190"/>
      <c r="M95" s="191"/>
      <c r="AJ95" s="62"/>
    </row>
    <row r="96" spans="1:36" ht="45" customHeight="1" thickBot="1" x14ac:dyDescent="0.3">
      <c r="A96" s="182"/>
      <c r="B96" s="192"/>
      <c r="C96" s="192"/>
      <c r="D96" s="193"/>
      <c r="E96" s="193"/>
      <c r="F96" s="193"/>
      <c r="G96" s="193"/>
      <c r="H96" s="193"/>
      <c r="I96" s="193"/>
      <c r="J96" s="193"/>
      <c r="K96" s="193"/>
      <c r="L96" s="193"/>
      <c r="M96" s="193"/>
      <c r="N96" s="193"/>
      <c r="AJ96" s="62"/>
    </row>
    <row r="97" spans="1:36" ht="45" customHeight="1" thickBot="1" x14ac:dyDescent="0.3">
      <c r="A97" s="183" t="s">
        <v>1039</v>
      </c>
      <c r="B97" s="194"/>
      <c r="C97" s="195">
        <f>COUNTA(C101:C109,C113:C121,C125:C133,C137:C145)</f>
        <v>1</v>
      </c>
      <c r="AJ97" s="62"/>
    </row>
    <row r="98" spans="1:36" ht="45" customHeight="1" x14ac:dyDescent="0.25">
      <c r="AJ98" s="62"/>
    </row>
    <row r="99" spans="1:36" ht="45" customHeight="1" x14ac:dyDescent="0.25">
      <c r="A99" s="399" t="s">
        <v>1040</v>
      </c>
      <c r="B99" s="397" t="s">
        <v>12</v>
      </c>
      <c r="C99" s="397" t="s">
        <v>13</v>
      </c>
      <c r="D99" s="397" t="s">
        <v>14</v>
      </c>
      <c r="E99" s="397" t="s">
        <v>15</v>
      </c>
      <c r="F99" s="397" t="s">
        <v>16</v>
      </c>
      <c r="G99" s="397"/>
      <c r="H99" s="397" t="s">
        <v>17</v>
      </c>
      <c r="I99" s="397" t="s">
        <v>18</v>
      </c>
      <c r="J99" s="396" t="s">
        <v>19</v>
      </c>
      <c r="K99" s="396" t="s">
        <v>20</v>
      </c>
      <c r="L99" s="396"/>
      <c r="M99" s="396" t="s">
        <v>21</v>
      </c>
      <c r="N99" s="196"/>
      <c r="AJ99" s="62"/>
    </row>
    <row r="100" spans="1:36" ht="45" customHeight="1" x14ac:dyDescent="0.25">
      <c r="A100" s="400"/>
      <c r="B100" s="397"/>
      <c r="C100" s="397"/>
      <c r="D100" s="397"/>
      <c r="E100" s="397"/>
      <c r="F100" s="356" t="s">
        <v>44</v>
      </c>
      <c r="G100" s="356" t="s">
        <v>45</v>
      </c>
      <c r="H100" s="397"/>
      <c r="I100" s="397"/>
      <c r="J100" s="396"/>
      <c r="K100" s="105" t="s">
        <v>46</v>
      </c>
      <c r="L100" s="105" t="s">
        <v>47</v>
      </c>
      <c r="M100" s="396"/>
      <c r="AJ100" s="62"/>
    </row>
    <row r="101" spans="1:36" ht="45" customHeight="1" x14ac:dyDescent="0.25">
      <c r="A101" s="165" t="s">
        <v>1957</v>
      </c>
      <c r="B101" s="165" t="s">
        <v>2266</v>
      </c>
      <c r="C101" s="179" t="s">
        <v>2267</v>
      </c>
      <c r="D101" s="179" t="s">
        <v>2268</v>
      </c>
      <c r="E101" s="179"/>
      <c r="F101" s="348">
        <v>45231</v>
      </c>
      <c r="G101" s="348">
        <v>45474</v>
      </c>
      <c r="H101" s="179" t="s">
        <v>899</v>
      </c>
      <c r="I101" s="179">
        <v>200000</v>
      </c>
      <c r="J101" s="184" t="s">
        <v>2269</v>
      </c>
      <c r="K101" s="184" t="s">
        <v>1010</v>
      </c>
      <c r="L101" s="184" t="s">
        <v>1010</v>
      </c>
      <c r="M101" s="184"/>
      <c r="AJ101" s="62"/>
    </row>
    <row r="102" spans="1:36" ht="45" customHeight="1" x14ac:dyDescent="0.25">
      <c r="A102" s="165"/>
      <c r="B102" s="165"/>
      <c r="C102" s="179"/>
      <c r="D102" s="179"/>
      <c r="E102" s="179"/>
      <c r="F102" s="179"/>
      <c r="G102" s="179"/>
      <c r="H102" s="179"/>
      <c r="I102" s="179"/>
      <c r="J102" s="179"/>
      <c r="K102" s="179"/>
      <c r="L102" s="179"/>
      <c r="M102" s="179"/>
      <c r="AJ102" s="62"/>
    </row>
    <row r="103" spans="1:36" ht="45" customHeight="1" x14ac:dyDescent="0.25">
      <c r="A103" s="165"/>
      <c r="B103" s="165"/>
      <c r="C103" s="179"/>
      <c r="D103" s="179"/>
      <c r="E103" s="179"/>
      <c r="F103" s="179"/>
      <c r="G103" s="179"/>
      <c r="H103" s="179"/>
      <c r="I103" s="179"/>
      <c r="J103" s="179"/>
      <c r="K103" s="179"/>
      <c r="L103" s="179"/>
      <c r="M103" s="179"/>
      <c r="AJ103" s="62"/>
    </row>
    <row r="104" spans="1:36" ht="45" customHeight="1" x14ac:dyDescent="0.25">
      <c r="A104" s="165"/>
      <c r="B104" s="165"/>
      <c r="C104" s="179"/>
      <c r="D104" s="179"/>
      <c r="E104" s="179"/>
      <c r="F104" s="179"/>
      <c r="G104" s="179"/>
      <c r="H104" s="179"/>
      <c r="I104" s="179"/>
      <c r="J104" s="179"/>
      <c r="K104" s="179"/>
      <c r="L104" s="179"/>
      <c r="M104" s="179"/>
      <c r="AJ104" s="62"/>
    </row>
    <row r="105" spans="1:36" ht="45" customHeight="1" x14ac:dyDescent="0.25">
      <c r="A105" s="165"/>
      <c r="B105" s="165"/>
      <c r="C105" s="179"/>
      <c r="D105" s="179"/>
      <c r="E105" s="179"/>
      <c r="F105" s="179"/>
      <c r="G105" s="179"/>
      <c r="H105" s="179"/>
      <c r="I105" s="179"/>
      <c r="J105" s="179"/>
      <c r="K105" s="179"/>
      <c r="L105" s="179"/>
      <c r="M105" s="179"/>
      <c r="AJ105" s="62"/>
    </row>
    <row r="106" spans="1:36" ht="45" customHeight="1" x14ac:dyDescent="0.25">
      <c r="A106" s="165"/>
      <c r="B106" s="165"/>
      <c r="C106" s="179"/>
      <c r="D106" s="179"/>
      <c r="E106" s="179"/>
      <c r="F106" s="179"/>
      <c r="G106" s="179"/>
      <c r="H106" s="179"/>
      <c r="I106" s="179"/>
      <c r="J106" s="179"/>
      <c r="K106" s="179"/>
      <c r="L106" s="179"/>
      <c r="M106" s="179"/>
      <c r="AJ106" s="62"/>
    </row>
    <row r="107" spans="1:36" ht="45" customHeight="1" x14ac:dyDescent="0.25">
      <c r="A107" s="165"/>
      <c r="B107" s="165"/>
      <c r="C107" s="179"/>
      <c r="D107" s="179"/>
      <c r="E107" s="179"/>
      <c r="F107" s="179"/>
      <c r="G107" s="179"/>
      <c r="H107" s="179"/>
      <c r="I107" s="179"/>
      <c r="J107" s="179"/>
      <c r="K107" s="179"/>
      <c r="L107" s="179"/>
      <c r="M107" s="179"/>
      <c r="AJ107" s="62"/>
    </row>
    <row r="108" spans="1:36" ht="45" customHeight="1" x14ac:dyDescent="0.25">
      <c r="A108" s="165"/>
      <c r="B108" s="165"/>
      <c r="C108" s="179"/>
      <c r="D108" s="179"/>
      <c r="E108" s="179"/>
      <c r="F108" s="179"/>
      <c r="G108" s="179"/>
      <c r="H108" s="179"/>
      <c r="I108" s="179"/>
      <c r="J108" s="179"/>
      <c r="K108" s="179"/>
      <c r="L108" s="179"/>
      <c r="M108" s="179"/>
      <c r="AJ108" s="62"/>
    </row>
    <row r="109" spans="1:36" ht="45" customHeight="1" x14ac:dyDescent="0.25">
      <c r="A109" s="165"/>
      <c r="B109" s="165"/>
      <c r="C109" s="179"/>
      <c r="D109" s="179"/>
      <c r="E109" s="179"/>
      <c r="F109" s="179"/>
      <c r="G109" s="179"/>
      <c r="H109" s="179"/>
      <c r="I109" s="179"/>
      <c r="J109" s="179"/>
      <c r="K109" s="179"/>
      <c r="L109" s="179"/>
      <c r="M109" s="179"/>
      <c r="AJ109" s="62"/>
    </row>
    <row r="110" spans="1:36" ht="45" customHeight="1" x14ac:dyDescent="0.25">
      <c r="AJ110" s="62"/>
    </row>
    <row r="111" spans="1:36" ht="45" customHeight="1" x14ac:dyDescent="0.25">
      <c r="A111" s="399" t="s">
        <v>1040</v>
      </c>
      <c r="B111" s="397" t="s">
        <v>12</v>
      </c>
      <c r="C111" s="397" t="s">
        <v>13</v>
      </c>
      <c r="D111" s="397" t="s">
        <v>14</v>
      </c>
      <c r="E111" s="397" t="s">
        <v>15</v>
      </c>
      <c r="F111" s="397" t="s">
        <v>16</v>
      </c>
      <c r="G111" s="397"/>
      <c r="H111" s="397" t="s">
        <v>17</v>
      </c>
      <c r="I111" s="397" t="s">
        <v>18</v>
      </c>
      <c r="J111" s="397" t="s">
        <v>19</v>
      </c>
      <c r="K111" s="396" t="s">
        <v>20</v>
      </c>
      <c r="L111" s="396"/>
      <c r="M111" s="397" t="s">
        <v>21</v>
      </c>
      <c r="N111" s="196"/>
      <c r="AJ111" s="62"/>
    </row>
    <row r="112" spans="1:36" ht="45" customHeight="1" x14ac:dyDescent="0.25">
      <c r="A112" s="400"/>
      <c r="B112" s="397"/>
      <c r="C112" s="397"/>
      <c r="D112" s="397"/>
      <c r="E112" s="397"/>
      <c r="F112" s="356" t="s">
        <v>44</v>
      </c>
      <c r="G112" s="356" t="s">
        <v>45</v>
      </c>
      <c r="H112" s="397"/>
      <c r="I112" s="397"/>
      <c r="J112" s="397"/>
      <c r="K112" s="105" t="s">
        <v>46</v>
      </c>
      <c r="L112" s="105" t="s">
        <v>47</v>
      </c>
      <c r="M112" s="397"/>
      <c r="AJ112" s="62"/>
    </row>
    <row r="113" spans="1:36" ht="45" customHeight="1" x14ac:dyDescent="0.25">
      <c r="A113" s="165"/>
      <c r="B113" s="165"/>
      <c r="C113" s="179"/>
      <c r="D113" s="179"/>
      <c r="E113" s="179"/>
      <c r="F113" s="179"/>
      <c r="G113" s="179"/>
      <c r="H113" s="179"/>
      <c r="I113" s="179"/>
      <c r="J113" s="184"/>
      <c r="K113" s="184"/>
      <c r="L113" s="184"/>
      <c r="M113" s="184"/>
      <c r="AJ113" s="62"/>
    </row>
    <row r="114" spans="1:36" ht="45" customHeight="1" x14ac:dyDescent="0.25">
      <c r="A114" s="165"/>
      <c r="B114" s="165"/>
      <c r="C114" s="179"/>
      <c r="D114" s="179"/>
      <c r="E114" s="179"/>
      <c r="F114" s="179"/>
      <c r="G114" s="179"/>
      <c r="H114" s="179"/>
      <c r="I114" s="179"/>
      <c r="J114" s="179"/>
      <c r="K114" s="179"/>
      <c r="L114" s="179"/>
      <c r="M114" s="179"/>
      <c r="AJ114" s="62"/>
    </row>
    <row r="115" spans="1:36" ht="45" customHeight="1" x14ac:dyDescent="0.25">
      <c r="A115" s="165"/>
      <c r="B115" s="165"/>
      <c r="C115" s="179"/>
      <c r="D115" s="179"/>
      <c r="E115" s="179"/>
      <c r="F115" s="179"/>
      <c r="G115" s="179"/>
      <c r="H115" s="179"/>
      <c r="I115" s="179"/>
      <c r="J115" s="179"/>
      <c r="K115" s="179"/>
      <c r="L115" s="179"/>
      <c r="M115" s="179"/>
      <c r="AJ115" s="62"/>
    </row>
    <row r="116" spans="1:36" ht="45" customHeight="1" x14ac:dyDescent="0.25">
      <c r="A116" s="165"/>
      <c r="B116" s="165"/>
      <c r="C116" s="179"/>
      <c r="D116" s="179"/>
      <c r="E116" s="179"/>
      <c r="F116" s="179"/>
      <c r="G116" s="179"/>
      <c r="H116" s="179"/>
      <c r="I116" s="179"/>
      <c r="J116" s="179"/>
      <c r="K116" s="179"/>
      <c r="L116" s="179"/>
      <c r="M116" s="179"/>
      <c r="AJ116" s="62"/>
    </row>
    <row r="117" spans="1:36" ht="45" customHeight="1" x14ac:dyDescent="0.25">
      <c r="A117" s="165"/>
      <c r="B117" s="165"/>
      <c r="C117" s="179"/>
      <c r="D117" s="179"/>
      <c r="E117" s="179"/>
      <c r="F117" s="179"/>
      <c r="G117" s="179"/>
      <c r="H117" s="179"/>
      <c r="I117" s="179"/>
      <c r="J117" s="179"/>
      <c r="K117" s="179"/>
      <c r="L117" s="179"/>
      <c r="M117" s="179"/>
      <c r="AJ117" s="62"/>
    </row>
    <row r="118" spans="1:36" ht="45" customHeight="1" x14ac:dyDescent="0.25">
      <c r="A118" s="165"/>
      <c r="B118" s="165"/>
      <c r="C118" s="179"/>
      <c r="D118" s="179"/>
      <c r="E118" s="179"/>
      <c r="F118" s="179"/>
      <c r="G118" s="179"/>
      <c r="H118" s="179"/>
      <c r="I118" s="179"/>
      <c r="J118" s="179"/>
      <c r="K118" s="179"/>
      <c r="L118" s="179"/>
      <c r="M118" s="179"/>
      <c r="AJ118" s="62"/>
    </row>
    <row r="119" spans="1:36" ht="45" customHeight="1" x14ac:dyDescent="0.25">
      <c r="A119" s="165"/>
      <c r="B119" s="165"/>
      <c r="C119" s="179"/>
      <c r="D119" s="179"/>
      <c r="E119" s="179"/>
      <c r="F119" s="179"/>
      <c r="G119" s="179"/>
      <c r="H119" s="179"/>
      <c r="I119" s="179"/>
      <c r="J119" s="179"/>
      <c r="K119" s="179"/>
      <c r="L119" s="179"/>
      <c r="M119" s="179"/>
      <c r="AJ119" s="62"/>
    </row>
    <row r="120" spans="1:36" ht="45" customHeight="1" x14ac:dyDescent="0.25">
      <c r="A120" s="165"/>
      <c r="B120" s="165"/>
      <c r="C120" s="179"/>
      <c r="D120" s="179"/>
      <c r="E120" s="179"/>
      <c r="F120" s="179"/>
      <c r="G120" s="179"/>
      <c r="H120" s="179"/>
      <c r="I120" s="179"/>
      <c r="J120" s="179"/>
      <c r="K120" s="179"/>
      <c r="L120" s="179"/>
      <c r="M120" s="179"/>
      <c r="AJ120" s="62"/>
    </row>
    <row r="121" spans="1:36" ht="45" customHeight="1" x14ac:dyDescent="0.25">
      <c r="A121" s="165"/>
      <c r="B121" s="165"/>
      <c r="C121" s="179"/>
      <c r="D121" s="179"/>
      <c r="E121" s="179"/>
      <c r="F121" s="179"/>
      <c r="G121" s="179"/>
      <c r="H121" s="179"/>
      <c r="I121" s="179"/>
      <c r="J121" s="179"/>
      <c r="K121" s="179"/>
      <c r="L121" s="179"/>
      <c r="M121" s="179"/>
      <c r="AJ121" s="62"/>
    </row>
    <row r="122" spans="1:36" ht="45" customHeight="1" x14ac:dyDescent="0.25">
      <c r="AJ122" s="62"/>
    </row>
    <row r="123" spans="1:36" ht="45" customHeight="1" x14ac:dyDescent="0.25">
      <c r="A123" s="399" t="s">
        <v>1040</v>
      </c>
      <c r="B123" s="397" t="s">
        <v>12</v>
      </c>
      <c r="C123" s="397" t="s">
        <v>13</v>
      </c>
      <c r="D123" s="397" t="s">
        <v>14</v>
      </c>
      <c r="E123" s="397" t="s">
        <v>15</v>
      </c>
      <c r="F123" s="397" t="s">
        <v>16</v>
      </c>
      <c r="G123" s="397"/>
      <c r="H123" s="397" t="s">
        <v>17</v>
      </c>
      <c r="I123" s="397" t="s">
        <v>18</v>
      </c>
      <c r="J123" s="397" t="s">
        <v>19</v>
      </c>
      <c r="K123" s="396" t="s">
        <v>20</v>
      </c>
      <c r="L123" s="396"/>
      <c r="M123" s="397" t="s">
        <v>21</v>
      </c>
      <c r="N123" s="196"/>
      <c r="AJ123" s="62"/>
    </row>
    <row r="124" spans="1:36" ht="45" customHeight="1" x14ac:dyDescent="0.25">
      <c r="A124" s="400"/>
      <c r="B124" s="397"/>
      <c r="C124" s="397"/>
      <c r="D124" s="397"/>
      <c r="E124" s="397"/>
      <c r="F124" s="356" t="s">
        <v>44</v>
      </c>
      <c r="G124" s="356" t="s">
        <v>45</v>
      </c>
      <c r="H124" s="397"/>
      <c r="I124" s="397"/>
      <c r="J124" s="397"/>
      <c r="K124" s="105" t="s">
        <v>46</v>
      </c>
      <c r="L124" s="105" t="s">
        <v>47</v>
      </c>
      <c r="M124" s="397"/>
      <c r="AJ124" s="62"/>
    </row>
    <row r="125" spans="1:36" ht="45" customHeight="1" x14ac:dyDescent="0.25">
      <c r="A125" s="165"/>
      <c r="B125" s="165"/>
      <c r="C125" s="179"/>
      <c r="D125" s="179"/>
      <c r="E125" s="179"/>
      <c r="F125" s="179"/>
      <c r="G125" s="179"/>
      <c r="H125" s="179"/>
      <c r="I125" s="179"/>
      <c r="J125" s="184"/>
      <c r="K125" s="184"/>
      <c r="L125" s="184"/>
      <c r="M125" s="184"/>
      <c r="AJ125" s="62"/>
    </row>
    <row r="126" spans="1:36" ht="45" customHeight="1" x14ac:dyDescent="0.25">
      <c r="A126" s="165"/>
      <c r="B126" s="165"/>
      <c r="C126" s="179"/>
      <c r="D126" s="179"/>
      <c r="E126" s="179"/>
      <c r="F126" s="179"/>
      <c r="G126" s="179"/>
      <c r="H126" s="179"/>
      <c r="I126" s="179"/>
      <c r="J126" s="179"/>
      <c r="K126" s="179"/>
      <c r="L126" s="179"/>
      <c r="M126" s="179"/>
      <c r="AJ126" s="62"/>
    </row>
    <row r="127" spans="1:36" ht="45" customHeight="1" x14ac:dyDescent="0.25">
      <c r="A127" s="165"/>
      <c r="B127" s="165"/>
      <c r="C127" s="179"/>
      <c r="D127" s="179"/>
      <c r="E127" s="179"/>
      <c r="F127" s="179"/>
      <c r="G127" s="179"/>
      <c r="H127" s="179"/>
      <c r="I127" s="179"/>
      <c r="J127" s="179"/>
      <c r="K127" s="179"/>
      <c r="L127" s="179"/>
      <c r="M127" s="179"/>
      <c r="AJ127" s="62"/>
    </row>
    <row r="128" spans="1:36" ht="45" customHeight="1" x14ac:dyDescent="0.25">
      <c r="A128" s="165"/>
      <c r="B128" s="165"/>
      <c r="C128" s="179"/>
      <c r="D128" s="179"/>
      <c r="E128" s="179"/>
      <c r="F128" s="179"/>
      <c r="G128" s="179"/>
      <c r="H128" s="179"/>
      <c r="I128" s="179"/>
      <c r="J128" s="179"/>
      <c r="K128" s="179"/>
      <c r="L128" s="179"/>
      <c r="M128" s="179"/>
      <c r="AJ128" s="62"/>
    </row>
    <row r="129" spans="1:36" ht="45" customHeight="1" x14ac:dyDescent="0.25">
      <c r="A129" s="165"/>
      <c r="B129" s="165"/>
      <c r="C129" s="179"/>
      <c r="D129" s="179"/>
      <c r="E129" s="179"/>
      <c r="F129" s="179"/>
      <c r="G129" s="179"/>
      <c r="H129" s="179"/>
      <c r="I129" s="179"/>
      <c r="J129" s="179"/>
      <c r="K129" s="179"/>
      <c r="L129" s="179"/>
      <c r="M129" s="179"/>
      <c r="AJ129" s="62"/>
    </row>
    <row r="130" spans="1:36" ht="45" customHeight="1" x14ac:dyDescent="0.25">
      <c r="A130" s="165"/>
      <c r="B130" s="165"/>
      <c r="C130" s="179"/>
      <c r="D130" s="179"/>
      <c r="E130" s="179"/>
      <c r="F130" s="179"/>
      <c r="G130" s="179"/>
      <c r="H130" s="179"/>
      <c r="I130" s="179"/>
      <c r="J130" s="179"/>
      <c r="K130" s="179"/>
      <c r="L130" s="179"/>
      <c r="M130" s="179"/>
      <c r="AJ130" s="62"/>
    </row>
    <row r="131" spans="1:36" ht="45" customHeight="1" x14ac:dyDescent="0.25">
      <c r="A131" s="165"/>
      <c r="B131" s="165"/>
      <c r="C131" s="179"/>
      <c r="D131" s="179"/>
      <c r="E131" s="179"/>
      <c r="F131" s="179"/>
      <c r="G131" s="179"/>
      <c r="H131" s="179"/>
      <c r="I131" s="179"/>
      <c r="J131" s="179"/>
      <c r="K131" s="179"/>
      <c r="L131" s="179"/>
      <c r="M131" s="179"/>
      <c r="AJ131" s="62"/>
    </row>
    <row r="132" spans="1:36" ht="45" customHeight="1" x14ac:dyDescent="0.25">
      <c r="A132" s="165"/>
      <c r="B132" s="165"/>
      <c r="C132" s="179"/>
      <c r="D132" s="179"/>
      <c r="E132" s="179"/>
      <c r="F132" s="179"/>
      <c r="G132" s="179"/>
      <c r="H132" s="179"/>
      <c r="I132" s="179"/>
      <c r="J132" s="179"/>
      <c r="K132" s="179"/>
      <c r="L132" s="179"/>
      <c r="M132" s="179"/>
      <c r="AJ132" s="62"/>
    </row>
    <row r="133" spans="1:36" ht="45" customHeight="1" x14ac:dyDescent="0.25">
      <c r="A133" s="165"/>
      <c r="B133" s="165"/>
      <c r="C133" s="179"/>
      <c r="D133" s="179"/>
      <c r="E133" s="179"/>
      <c r="F133" s="179"/>
      <c r="G133" s="179"/>
      <c r="H133" s="179"/>
      <c r="I133" s="179"/>
      <c r="J133" s="179"/>
      <c r="K133" s="179"/>
      <c r="L133" s="179"/>
      <c r="M133" s="179"/>
      <c r="AJ133" s="62"/>
    </row>
    <row r="134" spans="1:36" ht="45" customHeight="1" x14ac:dyDescent="0.25">
      <c r="AJ134" s="62"/>
    </row>
    <row r="135" spans="1:36" ht="45" customHeight="1" x14ac:dyDescent="0.25">
      <c r="A135" s="398" t="s">
        <v>1047</v>
      </c>
      <c r="B135" s="397" t="s">
        <v>12</v>
      </c>
      <c r="C135" s="397" t="s">
        <v>13</v>
      </c>
      <c r="D135" s="397" t="s">
        <v>14</v>
      </c>
      <c r="E135" s="397" t="s">
        <v>15</v>
      </c>
      <c r="F135" s="397" t="s">
        <v>16</v>
      </c>
      <c r="G135" s="397"/>
      <c r="H135" s="397" t="s">
        <v>17</v>
      </c>
      <c r="I135" s="397" t="s">
        <v>18</v>
      </c>
      <c r="J135" s="397" t="s">
        <v>19</v>
      </c>
      <c r="K135" s="396" t="s">
        <v>20</v>
      </c>
      <c r="L135" s="396"/>
      <c r="M135" s="397" t="s">
        <v>21</v>
      </c>
      <c r="N135" s="196"/>
      <c r="AJ135" s="62"/>
    </row>
    <row r="136" spans="1:36" ht="45" customHeight="1" x14ac:dyDescent="0.25">
      <c r="A136" s="398"/>
      <c r="B136" s="397"/>
      <c r="C136" s="397"/>
      <c r="D136" s="397"/>
      <c r="E136" s="397"/>
      <c r="F136" s="356" t="s">
        <v>44</v>
      </c>
      <c r="G136" s="356" t="s">
        <v>45</v>
      </c>
      <c r="H136" s="397"/>
      <c r="I136" s="397"/>
      <c r="J136" s="397"/>
      <c r="K136" s="105" t="s">
        <v>46</v>
      </c>
      <c r="L136" s="105" t="s">
        <v>47</v>
      </c>
      <c r="M136" s="397"/>
      <c r="AJ136" s="62"/>
    </row>
    <row r="137" spans="1:36" ht="45" customHeight="1" x14ac:dyDescent="0.25">
      <c r="A137" s="165"/>
      <c r="B137" s="165"/>
      <c r="C137" s="179"/>
      <c r="D137" s="179"/>
      <c r="E137" s="179"/>
      <c r="F137" s="179"/>
      <c r="G137" s="179"/>
      <c r="H137" s="179"/>
      <c r="I137" s="179"/>
      <c r="J137" s="184"/>
      <c r="K137" s="184"/>
      <c r="L137" s="184"/>
      <c r="M137" s="184"/>
      <c r="AJ137" s="62"/>
    </row>
    <row r="138" spans="1:36" ht="45" customHeight="1" x14ac:dyDescent="0.25">
      <c r="A138" s="165"/>
      <c r="B138" s="165"/>
      <c r="C138" s="179"/>
      <c r="D138" s="179"/>
      <c r="E138" s="179"/>
      <c r="F138" s="179"/>
      <c r="G138" s="179"/>
      <c r="H138" s="179"/>
      <c r="I138" s="179"/>
      <c r="J138" s="179"/>
      <c r="K138" s="179"/>
      <c r="L138" s="179"/>
      <c r="M138" s="179"/>
      <c r="AJ138" s="62"/>
    </row>
    <row r="139" spans="1:36" ht="45" customHeight="1" x14ac:dyDescent="0.25">
      <c r="A139" s="165"/>
      <c r="B139" s="165"/>
      <c r="C139" s="179"/>
      <c r="D139" s="179"/>
      <c r="E139" s="179"/>
      <c r="F139" s="179"/>
      <c r="G139" s="179"/>
      <c r="H139" s="179"/>
      <c r="I139" s="179"/>
      <c r="J139" s="179"/>
      <c r="K139" s="179"/>
      <c r="L139" s="179"/>
      <c r="M139" s="179"/>
      <c r="AJ139" s="62"/>
    </row>
    <row r="140" spans="1:36" ht="45" customHeight="1" x14ac:dyDescent="0.25">
      <c r="A140" s="165"/>
      <c r="B140" s="165"/>
      <c r="C140" s="179"/>
      <c r="D140" s="179"/>
      <c r="E140" s="179"/>
      <c r="F140" s="179"/>
      <c r="G140" s="179"/>
      <c r="H140" s="179"/>
      <c r="I140" s="179"/>
      <c r="J140" s="179"/>
      <c r="K140" s="179"/>
      <c r="L140" s="179"/>
      <c r="M140" s="179"/>
      <c r="AJ140" s="62"/>
    </row>
    <row r="141" spans="1:36" ht="45" customHeight="1" x14ac:dyDescent="0.25">
      <c r="A141" s="165"/>
      <c r="B141" s="165"/>
      <c r="C141" s="179"/>
      <c r="D141" s="179"/>
      <c r="E141" s="179"/>
      <c r="F141" s="179"/>
      <c r="G141" s="179"/>
      <c r="H141" s="179"/>
      <c r="I141" s="179"/>
      <c r="J141" s="179"/>
      <c r="K141" s="179"/>
      <c r="L141" s="179"/>
      <c r="M141" s="179"/>
      <c r="AJ141" s="62"/>
    </row>
    <row r="142" spans="1:36" ht="45" customHeight="1" x14ac:dyDescent="0.25">
      <c r="A142" s="165"/>
      <c r="B142" s="165"/>
      <c r="C142" s="179"/>
      <c r="D142" s="179"/>
      <c r="E142" s="179"/>
      <c r="F142" s="179"/>
      <c r="G142" s="179"/>
      <c r="H142" s="179"/>
      <c r="I142" s="179"/>
      <c r="J142" s="179"/>
      <c r="K142" s="179"/>
      <c r="L142" s="179"/>
      <c r="M142" s="179"/>
      <c r="AJ142" s="62"/>
    </row>
    <row r="143" spans="1:36" ht="45" customHeight="1" x14ac:dyDescent="0.25">
      <c r="A143" s="165"/>
      <c r="B143" s="165"/>
      <c r="C143" s="179"/>
      <c r="D143" s="179"/>
      <c r="E143" s="179"/>
      <c r="F143" s="179"/>
      <c r="G143" s="179"/>
      <c r="H143" s="179"/>
      <c r="I143" s="179"/>
      <c r="J143" s="179"/>
      <c r="K143" s="179"/>
      <c r="L143" s="179"/>
      <c r="M143" s="179"/>
      <c r="AJ143" s="62"/>
    </row>
    <row r="144" spans="1:36" ht="45" customHeight="1" x14ac:dyDescent="0.25">
      <c r="A144" s="165"/>
      <c r="B144" s="165"/>
      <c r="C144" s="179"/>
      <c r="D144" s="179"/>
      <c r="E144" s="179"/>
      <c r="F144" s="179"/>
      <c r="G144" s="179"/>
      <c r="H144" s="179"/>
      <c r="I144" s="179"/>
      <c r="J144" s="179"/>
      <c r="K144" s="179"/>
      <c r="L144" s="179"/>
      <c r="M144" s="179"/>
      <c r="AJ144" s="62"/>
    </row>
    <row r="145" spans="1:36" ht="45" customHeight="1" x14ac:dyDescent="0.25">
      <c r="A145" s="165"/>
      <c r="B145" s="165"/>
      <c r="C145" s="179"/>
      <c r="D145" s="179"/>
      <c r="E145" s="179"/>
      <c r="F145" s="179"/>
      <c r="G145" s="179"/>
      <c r="H145" s="179"/>
      <c r="I145" s="179"/>
      <c r="J145" s="179"/>
      <c r="K145" s="179"/>
      <c r="L145" s="179"/>
      <c r="M145" s="179"/>
      <c r="AJ145" s="62"/>
    </row>
    <row r="146" spans="1:36" ht="45" customHeight="1" x14ac:dyDescent="0.25">
      <c r="A146" s="62"/>
      <c r="B146" s="62"/>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row>
    <row r="147" spans="1:36" ht="45" customHeight="1" x14ac:dyDescent="0.25">
      <c r="A147" s="62"/>
      <c r="B147" s="62"/>
      <c r="C147" s="62"/>
      <c r="D147" s="62"/>
      <c r="E147" s="62"/>
      <c r="F147" s="62"/>
      <c r="G147" s="62"/>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row>
  </sheetData>
  <sheetProtection sheet="1" objects="1" scenarios="1"/>
  <mergeCells count="61">
    <mergeCell ref="A85:A87"/>
    <mergeCell ref="A11:A26"/>
    <mergeCell ref="A27:A29"/>
    <mergeCell ref="A30:A42"/>
    <mergeCell ref="A1:AI1"/>
    <mergeCell ref="A2:AI2"/>
    <mergeCell ref="B4:G4"/>
    <mergeCell ref="B6:C6"/>
    <mergeCell ref="A8:M8"/>
    <mergeCell ref="N8:X8"/>
    <mergeCell ref="Y8:AI8"/>
    <mergeCell ref="A43:A48"/>
    <mergeCell ref="A49:A53"/>
    <mergeCell ref="A54:A61"/>
    <mergeCell ref="A62:A70"/>
    <mergeCell ref="A71:A84"/>
    <mergeCell ref="K99:L99"/>
    <mergeCell ref="M99:M100"/>
    <mergeCell ref="A88:A91"/>
    <mergeCell ref="A99:A100"/>
    <mergeCell ref="B99:B100"/>
    <mergeCell ref="C99:C100"/>
    <mergeCell ref="D99:D100"/>
    <mergeCell ref="E99:E100"/>
    <mergeCell ref="F111:G111"/>
    <mergeCell ref="F99:G99"/>
    <mergeCell ref="H99:H100"/>
    <mergeCell ref="I99:I100"/>
    <mergeCell ref="J99:J100"/>
    <mergeCell ref="A111:A112"/>
    <mergeCell ref="B111:B112"/>
    <mergeCell ref="C111:C112"/>
    <mergeCell ref="D111:D112"/>
    <mergeCell ref="E111:E112"/>
    <mergeCell ref="A123:A124"/>
    <mergeCell ref="B123:B124"/>
    <mergeCell ref="C123:C124"/>
    <mergeCell ref="D123:D124"/>
    <mergeCell ref="E123:E124"/>
    <mergeCell ref="K123:L123"/>
    <mergeCell ref="M123:M124"/>
    <mergeCell ref="H111:H112"/>
    <mergeCell ref="I111:I112"/>
    <mergeCell ref="J111:J112"/>
    <mergeCell ref="K111:L111"/>
    <mergeCell ref="M111:M112"/>
    <mergeCell ref="F123:G123"/>
    <mergeCell ref="H123:H124"/>
    <mergeCell ref="I123:I124"/>
    <mergeCell ref="J123:J124"/>
    <mergeCell ref="H135:H136"/>
    <mergeCell ref="I135:I136"/>
    <mergeCell ref="J135:J136"/>
    <mergeCell ref="K135:L135"/>
    <mergeCell ref="M135:M136"/>
    <mergeCell ref="A135:A136"/>
    <mergeCell ref="B135:B136"/>
    <mergeCell ref="C135:C136"/>
    <mergeCell ref="D135:D136"/>
    <mergeCell ref="E135:E136"/>
    <mergeCell ref="F135:G135"/>
  </mergeCells>
  <conditionalFormatting sqref="N11:N91">
    <cfRule type="cellIs" dxfId="14" priority="8" stopIfTrue="1" operator="equal">
      <formula>"x"</formula>
    </cfRule>
  </conditionalFormatting>
  <conditionalFormatting sqref="O11:O91">
    <cfRule type="cellIs" dxfId="13" priority="7" operator="equal">
      <formula>"x"</formula>
    </cfRule>
  </conditionalFormatting>
  <conditionalFormatting sqref="P11:P91">
    <cfRule type="cellIs" dxfId="12" priority="6" operator="equal">
      <formula>"x"</formula>
    </cfRule>
  </conditionalFormatting>
  <conditionalFormatting sqref="Q11:Q91">
    <cfRule type="cellIs" dxfId="11" priority="5" stopIfTrue="1" operator="equal">
      <formula>"x"</formula>
    </cfRule>
  </conditionalFormatting>
  <conditionalFormatting sqref="R11:R91">
    <cfRule type="cellIs" dxfId="10" priority="4" operator="equal">
      <formula>"x"</formula>
    </cfRule>
  </conditionalFormatting>
  <conditionalFormatting sqref="S11:S91">
    <cfRule type="cellIs" dxfId="9" priority="1" stopIfTrue="1" operator="equal">
      <formula>$AN$7</formula>
    </cfRule>
    <cfRule type="cellIs" dxfId="8" priority="2" stopIfTrue="1" operator="equal">
      <formula>$AN$6</formula>
    </cfRule>
  </conditionalFormatting>
  <conditionalFormatting sqref="S91">
    <cfRule type="cellIs" dxfId="7" priority="3" stopIfTrue="1" operator="equal">
      <formula>"x"</formula>
    </cfRule>
  </conditionalFormatting>
  <conditionalFormatting sqref="AN6:AN7">
    <cfRule type="cellIs" dxfId="6" priority="9" stopIfTrue="1" operator="equal">
      <formula>$AN$6</formula>
    </cfRule>
  </conditionalFormatting>
  <dataValidations count="1">
    <dataValidation type="list" allowBlank="1" showInputMessage="1" showErrorMessage="1" sqref="S11:S91" xr:uid="{1C78C93D-815F-4416-A395-ADBAC9AA88FC}">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43"/>
  <sheetViews>
    <sheetView showGridLines="0" zoomScale="70" zoomScaleNormal="70" zoomScalePageLayoutView="70" workbookViewId="0">
      <selection activeCell="AG23" sqref="AG23"/>
    </sheetView>
  </sheetViews>
  <sheetFormatPr defaultColWidth="8.7109375" defaultRowHeight="15" x14ac:dyDescent="0.25"/>
  <cols>
    <col min="1" max="1" width="2.7109375" customWidth="1"/>
    <col min="2" max="2" width="3.71093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7109375" customWidth="1"/>
    <col min="26" max="26" width="0" hidden="1" customWidth="1"/>
    <col min="27" max="28" width="4.140625" hidden="1" customWidth="1"/>
    <col min="29" max="29" width="4.140625" customWidth="1"/>
  </cols>
  <sheetData>
    <row r="1" spans="1:28" x14ac:dyDescent="0.25">
      <c r="A1" s="11"/>
      <c r="B1" s="481" t="s">
        <v>0</v>
      </c>
      <c r="C1" s="481"/>
      <c r="D1" s="481"/>
      <c r="E1" s="481"/>
      <c r="F1" s="481"/>
      <c r="G1" s="481"/>
      <c r="H1" s="481"/>
      <c r="I1" s="481"/>
      <c r="J1" s="481"/>
      <c r="K1" s="481"/>
      <c r="L1" s="481"/>
      <c r="M1" s="481"/>
      <c r="N1" s="481"/>
      <c r="O1" s="481"/>
      <c r="P1" s="481"/>
      <c r="Q1" s="481"/>
      <c r="R1" s="481"/>
      <c r="S1" s="481"/>
      <c r="T1" s="481"/>
      <c r="U1" s="481"/>
      <c r="V1" s="481"/>
      <c r="W1" s="481"/>
      <c r="X1" s="11"/>
    </row>
    <row r="2" spans="1:28" s="15" customFormat="1" ht="21" customHeight="1" x14ac:dyDescent="0.25">
      <c r="A2" s="16"/>
      <c r="B2" s="481"/>
      <c r="C2" s="481"/>
      <c r="D2" s="481"/>
      <c r="E2" s="481"/>
      <c r="F2" s="481"/>
      <c r="G2" s="481"/>
      <c r="H2" s="481"/>
      <c r="I2" s="481"/>
      <c r="J2" s="481"/>
      <c r="K2" s="481"/>
      <c r="L2" s="481"/>
      <c r="M2" s="481"/>
      <c r="N2" s="481"/>
      <c r="O2" s="481"/>
      <c r="P2" s="481"/>
      <c r="Q2" s="481"/>
      <c r="R2" s="481"/>
      <c r="S2" s="481"/>
      <c r="T2" s="481"/>
      <c r="U2" s="481"/>
      <c r="V2" s="481"/>
      <c r="W2" s="481"/>
      <c r="X2" s="16"/>
    </row>
    <row r="3" spans="1:28" ht="33.75" customHeight="1" x14ac:dyDescent="0.35">
      <c r="A3" s="11"/>
      <c r="B3" s="487" t="str">
        <f>'Monitoria Anual - 4'!A2</f>
        <v>Plano de Ação Nacional para Conservação de Cetáceos Marinhos Ameaçados de Extinção - PAN Cetáceos Marinhos</v>
      </c>
      <c r="C3" s="487"/>
      <c r="D3" s="487"/>
      <c r="E3" s="487"/>
      <c r="F3" s="487"/>
      <c r="G3" s="487"/>
      <c r="H3" s="487"/>
      <c r="I3" s="487"/>
      <c r="J3" s="487"/>
      <c r="K3" s="487"/>
      <c r="L3" s="487"/>
      <c r="M3" s="487"/>
      <c r="N3" s="487"/>
      <c r="O3" s="487"/>
      <c r="P3" s="487"/>
      <c r="Q3" s="487"/>
      <c r="R3" s="487"/>
      <c r="S3" s="487"/>
      <c r="T3" s="487"/>
      <c r="U3" s="487"/>
      <c r="V3" s="487"/>
      <c r="W3" s="487"/>
      <c r="X3" s="11"/>
    </row>
    <row r="4" spans="1:28" x14ac:dyDescent="0.25">
      <c r="A4" s="11"/>
      <c r="J4" s="12"/>
      <c r="K4" s="12"/>
      <c r="L4" s="12"/>
      <c r="M4" s="12"/>
      <c r="N4" s="12"/>
      <c r="O4" s="12"/>
      <c r="X4" s="11"/>
    </row>
    <row r="5" spans="1:28" s="2" customFormat="1" ht="45" customHeight="1" x14ac:dyDescent="0.25">
      <c r="A5" s="18"/>
      <c r="B5" s="492" t="s">
        <v>1048</v>
      </c>
      <c r="C5" s="492"/>
      <c r="D5" s="407" t="str">
        <f>'Monitoria Anual - 4'!B4</f>
        <v>Melhorar o estado de conservação de cetáceos marinhos, mitigando os impactos antrópicos e minimizando as ameaças</v>
      </c>
      <c r="E5" s="407"/>
      <c r="F5" s="407"/>
      <c r="G5" s="407"/>
      <c r="H5" s="407"/>
      <c r="I5" s="407"/>
      <c r="J5" s="407"/>
      <c r="K5" s="407"/>
      <c r="L5" s="407"/>
      <c r="M5" s="408"/>
      <c r="N5" s="13"/>
      <c r="O5" s="13"/>
      <c r="P5" s="13"/>
      <c r="Q5" s="13"/>
      <c r="R5" s="13"/>
      <c r="X5" s="18"/>
    </row>
    <row r="6" spans="1:28" x14ac:dyDescent="0.25">
      <c r="A6" s="11"/>
      <c r="J6" s="12"/>
      <c r="K6" s="12"/>
      <c r="L6" s="12"/>
      <c r="M6" s="12"/>
      <c r="N6" s="12"/>
      <c r="O6" s="12"/>
      <c r="X6" s="11"/>
    </row>
    <row r="7" spans="1:28" ht="26.25" customHeight="1" x14ac:dyDescent="0.25">
      <c r="A7" s="11"/>
      <c r="B7" s="492" t="s">
        <v>4</v>
      </c>
      <c r="C7" s="492"/>
      <c r="D7" s="482" t="str">
        <f>'Monitoria Anual - 4'!B6</f>
        <v>06/11/2023 - 10/11/2023 (virtual)</v>
      </c>
      <c r="E7" s="482"/>
      <c r="F7" s="482"/>
      <c r="G7" s="483"/>
      <c r="H7" s="2"/>
      <c r="I7" s="14"/>
      <c r="J7" s="12"/>
      <c r="K7" s="12"/>
      <c r="L7" s="12"/>
      <c r="M7" s="12"/>
      <c r="N7" s="12"/>
      <c r="O7" s="12"/>
      <c r="X7" s="11"/>
    </row>
    <row r="8" spans="1:28" x14ac:dyDescent="0.25">
      <c r="A8" s="11"/>
      <c r="X8" s="11"/>
    </row>
    <row r="9" spans="1:28" ht="31.5" customHeight="1" x14ac:dyDescent="0.25">
      <c r="A9" s="11"/>
      <c r="B9" s="481" t="s">
        <v>1049</v>
      </c>
      <c r="C9" s="481"/>
      <c r="D9" s="481"/>
      <c r="E9" s="481"/>
      <c r="F9" s="481"/>
      <c r="G9" s="481"/>
      <c r="H9" s="481"/>
      <c r="I9" s="481"/>
      <c r="J9" s="481"/>
      <c r="K9" s="481"/>
      <c r="L9" s="481"/>
      <c r="M9" s="481"/>
      <c r="N9" s="481"/>
      <c r="O9" s="481"/>
      <c r="P9" s="481"/>
      <c r="Q9" s="481"/>
      <c r="R9" s="481"/>
      <c r="S9" s="481"/>
      <c r="T9" s="481"/>
      <c r="U9" s="481"/>
      <c r="V9" s="481"/>
      <c r="W9" s="481"/>
      <c r="X9" s="11"/>
    </row>
    <row r="10" spans="1:28" x14ac:dyDescent="0.25">
      <c r="A10" s="11"/>
      <c r="G10" s="10"/>
      <c r="H10" s="10"/>
      <c r="I10" s="10"/>
      <c r="X10" s="11"/>
    </row>
    <row r="11" spans="1:28" ht="15.75" x14ac:dyDescent="0.25">
      <c r="A11" s="11"/>
      <c r="B11" s="482" t="s">
        <v>1050</v>
      </c>
      <c r="C11" s="483"/>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488"/>
      <c r="G12" s="488"/>
      <c r="H12" s="72"/>
      <c r="X12" s="11"/>
    </row>
    <row r="13" spans="1:28" ht="33.75" customHeight="1" thickBot="1" x14ac:dyDescent="0.3">
      <c r="A13" s="11"/>
      <c r="C13" s="489" t="s">
        <v>1051</v>
      </c>
      <c r="D13" s="490"/>
      <c r="E13" s="490"/>
      <c r="F13" s="490"/>
      <c r="G13" s="491"/>
      <c r="H13" s="3"/>
      <c r="X13" s="11"/>
    </row>
    <row r="14" spans="1:28" s="2" customFormat="1" ht="34.5" customHeight="1" thickBot="1" x14ac:dyDescent="0.3">
      <c r="A14" s="18"/>
      <c r="C14" s="26" t="s">
        <v>1052</v>
      </c>
      <c r="D14" s="7" t="s">
        <v>1053</v>
      </c>
      <c r="E14" s="8" t="s">
        <v>1054</v>
      </c>
      <c r="F14" s="7" t="s">
        <v>1055</v>
      </c>
      <c r="G14" s="9" t="s">
        <v>1054</v>
      </c>
      <c r="H14" s="6"/>
      <c r="X14" s="18"/>
    </row>
    <row r="15" spans="1:28" ht="15.75" x14ac:dyDescent="0.25">
      <c r="A15" s="11"/>
      <c r="C15" s="87" t="s">
        <v>1056</v>
      </c>
      <c r="D15" s="97"/>
      <c r="E15" s="98"/>
      <c r="F15" s="94">
        <f>COUNTA('Monitoria Anual - 4'!S11:S930)</f>
        <v>1</v>
      </c>
      <c r="G15" s="27">
        <f t="shared" ref="G15:G21" si="0">F15/$F$22</f>
        <v>1.2500000000000001E-2</v>
      </c>
      <c r="H15" s="4"/>
      <c r="X15" s="11"/>
    </row>
    <row r="16" spans="1:28" ht="15.75" x14ac:dyDescent="0.25">
      <c r="A16" s="11"/>
      <c r="C16" s="88" t="s">
        <v>1057</v>
      </c>
      <c r="D16" s="99">
        <f>COUNTA('Monitoria Anual - 4'!N11:N930)</f>
        <v>0</v>
      </c>
      <c r="E16" s="29">
        <f>D16/$D$22</f>
        <v>0</v>
      </c>
      <c r="F16" s="95">
        <f>D16-AB16</f>
        <v>0</v>
      </c>
      <c r="G16" s="29">
        <f t="shared" si="0"/>
        <v>0</v>
      </c>
      <c r="H16" s="4"/>
      <c r="X16" s="11"/>
      <c r="Z16">
        <f>COUNTIFS('Monitoria Anual - 4'!N:N,"x",'Monitoria Anual - 4'!S:S,"Excluída")</f>
        <v>0</v>
      </c>
      <c r="AA16">
        <f>COUNTIFS('Monitoria Anual - 4'!N:N,"x",'Monitoria Anual - 4'!S:S,"Agrupada")</f>
        <v>0</v>
      </c>
      <c r="AB16">
        <f>Z16+AA16</f>
        <v>0</v>
      </c>
    </row>
    <row r="17" spans="1:28" ht="15.75" x14ac:dyDescent="0.25">
      <c r="A17" s="11"/>
      <c r="C17" s="89" t="s">
        <v>1058</v>
      </c>
      <c r="D17" s="99">
        <f>COUNTA('Monitoria Anual - 4'!O11:O930)</f>
        <v>14</v>
      </c>
      <c r="E17" s="29">
        <f>D17/$D$22</f>
        <v>0.17721518987341772</v>
      </c>
      <c r="F17" s="95">
        <f>D17-AB17</f>
        <v>14</v>
      </c>
      <c r="G17" s="29">
        <f t="shared" si="0"/>
        <v>0.17499999999999999</v>
      </c>
      <c r="H17" s="4"/>
      <c r="X17" s="11"/>
      <c r="Z17">
        <f t="array" ref="Z17">COUNTIFS('Monitoria Anual - 4'!O:O,"x",'Monitoria Anual - 4'!S:S,"Excluída")</f>
        <v>0</v>
      </c>
      <c r="AA17">
        <f t="array" ref="AA17">COUNTIFS('Monitoria Anual - 4'!O:O,"x",'Monitoria Anual - 4'!S:S,"Agrupada")</f>
        <v>0</v>
      </c>
      <c r="AB17">
        <f>Z17+AA17</f>
        <v>0</v>
      </c>
    </row>
    <row r="18" spans="1:28" ht="15.75" x14ac:dyDescent="0.25">
      <c r="A18" s="11"/>
      <c r="C18" s="90" t="s">
        <v>1059</v>
      </c>
      <c r="D18" s="99">
        <f>COUNTA('Monitoria Anual - 4'!P11:P930)</f>
        <v>25</v>
      </c>
      <c r="E18" s="29">
        <f>D18/$D$22</f>
        <v>0.31645569620253167</v>
      </c>
      <c r="F18" s="95">
        <f>D18-AB18</f>
        <v>25</v>
      </c>
      <c r="G18" s="29">
        <f t="shared" si="0"/>
        <v>0.3125</v>
      </c>
      <c r="H18" s="4"/>
      <c r="X18" s="11"/>
      <c r="Z18">
        <f t="array" ref="Z18">COUNTIFS('Monitoria Anual - 4'!P:P,"x",'Monitoria Anual - 4'!S:S,"Excluída")</f>
        <v>0</v>
      </c>
      <c r="AA18">
        <f t="array" ref="AA18">COUNTIFS('Monitoria Anual - 4'!P:P,"x",'Monitoria Anual - 4'!S:S,"Agrupada")</f>
        <v>0</v>
      </c>
      <c r="AB18">
        <f>Z18+AA18</f>
        <v>0</v>
      </c>
    </row>
    <row r="19" spans="1:28" ht="15.75" x14ac:dyDescent="0.25">
      <c r="A19" s="11"/>
      <c r="C19" s="91" t="s">
        <v>1060</v>
      </c>
      <c r="D19" s="99">
        <f>COUNTA('Monitoria Anual - 4'!Q11:Q930)</f>
        <v>37</v>
      </c>
      <c r="E19" s="29">
        <f>D19/$D$22</f>
        <v>0.46835443037974683</v>
      </c>
      <c r="F19" s="95">
        <f t="shared" ref="F19:F20" si="1">D19-AB19</f>
        <v>37</v>
      </c>
      <c r="G19" s="29">
        <f t="shared" si="0"/>
        <v>0.46250000000000002</v>
      </c>
      <c r="H19" s="4"/>
      <c r="X19" s="11"/>
      <c r="Z19">
        <f t="array" ref="Z19">COUNTIFS('Monitoria Anual - 4'!Q:Q,"x",'Monitoria Anual - 4'!S:S,"Excluída")</f>
        <v>0</v>
      </c>
      <c r="AA19">
        <f t="array" ref="AA19">COUNTIFS('Monitoria Anual - 4'!Q:Q,"x",'Monitoria Anual - 4'!S:S,"Agrupada")</f>
        <v>0</v>
      </c>
      <c r="AB19">
        <f>Z19+AA19</f>
        <v>0</v>
      </c>
    </row>
    <row r="20" spans="1:28" ht="15.75" x14ac:dyDescent="0.25">
      <c r="A20" s="11"/>
      <c r="C20" s="92" t="s">
        <v>1061</v>
      </c>
      <c r="D20" s="99">
        <f>COUNTA('Monitoria Anual - 4'!R11:R930)</f>
        <v>3</v>
      </c>
      <c r="E20" s="29">
        <f>D20/$D$22</f>
        <v>3.7974683544303799E-2</v>
      </c>
      <c r="F20" s="95">
        <f t="shared" si="1"/>
        <v>3</v>
      </c>
      <c r="G20" s="29">
        <f t="shared" si="0"/>
        <v>3.7499999999999999E-2</v>
      </c>
      <c r="H20" s="4"/>
      <c r="X20" s="11"/>
      <c r="Z20">
        <f t="array" ref="Z20">COUNTIFS('Monitoria Anual - 4'!R:R,"x",'Monitoria Anual - 4'!S:S,"Excluída")</f>
        <v>0</v>
      </c>
      <c r="AA20">
        <f t="array" ref="AA20">COUNTIFS('Monitoria Anual - 4'!R:R,"x",'Monitoria Anual - 4'!S:S,"Agrupada")</f>
        <v>0</v>
      </c>
      <c r="AB20">
        <f>Z20+AA20</f>
        <v>0</v>
      </c>
    </row>
    <row r="21" spans="1:28" ht="16.5" thickBot="1" x14ac:dyDescent="0.3">
      <c r="A21" s="11"/>
      <c r="C21" s="93" t="s">
        <v>1062</v>
      </c>
      <c r="D21" s="100"/>
      <c r="E21" s="101"/>
      <c r="F21" s="96">
        <f>'Monitoria Anual - 4'!C97</f>
        <v>1</v>
      </c>
      <c r="G21" s="30">
        <f t="shared" si="0"/>
        <v>1.2500000000000001E-2</v>
      </c>
      <c r="H21" s="4"/>
      <c r="X21" s="11"/>
    </row>
    <row r="22" spans="1:28" ht="16.5" thickBot="1" x14ac:dyDescent="0.3">
      <c r="A22" s="11"/>
      <c r="C22" s="102" t="s">
        <v>1063</v>
      </c>
      <c r="D22" s="104">
        <f>SUM(D16:D20)</f>
        <v>79</v>
      </c>
      <c r="E22" s="32">
        <f>SUM(E15:E21)</f>
        <v>1</v>
      </c>
      <c r="F22" s="103">
        <f>SUM(F16:F21)</f>
        <v>80</v>
      </c>
      <c r="G22" s="32">
        <f>SUM(G16:G21)</f>
        <v>0.99999999999999989</v>
      </c>
      <c r="H22" s="4"/>
      <c r="X22" s="11"/>
    </row>
    <row r="23" spans="1:28" ht="15.75" thickBot="1" x14ac:dyDescent="0.3">
      <c r="A23" s="11"/>
      <c r="C23" s="82" t="s">
        <v>1064</v>
      </c>
      <c r="D23" s="484">
        <f>COUNTIF('Monitoria Anual - 4'!S11:S930,"Agrupada")</f>
        <v>0</v>
      </c>
      <c r="E23" s="485"/>
      <c r="F23" s="485"/>
      <c r="G23" s="486"/>
      <c r="H23" s="5"/>
      <c r="X23" s="11"/>
    </row>
    <row r="24" spans="1:28" ht="15.75" thickBot="1" x14ac:dyDescent="0.3">
      <c r="A24" s="11"/>
      <c r="C24" s="81" t="s">
        <v>1065</v>
      </c>
      <c r="D24" s="484">
        <f>COUNTIF('Monitoria Anual - 4'!S11:S92,"Excluída")</f>
        <v>1</v>
      </c>
      <c r="E24" s="485"/>
      <c r="F24" s="485"/>
      <c r="G24" s="486"/>
      <c r="X24" s="11"/>
    </row>
    <row r="25" spans="1:28" x14ac:dyDescent="0.25">
      <c r="A25" s="11"/>
      <c r="X25" s="11"/>
    </row>
    <row r="26" spans="1:28" x14ac:dyDescent="0.25">
      <c r="A26" s="11"/>
      <c r="X26" s="11"/>
    </row>
    <row r="27" spans="1:28" ht="15.75" x14ac:dyDescent="0.25">
      <c r="A27" s="11"/>
      <c r="B27" s="482" t="s">
        <v>1066</v>
      </c>
      <c r="C27" s="483"/>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1067</v>
      </c>
      <c r="D29" s="75">
        <f>COUNTA('Monitoria Anual - 4'!A11:A91)</f>
        <v>10</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6" t="s">
        <v>1068</v>
      </c>
      <c r="D31" s="86" t="s">
        <v>1069</v>
      </c>
      <c r="E31" s="19"/>
      <c r="F31" s="20"/>
      <c r="G31" s="21"/>
      <c r="H31" s="23"/>
      <c r="I31" s="24"/>
      <c r="J31" s="25"/>
      <c r="W31" s="1"/>
      <c r="X31" s="11"/>
    </row>
    <row r="32" spans="1:28" x14ac:dyDescent="0.25">
      <c r="A32" s="11"/>
      <c r="C32" s="83" t="s">
        <v>1070</v>
      </c>
      <c r="D32" s="107">
        <f>SUM(F32:J32)</f>
        <v>15</v>
      </c>
      <c r="E32" s="34">
        <f>COUNTA('Monitoria Anual - 4'!S11:S26)</f>
        <v>1</v>
      </c>
      <c r="F32" s="73">
        <f>COUNTA('Monitoria Anual - 4'!N11:N26)</f>
        <v>0</v>
      </c>
      <c r="G32" s="73">
        <f>COUNTA('Monitoria Anual - 4'!O11:O26)</f>
        <v>1</v>
      </c>
      <c r="H32" s="73">
        <f>COUNTA('Monitoria Anual - 4'!P11:P26)</f>
        <v>8</v>
      </c>
      <c r="I32" s="73">
        <f>COUNTA('Monitoria Anual - 4'!Q11:Q26)</f>
        <v>5</v>
      </c>
      <c r="J32" s="74">
        <f>COUNTA('Monitoria Anual - 4'!R11:R26)</f>
        <v>1</v>
      </c>
      <c r="W32" s="1"/>
      <c r="X32" s="11"/>
    </row>
    <row r="33" spans="1:24" x14ac:dyDescent="0.25">
      <c r="A33" s="11"/>
      <c r="C33" s="84" t="s">
        <v>1071</v>
      </c>
      <c r="D33" s="83">
        <f>SUM(F33:J33)</f>
        <v>3</v>
      </c>
      <c r="E33" s="35">
        <f>COUNTA('Monitoria Anual - 4'!S27:S29)</f>
        <v>0</v>
      </c>
      <c r="F33" s="36">
        <f>COUNTA('Monitoria Anual - 4'!N27:N29)</f>
        <v>0</v>
      </c>
      <c r="G33" s="36">
        <f>COUNTA('Monitoria Anual - 4'!O27:O29)</f>
        <v>1</v>
      </c>
      <c r="H33" s="36">
        <f>COUNTA('Monitoria Anual - 4'!P27:P29)</f>
        <v>0</v>
      </c>
      <c r="I33" s="36">
        <f>COUNTA('Monitoria Anual - 4'!Q27:Q29)</f>
        <v>2</v>
      </c>
      <c r="J33" s="37">
        <f>COUNTA('Monitoria Anual - 4'!R27:R29)</f>
        <v>0</v>
      </c>
      <c r="W33" s="1"/>
      <c r="X33" s="11"/>
    </row>
    <row r="34" spans="1:24" x14ac:dyDescent="0.25">
      <c r="A34" s="11"/>
      <c r="C34" s="84" t="s">
        <v>1072</v>
      </c>
      <c r="D34" s="83">
        <f t="shared" ref="D34:D41" si="2">SUM(F34:J34)</f>
        <v>13</v>
      </c>
      <c r="E34" s="35">
        <f>COUNTA('Monitoria Anual - 4'!S30:S42)</f>
        <v>0</v>
      </c>
      <c r="F34" s="36">
        <f>COUNTA('Monitoria Anual - 4'!N30:N42)</f>
        <v>0</v>
      </c>
      <c r="G34" s="36">
        <f>COUNTA('Monitoria Anual - 4'!O30:O42)</f>
        <v>2</v>
      </c>
      <c r="H34" s="36">
        <f>COUNTA('Monitoria Anual - 4'!P30:P42)</f>
        <v>3</v>
      </c>
      <c r="I34" s="36">
        <f>COUNTA('Monitoria Anual - 4'!Q30:Q42)</f>
        <v>8</v>
      </c>
      <c r="J34" s="37">
        <f>COUNTA('Monitoria Anual - 4'!R30:R42)</f>
        <v>0</v>
      </c>
      <c r="W34" s="1"/>
      <c r="X34" s="11"/>
    </row>
    <row r="35" spans="1:24" x14ac:dyDescent="0.25">
      <c r="A35" s="11"/>
      <c r="C35" s="84" t="s">
        <v>1073</v>
      </c>
      <c r="D35" s="83">
        <f t="shared" si="2"/>
        <v>6</v>
      </c>
      <c r="E35" s="35">
        <f>COUNTA('Monitoria Anual - 4'!S43:S48)</f>
        <v>0</v>
      </c>
      <c r="F35" s="36">
        <f>COUNTA('Monitoria Anual - 4'!N43:N48)</f>
        <v>0</v>
      </c>
      <c r="G35" s="36">
        <f>COUNTA('Monitoria Anual - 4'!O43:O48)</f>
        <v>0</v>
      </c>
      <c r="H35" s="36">
        <f>COUNTA('Monitoria Anual - 4'!P43:P48)</f>
        <v>3</v>
      </c>
      <c r="I35" s="36">
        <f>COUNTA('Monitoria Anual - 4'!Q43:Q48)</f>
        <v>2</v>
      </c>
      <c r="J35" s="37">
        <f>COUNTA('Monitoria Anual - 4'!R43:R48)</f>
        <v>1</v>
      </c>
      <c r="W35" s="1"/>
      <c r="X35" s="11"/>
    </row>
    <row r="36" spans="1:24" x14ac:dyDescent="0.25">
      <c r="A36" s="11"/>
      <c r="C36" s="84" t="s">
        <v>1074</v>
      </c>
      <c r="D36" s="83">
        <f t="shared" si="2"/>
        <v>5</v>
      </c>
      <c r="E36" s="35">
        <f>COUNTA('Monitoria Anual - 4'!S49:S53)</f>
        <v>0</v>
      </c>
      <c r="F36" s="36">
        <f>COUNTA('Monitoria Anual - 4'!N49:N53)</f>
        <v>0</v>
      </c>
      <c r="G36" s="36">
        <f>COUNTA('Monitoria Anual - 4'!O49:O53)</f>
        <v>2</v>
      </c>
      <c r="H36" s="36">
        <f>COUNTA('Monitoria Anual - 4'!P49:P53)</f>
        <v>0</v>
      </c>
      <c r="I36" s="36">
        <f>COUNTA('Monitoria Anual - 4'!Q49:Q53)</f>
        <v>3</v>
      </c>
      <c r="J36" s="37">
        <f>COUNTA('Monitoria Anual - 4'!R49:R53)</f>
        <v>0</v>
      </c>
      <c r="W36" s="1"/>
      <c r="X36" s="11"/>
    </row>
    <row r="37" spans="1:24" x14ac:dyDescent="0.25">
      <c r="A37" s="11"/>
      <c r="C37" s="84" t="s">
        <v>1075</v>
      </c>
      <c r="D37" s="83">
        <f t="shared" si="2"/>
        <v>8</v>
      </c>
      <c r="E37" s="35">
        <f>COUNTA('Monitoria Anual - 4'!S54:S61)</f>
        <v>0</v>
      </c>
      <c r="F37" s="36">
        <f>COUNTA('Monitoria Anual - 4'!N54:N61)</f>
        <v>0</v>
      </c>
      <c r="G37" s="36">
        <f>COUNTA('Monitoria Anual - 4'!O54:O61)</f>
        <v>1</v>
      </c>
      <c r="H37" s="36">
        <f>COUNTA('Monitoria Anual - 4'!P54:P61)</f>
        <v>1</v>
      </c>
      <c r="I37" s="36">
        <f>COUNTA('Monitoria Anual - 4'!Q54:Q61)</f>
        <v>6</v>
      </c>
      <c r="J37" s="37">
        <f>COUNTA('Monitoria Anual - 4'!R54:R61)</f>
        <v>0</v>
      </c>
      <c r="W37" s="1"/>
      <c r="X37" s="11"/>
    </row>
    <row r="38" spans="1:24" x14ac:dyDescent="0.25">
      <c r="A38" s="11"/>
      <c r="C38" s="84" t="s">
        <v>1076</v>
      </c>
      <c r="D38" s="83">
        <f t="shared" si="2"/>
        <v>9</v>
      </c>
      <c r="E38" s="35">
        <f>COUNTA('Monitoria Anual - 4'!S62:S70)</f>
        <v>0</v>
      </c>
      <c r="F38" s="36">
        <f>COUNTA('Monitoria Anual - 4'!N62:N70)</f>
        <v>0</v>
      </c>
      <c r="G38" s="36">
        <f>COUNTA('Monitoria Anual - 4'!O62:O70)</f>
        <v>2</v>
      </c>
      <c r="H38" s="36">
        <f>COUNTA('Monitoria Anual - 4'!P62:P70)</f>
        <v>1</v>
      </c>
      <c r="I38" s="36">
        <f>COUNTA('Monitoria Anual - 4'!Q62:Q70)</f>
        <v>5</v>
      </c>
      <c r="J38" s="37">
        <f>COUNTA('Monitoria Anual - 4'!R62:R70)</f>
        <v>1</v>
      </c>
      <c r="W38" s="1"/>
      <c r="X38" s="11"/>
    </row>
    <row r="39" spans="1:24" x14ac:dyDescent="0.25">
      <c r="A39" s="11"/>
      <c r="C39" s="84" t="s">
        <v>1077</v>
      </c>
      <c r="D39" s="83">
        <f t="shared" si="2"/>
        <v>14</v>
      </c>
      <c r="E39" s="35">
        <f>COUNTA('Monitoria Anual - 4'!S71:S84)</f>
        <v>0</v>
      </c>
      <c r="F39" s="36">
        <f>COUNTA('Monitoria Anual - 4'!N71:N84)</f>
        <v>0</v>
      </c>
      <c r="G39" s="36">
        <f>COUNTA('Monitoria Anual - 4'!O71:O84)</f>
        <v>4</v>
      </c>
      <c r="H39" s="36">
        <f>COUNTA('Monitoria Anual - 4'!P71:P84)</f>
        <v>6</v>
      </c>
      <c r="I39" s="36">
        <f>COUNTA('Monitoria Anual - 4'!Q71:Q84)</f>
        <v>4</v>
      </c>
      <c r="J39" s="37">
        <f>COUNTA('Monitoria Anual - 4'!R71:R84)</f>
        <v>0</v>
      </c>
      <c r="W39" s="1"/>
      <c r="X39" s="11"/>
    </row>
    <row r="40" spans="1:24" x14ac:dyDescent="0.25">
      <c r="A40" s="11"/>
      <c r="C40" s="84" t="s">
        <v>1078</v>
      </c>
      <c r="D40" s="83">
        <f t="shared" si="2"/>
        <v>3</v>
      </c>
      <c r="E40" s="35">
        <f>COUNTA('Monitoria Anual - 4'!S85:S87)</f>
        <v>0</v>
      </c>
      <c r="F40" s="36">
        <f>COUNTA('Monitoria Anual - 4'!N85:N87)</f>
        <v>0</v>
      </c>
      <c r="G40" s="36">
        <f>COUNTA('Monitoria Anual - 4'!O85:O87)</f>
        <v>1</v>
      </c>
      <c r="H40" s="36">
        <f>COUNTA('Monitoria Anual - 4'!P85:P87)</f>
        <v>0</v>
      </c>
      <c r="I40" s="36">
        <f>COUNTA('Monitoria Anual - 4'!Q85:Q87)</f>
        <v>2</v>
      </c>
      <c r="J40" s="37">
        <f>COUNTA('Monitoria Anual - 4'!R85:R87)</f>
        <v>0</v>
      </c>
      <c r="W40" s="1"/>
      <c r="X40" s="11"/>
    </row>
    <row r="41" spans="1:24" ht="15.75" thickBot="1" x14ac:dyDescent="0.3">
      <c r="A41" s="11"/>
      <c r="C41" s="85" t="s">
        <v>1079</v>
      </c>
      <c r="D41" s="108">
        <f t="shared" si="2"/>
        <v>3</v>
      </c>
      <c r="E41" s="38">
        <f>COUNTA('Monitoria Anual - 4'!S88:S91)</f>
        <v>0</v>
      </c>
      <c r="F41" s="39">
        <f>COUNTA('Monitoria Anual - 4'!N88:N91)</f>
        <v>0</v>
      </c>
      <c r="G41" s="39">
        <f>COUNTA('Monitoria Anual - 4'!O88:O91)</f>
        <v>0</v>
      </c>
      <c r="H41" s="39">
        <f>COUNTA('Monitoria Anual - 4'!P88:P91)</f>
        <v>3</v>
      </c>
      <c r="I41" s="39">
        <f>COUNTA('Monitoria Anual - 4'!Q88:Q91)</f>
        <v>0</v>
      </c>
      <c r="J41" s="40">
        <f>COUNTA('Monitoria Anual - 4'!R88:R91)</f>
        <v>0</v>
      </c>
      <c r="W41" s="1"/>
      <c r="X41" s="11"/>
    </row>
    <row r="42" spans="1:24" x14ac:dyDescent="0.25">
      <c r="A42" s="11"/>
      <c r="X42" s="11"/>
    </row>
    <row r="43" spans="1:24"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sheetData>
  <sheetProtection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324"/>
  <sheetViews>
    <sheetView showGridLines="0" topLeftCell="A2" zoomScale="60" zoomScaleNormal="60" workbookViewId="0">
      <selection activeCell="O9" sqref="O9:O10"/>
    </sheetView>
  </sheetViews>
  <sheetFormatPr defaultColWidth="8.7109375" defaultRowHeight="15" x14ac:dyDescent="0.25"/>
  <cols>
    <col min="1" max="1" width="72.42578125" style="2" customWidth="1"/>
    <col min="2" max="2" width="7.28515625" style="2" customWidth="1"/>
    <col min="3" max="3" width="73.42578125" style="2" customWidth="1"/>
    <col min="4" max="4" width="18.7109375" style="2" customWidth="1"/>
    <col min="5" max="5" width="19.42578125" style="2" customWidth="1"/>
    <col min="6" max="6" width="25.7109375" style="2" customWidth="1"/>
    <col min="7" max="7" width="27.42578125" style="2" customWidth="1"/>
    <col min="8" max="12" width="25.140625" style="2" customWidth="1"/>
    <col min="13" max="13" width="27.7109375" style="2" bestFit="1" customWidth="1"/>
    <col min="14" max="16" width="26.7109375" style="65" customWidth="1"/>
    <col min="17" max="17" width="37.7109375" style="2" customWidth="1"/>
    <col min="18" max="18" width="28.7109375" style="2" customWidth="1"/>
    <col min="19" max="19" width="40" style="2" customWidth="1"/>
    <col min="20" max="21" width="26.7109375" style="2" customWidth="1"/>
    <col min="22" max="22" width="2.7109375" style="2" customWidth="1"/>
    <col min="23" max="25" width="8.7109375" style="2"/>
    <col min="26" max="26" width="8.7109375" style="2" hidden="1" customWidth="1"/>
    <col min="27" max="16384" width="8.7109375" style="2"/>
  </cols>
  <sheetData>
    <row r="1" spans="1:26" ht="33.75" customHeight="1" x14ac:dyDescent="0.25">
      <c r="A1" s="429" t="s">
        <v>0</v>
      </c>
      <c r="B1" s="429"/>
      <c r="C1" s="429"/>
      <c r="D1" s="429"/>
      <c r="E1" s="429"/>
      <c r="F1" s="429"/>
      <c r="G1" s="429"/>
      <c r="H1" s="429"/>
      <c r="I1" s="429"/>
      <c r="J1" s="429"/>
      <c r="K1" s="429"/>
      <c r="L1" s="429"/>
      <c r="M1" s="429"/>
      <c r="N1" s="62"/>
      <c r="O1" s="62"/>
      <c r="P1" s="62"/>
      <c r="Q1" s="18"/>
      <c r="R1" s="18"/>
      <c r="S1" s="18"/>
      <c r="T1" s="18"/>
      <c r="U1" s="18"/>
      <c r="V1" s="18"/>
      <c r="W1" s="18"/>
    </row>
    <row r="2" spans="1:26" ht="33.75" customHeight="1" thickBot="1" x14ac:dyDescent="0.3">
      <c r="A2" s="430" t="s">
        <v>1080</v>
      </c>
      <c r="B2" s="430"/>
      <c r="C2" s="430"/>
      <c r="D2" s="430"/>
      <c r="E2" s="430"/>
      <c r="F2" s="430"/>
      <c r="G2" s="430"/>
      <c r="H2" s="430"/>
      <c r="I2" s="430"/>
      <c r="J2" s="430"/>
      <c r="K2" s="430"/>
      <c r="L2" s="430"/>
      <c r="M2" s="430"/>
      <c r="N2" s="63"/>
      <c r="O2" s="63"/>
      <c r="P2" s="63"/>
      <c r="Q2" s="63"/>
      <c r="R2" s="63"/>
      <c r="S2" s="63"/>
      <c r="T2" s="64"/>
      <c r="U2" s="64"/>
      <c r="W2" s="18"/>
    </row>
    <row r="3" spans="1:26" ht="15.75" thickTop="1" x14ac:dyDescent="0.25">
      <c r="W3" s="18"/>
    </row>
    <row r="4" spans="1:26" ht="45" customHeight="1" x14ac:dyDescent="0.25">
      <c r="A4" s="58" t="s">
        <v>2</v>
      </c>
      <c r="B4" s="443" t="s">
        <v>1081</v>
      </c>
      <c r="C4" s="443"/>
      <c r="D4" s="443"/>
      <c r="E4" s="443"/>
      <c r="F4" s="443"/>
      <c r="G4" s="444"/>
      <c r="H4" s="13"/>
      <c r="I4" s="13"/>
      <c r="J4" s="13"/>
      <c r="K4" s="13"/>
      <c r="L4" s="13"/>
      <c r="M4" s="13"/>
      <c r="N4" s="13"/>
      <c r="O4" s="13"/>
      <c r="P4" s="13"/>
      <c r="W4" s="18"/>
    </row>
    <row r="5" spans="1:26" x14ac:dyDescent="0.25">
      <c r="W5" s="18"/>
    </row>
    <row r="6" spans="1:26" ht="27" customHeight="1" x14ac:dyDescent="0.25">
      <c r="A6" s="58" t="s">
        <v>4</v>
      </c>
      <c r="B6" s="445" t="s">
        <v>1082</v>
      </c>
      <c r="C6" s="446"/>
      <c r="M6" s="65"/>
      <c r="W6" s="18"/>
      <c r="Z6" s="2" t="s">
        <v>6</v>
      </c>
    </row>
    <row r="7" spans="1:26" ht="15.75" thickBot="1" x14ac:dyDescent="0.3">
      <c r="W7" s="18"/>
      <c r="Z7" s="66" t="s">
        <v>7</v>
      </c>
    </row>
    <row r="8" spans="1:26" ht="27" customHeight="1" thickBot="1" x14ac:dyDescent="0.3">
      <c r="A8" s="449" t="s">
        <v>8</v>
      </c>
      <c r="B8" s="450"/>
      <c r="C8" s="450"/>
      <c r="D8" s="450"/>
      <c r="E8" s="450"/>
      <c r="F8" s="450"/>
      <c r="G8" s="450"/>
      <c r="H8" s="450"/>
      <c r="I8" s="450"/>
      <c r="J8" s="450"/>
      <c r="K8" s="450"/>
      <c r="L8" s="450"/>
      <c r="M8" s="451"/>
      <c r="N8" s="456" t="s">
        <v>9</v>
      </c>
      <c r="O8" s="457"/>
      <c r="P8" s="457"/>
      <c r="Q8" s="457"/>
      <c r="R8" s="457"/>
      <c r="S8" s="457"/>
      <c r="T8" s="457"/>
      <c r="U8" s="458"/>
      <c r="W8" s="18"/>
    </row>
    <row r="9" spans="1:26" ht="64.5" customHeight="1" x14ac:dyDescent="0.25">
      <c r="A9" s="436" t="s">
        <v>11</v>
      </c>
      <c r="B9" s="434" t="s">
        <v>12</v>
      </c>
      <c r="C9" s="434" t="s">
        <v>13</v>
      </c>
      <c r="D9" s="434" t="s">
        <v>14</v>
      </c>
      <c r="E9" s="438" t="s">
        <v>15</v>
      </c>
      <c r="F9" s="434" t="s">
        <v>16</v>
      </c>
      <c r="G9" s="434"/>
      <c r="H9" s="434" t="s">
        <v>17</v>
      </c>
      <c r="I9" s="434" t="s">
        <v>18</v>
      </c>
      <c r="J9" s="434" t="s">
        <v>19</v>
      </c>
      <c r="K9" s="453" t="s">
        <v>20</v>
      </c>
      <c r="L9" s="454"/>
      <c r="M9" s="434" t="s">
        <v>21</v>
      </c>
      <c r="N9" s="467" t="s">
        <v>23</v>
      </c>
      <c r="O9" s="546" t="s">
        <v>2270</v>
      </c>
      <c r="P9" s="473" t="s">
        <v>26</v>
      </c>
      <c r="Q9" s="477" t="s">
        <v>28</v>
      </c>
      <c r="R9" s="477" t="s">
        <v>29</v>
      </c>
      <c r="S9" s="477" t="s">
        <v>30</v>
      </c>
      <c r="T9" s="477" t="s">
        <v>31</v>
      </c>
      <c r="U9" s="477" t="s">
        <v>32</v>
      </c>
      <c r="W9" s="18"/>
    </row>
    <row r="10" spans="1:26" ht="45.75" customHeight="1" thickBot="1" x14ac:dyDescent="0.3">
      <c r="A10" s="437"/>
      <c r="B10" s="435"/>
      <c r="C10" s="435"/>
      <c r="D10" s="435"/>
      <c r="E10" s="439"/>
      <c r="F10" s="57" t="s">
        <v>44</v>
      </c>
      <c r="G10" s="57" t="s">
        <v>45</v>
      </c>
      <c r="H10" s="435"/>
      <c r="I10" s="435"/>
      <c r="J10" s="435"/>
      <c r="K10" s="106" t="s">
        <v>46</v>
      </c>
      <c r="L10" s="106" t="s">
        <v>47</v>
      </c>
      <c r="M10" s="435"/>
      <c r="N10" s="468"/>
      <c r="O10" s="547"/>
      <c r="P10" s="474"/>
      <c r="Q10" s="478"/>
      <c r="R10" s="478"/>
      <c r="S10" s="478"/>
      <c r="T10" s="478"/>
      <c r="U10" s="478"/>
      <c r="W10" s="18"/>
    </row>
    <row r="11" spans="1:26" ht="30" customHeight="1" x14ac:dyDescent="0.25">
      <c r="A11" s="48" t="s">
        <v>2271</v>
      </c>
      <c r="B11" s="51" t="s">
        <v>49</v>
      </c>
      <c r="C11" s="67"/>
      <c r="D11" s="67"/>
      <c r="E11" s="67"/>
      <c r="F11" s="67"/>
      <c r="G11" s="67"/>
      <c r="H11" s="67"/>
      <c r="I11" s="67"/>
      <c r="J11" s="67"/>
      <c r="K11" s="67"/>
      <c r="L11" s="67"/>
      <c r="M11" s="67"/>
      <c r="N11" s="68"/>
      <c r="O11" s="67" t="s">
        <v>58</v>
      </c>
      <c r="P11" s="67"/>
      <c r="Q11" s="67"/>
      <c r="R11" s="67"/>
      <c r="S11" s="67"/>
      <c r="T11" s="67"/>
      <c r="U11" s="67"/>
      <c r="W11" s="18"/>
    </row>
    <row r="12" spans="1:26" ht="30" customHeight="1" x14ac:dyDescent="0.25">
      <c r="A12" s="48"/>
      <c r="B12" s="49" t="s">
        <v>64</v>
      </c>
      <c r="C12" s="70"/>
      <c r="D12" s="70"/>
      <c r="E12" s="70"/>
      <c r="F12" s="70"/>
      <c r="G12" s="70"/>
      <c r="H12" s="70"/>
      <c r="I12" s="70"/>
      <c r="J12" s="70"/>
      <c r="K12" s="70"/>
      <c r="L12" s="70"/>
      <c r="M12" s="70"/>
      <c r="N12" s="67"/>
      <c r="O12" s="67"/>
      <c r="P12" s="67" t="s">
        <v>58</v>
      </c>
      <c r="Q12" s="70"/>
      <c r="R12" s="70"/>
      <c r="S12" s="70"/>
      <c r="T12" s="70"/>
      <c r="U12" s="70"/>
      <c r="W12" s="18"/>
    </row>
    <row r="13" spans="1:26" ht="30" customHeight="1" x14ac:dyDescent="0.25">
      <c r="A13" s="48"/>
      <c r="B13" s="49" t="s">
        <v>79</v>
      </c>
      <c r="C13" s="70"/>
      <c r="D13" s="70"/>
      <c r="E13" s="70"/>
      <c r="F13" s="70"/>
      <c r="G13" s="70"/>
      <c r="H13" s="70"/>
      <c r="I13" s="70"/>
      <c r="J13" s="70"/>
      <c r="K13" s="70"/>
      <c r="L13" s="70"/>
      <c r="M13" s="70"/>
      <c r="N13" s="67"/>
      <c r="O13" s="67" t="s">
        <v>58</v>
      </c>
      <c r="P13" s="67"/>
      <c r="Q13" s="70"/>
      <c r="R13" s="70"/>
      <c r="S13" s="70"/>
      <c r="T13" s="70"/>
      <c r="U13" s="70"/>
      <c r="W13" s="18"/>
    </row>
    <row r="14" spans="1:26" ht="30" customHeight="1" x14ac:dyDescent="0.25">
      <c r="A14" s="48"/>
      <c r="B14" s="49" t="s">
        <v>92</v>
      </c>
      <c r="C14" s="70"/>
      <c r="D14" s="70"/>
      <c r="E14" s="70"/>
      <c r="F14" s="70"/>
      <c r="G14" s="70"/>
      <c r="H14" s="70"/>
      <c r="I14" s="70"/>
      <c r="J14" s="70"/>
      <c r="K14" s="70"/>
      <c r="L14" s="70"/>
      <c r="M14" s="70"/>
      <c r="N14" s="67" t="s">
        <v>58</v>
      </c>
      <c r="O14" s="67"/>
      <c r="P14" s="67"/>
      <c r="Q14" s="70"/>
      <c r="R14" s="70"/>
      <c r="S14" s="70"/>
      <c r="T14" s="70"/>
      <c r="U14" s="70"/>
      <c r="W14" s="18"/>
    </row>
    <row r="15" spans="1:26" ht="30" customHeight="1" x14ac:dyDescent="0.25">
      <c r="A15" s="48"/>
      <c r="B15" s="49" t="s">
        <v>104</v>
      </c>
      <c r="C15" s="70"/>
      <c r="D15" s="70"/>
      <c r="E15" s="70"/>
      <c r="F15" s="70"/>
      <c r="G15" s="70"/>
      <c r="H15" s="70"/>
      <c r="I15" s="70"/>
      <c r="J15" s="70"/>
      <c r="K15" s="70"/>
      <c r="L15" s="70"/>
      <c r="M15" s="70"/>
      <c r="N15" s="67"/>
      <c r="O15" s="67"/>
      <c r="P15" s="67" t="s">
        <v>2272</v>
      </c>
      <c r="Q15" s="70"/>
      <c r="R15" s="70"/>
      <c r="S15" s="70"/>
      <c r="T15" s="70"/>
      <c r="U15" s="70"/>
      <c r="W15" s="18"/>
    </row>
    <row r="16" spans="1:26" ht="30" customHeight="1" x14ac:dyDescent="0.25">
      <c r="A16" s="48"/>
      <c r="B16" s="49" t="s">
        <v>115</v>
      </c>
      <c r="C16" s="70"/>
      <c r="D16" s="70"/>
      <c r="E16" s="70"/>
      <c r="F16" s="70"/>
      <c r="G16" s="70"/>
      <c r="H16" s="70"/>
      <c r="I16" s="70"/>
      <c r="J16" s="70"/>
      <c r="K16" s="70"/>
      <c r="L16" s="70"/>
      <c r="M16" s="70"/>
      <c r="N16" s="67" t="s">
        <v>58</v>
      </c>
      <c r="O16" s="67"/>
      <c r="P16" s="67"/>
      <c r="Q16" s="70"/>
      <c r="R16" s="70"/>
      <c r="S16" s="70"/>
      <c r="T16" s="70"/>
      <c r="U16" s="70"/>
      <c r="W16" s="18"/>
    </row>
    <row r="17" spans="1:23" ht="30" customHeight="1" x14ac:dyDescent="0.25">
      <c r="A17" s="48"/>
      <c r="B17" s="49" t="s">
        <v>133</v>
      </c>
      <c r="C17" s="70"/>
      <c r="D17" s="70"/>
      <c r="E17" s="70"/>
      <c r="F17" s="70"/>
      <c r="G17" s="70"/>
      <c r="H17" s="70"/>
      <c r="I17" s="70"/>
      <c r="J17" s="70"/>
      <c r="K17" s="70"/>
      <c r="L17" s="70"/>
      <c r="M17" s="70"/>
      <c r="N17" s="67"/>
      <c r="O17" s="67"/>
      <c r="P17" s="67" t="s">
        <v>58</v>
      </c>
      <c r="Q17" s="70"/>
      <c r="R17" s="70"/>
      <c r="S17" s="70"/>
      <c r="T17" s="70"/>
      <c r="U17" s="70"/>
      <c r="W17" s="18"/>
    </row>
    <row r="18" spans="1:23" ht="30" customHeight="1" x14ac:dyDescent="0.25">
      <c r="A18" s="48"/>
      <c r="B18" s="49" t="s">
        <v>144</v>
      </c>
      <c r="C18" s="70"/>
      <c r="D18" s="70"/>
      <c r="E18" s="70"/>
      <c r="F18" s="70"/>
      <c r="G18" s="70"/>
      <c r="H18" s="70"/>
      <c r="I18" s="70"/>
      <c r="J18" s="70"/>
      <c r="K18" s="70"/>
      <c r="L18" s="70"/>
      <c r="M18" s="70"/>
      <c r="N18" s="67" t="s">
        <v>58</v>
      </c>
      <c r="O18" s="67"/>
      <c r="P18" s="67"/>
      <c r="Q18" s="70"/>
      <c r="R18" s="70"/>
      <c r="S18" s="70"/>
      <c r="T18" s="70"/>
      <c r="U18" s="70"/>
      <c r="W18" s="18"/>
    </row>
    <row r="19" spans="1:23" ht="30" customHeight="1" x14ac:dyDescent="0.25">
      <c r="A19" s="48"/>
      <c r="B19" s="49" t="s">
        <v>159</v>
      </c>
      <c r="C19" s="70"/>
      <c r="D19" s="70"/>
      <c r="E19" s="70"/>
      <c r="F19" s="70"/>
      <c r="G19" s="70"/>
      <c r="H19" s="70"/>
      <c r="I19" s="70"/>
      <c r="J19" s="70"/>
      <c r="K19" s="70"/>
      <c r="L19" s="70"/>
      <c r="M19" s="70"/>
      <c r="N19" s="67"/>
      <c r="O19" s="67" t="s">
        <v>58</v>
      </c>
      <c r="P19" s="67"/>
      <c r="Q19" s="70"/>
      <c r="R19" s="70"/>
      <c r="S19" s="70"/>
      <c r="T19" s="70"/>
      <c r="U19" s="70"/>
      <c r="W19" s="18"/>
    </row>
    <row r="20" spans="1:23" ht="30" customHeight="1" x14ac:dyDescent="0.25">
      <c r="A20" s="48"/>
      <c r="B20" s="49" t="s">
        <v>174</v>
      </c>
      <c r="C20" s="70"/>
      <c r="D20" s="70"/>
      <c r="E20" s="70"/>
      <c r="F20" s="70"/>
      <c r="G20" s="70"/>
      <c r="H20" s="70"/>
      <c r="I20" s="70"/>
      <c r="J20" s="70"/>
      <c r="K20" s="70"/>
      <c r="L20" s="70"/>
      <c r="M20" s="70"/>
      <c r="N20" s="67"/>
      <c r="O20" s="67" t="s">
        <v>58</v>
      </c>
      <c r="P20" s="67"/>
      <c r="Q20" s="70"/>
      <c r="R20" s="70"/>
      <c r="S20" s="70"/>
      <c r="T20" s="70"/>
      <c r="U20" s="70"/>
      <c r="W20" s="18"/>
    </row>
    <row r="21" spans="1:23" ht="30" customHeight="1" x14ac:dyDescent="0.25">
      <c r="A21" s="48"/>
      <c r="B21" s="49" t="s">
        <v>186</v>
      </c>
      <c r="C21" s="70"/>
      <c r="D21" s="70"/>
      <c r="E21" s="70"/>
      <c r="F21" s="70"/>
      <c r="G21" s="70"/>
      <c r="H21" s="70"/>
      <c r="I21" s="70"/>
      <c r="J21" s="70"/>
      <c r="K21" s="70"/>
      <c r="L21" s="70"/>
      <c r="M21" s="70"/>
      <c r="N21" s="67"/>
      <c r="O21" s="67" t="s">
        <v>58</v>
      </c>
      <c r="P21" s="67"/>
      <c r="Q21" s="70"/>
      <c r="R21" s="70"/>
      <c r="S21" s="70"/>
      <c r="T21" s="70"/>
      <c r="U21" s="70"/>
      <c r="W21" s="18"/>
    </row>
    <row r="22" spans="1:23" ht="30" customHeight="1" x14ac:dyDescent="0.25">
      <c r="A22" s="48"/>
      <c r="B22" s="49" t="s">
        <v>198</v>
      </c>
      <c r="C22" s="70"/>
      <c r="D22" s="70"/>
      <c r="E22" s="70"/>
      <c r="F22" s="70"/>
      <c r="G22" s="70"/>
      <c r="H22" s="70"/>
      <c r="I22" s="70"/>
      <c r="J22" s="70"/>
      <c r="K22" s="70"/>
      <c r="L22" s="70"/>
      <c r="M22" s="70"/>
      <c r="N22" s="67" t="s">
        <v>58</v>
      </c>
      <c r="O22" s="67"/>
      <c r="P22" s="67"/>
      <c r="Q22" s="70"/>
      <c r="R22" s="70"/>
      <c r="S22" s="70"/>
      <c r="T22" s="70"/>
      <c r="U22" s="70"/>
      <c r="W22" s="18"/>
    </row>
    <row r="23" spans="1:23" ht="30" customHeight="1" x14ac:dyDescent="0.25">
      <c r="A23" s="48"/>
      <c r="B23" s="49" t="s">
        <v>213</v>
      </c>
      <c r="C23" s="70"/>
      <c r="D23" s="70"/>
      <c r="E23" s="70"/>
      <c r="F23" s="70"/>
      <c r="G23" s="70"/>
      <c r="H23" s="70"/>
      <c r="I23" s="70"/>
      <c r="J23" s="70"/>
      <c r="K23" s="70"/>
      <c r="L23" s="70"/>
      <c r="M23" s="70"/>
      <c r="N23" s="67"/>
      <c r="O23" s="67"/>
      <c r="P23" s="67" t="s">
        <v>58</v>
      </c>
      <c r="Q23" s="70"/>
      <c r="R23" s="70"/>
      <c r="S23" s="70"/>
      <c r="T23" s="70"/>
      <c r="U23" s="70"/>
      <c r="W23" s="18"/>
    </row>
    <row r="24" spans="1:23" ht="30" customHeight="1" x14ac:dyDescent="0.25">
      <c r="A24" s="48"/>
      <c r="B24" s="49" t="s">
        <v>223</v>
      </c>
      <c r="C24" s="70"/>
      <c r="D24" s="70"/>
      <c r="E24" s="70"/>
      <c r="F24" s="70"/>
      <c r="G24" s="70"/>
      <c r="H24" s="70"/>
      <c r="I24" s="70"/>
      <c r="J24" s="70"/>
      <c r="K24" s="70"/>
      <c r="L24" s="70"/>
      <c r="M24" s="70"/>
      <c r="N24" s="67" t="s">
        <v>58</v>
      </c>
      <c r="O24" s="67"/>
      <c r="P24" s="67"/>
      <c r="Q24" s="70"/>
      <c r="R24" s="70"/>
      <c r="S24" s="70"/>
      <c r="T24" s="70"/>
      <c r="U24" s="70"/>
      <c r="W24" s="18"/>
    </row>
    <row r="25" spans="1:23" ht="30" customHeight="1" x14ac:dyDescent="0.25">
      <c r="A25" s="48"/>
      <c r="B25" s="49" t="s">
        <v>238</v>
      </c>
      <c r="C25" s="70"/>
      <c r="D25" s="70"/>
      <c r="E25" s="70"/>
      <c r="F25" s="70"/>
      <c r="G25" s="70"/>
      <c r="H25" s="70"/>
      <c r="I25" s="70"/>
      <c r="J25" s="70"/>
      <c r="K25" s="70"/>
      <c r="L25" s="70"/>
      <c r="M25" s="70"/>
      <c r="N25" s="67"/>
      <c r="O25" s="67"/>
      <c r="P25" s="67" t="s">
        <v>58</v>
      </c>
      <c r="Q25" s="70"/>
      <c r="R25" s="70"/>
      <c r="S25" s="70"/>
      <c r="T25" s="70"/>
      <c r="U25" s="70"/>
      <c r="W25" s="18"/>
    </row>
    <row r="26" spans="1:23" ht="30" customHeight="1" x14ac:dyDescent="0.25">
      <c r="A26" s="50" t="s">
        <v>2273</v>
      </c>
      <c r="B26" s="49" t="s">
        <v>265</v>
      </c>
      <c r="C26" s="70"/>
      <c r="D26" s="70"/>
      <c r="E26" s="70"/>
      <c r="F26" s="70"/>
      <c r="G26" s="70"/>
      <c r="H26" s="70"/>
      <c r="I26" s="70"/>
      <c r="J26" s="70"/>
      <c r="K26" s="70"/>
      <c r="L26" s="70"/>
      <c r="M26" s="70"/>
      <c r="N26" s="67" t="s">
        <v>58</v>
      </c>
      <c r="O26" s="67"/>
      <c r="P26" s="67" t="s">
        <v>2272</v>
      </c>
      <c r="Q26" s="70"/>
      <c r="R26" s="70"/>
      <c r="S26" s="70"/>
      <c r="T26" s="70"/>
      <c r="U26" s="70"/>
      <c r="W26" s="18"/>
    </row>
    <row r="27" spans="1:23" ht="30" customHeight="1" x14ac:dyDescent="0.25">
      <c r="A27" s="48"/>
      <c r="B27" s="49" t="s">
        <v>277</v>
      </c>
      <c r="C27" s="70"/>
      <c r="D27" s="70"/>
      <c r="E27" s="70"/>
      <c r="F27" s="70"/>
      <c r="G27" s="70"/>
      <c r="H27" s="70"/>
      <c r="I27" s="70"/>
      <c r="J27" s="70"/>
      <c r="K27" s="70"/>
      <c r="L27" s="70"/>
      <c r="M27" s="70"/>
      <c r="N27" s="67"/>
      <c r="O27" s="67"/>
      <c r="P27" s="67" t="s">
        <v>2272</v>
      </c>
      <c r="Q27" s="70"/>
      <c r="R27" s="70"/>
      <c r="S27" s="70"/>
      <c r="T27" s="70"/>
      <c r="U27" s="70"/>
      <c r="W27" s="18"/>
    </row>
    <row r="28" spans="1:23" ht="30" customHeight="1" x14ac:dyDescent="0.25">
      <c r="A28" s="48"/>
      <c r="B28" s="49" t="s">
        <v>290</v>
      </c>
      <c r="C28" s="67"/>
      <c r="D28" s="67"/>
      <c r="E28" s="67"/>
      <c r="F28" s="67"/>
      <c r="G28" s="67"/>
      <c r="H28" s="67"/>
      <c r="I28" s="67"/>
      <c r="J28" s="67"/>
      <c r="K28" s="67"/>
      <c r="L28" s="67"/>
      <c r="M28" s="67"/>
      <c r="N28" s="67" t="s">
        <v>58</v>
      </c>
      <c r="O28" s="67"/>
      <c r="P28" s="67" t="s">
        <v>2272</v>
      </c>
      <c r="Q28" s="67"/>
      <c r="R28" s="67"/>
      <c r="S28" s="67"/>
      <c r="T28" s="67"/>
      <c r="U28" s="67"/>
      <c r="W28" s="18"/>
    </row>
    <row r="29" spans="1:23" ht="30" customHeight="1" x14ac:dyDescent="0.25">
      <c r="A29" s="48"/>
      <c r="B29" s="49" t="s">
        <v>2274</v>
      </c>
      <c r="C29" s="67"/>
      <c r="D29" s="67"/>
      <c r="E29" s="67"/>
      <c r="F29" s="67"/>
      <c r="G29" s="67"/>
      <c r="H29" s="67"/>
      <c r="I29" s="67"/>
      <c r="J29" s="67"/>
      <c r="K29" s="67"/>
      <c r="L29" s="67"/>
      <c r="M29" s="67"/>
      <c r="N29" s="67"/>
      <c r="O29" s="67" t="s">
        <v>58</v>
      </c>
      <c r="P29" s="67"/>
      <c r="Q29" s="67"/>
      <c r="R29" s="67"/>
      <c r="S29" s="67"/>
      <c r="T29" s="67"/>
      <c r="U29" s="67"/>
      <c r="W29" s="18"/>
    </row>
    <row r="30" spans="1:23" ht="30" customHeight="1" x14ac:dyDescent="0.25">
      <c r="A30" s="48"/>
      <c r="B30" s="49" t="s">
        <v>2275</v>
      </c>
      <c r="C30" s="67"/>
      <c r="D30" s="67"/>
      <c r="E30" s="67"/>
      <c r="F30" s="67"/>
      <c r="G30" s="67"/>
      <c r="H30" s="67"/>
      <c r="I30" s="67"/>
      <c r="J30" s="67"/>
      <c r="K30" s="67"/>
      <c r="L30" s="67"/>
      <c r="M30" s="67"/>
      <c r="N30" s="67"/>
      <c r="O30" s="67" t="s">
        <v>58</v>
      </c>
      <c r="P30" s="67"/>
      <c r="Q30" s="67"/>
      <c r="R30" s="67"/>
      <c r="S30" s="67"/>
      <c r="T30" s="67"/>
      <c r="U30" s="67"/>
      <c r="W30" s="18"/>
    </row>
    <row r="31" spans="1:23" ht="30" customHeight="1" x14ac:dyDescent="0.25">
      <c r="A31" s="48"/>
      <c r="B31" s="49" t="s">
        <v>2276</v>
      </c>
      <c r="C31" s="67"/>
      <c r="D31" s="67"/>
      <c r="E31" s="67"/>
      <c r="F31" s="67"/>
      <c r="G31" s="67"/>
      <c r="H31" s="67"/>
      <c r="I31" s="67"/>
      <c r="J31" s="67"/>
      <c r="K31" s="67"/>
      <c r="L31" s="67"/>
      <c r="M31" s="67"/>
      <c r="N31" s="67" t="s">
        <v>58</v>
      </c>
      <c r="O31" s="67"/>
      <c r="P31" s="67"/>
      <c r="Q31" s="67"/>
      <c r="R31" s="67"/>
      <c r="S31" s="67"/>
      <c r="T31" s="67"/>
      <c r="U31" s="67"/>
      <c r="W31" s="18"/>
    </row>
    <row r="32" spans="1:23" ht="30" customHeight="1" x14ac:dyDescent="0.25">
      <c r="A32" s="48"/>
      <c r="B32" s="49" t="s">
        <v>2277</v>
      </c>
      <c r="C32" s="67"/>
      <c r="D32" s="67"/>
      <c r="E32" s="67"/>
      <c r="F32" s="67"/>
      <c r="G32" s="67"/>
      <c r="H32" s="67"/>
      <c r="I32" s="67"/>
      <c r="J32" s="67"/>
      <c r="K32" s="67"/>
      <c r="L32" s="67"/>
      <c r="M32" s="67"/>
      <c r="N32" s="67" t="s">
        <v>58</v>
      </c>
      <c r="O32" s="67"/>
      <c r="P32" s="67"/>
      <c r="Q32" s="67"/>
      <c r="R32" s="67"/>
      <c r="S32" s="67"/>
      <c r="T32" s="67"/>
      <c r="U32" s="67"/>
      <c r="W32" s="18"/>
    </row>
    <row r="33" spans="1:23" ht="30" customHeight="1" x14ac:dyDescent="0.25">
      <c r="A33" s="48"/>
      <c r="B33" s="49" t="s">
        <v>2278</v>
      </c>
      <c r="C33" s="67"/>
      <c r="D33" s="67"/>
      <c r="E33" s="67"/>
      <c r="F33" s="67"/>
      <c r="G33" s="67"/>
      <c r="H33" s="67"/>
      <c r="I33" s="67"/>
      <c r="J33" s="67"/>
      <c r="K33" s="67"/>
      <c r="L33" s="67"/>
      <c r="M33" s="67"/>
      <c r="N33" s="67" t="s">
        <v>58</v>
      </c>
      <c r="O33" s="67"/>
      <c r="P33" s="67"/>
      <c r="Q33" s="67"/>
      <c r="R33" s="67"/>
      <c r="S33" s="67"/>
      <c r="T33" s="67"/>
      <c r="U33" s="67"/>
      <c r="W33" s="18"/>
    </row>
    <row r="34" spans="1:23" ht="30" customHeight="1" x14ac:dyDescent="0.25">
      <c r="A34" s="48"/>
      <c r="B34" s="49" t="s">
        <v>2279</v>
      </c>
      <c r="C34" s="67"/>
      <c r="D34" s="67"/>
      <c r="E34" s="67"/>
      <c r="F34" s="67"/>
      <c r="G34" s="67"/>
      <c r="H34" s="67"/>
      <c r="I34" s="67"/>
      <c r="J34" s="67"/>
      <c r="K34" s="67"/>
      <c r="L34" s="67"/>
      <c r="M34" s="67"/>
      <c r="N34" s="67"/>
      <c r="O34" s="67"/>
      <c r="P34" s="67" t="s">
        <v>58</v>
      </c>
      <c r="Q34" s="67"/>
      <c r="R34" s="67"/>
      <c r="S34" s="67"/>
      <c r="T34" s="67"/>
      <c r="U34" s="67"/>
      <c r="W34" s="18"/>
    </row>
    <row r="35" spans="1:23" ht="30" customHeight="1" x14ac:dyDescent="0.25">
      <c r="A35" s="48"/>
      <c r="B35" s="49" t="s">
        <v>2280</v>
      </c>
      <c r="C35" s="67"/>
      <c r="D35" s="67"/>
      <c r="E35" s="67"/>
      <c r="F35" s="67"/>
      <c r="G35" s="67"/>
      <c r="H35" s="67"/>
      <c r="I35" s="67"/>
      <c r="J35" s="67"/>
      <c r="K35" s="67"/>
      <c r="L35" s="67"/>
      <c r="M35" s="67"/>
      <c r="N35" s="67" t="s">
        <v>58</v>
      </c>
      <c r="O35" s="67"/>
      <c r="P35" s="67"/>
      <c r="Q35" s="67"/>
      <c r="R35" s="67"/>
      <c r="S35" s="67"/>
      <c r="T35" s="67"/>
      <c r="U35" s="67"/>
      <c r="W35" s="18"/>
    </row>
    <row r="36" spans="1:23" ht="30" customHeight="1" x14ac:dyDescent="0.25">
      <c r="A36" s="48"/>
      <c r="B36" s="49" t="s">
        <v>2281</v>
      </c>
      <c r="C36" s="67"/>
      <c r="D36" s="67"/>
      <c r="E36" s="67"/>
      <c r="F36" s="67"/>
      <c r="G36" s="67"/>
      <c r="H36" s="67"/>
      <c r="I36" s="67"/>
      <c r="J36" s="67"/>
      <c r="K36" s="67"/>
      <c r="L36" s="67"/>
      <c r="M36" s="67"/>
      <c r="N36" s="67"/>
      <c r="O36" s="67"/>
      <c r="P36" s="67" t="s">
        <v>58</v>
      </c>
      <c r="Q36" s="67"/>
      <c r="R36" s="67"/>
      <c r="S36" s="67"/>
      <c r="T36" s="67"/>
      <c r="U36" s="67"/>
      <c r="W36" s="18"/>
    </row>
    <row r="37" spans="1:23" ht="30" customHeight="1" x14ac:dyDescent="0.25">
      <c r="A37" s="48"/>
      <c r="B37" s="49" t="s">
        <v>2282</v>
      </c>
      <c r="C37" s="67"/>
      <c r="D37" s="67"/>
      <c r="E37" s="67"/>
      <c r="F37" s="67"/>
      <c r="G37" s="67"/>
      <c r="H37" s="67"/>
      <c r="I37" s="67"/>
      <c r="J37" s="67"/>
      <c r="K37" s="67"/>
      <c r="L37" s="67"/>
      <c r="M37" s="67"/>
      <c r="N37" s="67" t="s">
        <v>58</v>
      </c>
      <c r="O37" s="67"/>
      <c r="P37" s="67"/>
      <c r="Q37" s="67"/>
      <c r="R37" s="67"/>
      <c r="S37" s="67"/>
      <c r="T37" s="67"/>
      <c r="U37" s="67"/>
      <c r="W37" s="18"/>
    </row>
    <row r="38" spans="1:23" ht="30" customHeight="1" x14ac:dyDescent="0.25">
      <c r="A38" s="48"/>
      <c r="B38" s="49" t="s">
        <v>2283</v>
      </c>
      <c r="C38" s="67"/>
      <c r="D38" s="67"/>
      <c r="E38" s="67"/>
      <c r="F38" s="67"/>
      <c r="G38" s="67"/>
      <c r="H38" s="67"/>
      <c r="I38" s="67"/>
      <c r="J38" s="67"/>
      <c r="K38" s="67"/>
      <c r="L38" s="67"/>
      <c r="M38" s="67"/>
      <c r="N38" s="67"/>
      <c r="O38" s="67" t="s">
        <v>58</v>
      </c>
      <c r="P38" s="67"/>
      <c r="Q38" s="67"/>
      <c r="R38" s="67"/>
      <c r="S38" s="67"/>
      <c r="T38" s="67"/>
      <c r="U38" s="67"/>
      <c r="W38" s="18"/>
    </row>
    <row r="39" spans="1:23" ht="30" customHeight="1" x14ac:dyDescent="0.25">
      <c r="A39" s="48"/>
      <c r="B39" s="49" t="s">
        <v>2284</v>
      </c>
      <c r="C39" s="67"/>
      <c r="D39" s="67"/>
      <c r="E39" s="67"/>
      <c r="F39" s="67"/>
      <c r="G39" s="67"/>
      <c r="H39" s="67"/>
      <c r="I39" s="67"/>
      <c r="J39" s="67"/>
      <c r="K39" s="67"/>
      <c r="L39" s="67"/>
      <c r="M39" s="67"/>
      <c r="N39" s="67" t="s">
        <v>58</v>
      </c>
      <c r="O39" s="67"/>
      <c r="P39" s="67"/>
      <c r="Q39" s="67"/>
      <c r="R39" s="67"/>
      <c r="S39" s="67"/>
      <c r="T39" s="67"/>
      <c r="U39" s="67"/>
      <c r="W39" s="18"/>
    </row>
    <row r="40" spans="1:23" ht="30" customHeight="1" x14ac:dyDescent="0.25">
      <c r="A40" s="51"/>
      <c r="B40" s="49" t="s">
        <v>2285</v>
      </c>
      <c r="C40" s="67"/>
      <c r="D40" s="67"/>
      <c r="E40" s="67"/>
      <c r="F40" s="67"/>
      <c r="G40" s="67"/>
      <c r="H40" s="67"/>
      <c r="I40" s="67"/>
      <c r="J40" s="67"/>
      <c r="K40" s="67"/>
      <c r="L40" s="67"/>
      <c r="M40" s="67"/>
      <c r="N40" s="67"/>
      <c r="O40" s="67" t="s">
        <v>58</v>
      </c>
      <c r="P40" s="67"/>
      <c r="Q40" s="67"/>
      <c r="R40" s="67"/>
      <c r="S40" s="67"/>
      <c r="T40" s="67"/>
      <c r="U40" s="67"/>
      <c r="W40" s="18"/>
    </row>
    <row r="41" spans="1:23" ht="30" customHeight="1" x14ac:dyDescent="0.25">
      <c r="A41" s="50" t="s">
        <v>2286</v>
      </c>
      <c r="B41" s="49" t="s">
        <v>303</v>
      </c>
      <c r="C41" s="70" t="s">
        <v>2287</v>
      </c>
      <c r="D41" s="70"/>
      <c r="E41" s="70"/>
      <c r="F41" s="70"/>
      <c r="G41" s="70"/>
      <c r="H41" s="70"/>
      <c r="I41" s="70"/>
      <c r="J41" s="70"/>
      <c r="K41" s="70"/>
      <c r="L41" s="70"/>
      <c r="M41" s="70"/>
      <c r="N41" s="67"/>
      <c r="O41" s="67" t="s">
        <v>58</v>
      </c>
      <c r="P41" s="67"/>
      <c r="Q41" s="70"/>
      <c r="R41" s="70"/>
      <c r="S41" s="70"/>
      <c r="T41" s="70"/>
      <c r="U41" s="70"/>
      <c r="W41" s="18"/>
    </row>
    <row r="42" spans="1:23" ht="30" customHeight="1" x14ac:dyDescent="0.25">
      <c r="A42" s="48"/>
      <c r="B42" s="49" t="s">
        <v>320</v>
      </c>
      <c r="C42" s="70" t="s">
        <v>2287</v>
      </c>
      <c r="D42" s="70"/>
      <c r="E42" s="70"/>
      <c r="F42" s="70"/>
      <c r="G42" s="70"/>
      <c r="H42" s="70"/>
      <c r="I42" s="70"/>
      <c r="J42" s="70"/>
      <c r="K42" s="70"/>
      <c r="L42" s="70"/>
      <c r="M42" s="70"/>
      <c r="N42" s="67" t="s">
        <v>58</v>
      </c>
      <c r="O42" s="67"/>
      <c r="P42" s="67"/>
      <c r="Q42" s="70"/>
      <c r="R42" s="70"/>
      <c r="S42" s="70"/>
      <c r="T42" s="70"/>
      <c r="U42" s="70"/>
      <c r="W42" s="18"/>
    </row>
    <row r="43" spans="1:23" ht="30" customHeight="1" x14ac:dyDescent="0.25">
      <c r="A43" s="48"/>
      <c r="B43" s="49" t="s">
        <v>332</v>
      </c>
      <c r="C43" s="70" t="s">
        <v>2287</v>
      </c>
      <c r="D43" s="70"/>
      <c r="E43" s="70"/>
      <c r="F43" s="70"/>
      <c r="G43" s="70"/>
      <c r="H43" s="70"/>
      <c r="I43" s="70"/>
      <c r="J43" s="70"/>
      <c r="K43" s="70"/>
      <c r="L43" s="70"/>
      <c r="M43" s="70"/>
      <c r="N43" s="67" t="s">
        <v>58</v>
      </c>
      <c r="O43" s="67"/>
      <c r="P43" s="67"/>
      <c r="Q43" s="70"/>
      <c r="R43" s="70"/>
      <c r="S43" s="70"/>
      <c r="T43" s="70"/>
      <c r="U43" s="70"/>
      <c r="W43" s="18"/>
    </row>
    <row r="44" spans="1:23" ht="30" customHeight="1" x14ac:dyDescent="0.25">
      <c r="A44" s="48"/>
      <c r="B44" s="49" t="s">
        <v>345</v>
      </c>
      <c r="C44" s="70"/>
      <c r="D44" s="67"/>
      <c r="E44" s="67"/>
      <c r="F44" s="67"/>
      <c r="G44" s="67"/>
      <c r="H44" s="67"/>
      <c r="I44" s="67"/>
      <c r="J44" s="67"/>
      <c r="K44" s="67"/>
      <c r="L44" s="67"/>
      <c r="M44" s="67"/>
      <c r="N44" s="67"/>
      <c r="O44" s="67"/>
      <c r="P44" s="67" t="s">
        <v>58</v>
      </c>
      <c r="Q44" s="67"/>
      <c r="R44" s="67"/>
      <c r="S44" s="67"/>
      <c r="T44" s="67"/>
      <c r="U44" s="67"/>
      <c r="W44" s="18"/>
    </row>
    <row r="45" spans="1:23" ht="30" customHeight="1" x14ac:dyDescent="0.25">
      <c r="A45" s="48"/>
      <c r="B45" s="49" t="s">
        <v>361</v>
      </c>
      <c r="C45" s="70"/>
      <c r="D45" s="67"/>
      <c r="E45" s="67"/>
      <c r="F45" s="67"/>
      <c r="G45" s="67"/>
      <c r="H45" s="67"/>
      <c r="I45" s="67"/>
      <c r="J45" s="67"/>
      <c r="K45" s="67"/>
      <c r="L45" s="67"/>
      <c r="M45" s="67"/>
      <c r="N45" s="67" t="s">
        <v>58</v>
      </c>
      <c r="O45" s="67"/>
      <c r="P45" s="67"/>
      <c r="Q45" s="67"/>
      <c r="R45" s="67"/>
      <c r="S45" s="67"/>
      <c r="T45" s="67"/>
      <c r="U45" s="67"/>
      <c r="W45" s="18"/>
    </row>
    <row r="46" spans="1:23" ht="30" customHeight="1" x14ac:dyDescent="0.25">
      <c r="A46" s="48"/>
      <c r="B46" s="49" t="s">
        <v>375</v>
      </c>
      <c r="C46" s="70"/>
      <c r="D46" s="67"/>
      <c r="E46" s="67"/>
      <c r="F46" s="67"/>
      <c r="G46" s="67"/>
      <c r="H46" s="67"/>
      <c r="I46" s="67"/>
      <c r="J46" s="67"/>
      <c r="K46" s="67"/>
      <c r="L46" s="67"/>
      <c r="M46" s="67"/>
      <c r="N46" s="67" t="s">
        <v>58</v>
      </c>
      <c r="O46" s="67"/>
      <c r="P46" s="67"/>
      <c r="Q46" s="67"/>
      <c r="R46" s="67"/>
      <c r="S46" s="67"/>
      <c r="T46" s="67"/>
      <c r="U46" s="67"/>
      <c r="W46" s="18"/>
    </row>
    <row r="47" spans="1:23" ht="30" customHeight="1" x14ac:dyDescent="0.25">
      <c r="A47" s="48"/>
      <c r="B47" s="49" t="s">
        <v>387</v>
      </c>
      <c r="C47" s="70"/>
      <c r="D47" s="67"/>
      <c r="E47" s="67"/>
      <c r="F47" s="67"/>
      <c r="G47" s="67"/>
      <c r="H47" s="67"/>
      <c r="I47" s="67"/>
      <c r="J47" s="67"/>
      <c r="K47" s="67"/>
      <c r="L47" s="67"/>
      <c r="M47" s="67"/>
      <c r="N47" s="67" t="s">
        <v>58</v>
      </c>
      <c r="O47" s="67"/>
      <c r="P47" s="67"/>
      <c r="Q47" s="67"/>
      <c r="R47" s="67"/>
      <c r="S47" s="67"/>
      <c r="T47" s="67"/>
      <c r="U47" s="67"/>
      <c r="W47" s="18"/>
    </row>
    <row r="48" spans="1:23" ht="30" customHeight="1" x14ac:dyDescent="0.25">
      <c r="A48" s="48"/>
      <c r="B48" s="49" t="s">
        <v>397</v>
      </c>
      <c r="C48" s="70"/>
      <c r="D48" s="67"/>
      <c r="E48" s="67"/>
      <c r="F48" s="67"/>
      <c r="G48" s="67"/>
      <c r="H48" s="67"/>
      <c r="I48" s="67"/>
      <c r="J48" s="67"/>
      <c r="K48" s="67"/>
      <c r="L48" s="67"/>
      <c r="M48" s="67"/>
      <c r="N48" s="67"/>
      <c r="O48" s="67"/>
      <c r="P48" s="67" t="s">
        <v>58</v>
      </c>
      <c r="Q48" s="67"/>
      <c r="R48" s="67"/>
      <c r="S48" s="67"/>
      <c r="T48" s="67"/>
      <c r="U48" s="67"/>
      <c r="W48" s="18"/>
    </row>
    <row r="49" spans="1:23" ht="30" customHeight="1" x14ac:dyDescent="0.25">
      <c r="A49" s="48"/>
      <c r="B49" s="49" t="s">
        <v>413</v>
      </c>
      <c r="C49" s="70" t="s">
        <v>2287</v>
      </c>
      <c r="D49" s="67"/>
      <c r="E49" s="67"/>
      <c r="F49" s="67"/>
      <c r="G49" s="67"/>
      <c r="H49" s="67"/>
      <c r="I49" s="67"/>
      <c r="J49" s="67"/>
      <c r="K49" s="67"/>
      <c r="L49" s="67"/>
      <c r="M49" s="67"/>
      <c r="N49" s="67" t="s">
        <v>2272</v>
      </c>
      <c r="O49" s="67"/>
      <c r="P49" s="67"/>
      <c r="Q49" s="67"/>
      <c r="R49" s="67"/>
      <c r="S49" s="67"/>
      <c r="T49" s="67"/>
      <c r="U49" s="67"/>
      <c r="W49" s="18"/>
    </row>
    <row r="50" spans="1:23" ht="30" customHeight="1" x14ac:dyDescent="0.25">
      <c r="A50" s="48"/>
      <c r="B50" s="49" t="s">
        <v>431</v>
      </c>
      <c r="C50" s="70"/>
      <c r="D50" s="67"/>
      <c r="E50" s="67"/>
      <c r="F50" s="67"/>
      <c r="G50" s="67"/>
      <c r="H50" s="67"/>
      <c r="I50" s="67"/>
      <c r="J50" s="67"/>
      <c r="K50" s="67"/>
      <c r="L50" s="67"/>
      <c r="M50" s="67"/>
      <c r="N50" s="67"/>
      <c r="O50" s="67"/>
      <c r="P50" s="67" t="s">
        <v>58</v>
      </c>
      <c r="Q50" s="67"/>
      <c r="R50" s="67"/>
      <c r="S50" s="67"/>
      <c r="T50" s="67"/>
      <c r="U50" s="67"/>
      <c r="W50" s="18"/>
    </row>
    <row r="51" spans="1:23" ht="30" customHeight="1" x14ac:dyDescent="0.25">
      <c r="A51" s="48"/>
      <c r="B51" s="49" t="s">
        <v>439</v>
      </c>
      <c r="C51" s="70"/>
      <c r="D51" s="67"/>
      <c r="E51" s="67"/>
      <c r="F51" s="67"/>
      <c r="G51" s="67"/>
      <c r="H51" s="67"/>
      <c r="I51" s="67"/>
      <c r="J51" s="67"/>
      <c r="K51" s="67"/>
      <c r="L51" s="67"/>
      <c r="M51" s="67"/>
      <c r="N51" s="67"/>
      <c r="O51" s="67" t="s">
        <v>58</v>
      </c>
      <c r="P51" s="67"/>
      <c r="Q51" s="67"/>
      <c r="R51" s="67"/>
      <c r="S51" s="67"/>
      <c r="T51" s="67"/>
      <c r="U51" s="67"/>
      <c r="W51" s="18"/>
    </row>
    <row r="52" spans="1:23" ht="30" customHeight="1" x14ac:dyDescent="0.25">
      <c r="A52" s="48"/>
      <c r="B52" s="49" t="s">
        <v>453</v>
      </c>
      <c r="C52" s="70"/>
      <c r="D52" s="67"/>
      <c r="E52" s="67"/>
      <c r="F52" s="67"/>
      <c r="G52" s="67"/>
      <c r="H52" s="67"/>
      <c r="I52" s="67"/>
      <c r="J52" s="67"/>
      <c r="K52" s="67"/>
      <c r="L52" s="67"/>
      <c r="M52" s="67"/>
      <c r="N52" s="67" t="s">
        <v>58</v>
      </c>
      <c r="O52" s="67"/>
      <c r="P52" s="67"/>
      <c r="Q52" s="67"/>
      <c r="R52" s="67"/>
      <c r="S52" s="67"/>
      <c r="T52" s="67"/>
      <c r="U52" s="67"/>
      <c r="W52" s="18"/>
    </row>
    <row r="53" spans="1:23" ht="30" customHeight="1" x14ac:dyDescent="0.25">
      <c r="A53" s="48"/>
      <c r="B53" s="49" t="s">
        <v>466</v>
      </c>
      <c r="C53" s="70"/>
      <c r="D53" s="67"/>
      <c r="E53" s="67"/>
      <c r="F53" s="67"/>
      <c r="G53" s="67"/>
      <c r="H53" s="67"/>
      <c r="I53" s="67"/>
      <c r="J53" s="67"/>
      <c r="K53" s="67"/>
      <c r="L53" s="67"/>
      <c r="M53" s="67"/>
      <c r="N53" s="67" t="s">
        <v>58</v>
      </c>
      <c r="O53" s="67"/>
      <c r="P53" s="67"/>
      <c r="Q53" s="67"/>
      <c r="R53" s="67"/>
      <c r="S53" s="67"/>
      <c r="T53" s="67"/>
      <c r="U53" s="67"/>
      <c r="W53" s="18"/>
    </row>
    <row r="54" spans="1:23" ht="30" customHeight="1" x14ac:dyDescent="0.25">
      <c r="A54" s="48"/>
      <c r="B54" s="49" t="s">
        <v>2288</v>
      </c>
      <c r="C54" s="70"/>
      <c r="D54" s="67"/>
      <c r="E54" s="67"/>
      <c r="F54" s="67"/>
      <c r="G54" s="67"/>
      <c r="H54" s="67"/>
      <c r="I54" s="67"/>
      <c r="J54" s="67"/>
      <c r="K54" s="67"/>
      <c r="L54" s="67"/>
      <c r="M54" s="67"/>
      <c r="N54" s="67"/>
      <c r="O54" s="67" t="s">
        <v>58</v>
      </c>
      <c r="P54" s="67"/>
      <c r="Q54" s="67"/>
      <c r="R54" s="67"/>
      <c r="S54" s="67"/>
      <c r="T54" s="67"/>
      <c r="U54" s="67"/>
      <c r="W54" s="18"/>
    </row>
    <row r="55" spans="1:23" ht="30" customHeight="1" x14ac:dyDescent="0.25">
      <c r="A55" s="51"/>
      <c r="B55" s="49" t="s">
        <v>2289</v>
      </c>
      <c r="C55" s="70"/>
      <c r="D55" s="67"/>
      <c r="E55" s="67"/>
      <c r="F55" s="67"/>
      <c r="G55" s="67"/>
      <c r="H55" s="67"/>
      <c r="I55" s="67"/>
      <c r="J55" s="67"/>
      <c r="K55" s="67"/>
      <c r="L55" s="67"/>
      <c r="M55" s="67"/>
      <c r="N55" s="67"/>
      <c r="O55" s="67" t="s">
        <v>58</v>
      </c>
      <c r="P55" s="67"/>
      <c r="Q55" s="67"/>
      <c r="R55" s="67"/>
      <c r="S55" s="67"/>
      <c r="T55" s="67"/>
      <c r="U55" s="67"/>
      <c r="W55" s="18"/>
    </row>
    <row r="56" spans="1:23" ht="30" customHeight="1" x14ac:dyDescent="0.25">
      <c r="A56" s="50" t="s">
        <v>2290</v>
      </c>
      <c r="B56" s="49" t="s">
        <v>481</v>
      </c>
      <c r="C56" s="70" t="s">
        <v>2291</v>
      </c>
      <c r="D56" s="70"/>
      <c r="E56" s="70"/>
      <c r="F56" s="70"/>
      <c r="G56" s="70"/>
      <c r="H56" s="70"/>
      <c r="I56" s="70"/>
      <c r="J56" s="70"/>
      <c r="K56" s="70"/>
      <c r="L56" s="70"/>
      <c r="M56" s="70"/>
      <c r="N56" s="67" t="s">
        <v>2272</v>
      </c>
      <c r="O56" s="67"/>
      <c r="P56" s="67"/>
      <c r="Q56" s="70"/>
      <c r="R56" s="70"/>
      <c r="S56" s="70"/>
      <c r="T56" s="70"/>
      <c r="U56" s="70"/>
      <c r="W56" s="18"/>
    </row>
    <row r="57" spans="1:23" ht="30" customHeight="1" x14ac:dyDescent="0.25">
      <c r="A57" s="48"/>
      <c r="B57" s="49" t="s">
        <v>494</v>
      </c>
      <c r="C57" s="70" t="s">
        <v>2291</v>
      </c>
      <c r="D57" s="70"/>
      <c r="E57" s="70"/>
      <c r="F57" s="70"/>
      <c r="G57" s="70"/>
      <c r="H57" s="70"/>
      <c r="I57" s="70"/>
      <c r="J57" s="70"/>
      <c r="K57" s="70"/>
      <c r="L57" s="70"/>
      <c r="M57" s="70"/>
      <c r="N57" s="67" t="s">
        <v>2272</v>
      </c>
      <c r="O57" s="67"/>
      <c r="P57" s="67"/>
      <c r="Q57" s="70"/>
      <c r="R57" s="70"/>
      <c r="S57" s="70"/>
      <c r="T57" s="70"/>
      <c r="U57" s="70"/>
      <c r="W57" s="18"/>
    </row>
    <row r="58" spans="1:23" ht="30" customHeight="1" x14ac:dyDescent="0.25">
      <c r="A58" s="48"/>
      <c r="B58" s="49" t="s">
        <v>507</v>
      </c>
      <c r="C58" s="70"/>
      <c r="D58" s="70"/>
      <c r="E58" s="70"/>
      <c r="F58" s="70"/>
      <c r="G58" s="70"/>
      <c r="H58" s="70"/>
      <c r="I58" s="70"/>
      <c r="J58" s="70"/>
      <c r="K58" s="70"/>
      <c r="L58" s="70"/>
      <c r="M58" s="70"/>
      <c r="N58" s="67"/>
      <c r="O58" s="67" t="s">
        <v>58</v>
      </c>
      <c r="P58" s="67"/>
      <c r="Q58" s="70"/>
      <c r="R58" s="70"/>
      <c r="S58" s="70"/>
      <c r="T58" s="70"/>
      <c r="U58" s="70"/>
      <c r="W58" s="18"/>
    </row>
    <row r="59" spans="1:23" ht="30" customHeight="1" x14ac:dyDescent="0.25">
      <c r="A59" s="48"/>
      <c r="B59" s="49" t="s">
        <v>521</v>
      </c>
      <c r="C59" s="70"/>
      <c r="D59" s="70"/>
      <c r="E59" s="70"/>
      <c r="F59" s="70"/>
      <c r="G59" s="70"/>
      <c r="H59" s="70"/>
      <c r="I59" s="70"/>
      <c r="J59" s="70"/>
      <c r="K59" s="70"/>
      <c r="L59" s="70"/>
      <c r="M59" s="70"/>
      <c r="N59" s="67" t="s">
        <v>58</v>
      </c>
      <c r="O59" s="67"/>
      <c r="P59" s="67"/>
      <c r="Q59" s="70"/>
      <c r="R59" s="70"/>
      <c r="S59" s="70"/>
      <c r="T59" s="70"/>
      <c r="U59" s="70"/>
      <c r="W59" s="18"/>
    </row>
    <row r="60" spans="1:23" ht="30" customHeight="1" x14ac:dyDescent="0.25">
      <c r="A60" s="48"/>
      <c r="B60" s="49" t="s">
        <v>537</v>
      </c>
      <c r="C60" s="70"/>
      <c r="D60" s="70"/>
      <c r="E60" s="70"/>
      <c r="F60" s="70"/>
      <c r="G60" s="70"/>
      <c r="H60" s="70"/>
      <c r="I60" s="70"/>
      <c r="J60" s="70"/>
      <c r="K60" s="70"/>
      <c r="L60" s="70"/>
      <c r="M60" s="70"/>
      <c r="N60" s="67"/>
      <c r="O60" s="67" t="s">
        <v>58</v>
      </c>
      <c r="P60" s="67"/>
      <c r="Q60" s="70"/>
      <c r="R60" s="70"/>
      <c r="S60" s="70"/>
      <c r="T60" s="70"/>
      <c r="U60" s="70"/>
      <c r="W60" s="18"/>
    </row>
    <row r="61" spans="1:23" ht="30" customHeight="1" x14ac:dyDescent="0.25">
      <c r="A61" s="48"/>
      <c r="B61" s="49" t="s">
        <v>555</v>
      </c>
      <c r="C61" s="70"/>
      <c r="D61" s="70"/>
      <c r="E61" s="70"/>
      <c r="F61" s="70"/>
      <c r="G61" s="70"/>
      <c r="H61" s="70"/>
      <c r="I61" s="70"/>
      <c r="J61" s="70"/>
      <c r="K61" s="70"/>
      <c r="L61" s="70"/>
      <c r="M61" s="70"/>
      <c r="N61" s="67" t="s">
        <v>58</v>
      </c>
      <c r="O61" s="67"/>
      <c r="P61" s="67"/>
      <c r="Q61" s="70"/>
      <c r="R61" s="70"/>
      <c r="S61" s="70"/>
      <c r="T61" s="70"/>
      <c r="U61" s="70"/>
      <c r="W61" s="18"/>
    </row>
    <row r="62" spans="1:23" ht="30" customHeight="1" x14ac:dyDescent="0.25">
      <c r="A62" s="48"/>
      <c r="B62" s="49" t="s">
        <v>2292</v>
      </c>
      <c r="C62" s="70"/>
      <c r="D62" s="70"/>
      <c r="E62" s="70"/>
      <c r="F62" s="70"/>
      <c r="G62" s="70"/>
      <c r="H62" s="70"/>
      <c r="I62" s="70"/>
      <c r="J62" s="70"/>
      <c r="K62" s="70"/>
      <c r="L62" s="70"/>
      <c r="M62" s="70"/>
      <c r="N62" s="67"/>
      <c r="O62" s="67" t="s">
        <v>58</v>
      </c>
      <c r="P62" s="67"/>
      <c r="Q62" s="70"/>
      <c r="R62" s="70"/>
      <c r="S62" s="70"/>
      <c r="T62" s="70"/>
      <c r="U62" s="70"/>
      <c r="W62" s="18"/>
    </row>
    <row r="63" spans="1:23" ht="30" customHeight="1" x14ac:dyDescent="0.25">
      <c r="A63" s="48"/>
      <c r="B63" s="49" t="s">
        <v>2293</v>
      </c>
      <c r="C63" s="70" t="s">
        <v>2291</v>
      </c>
      <c r="D63" s="70"/>
      <c r="E63" s="70"/>
      <c r="F63" s="70"/>
      <c r="G63" s="70"/>
      <c r="H63" s="70"/>
      <c r="I63" s="70"/>
      <c r="J63" s="70"/>
      <c r="K63" s="70"/>
      <c r="L63" s="70"/>
      <c r="M63" s="70"/>
      <c r="N63" s="67"/>
      <c r="O63" s="67"/>
      <c r="P63" s="67" t="s">
        <v>58</v>
      </c>
      <c r="Q63" s="70"/>
      <c r="R63" s="70"/>
      <c r="S63" s="70"/>
      <c r="T63" s="70"/>
      <c r="U63" s="70"/>
      <c r="W63" s="18"/>
    </row>
    <row r="64" spans="1:23" ht="30" customHeight="1" x14ac:dyDescent="0.25">
      <c r="A64" s="48"/>
      <c r="B64" s="49" t="s">
        <v>2294</v>
      </c>
      <c r="C64" s="67" t="s">
        <v>2291</v>
      </c>
      <c r="D64" s="67"/>
      <c r="E64" s="67"/>
      <c r="F64" s="67"/>
      <c r="G64" s="67"/>
      <c r="H64" s="67"/>
      <c r="I64" s="67"/>
      <c r="J64" s="67"/>
      <c r="K64" s="67"/>
      <c r="L64" s="67"/>
      <c r="M64" s="67"/>
      <c r="N64" s="67" t="s">
        <v>58</v>
      </c>
      <c r="O64" s="67"/>
      <c r="P64" s="67"/>
      <c r="Q64" s="67"/>
      <c r="R64" s="67"/>
      <c r="S64" s="67"/>
      <c r="T64" s="67"/>
      <c r="U64" s="67"/>
      <c r="W64" s="18"/>
    </row>
    <row r="65" spans="1:23" ht="30" customHeight="1" x14ac:dyDescent="0.25">
      <c r="A65" s="48"/>
      <c r="B65" s="49" t="s">
        <v>2295</v>
      </c>
      <c r="C65" s="67"/>
      <c r="D65" s="67"/>
      <c r="E65" s="67"/>
      <c r="F65" s="67"/>
      <c r="G65" s="67"/>
      <c r="H65" s="67"/>
      <c r="I65" s="67"/>
      <c r="J65" s="67"/>
      <c r="K65" s="67"/>
      <c r="L65" s="67"/>
      <c r="M65" s="67"/>
      <c r="N65" s="67"/>
      <c r="O65" s="67"/>
      <c r="P65" s="67" t="s">
        <v>58</v>
      </c>
      <c r="Q65" s="67"/>
      <c r="R65" s="67"/>
      <c r="S65" s="67"/>
      <c r="T65" s="67"/>
      <c r="U65" s="67"/>
      <c r="W65" s="18"/>
    </row>
    <row r="66" spans="1:23" ht="30" customHeight="1" x14ac:dyDescent="0.25">
      <c r="A66" s="48"/>
      <c r="B66" s="49" t="s">
        <v>2296</v>
      </c>
      <c r="C66" s="67"/>
      <c r="D66" s="67"/>
      <c r="E66" s="67"/>
      <c r="F66" s="67"/>
      <c r="G66" s="67"/>
      <c r="H66" s="67"/>
      <c r="I66" s="67"/>
      <c r="J66" s="67"/>
      <c r="K66" s="67"/>
      <c r="L66" s="67"/>
      <c r="M66" s="67"/>
      <c r="N66" s="67" t="s">
        <v>58</v>
      </c>
      <c r="O66" s="67"/>
      <c r="P66" s="67"/>
      <c r="Q66" s="67"/>
      <c r="R66" s="67"/>
      <c r="S66" s="67"/>
      <c r="T66" s="67"/>
      <c r="U66" s="67"/>
      <c r="W66" s="18"/>
    </row>
    <row r="67" spans="1:23" ht="30" customHeight="1" x14ac:dyDescent="0.25">
      <c r="A67" s="48"/>
      <c r="B67" s="49" t="s">
        <v>2297</v>
      </c>
      <c r="C67" s="67"/>
      <c r="D67" s="67"/>
      <c r="E67" s="67"/>
      <c r="F67" s="67"/>
      <c r="G67" s="67"/>
      <c r="H67" s="67"/>
      <c r="I67" s="67"/>
      <c r="J67" s="67"/>
      <c r="K67" s="67"/>
      <c r="L67" s="67"/>
      <c r="M67" s="67"/>
      <c r="N67" s="67"/>
      <c r="O67" s="67" t="s">
        <v>58</v>
      </c>
      <c r="P67" s="67"/>
      <c r="Q67" s="67"/>
      <c r="R67" s="67"/>
      <c r="S67" s="67"/>
      <c r="T67" s="67"/>
      <c r="U67" s="67"/>
      <c r="W67" s="18"/>
    </row>
    <row r="68" spans="1:23" ht="30" customHeight="1" x14ac:dyDescent="0.25">
      <c r="A68" s="48"/>
      <c r="B68" s="49" t="s">
        <v>2298</v>
      </c>
      <c r="C68" s="67"/>
      <c r="D68" s="67"/>
      <c r="E68" s="67"/>
      <c r="F68" s="67"/>
      <c r="G68" s="67"/>
      <c r="H68" s="67"/>
      <c r="I68" s="67"/>
      <c r="J68" s="67"/>
      <c r="K68" s="67"/>
      <c r="L68" s="67"/>
      <c r="M68" s="67"/>
      <c r="N68" s="67"/>
      <c r="O68" s="67"/>
      <c r="P68" s="67" t="s">
        <v>58</v>
      </c>
      <c r="Q68" s="67"/>
      <c r="R68" s="67"/>
      <c r="S68" s="67"/>
      <c r="T68" s="67"/>
      <c r="U68" s="67"/>
      <c r="W68" s="18"/>
    </row>
    <row r="69" spans="1:23" ht="30" customHeight="1" x14ac:dyDescent="0.25">
      <c r="A69" s="48"/>
      <c r="B69" s="49" t="s">
        <v>2299</v>
      </c>
      <c r="C69" s="67"/>
      <c r="D69" s="67"/>
      <c r="E69" s="67"/>
      <c r="F69" s="67"/>
      <c r="G69" s="67"/>
      <c r="H69" s="67"/>
      <c r="I69" s="67"/>
      <c r="J69" s="67"/>
      <c r="K69" s="67"/>
      <c r="L69" s="67"/>
      <c r="M69" s="67"/>
      <c r="N69" s="67"/>
      <c r="O69" s="67" t="s">
        <v>58</v>
      </c>
      <c r="P69" s="67"/>
      <c r="Q69" s="67"/>
      <c r="R69" s="67"/>
      <c r="S69" s="67"/>
      <c r="T69" s="67"/>
      <c r="U69" s="67"/>
      <c r="W69" s="18"/>
    </row>
    <row r="70" spans="1:23" ht="30" customHeight="1" x14ac:dyDescent="0.25">
      <c r="A70" s="51"/>
      <c r="B70" s="49" t="s">
        <v>2300</v>
      </c>
      <c r="C70" s="67"/>
      <c r="D70" s="67"/>
      <c r="E70" s="67"/>
      <c r="F70" s="67"/>
      <c r="G70" s="67"/>
      <c r="H70" s="67"/>
      <c r="I70" s="67"/>
      <c r="J70" s="67"/>
      <c r="K70" s="67"/>
      <c r="L70" s="67"/>
      <c r="M70" s="67"/>
      <c r="N70" s="67" t="s">
        <v>58</v>
      </c>
      <c r="O70" s="67"/>
      <c r="P70" s="67"/>
      <c r="Q70" s="67"/>
      <c r="R70" s="67"/>
      <c r="S70" s="67"/>
      <c r="T70" s="67"/>
      <c r="U70" s="67"/>
      <c r="W70" s="18"/>
    </row>
    <row r="71" spans="1:23" ht="30" customHeight="1" x14ac:dyDescent="0.25">
      <c r="A71" s="50" t="s">
        <v>2301</v>
      </c>
      <c r="B71" s="49" t="s">
        <v>569</v>
      </c>
      <c r="C71" s="70" t="s">
        <v>2302</v>
      </c>
      <c r="D71" s="70"/>
      <c r="E71" s="70"/>
      <c r="F71" s="70"/>
      <c r="G71" s="70"/>
      <c r="H71" s="70"/>
      <c r="I71" s="70"/>
      <c r="J71" s="70"/>
      <c r="K71" s="70"/>
      <c r="L71" s="70"/>
      <c r="M71" s="70"/>
      <c r="N71" s="67"/>
      <c r="O71" s="67"/>
      <c r="P71" s="67" t="s">
        <v>2272</v>
      </c>
      <c r="Q71" s="70"/>
      <c r="R71" s="70"/>
      <c r="S71" s="70"/>
      <c r="T71" s="70"/>
      <c r="U71" s="70"/>
      <c r="W71" s="18"/>
    </row>
    <row r="72" spans="1:23" ht="30" customHeight="1" x14ac:dyDescent="0.25">
      <c r="A72" s="48"/>
      <c r="B72" s="49" t="s">
        <v>588</v>
      </c>
      <c r="C72" s="70" t="s">
        <v>2302</v>
      </c>
      <c r="D72" s="70"/>
      <c r="E72" s="70"/>
      <c r="F72" s="70"/>
      <c r="G72" s="70"/>
      <c r="H72" s="70"/>
      <c r="I72" s="70"/>
      <c r="J72" s="70"/>
      <c r="K72" s="70"/>
      <c r="L72" s="70"/>
      <c r="M72" s="70"/>
      <c r="N72" s="67"/>
      <c r="O72" s="67"/>
      <c r="P72" s="67" t="s">
        <v>2272</v>
      </c>
      <c r="Q72" s="70"/>
      <c r="R72" s="70"/>
      <c r="S72" s="70"/>
      <c r="T72" s="70"/>
      <c r="U72" s="70"/>
      <c r="W72" s="18"/>
    </row>
    <row r="73" spans="1:23" ht="30" customHeight="1" x14ac:dyDescent="0.25">
      <c r="A73" s="48"/>
      <c r="B73" s="49" t="s">
        <v>597</v>
      </c>
      <c r="C73" s="70" t="s">
        <v>2302</v>
      </c>
      <c r="D73" s="70"/>
      <c r="E73" s="70"/>
      <c r="F73" s="70"/>
      <c r="G73" s="70"/>
      <c r="H73" s="70"/>
      <c r="I73" s="70"/>
      <c r="J73" s="70"/>
      <c r="K73" s="70"/>
      <c r="L73" s="70"/>
      <c r="M73" s="70"/>
      <c r="N73" s="67"/>
      <c r="O73" s="67"/>
      <c r="P73" s="67" t="s">
        <v>2272</v>
      </c>
      <c r="Q73" s="70"/>
      <c r="R73" s="70"/>
      <c r="S73" s="70"/>
      <c r="T73" s="70"/>
      <c r="U73" s="70"/>
      <c r="W73" s="18"/>
    </row>
    <row r="74" spans="1:23" ht="30" customHeight="1" x14ac:dyDescent="0.25">
      <c r="A74" s="48"/>
      <c r="B74" s="49" t="s">
        <v>605</v>
      </c>
      <c r="C74" s="70"/>
      <c r="D74" s="70"/>
      <c r="E74" s="70"/>
      <c r="F74" s="70"/>
      <c r="G74" s="70"/>
      <c r="H74" s="70"/>
      <c r="I74" s="70"/>
      <c r="J74" s="70"/>
      <c r="K74" s="70"/>
      <c r="L74" s="70"/>
      <c r="M74" s="70"/>
      <c r="N74" s="67"/>
      <c r="O74" s="67" t="s">
        <v>58</v>
      </c>
      <c r="P74" s="67"/>
      <c r="Q74" s="70"/>
      <c r="R74" s="70"/>
      <c r="S74" s="70"/>
      <c r="T74" s="70"/>
      <c r="U74" s="70"/>
      <c r="W74" s="18"/>
    </row>
    <row r="75" spans="1:23" ht="30" customHeight="1" x14ac:dyDescent="0.25">
      <c r="A75" s="48"/>
      <c r="B75" s="49" t="s">
        <v>614</v>
      </c>
      <c r="C75" s="70"/>
      <c r="D75" s="70"/>
      <c r="E75" s="70"/>
      <c r="F75" s="70"/>
      <c r="G75" s="70"/>
      <c r="H75" s="70"/>
      <c r="I75" s="70"/>
      <c r="J75" s="70"/>
      <c r="K75" s="70"/>
      <c r="L75" s="70"/>
      <c r="M75" s="70"/>
      <c r="N75" s="67" t="s">
        <v>58</v>
      </c>
      <c r="O75" s="67"/>
      <c r="P75" s="67"/>
      <c r="Q75" s="70"/>
      <c r="R75" s="70"/>
      <c r="S75" s="70"/>
      <c r="T75" s="70"/>
      <c r="U75" s="70"/>
      <c r="W75" s="18"/>
    </row>
    <row r="76" spans="1:23" ht="30" customHeight="1" x14ac:dyDescent="0.25">
      <c r="A76" s="48"/>
      <c r="B76" s="49" t="s">
        <v>2303</v>
      </c>
      <c r="C76" s="70"/>
      <c r="D76" s="70"/>
      <c r="E76" s="70"/>
      <c r="F76" s="70"/>
      <c r="G76" s="70"/>
      <c r="H76" s="70"/>
      <c r="I76" s="70"/>
      <c r="J76" s="70"/>
      <c r="K76" s="70"/>
      <c r="L76" s="70"/>
      <c r="M76" s="70"/>
      <c r="N76" s="67"/>
      <c r="O76" s="67" t="s">
        <v>58</v>
      </c>
      <c r="P76" s="67"/>
      <c r="Q76" s="70"/>
      <c r="R76" s="70"/>
      <c r="S76" s="70"/>
      <c r="T76" s="70"/>
      <c r="U76" s="70"/>
      <c r="W76" s="18"/>
    </row>
    <row r="77" spans="1:23" ht="30" customHeight="1" x14ac:dyDescent="0.25">
      <c r="A77" s="48"/>
      <c r="B77" s="49" t="s">
        <v>2304</v>
      </c>
      <c r="C77" s="70"/>
      <c r="D77" s="70"/>
      <c r="E77" s="70"/>
      <c r="F77" s="70"/>
      <c r="G77" s="70"/>
      <c r="H77" s="70"/>
      <c r="I77" s="70"/>
      <c r="J77" s="70"/>
      <c r="K77" s="70"/>
      <c r="L77" s="70"/>
      <c r="M77" s="70"/>
      <c r="N77" s="67" t="s">
        <v>58</v>
      </c>
      <c r="O77" s="67"/>
      <c r="P77" s="67"/>
      <c r="Q77" s="70"/>
      <c r="R77" s="70"/>
      <c r="S77" s="70"/>
      <c r="T77" s="70"/>
      <c r="U77" s="70"/>
      <c r="W77" s="18"/>
    </row>
    <row r="78" spans="1:23" ht="30" customHeight="1" x14ac:dyDescent="0.25">
      <c r="A78" s="48"/>
      <c r="B78" s="49" t="s">
        <v>2305</v>
      </c>
      <c r="C78" s="70"/>
      <c r="D78" s="70"/>
      <c r="E78" s="70"/>
      <c r="F78" s="70"/>
      <c r="G78" s="70"/>
      <c r="H78" s="70"/>
      <c r="I78" s="70"/>
      <c r="J78" s="70"/>
      <c r="K78" s="70"/>
      <c r="L78" s="70"/>
      <c r="M78" s="70"/>
      <c r="N78" s="67"/>
      <c r="O78" s="67"/>
      <c r="P78" s="67" t="s">
        <v>58</v>
      </c>
      <c r="Q78" s="70"/>
      <c r="R78" s="70"/>
      <c r="S78" s="70"/>
      <c r="T78" s="70"/>
      <c r="U78" s="70"/>
      <c r="W78" s="18"/>
    </row>
    <row r="79" spans="1:23" ht="30" customHeight="1" x14ac:dyDescent="0.25">
      <c r="A79" s="48"/>
      <c r="B79" s="49" t="s">
        <v>2306</v>
      </c>
      <c r="C79" s="70"/>
      <c r="D79" s="70"/>
      <c r="E79" s="70"/>
      <c r="F79" s="70"/>
      <c r="G79" s="70"/>
      <c r="H79" s="70"/>
      <c r="I79" s="70"/>
      <c r="J79" s="70"/>
      <c r="K79" s="70"/>
      <c r="L79" s="70"/>
      <c r="M79" s="70"/>
      <c r="N79" s="67" t="s">
        <v>58</v>
      </c>
      <c r="O79" s="67"/>
      <c r="P79" s="67"/>
      <c r="Q79" s="70"/>
      <c r="R79" s="70"/>
      <c r="S79" s="70"/>
      <c r="T79" s="70"/>
      <c r="U79" s="70"/>
      <c r="W79" s="18"/>
    </row>
    <row r="80" spans="1:23" ht="30" customHeight="1" x14ac:dyDescent="0.25">
      <c r="A80" s="48"/>
      <c r="B80" s="49" t="s">
        <v>2307</v>
      </c>
      <c r="C80" s="70"/>
      <c r="D80" s="70"/>
      <c r="E80" s="70"/>
      <c r="F80" s="70"/>
      <c r="G80" s="70"/>
      <c r="H80" s="70"/>
      <c r="I80" s="70"/>
      <c r="J80" s="70"/>
      <c r="K80" s="70"/>
      <c r="L80" s="70"/>
      <c r="M80" s="70"/>
      <c r="N80" s="67"/>
      <c r="O80" s="67" t="s">
        <v>58</v>
      </c>
      <c r="P80" s="67"/>
      <c r="Q80" s="70"/>
      <c r="R80" s="70"/>
      <c r="S80" s="70"/>
      <c r="T80" s="70"/>
      <c r="U80" s="70"/>
      <c r="W80" s="18"/>
    </row>
    <row r="81" spans="1:23" ht="30" customHeight="1" x14ac:dyDescent="0.25">
      <c r="A81" s="48"/>
      <c r="B81" s="49" t="s">
        <v>2308</v>
      </c>
      <c r="C81" s="70"/>
      <c r="D81" s="70"/>
      <c r="E81" s="70"/>
      <c r="F81" s="70"/>
      <c r="G81" s="70"/>
      <c r="H81" s="70"/>
      <c r="I81" s="70"/>
      <c r="J81" s="70"/>
      <c r="K81" s="70"/>
      <c r="L81" s="70"/>
      <c r="M81" s="70"/>
      <c r="N81" s="67"/>
      <c r="O81" s="67"/>
      <c r="P81" s="67" t="s">
        <v>58</v>
      </c>
      <c r="Q81" s="70"/>
      <c r="R81" s="70"/>
      <c r="S81" s="70"/>
      <c r="T81" s="70"/>
      <c r="U81" s="70"/>
      <c r="W81" s="18"/>
    </row>
    <row r="82" spans="1:23" ht="30" customHeight="1" x14ac:dyDescent="0.25">
      <c r="A82" s="48"/>
      <c r="B82" s="49" t="s">
        <v>2309</v>
      </c>
      <c r="C82" s="70"/>
      <c r="D82" s="70"/>
      <c r="E82" s="70"/>
      <c r="F82" s="70"/>
      <c r="G82" s="70"/>
      <c r="H82" s="70"/>
      <c r="I82" s="70"/>
      <c r="J82" s="70"/>
      <c r="K82" s="70"/>
      <c r="L82" s="70"/>
      <c r="M82" s="70"/>
      <c r="N82" s="67"/>
      <c r="O82" s="67" t="s">
        <v>58</v>
      </c>
      <c r="P82" s="67"/>
      <c r="Q82" s="70"/>
      <c r="R82" s="70"/>
      <c r="S82" s="70"/>
      <c r="T82" s="70"/>
      <c r="U82" s="70"/>
      <c r="W82" s="18"/>
    </row>
    <row r="83" spans="1:23" ht="30" customHeight="1" x14ac:dyDescent="0.25">
      <c r="A83" s="48"/>
      <c r="B83" s="49" t="s">
        <v>2310</v>
      </c>
      <c r="C83" s="70"/>
      <c r="D83" s="70"/>
      <c r="E83" s="70"/>
      <c r="F83" s="70"/>
      <c r="G83" s="70"/>
      <c r="H83" s="70"/>
      <c r="I83" s="70"/>
      <c r="J83" s="70"/>
      <c r="K83" s="70"/>
      <c r="L83" s="70"/>
      <c r="M83" s="70"/>
      <c r="N83" s="67" t="s">
        <v>58</v>
      </c>
      <c r="O83" s="67"/>
      <c r="P83" s="67"/>
      <c r="Q83" s="70"/>
      <c r="R83" s="70"/>
      <c r="S83" s="70"/>
      <c r="T83" s="70"/>
      <c r="U83" s="70"/>
      <c r="W83" s="18"/>
    </row>
    <row r="84" spans="1:23" ht="30" customHeight="1" x14ac:dyDescent="0.25">
      <c r="A84" s="48"/>
      <c r="B84" s="49" t="s">
        <v>2311</v>
      </c>
      <c r="C84" s="70"/>
      <c r="D84" s="70"/>
      <c r="E84" s="70"/>
      <c r="F84" s="70"/>
      <c r="G84" s="70"/>
      <c r="H84" s="70"/>
      <c r="I84" s="70"/>
      <c r="J84" s="70"/>
      <c r="K84" s="70"/>
      <c r="L84" s="70"/>
      <c r="M84" s="70"/>
      <c r="N84" s="67"/>
      <c r="O84" s="67"/>
      <c r="P84" s="67" t="s">
        <v>58</v>
      </c>
      <c r="Q84" s="70"/>
      <c r="R84" s="70"/>
      <c r="S84" s="70"/>
      <c r="T84" s="70"/>
      <c r="U84" s="70"/>
      <c r="W84" s="18"/>
    </row>
    <row r="85" spans="1:23" ht="30" customHeight="1" x14ac:dyDescent="0.25">
      <c r="A85" s="51"/>
      <c r="B85" s="49" t="s">
        <v>2312</v>
      </c>
      <c r="C85" s="70"/>
      <c r="D85" s="70"/>
      <c r="E85" s="70"/>
      <c r="F85" s="70"/>
      <c r="G85" s="70"/>
      <c r="H85" s="70"/>
      <c r="I85" s="70"/>
      <c r="J85" s="70"/>
      <c r="K85" s="70"/>
      <c r="L85" s="70"/>
      <c r="M85" s="70"/>
      <c r="N85" s="67"/>
      <c r="O85" s="67" t="s">
        <v>58</v>
      </c>
      <c r="P85" s="67"/>
      <c r="Q85" s="70"/>
      <c r="R85" s="70"/>
      <c r="S85" s="70"/>
      <c r="T85" s="70"/>
      <c r="U85" s="70"/>
      <c r="W85" s="18"/>
    </row>
    <row r="86" spans="1:23" ht="30" customHeight="1" x14ac:dyDescent="0.25">
      <c r="A86" s="50" t="s">
        <v>2313</v>
      </c>
      <c r="B86" s="49" t="s">
        <v>629</v>
      </c>
      <c r="C86" s="70" t="s">
        <v>2314</v>
      </c>
      <c r="D86" s="70"/>
      <c r="E86" s="70"/>
      <c r="F86" s="70"/>
      <c r="G86" s="70"/>
      <c r="H86" s="70"/>
      <c r="I86" s="70"/>
      <c r="J86" s="70"/>
      <c r="K86" s="70"/>
      <c r="L86" s="70"/>
      <c r="M86" s="70"/>
      <c r="N86" s="67"/>
      <c r="O86" s="67"/>
      <c r="P86" s="67" t="s">
        <v>2272</v>
      </c>
      <c r="Q86" s="70"/>
      <c r="R86" s="70"/>
      <c r="S86" s="70"/>
      <c r="T86" s="70"/>
      <c r="U86" s="70"/>
      <c r="W86" s="18"/>
    </row>
    <row r="87" spans="1:23" ht="30" customHeight="1" x14ac:dyDescent="0.25">
      <c r="A87" s="48"/>
      <c r="B87" s="49" t="s">
        <v>645</v>
      </c>
      <c r="C87" s="70" t="s">
        <v>2314</v>
      </c>
      <c r="D87" s="70"/>
      <c r="E87" s="70"/>
      <c r="F87" s="70"/>
      <c r="G87" s="70"/>
      <c r="H87" s="70"/>
      <c r="I87" s="70"/>
      <c r="J87" s="70"/>
      <c r="K87" s="70"/>
      <c r="L87" s="70"/>
      <c r="M87" s="70"/>
      <c r="N87" s="67"/>
      <c r="O87" s="67"/>
      <c r="P87" s="67" t="s">
        <v>2272</v>
      </c>
      <c r="Q87" s="70"/>
      <c r="R87" s="70"/>
      <c r="S87" s="70"/>
      <c r="T87" s="70"/>
      <c r="U87" s="70"/>
      <c r="W87" s="18"/>
    </row>
    <row r="88" spans="1:23" ht="30" customHeight="1" x14ac:dyDescent="0.25">
      <c r="A88" s="48"/>
      <c r="B88" s="49" t="s">
        <v>653</v>
      </c>
      <c r="C88" s="70" t="s">
        <v>2314</v>
      </c>
      <c r="D88" s="70"/>
      <c r="E88" s="70"/>
      <c r="F88" s="70"/>
      <c r="G88" s="70"/>
      <c r="H88" s="70"/>
      <c r="I88" s="70"/>
      <c r="J88" s="70"/>
      <c r="K88" s="70"/>
      <c r="L88" s="70"/>
      <c r="M88" s="70"/>
      <c r="N88" s="67"/>
      <c r="O88" s="67"/>
      <c r="P88" s="67" t="s">
        <v>2272</v>
      </c>
      <c r="Q88" s="70"/>
      <c r="R88" s="70"/>
      <c r="S88" s="70"/>
      <c r="T88" s="70"/>
      <c r="U88" s="70"/>
      <c r="W88" s="18"/>
    </row>
    <row r="89" spans="1:23" ht="30" customHeight="1" x14ac:dyDescent="0.25">
      <c r="A89" s="48"/>
      <c r="B89" s="49" t="s">
        <v>666</v>
      </c>
      <c r="C89" s="70"/>
      <c r="D89" s="70"/>
      <c r="E89" s="70"/>
      <c r="F89" s="70"/>
      <c r="G89" s="70"/>
      <c r="H89" s="70"/>
      <c r="I89" s="70"/>
      <c r="J89" s="70"/>
      <c r="K89" s="70"/>
      <c r="L89" s="70"/>
      <c r="M89" s="70"/>
      <c r="N89" s="67" t="s">
        <v>58</v>
      </c>
      <c r="O89" s="67"/>
      <c r="P89" s="67"/>
      <c r="Q89" s="70"/>
      <c r="R89" s="70"/>
      <c r="S89" s="70"/>
      <c r="T89" s="70"/>
      <c r="U89" s="70"/>
      <c r="W89" s="18"/>
    </row>
    <row r="90" spans="1:23" ht="30" customHeight="1" x14ac:dyDescent="0.25">
      <c r="A90" s="48"/>
      <c r="B90" s="49" t="s">
        <v>680</v>
      </c>
      <c r="C90" s="70"/>
      <c r="D90" s="70"/>
      <c r="E90" s="70"/>
      <c r="F90" s="70"/>
      <c r="G90" s="70"/>
      <c r="H90" s="70"/>
      <c r="I90" s="70"/>
      <c r="J90" s="70"/>
      <c r="K90" s="70"/>
      <c r="L90" s="70"/>
      <c r="M90" s="70"/>
      <c r="N90" s="67"/>
      <c r="O90" s="67"/>
      <c r="P90" s="67" t="s">
        <v>58</v>
      </c>
      <c r="Q90" s="70"/>
      <c r="R90" s="70"/>
      <c r="S90" s="70"/>
      <c r="T90" s="70"/>
      <c r="U90" s="70"/>
      <c r="W90" s="18"/>
    </row>
    <row r="91" spans="1:23" ht="30" customHeight="1" x14ac:dyDescent="0.25">
      <c r="A91" s="48"/>
      <c r="B91" s="49" t="s">
        <v>693</v>
      </c>
      <c r="C91" s="70"/>
      <c r="D91" s="70"/>
      <c r="E91" s="70"/>
      <c r="F91" s="70"/>
      <c r="G91" s="70"/>
      <c r="H91" s="70"/>
      <c r="I91" s="70"/>
      <c r="J91" s="70"/>
      <c r="K91" s="70"/>
      <c r="L91" s="70"/>
      <c r="M91" s="70"/>
      <c r="N91" s="67"/>
      <c r="O91" s="67" t="s">
        <v>58</v>
      </c>
      <c r="P91" s="67"/>
      <c r="Q91" s="70"/>
      <c r="R91" s="70"/>
      <c r="S91" s="70"/>
      <c r="T91" s="70"/>
      <c r="U91" s="70"/>
      <c r="W91" s="18"/>
    </row>
    <row r="92" spans="1:23" ht="30" customHeight="1" x14ac:dyDescent="0.25">
      <c r="A92" s="48"/>
      <c r="B92" s="49" t="s">
        <v>704</v>
      </c>
      <c r="C92" s="70"/>
      <c r="D92" s="70"/>
      <c r="E92" s="70"/>
      <c r="F92" s="70"/>
      <c r="G92" s="70"/>
      <c r="H92" s="70"/>
      <c r="I92" s="70"/>
      <c r="J92" s="70"/>
      <c r="K92" s="70"/>
      <c r="L92" s="70"/>
      <c r="M92" s="70"/>
      <c r="N92" s="67" t="s">
        <v>58</v>
      </c>
      <c r="O92" s="67"/>
      <c r="P92" s="67"/>
      <c r="Q92" s="70"/>
      <c r="R92" s="70"/>
      <c r="S92" s="70"/>
      <c r="T92" s="70"/>
      <c r="U92" s="70"/>
      <c r="W92" s="18"/>
    </row>
    <row r="93" spans="1:23" ht="30" customHeight="1" x14ac:dyDescent="0.25">
      <c r="A93" s="48"/>
      <c r="B93" s="49" t="s">
        <v>1613</v>
      </c>
      <c r="C93" s="70"/>
      <c r="D93" s="70"/>
      <c r="E93" s="70"/>
      <c r="F93" s="70"/>
      <c r="G93" s="70"/>
      <c r="H93" s="70"/>
      <c r="I93" s="70"/>
      <c r="J93" s="70"/>
      <c r="K93" s="70"/>
      <c r="L93" s="70"/>
      <c r="M93" s="70"/>
      <c r="N93" s="67"/>
      <c r="O93" s="67"/>
      <c r="P93" s="67" t="s">
        <v>58</v>
      </c>
      <c r="Q93" s="70"/>
      <c r="R93" s="70"/>
      <c r="S93" s="70"/>
      <c r="T93" s="70"/>
      <c r="U93" s="70"/>
      <c r="W93" s="18"/>
    </row>
    <row r="94" spans="1:23" ht="30" customHeight="1" x14ac:dyDescent="0.25">
      <c r="A94" s="48"/>
      <c r="B94" s="49" t="s">
        <v>2315</v>
      </c>
      <c r="C94" s="70"/>
      <c r="D94" s="70"/>
      <c r="E94" s="70"/>
      <c r="F94" s="70"/>
      <c r="G94" s="70"/>
      <c r="H94" s="70"/>
      <c r="I94" s="70"/>
      <c r="J94" s="70"/>
      <c r="K94" s="70"/>
      <c r="L94" s="70"/>
      <c r="M94" s="70"/>
      <c r="N94" s="67"/>
      <c r="O94" s="67" t="s">
        <v>58</v>
      </c>
      <c r="P94" s="67"/>
      <c r="Q94" s="70"/>
      <c r="R94" s="70"/>
      <c r="S94" s="70"/>
      <c r="T94" s="70"/>
      <c r="U94" s="70"/>
      <c r="W94" s="18"/>
    </row>
    <row r="95" spans="1:23" ht="30" customHeight="1" x14ac:dyDescent="0.25">
      <c r="A95" s="48"/>
      <c r="B95" s="49" t="s">
        <v>2316</v>
      </c>
      <c r="C95" s="70"/>
      <c r="D95" s="70"/>
      <c r="E95" s="70"/>
      <c r="F95" s="70"/>
      <c r="G95" s="70"/>
      <c r="H95" s="70"/>
      <c r="I95" s="70"/>
      <c r="J95" s="70"/>
      <c r="K95" s="70"/>
      <c r="L95" s="70"/>
      <c r="M95" s="70"/>
      <c r="N95" s="67"/>
      <c r="O95" s="67" t="s">
        <v>58</v>
      </c>
      <c r="P95" s="67"/>
      <c r="Q95" s="70"/>
      <c r="R95" s="70"/>
      <c r="S95" s="70"/>
      <c r="T95" s="70"/>
      <c r="U95" s="70"/>
      <c r="W95" s="18"/>
    </row>
    <row r="96" spans="1:23" ht="30" customHeight="1" x14ac:dyDescent="0.25">
      <c r="A96" s="48"/>
      <c r="B96" s="49" t="s">
        <v>2317</v>
      </c>
      <c r="C96" s="70"/>
      <c r="D96" s="70"/>
      <c r="E96" s="70"/>
      <c r="F96" s="70"/>
      <c r="G96" s="70"/>
      <c r="H96" s="70"/>
      <c r="I96" s="70"/>
      <c r="J96" s="70"/>
      <c r="K96" s="70"/>
      <c r="L96" s="70"/>
      <c r="M96" s="70"/>
      <c r="N96" s="67" t="s">
        <v>58</v>
      </c>
      <c r="O96" s="67"/>
      <c r="P96" s="67"/>
      <c r="Q96" s="70"/>
      <c r="R96" s="70"/>
      <c r="S96" s="70"/>
      <c r="T96" s="70"/>
      <c r="U96" s="70"/>
      <c r="W96" s="18"/>
    </row>
    <row r="97" spans="1:23" ht="30" customHeight="1" x14ac:dyDescent="0.25">
      <c r="A97" s="48"/>
      <c r="B97" s="49" t="s">
        <v>2318</v>
      </c>
      <c r="C97" s="70"/>
      <c r="D97" s="70"/>
      <c r="E97" s="70"/>
      <c r="F97" s="70"/>
      <c r="G97" s="70"/>
      <c r="H97" s="70"/>
      <c r="I97" s="70"/>
      <c r="J97" s="70"/>
      <c r="K97" s="70"/>
      <c r="L97" s="70"/>
      <c r="M97" s="70"/>
      <c r="N97" s="67"/>
      <c r="O97" s="67"/>
      <c r="P97" s="67" t="s">
        <v>58</v>
      </c>
      <c r="Q97" s="70"/>
      <c r="R97" s="70"/>
      <c r="S97" s="70"/>
      <c r="T97" s="70"/>
      <c r="U97" s="70"/>
      <c r="W97" s="18"/>
    </row>
    <row r="98" spans="1:23" ht="30" customHeight="1" x14ac:dyDescent="0.25">
      <c r="A98" s="48"/>
      <c r="B98" s="49" t="s">
        <v>2319</v>
      </c>
      <c r="C98" s="70"/>
      <c r="D98" s="70"/>
      <c r="E98" s="70"/>
      <c r="F98" s="70"/>
      <c r="G98" s="70"/>
      <c r="H98" s="70"/>
      <c r="I98" s="70"/>
      <c r="J98" s="70"/>
      <c r="K98" s="70"/>
      <c r="L98" s="70"/>
      <c r="M98" s="70"/>
      <c r="N98" s="67"/>
      <c r="O98" s="67" t="s">
        <v>58</v>
      </c>
      <c r="P98" s="67"/>
      <c r="Q98" s="70"/>
      <c r="R98" s="70"/>
      <c r="S98" s="70"/>
      <c r="T98" s="70"/>
      <c r="U98" s="70"/>
      <c r="W98" s="18"/>
    </row>
    <row r="99" spans="1:23" ht="30" customHeight="1" x14ac:dyDescent="0.25">
      <c r="A99" s="48"/>
      <c r="B99" s="49" t="s">
        <v>2320</v>
      </c>
      <c r="C99" s="70"/>
      <c r="D99" s="70"/>
      <c r="E99" s="70"/>
      <c r="F99" s="70"/>
      <c r="G99" s="70"/>
      <c r="H99" s="70"/>
      <c r="I99" s="70"/>
      <c r="J99" s="70"/>
      <c r="K99" s="70"/>
      <c r="L99" s="70"/>
      <c r="M99" s="70"/>
      <c r="N99" s="67" t="s">
        <v>58</v>
      </c>
      <c r="O99" s="67"/>
      <c r="P99" s="67"/>
      <c r="Q99" s="70"/>
      <c r="R99" s="70"/>
      <c r="S99" s="70"/>
      <c r="T99" s="70"/>
      <c r="U99" s="70"/>
      <c r="W99" s="18"/>
    </row>
    <row r="100" spans="1:23" ht="30" customHeight="1" x14ac:dyDescent="0.25">
      <c r="A100" s="51"/>
      <c r="B100" s="49" t="s">
        <v>2321</v>
      </c>
      <c r="C100" s="70"/>
      <c r="D100" s="70"/>
      <c r="E100" s="70"/>
      <c r="F100" s="70"/>
      <c r="G100" s="70"/>
      <c r="H100" s="70"/>
      <c r="I100" s="70"/>
      <c r="J100" s="70"/>
      <c r="K100" s="70"/>
      <c r="L100" s="70"/>
      <c r="M100" s="70"/>
      <c r="N100" s="67"/>
      <c r="O100" s="67" t="s">
        <v>58</v>
      </c>
      <c r="P100" s="67"/>
      <c r="Q100" s="70"/>
      <c r="R100" s="70"/>
      <c r="S100" s="70"/>
      <c r="T100" s="70"/>
      <c r="U100" s="70"/>
      <c r="W100" s="18"/>
    </row>
    <row r="101" spans="1:23" ht="30" customHeight="1" x14ac:dyDescent="0.25">
      <c r="A101" s="50" t="s">
        <v>2322</v>
      </c>
      <c r="B101" s="49" t="s">
        <v>719</v>
      </c>
      <c r="C101" s="70" t="s">
        <v>2323</v>
      </c>
      <c r="D101" s="70"/>
      <c r="E101" s="70"/>
      <c r="F101" s="70"/>
      <c r="G101" s="70"/>
      <c r="H101" s="70"/>
      <c r="I101" s="70"/>
      <c r="J101" s="70"/>
      <c r="K101" s="70"/>
      <c r="L101" s="70"/>
      <c r="M101" s="70"/>
      <c r="N101" s="67"/>
      <c r="O101" s="67"/>
      <c r="P101" s="67" t="s">
        <v>2272</v>
      </c>
      <c r="Q101" s="70"/>
      <c r="R101" s="70"/>
      <c r="S101" s="70"/>
      <c r="T101" s="70"/>
      <c r="U101" s="70"/>
      <c r="W101" s="18"/>
    </row>
    <row r="102" spans="1:23" ht="30" customHeight="1" x14ac:dyDescent="0.25">
      <c r="A102" s="48"/>
      <c r="B102" s="49" t="s">
        <v>734</v>
      </c>
      <c r="C102" s="70" t="s">
        <v>2323</v>
      </c>
      <c r="D102" s="70"/>
      <c r="E102" s="70"/>
      <c r="F102" s="70"/>
      <c r="G102" s="70"/>
      <c r="H102" s="70"/>
      <c r="I102" s="70"/>
      <c r="J102" s="70"/>
      <c r="K102" s="70"/>
      <c r="L102" s="70"/>
      <c r="M102" s="70"/>
      <c r="N102" s="67"/>
      <c r="O102" s="67"/>
      <c r="P102" s="67" t="s">
        <v>2272</v>
      </c>
      <c r="Q102" s="70"/>
      <c r="R102" s="70"/>
      <c r="S102" s="70"/>
      <c r="T102" s="70"/>
      <c r="U102" s="70"/>
      <c r="W102" s="18"/>
    </row>
    <row r="103" spans="1:23" ht="30" customHeight="1" x14ac:dyDescent="0.25">
      <c r="A103" s="48"/>
      <c r="B103" s="49" t="s">
        <v>747</v>
      </c>
      <c r="C103" s="70" t="s">
        <v>2323</v>
      </c>
      <c r="D103" s="70"/>
      <c r="E103" s="70"/>
      <c r="F103" s="70"/>
      <c r="G103" s="70"/>
      <c r="H103" s="70"/>
      <c r="I103" s="70"/>
      <c r="J103" s="70"/>
      <c r="K103" s="70"/>
      <c r="L103" s="70"/>
      <c r="M103" s="70"/>
      <c r="N103" s="67"/>
      <c r="O103" s="67"/>
      <c r="P103" s="67" t="s">
        <v>2272</v>
      </c>
      <c r="Q103" s="70"/>
      <c r="R103" s="70"/>
      <c r="S103" s="70"/>
      <c r="T103" s="70"/>
      <c r="U103" s="70"/>
      <c r="W103" s="18"/>
    </row>
    <row r="104" spans="1:23" ht="30" customHeight="1" x14ac:dyDescent="0.25">
      <c r="A104" s="48"/>
      <c r="B104" s="49" t="s">
        <v>760</v>
      </c>
      <c r="C104" s="70"/>
      <c r="D104" s="70"/>
      <c r="E104" s="70"/>
      <c r="F104" s="70"/>
      <c r="G104" s="70"/>
      <c r="H104" s="70"/>
      <c r="I104" s="70"/>
      <c r="J104" s="70"/>
      <c r="K104" s="70"/>
      <c r="L104" s="70"/>
      <c r="M104" s="70"/>
      <c r="N104" s="67"/>
      <c r="O104" s="67" t="s">
        <v>58</v>
      </c>
      <c r="P104" s="67"/>
      <c r="Q104" s="70"/>
      <c r="R104" s="70"/>
      <c r="S104" s="70"/>
      <c r="T104" s="70"/>
      <c r="U104" s="70"/>
      <c r="W104" s="18"/>
    </row>
    <row r="105" spans="1:23" ht="30" customHeight="1" x14ac:dyDescent="0.25">
      <c r="A105" s="48"/>
      <c r="B105" s="49" t="s">
        <v>771</v>
      </c>
      <c r="C105" s="70"/>
      <c r="D105" s="70"/>
      <c r="E105" s="70"/>
      <c r="F105" s="70"/>
      <c r="G105" s="70"/>
      <c r="H105" s="70"/>
      <c r="I105" s="70"/>
      <c r="J105" s="70"/>
      <c r="K105" s="70"/>
      <c r="L105" s="70"/>
      <c r="M105" s="70"/>
      <c r="N105" s="67"/>
      <c r="O105" s="67" t="s">
        <v>58</v>
      </c>
      <c r="P105" s="67"/>
      <c r="Q105" s="70"/>
      <c r="R105" s="70"/>
      <c r="S105" s="70"/>
      <c r="T105" s="70"/>
      <c r="U105" s="70"/>
      <c r="W105" s="18"/>
    </row>
    <row r="106" spans="1:23" ht="30" customHeight="1" x14ac:dyDescent="0.25">
      <c r="A106" s="48"/>
      <c r="B106" s="49" t="s">
        <v>784</v>
      </c>
      <c r="C106" s="70"/>
      <c r="D106" s="70"/>
      <c r="E106" s="70"/>
      <c r="F106" s="70"/>
      <c r="G106" s="70"/>
      <c r="H106" s="70"/>
      <c r="I106" s="70"/>
      <c r="J106" s="70"/>
      <c r="K106" s="70"/>
      <c r="L106" s="70"/>
      <c r="M106" s="70"/>
      <c r="N106" s="67"/>
      <c r="O106" s="67" t="s">
        <v>58</v>
      </c>
      <c r="P106" s="67"/>
      <c r="Q106" s="70"/>
      <c r="R106" s="70"/>
      <c r="S106" s="70"/>
      <c r="T106" s="70"/>
      <c r="U106" s="70"/>
      <c r="W106" s="18"/>
    </row>
    <row r="107" spans="1:23" ht="30" customHeight="1" x14ac:dyDescent="0.25">
      <c r="A107" s="48"/>
      <c r="B107" s="49" t="s">
        <v>797</v>
      </c>
      <c r="C107" s="70"/>
      <c r="D107" s="70"/>
      <c r="E107" s="70"/>
      <c r="F107" s="70"/>
      <c r="G107" s="70"/>
      <c r="H107" s="70"/>
      <c r="I107" s="70"/>
      <c r="J107" s="70"/>
      <c r="K107" s="70"/>
      <c r="L107" s="70"/>
      <c r="M107" s="70"/>
      <c r="N107" s="67"/>
      <c r="O107" s="67" t="s">
        <v>58</v>
      </c>
      <c r="P107" s="67"/>
      <c r="Q107" s="70"/>
      <c r="R107" s="70"/>
      <c r="S107" s="70"/>
      <c r="T107" s="70"/>
      <c r="U107" s="70"/>
      <c r="W107" s="18"/>
    </row>
    <row r="108" spans="1:23" ht="30" customHeight="1" x14ac:dyDescent="0.25">
      <c r="A108" s="48"/>
      <c r="B108" s="49" t="s">
        <v>808</v>
      </c>
      <c r="C108" s="70"/>
      <c r="D108" s="70"/>
      <c r="E108" s="70"/>
      <c r="F108" s="70"/>
      <c r="G108" s="70"/>
      <c r="H108" s="70"/>
      <c r="I108" s="70"/>
      <c r="J108" s="70"/>
      <c r="K108" s="70"/>
      <c r="L108" s="70"/>
      <c r="M108" s="70"/>
      <c r="N108" s="67"/>
      <c r="O108" s="67" t="s">
        <v>58</v>
      </c>
      <c r="P108" s="67"/>
      <c r="Q108" s="70"/>
      <c r="R108" s="70"/>
      <c r="S108" s="70"/>
      <c r="T108" s="70"/>
      <c r="U108" s="70"/>
      <c r="W108" s="18"/>
    </row>
    <row r="109" spans="1:23" ht="30" customHeight="1" x14ac:dyDescent="0.25">
      <c r="A109" s="48"/>
      <c r="B109" s="49" t="s">
        <v>818</v>
      </c>
      <c r="C109" s="70"/>
      <c r="D109" s="70"/>
      <c r="E109" s="70"/>
      <c r="F109" s="70"/>
      <c r="G109" s="70"/>
      <c r="H109" s="70"/>
      <c r="I109" s="70"/>
      <c r="J109" s="70"/>
      <c r="K109" s="70"/>
      <c r="L109" s="70"/>
      <c r="M109" s="70"/>
      <c r="N109" s="67"/>
      <c r="O109" s="67" t="s">
        <v>58</v>
      </c>
      <c r="P109" s="67"/>
      <c r="Q109" s="70"/>
      <c r="R109" s="70"/>
      <c r="S109" s="70"/>
      <c r="T109" s="70"/>
      <c r="U109" s="70"/>
      <c r="W109" s="18"/>
    </row>
    <row r="110" spans="1:23" ht="30" customHeight="1" x14ac:dyDescent="0.25">
      <c r="A110" s="48"/>
      <c r="B110" s="49" t="s">
        <v>2324</v>
      </c>
      <c r="C110" s="70"/>
      <c r="D110" s="70"/>
      <c r="E110" s="70"/>
      <c r="F110" s="70"/>
      <c r="G110" s="70"/>
      <c r="H110" s="70"/>
      <c r="I110" s="70"/>
      <c r="J110" s="70"/>
      <c r="K110" s="70"/>
      <c r="L110" s="70"/>
      <c r="M110" s="70"/>
      <c r="N110" s="67"/>
      <c r="O110" s="67" t="s">
        <v>58</v>
      </c>
      <c r="P110" s="67"/>
      <c r="Q110" s="70"/>
      <c r="R110" s="70"/>
      <c r="S110" s="70"/>
      <c r="T110" s="70"/>
      <c r="U110" s="70"/>
      <c r="W110" s="18"/>
    </row>
    <row r="111" spans="1:23" ht="30" customHeight="1" x14ac:dyDescent="0.25">
      <c r="A111" s="48"/>
      <c r="B111" s="49" t="s">
        <v>2325</v>
      </c>
      <c r="C111" s="70"/>
      <c r="D111" s="70"/>
      <c r="E111" s="70"/>
      <c r="F111" s="70"/>
      <c r="G111" s="70"/>
      <c r="H111" s="70"/>
      <c r="I111" s="70"/>
      <c r="J111" s="70"/>
      <c r="K111" s="70"/>
      <c r="L111" s="70"/>
      <c r="M111" s="70"/>
      <c r="N111" s="67"/>
      <c r="O111" s="67" t="s">
        <v>58</v>
      </c>
      <c r="P111" s="67"/>
      <c r="Q111" s="70"/>
      <c r="R111" s="70"/>
      <c r="S111" s="70"/>
      <c r="T111" s="70"/>
      <c r="U111" s="70"/>
      <c r="W111" s="18"/>
    </row>
    <row r="112" spans="1:23" ht="30" customHeight="1" x14ac:dyDescent="0.25">
      <c r="A112" s="48"/>
      <c r="B112" s="49" t="s">
        <v>2326</v>
      </c>
      <c r="C112" s="70"/>
      <c r="D112" s="70"/>
      <c r="E112" s="70"/>
      <c r="F112" s="70"/>
      <c r="G112" s="70"/>
      <c r="H112" s="70"/>
      <c r="I112" s="70"/>
      <c r="J112" s="70"/>
      <c r="K112" s="70"/>
      <c r="L112" s="70"/>
      <c r="M112" s="70"/>
      <c r="N112" s="67"/>
      <c r="O112" s="67" t="s">
        <v>58</v>
      </c>
      <c r="P112" s="67"/>
      <c r="Q112" s="70"/>
      <c r="R112" s="70"/>
      <c r="S112" s="70"/>
      <c r="T112" s="70"/>
      <c r="U112" s="70"/>
      <c r="W112" s="18"/>
    </row>
    <row r="113" spans="1:23" ht="30" customHeight="1" x14ac:dyDescent="0.25">
      <c r="A113" s="48"/>
      <c r="B113" s="49" t="s">
        <v>2327</v>
      </c>
      <c r="C113" s="70"/>
      <c r="D113" s="70"/>
      <c r="E113" s="70"/>
      <c r="F113" s="70"/>
      <c r="G113" s="70"/>
      <c r="H113" s="70"/>
      <c r="I113" s="70"/>
      <c r="J113" s="70"/>
      <c r="K113" s="70"/>
      <c r="L113" s="70"/>
      <c r="M113" s="70"/>
      <c r="N113" s="67"/>
      <c r="O113" s="67" t="s">
        <v>58</v>
      </c>
      <c r="P113" s="67"/>
      <c r="Q113" s="70"/>
      <c r="R113" s="70"/>
      <c r="S113" s="70"/>
      <c r="T113" s="70"/>
      <c r="U113" s="70"/>
      <c r="W113" s="18"/>
    </row>
    <row r="114" spans="1:23" ht="30" customHeight="1" x14ac:dyDescent="0.25">
      <c r="A114" s="48"/>
      <c r="B114" s="49" t="s">
        <v>2328</v>
      </c>
      <c r="C114" s="70"/>
      <c r="D114" s="70"/>
      <c r="E114" s="70"/>
      <c r="F114" s="70"/>
      <c r="G114" s="70"/>
      <c r="H114" s="70"/>
      <c r="I114" s="70"/>
      <c r="J114" s="70"/>
      <c r="K114" s="70"/>
      <c r="L114" s="70"/>
      <c r="M114" s="70"/>
      <c r="N114" s="67"/>
      <c r="O114" s="67" t="s">
        <v>58</v>
      </c>
      <c r="P114" s="67"/>
      <c r="Q114" s="70"/>
      <c r="R114" s="70"/>
      <c r="S114" s="70"/>
      <c r="T114" s="70"/>
      <c r="U114" s="70"/>
      <c r="W114" s="18"/>
    </row>
    <row r="115" spans="1:23" ht="30" customHeight="1" x14ac:dyDescent="0.25">
      <c r="A115" s="51"/>
      <c r="B115" s="49" t="s">
        <v>2329</v>
      </c>
      <c r="C115" s="70"/>
      <c r="D115" s="70"/>
      <c r="E115" s="70"/>
      <c r="F115" s="70"/>
      <c r="G115" s="70"/>
      <c r="H115" s="70"/>
      <c r="I115" s="70"/>
      <c r="J115" s="70"/>
      <c r="K115" s="70"/>
      <c r="L115" s="70"/>
      <c r="M115" s="70"/>
      <c r="N115" s="67"/>
      <c r="O115" s="67" t="s">
        <v>58</v>
      </c>
      <c r="P115" s="67"/>
      <c r="Q115" s="70"/>
      <c r="R115" s="70"/>
      <c r="S115" s="70"/>
      <c r="T115" s="70"/>
      <c r="U115" s="70"/>
      <c r="W115" s="18"/>
    </row>
    <row r="116" spans="1:23" ht="30" customHeight="1" x14ac:dyDescent="0.25">
      <c r="A116" s="50" t="s">
        <v>2330</v>
      </c>
      <c r="B116" s="49" t="s">
        <v>828</v>
      </c>
      <c r="C116" s="70" t="s">
        <v>2331</v>
      </c>
      <c r="D116" s="70"/>
      <c r="E116" s="70"/>
      <c r="F116" s="70"/>
      <c r="G116" s="70"/>
      <c r="H116" s="70"/>
      <c r="I116" s="70"/>
      <c r="J116" s="70"/>
      <c r="K116" s="70"/>
      <c r="L116" s="70"/>
      <c r="M116" s="70"/>
      <c r="N116" s="67"/>
      <c r="O116" s="67"/>
      <c r="P116" s="67" t="s">
        <v>2272</v>
      </c>
      <c r="Q116" s="70"/>
      <c r="R116" s="70"/>
      <c r="S116" s="70"/>
      <c r="T116" s="70"/>
      <c r="U116" s="70"/>
      <c r="W116" s="18"/>
    </row>
    <row r="117" spans="1:23" ht="30" customHeight="1" x14ac:dyDescent="0.25">
      <c r="A117" s="48"/>
      <c r="B117" s="49" t="s">
        <v>843</v>
      </c>
      <c r="C117" s="70" t="s">
        <v>2331</v>
      </c>
      <c r="D117" s="70"/>
      <c r="E117" s="70"/>
      <c r="F117" s="70"/>
      <c r="G117" s="70"/>
      <c r="H117" s="70"/>
      <c r="I117" s="70"/>
      <c r="J117" s="70"/>
      <c r="K117" s="70"/>
      <c r="L117" s="70"/>
      <c r="M117" s="70"/>
      <c r="N117" s="67"/>
      <c r="O117" s="67"/>
      <c r="P117" s="67" t="s">
        <v>2272</v>
      </c>
      <c r="Q117" s="70"/>
      <c r="R117" s="70"/>
      <c r="S117" s="70"/>
      <c r="T117" s="70"/>
      <c r="U117" s="70"/>
      <c r="W117" s="18"/>
    </row>
    <row r="118" spans="1:23" ht="30" customHeight="1" x14ac:dyDescent="0.25">
      <c r="A118" s="48"/>
      <c r="B118" s="49" t="s">
        <v>856</v>
      </c>
      <c r="C118" s="70" t="s">
        <v>2331</v>
      </c>
      <c r="D118" s="70"/>
      <c r="E118" s="70"/>
      <c r="F118" s="70"/>
      <c r="G118" s="70"/>
      <c r="H118" s="70"/>
      <c r="I118" s="70"/>
      <c r="J118" s="70"/>
      <c r="K118" s="70"/>
      <c r="L118" s="70"/>
      <c r="M118" s="70"/>
      <c r="N118" s="67"/>
      <c r="O118" s="67"/>
      <c r="P118" s="67" t="s">
        <v>2272</v>
      </c>
      <c r="Q118" s="70"/>
      <c r="R118" s="70"/>
      <c r="S118" s="70"/>
      <c r="T118" s="70"/>
      <c r="U118" s="70"/>
      <c r="W118" s="18"/>
    </row>
    <row r="119" spans="1:23" ht="30" customHeight="1" x14ac:dyDescent="0.25">
      <c r="A119" s="48"/>
      <c r="B119" s="49" t="s">
        <v>865</v>
      </c>
      <c r="C119" s="70"/>
      <c r="D119" s="70"/>
      <c r="E119" s="70"/>
      <c r="F119" s="70"/>
      <c r="G119" s="70"/>
      <c r="H119" s="70"/>
      <c r="I119" s="70"/>
      <c r="J119" s="70"/>
      <c r="K119" s="70"/>
      <c r="L119" s="70"/>
      <c r="M119" s="70"/>
      <c r="N119" s="67" t="s">
        <v>58</v>
      </c>
      <c r="O119" s="67"/>
      <c r="P119" s="67"/>
      <c r="Q119" s="70"/>
      <c r="R119" s="70"/>
      <c r="S119" s="70"/>
      <c r="T119" s="70"/>
      <c r="U119" s="70"/>
      <c r="W119" s="18"/>
    </row>
    <row r="120" spans="1:23" ht="30" customHeight="1" x14ac:dyDescent="0.25">
      <c r="A120" s="48"/>
      <c r="B120" s="49" t="s">
        <v>878</v>
      </c>
      <c r="C120" s="70"/>
      <c r="D120" s="70"/>
      <c r="E120" s="70"/>
      <c r="F120" s="70"/>
      <c r="G120" s="70"/>
      <c r="H120" s="70"/>
      <c r="I120" s="70"/>
      <c r="J120" s="70"/>
      <c r="K120" s="70"/>
      <c r="L120" s="70"/>
      <c r="M120" s="70"/>
      <c r="N120" s="67"/>
      <c r="O120" s="67"/>
      <c r="P120" s="67" t="s">
        <v>58</v>
      </c>
      <c r="Q120" s="70"/>
      <c r="R120" s="70"/>
      <c r="S120" s="70"/>
      <c r="T120" s="70"/>
      <c r="U120" s="70"/>
      <c r="W120" s="18"/>
    </row>
    <row r="121" spans="1:23" ht="30" customHeight="1" x14ac:dyDescent="0.25">
      <c r="A121" s="48"/>
      <c r="B121" s="49" t="s">
        <v>888</v>
      </c>
      <c r="C121" s="70"/>
      <c r="D121" s="70"/>
      <c r="E121" s="70"/>
      <c r="F121" s="70"/>
      <c r="G121" s="70"/>
      <c r="H121" s="70"/>
      <c r="I121" s="70"/>
      <c r="J121" s="70"/>
      <c r="K121" s="70"/>
      <c r="L121" s="70"/>
      <c r="M121" s="70"/>
      <c r="N121" s="67" t="s">
        <v>58</v>
      </c>
      <c r="O121" s="67"/>
      <c r="P121" s="67"/>
      <c r="Q121" s="70"/>
      <c r="R121" s="70"/>
      <c r="S121" s="70"/>
      <c r="T121" s="70"/>
      <c r="U121" s="70"/>
      <c r="W121" s="18"/>
    </row>
    <row r="122" spans="1:23" ht="30" customHeight="1" x14ac:dyDescent="0.25">
      <c r="A122" s="48"/>
      <c r="B122" s="49" t="s">
        <v>895</v>
      </c>
      <c r="C122" s="70"/>
      <c r="D122" s="70"/>
      <c r="E122" s="70"/>
      <c r="F122" s="70"/>
      <c r="G122" s="70"/>
      <c r="H122" s="70"/>
      <c r="I122" s="70"/>
      <c r="J122" s="70"/>
      <c r="K122" s="70"/>
      <c r="L122" s="70"/>
      <c r="M122" s="70"/>
      <c r="N122" s="67"/>
      <c r="O122" s="67" t="s">
        <v>58</v>
      </c>
      <c r="P122" s="67"/>
      <c r="Q122" s="70"/>
      <c r="R122" s="70"/>
      <c r="S122" s="70"/>
      <c r="T122" s="70"/>
      <c r="U122" s="70"/>
      <c r="W122" s="18"/>
    </row>
    <row r="123" spans="1:23" ht="30" customHeight="1" x14ac:dyDescent="0.25">
      <c r="A123" s="48"/>
      <c r="B123" s="49" t="s">
        <v>907</v>
      </c>
      <c r="C123" s="70"/>
      <c r="D123" s="70"/>
      <c r="E123" s="70"/>
      <c r="F123" s="70"/>
      <c r="G123" s="70"/>
      <c r="H123" s="70"/>
      <c r="I123" s="70"/>
      <c r="J123" s="70"/>
      <c r="K123" s="70"/>
      <c r="L123" s="70"/>
      <c r="M123" s="70"/>
      <c r="N123" s="67"/>
      <c r="O123" s="67"/>
      <c r="P123" s="67" t="s">
        <v>58</v>
      </c>
      <c r="Q123" s="70"/>
      <c r="R123" s="70"/>
      <c r="S123" s="70"/>
      <c r="T123" s="70"/>
      <c r="U123" s="70"/>
      <c r="W123" s="18"/>
    </row>
    <row r="124" spans="1:23" ht="30" customHeight="1" x14ac:dyDescent="0.25">
      <c r="A124" s="48"/>
      <c r="B124" s="49" t="s">
        <v>918</v>
      </c>
      <c r="C124" s="70"/>
      <c r="D124" s="70"/>
      <c r="E124" s="70"/>
      <c r="F124" s="70"/>
      <c r="G124" s="70"/>
      <c r="H124" s="70"/>
      <c r="I124" s="70"/>
      <c r="J124" s="70"/>
      <c r="K124" s="70"/>
      <c r="L124" s="70"/>
      <c r="M124" s="70"/>
      <c r="N124" s="67"/>
      <c r="O124" s="67" t="s">
        <v>58</v>
      </c>
      <c r="P124" s="67"/>
      <c r="Q124" s="70"/>
      <c r="R124" s="70"/>
      <c r="S124" s="70"/>
      <c r="T124" s="70"/>
      <c r="U124" s="70"/>
      <c r="W124" s="18"/>
    </row>
    <row r="125" spans="1:23" ht="30" customHeight="1" x14ac:dyDescent="0.25">
      <c r="A125" s="48"/>
      <c r="B125" s="49" t="s">
        <v>928</v>
      </c>
      <c r="C125" s="70"/>
      <c r="D125" s="70"/>
      <c r="E125" s="70"/>
      <c r="F125" s="70"/>
      <c r="G125" s="70"/>
      <c r="H125" s="70"/>
      <c r="I125" s="70"/>
      <c r="J125" s="70"/>
      <c r="K125" s="70"/>
      <c r="L125" s="70"/>
      <c r="M125" s="70"/>
      <c r="N125" s="67"/>
      <c r="O125" s="67" t="s">
        <v>58</v>
      </c>
      <c r="P125" s="67"/>
      <c r="Q125" s="70"/>
      <c r="R125" s="70"/>
      <c r="S125" s="70"/>
      <c r="T125" s="70"/>
      <c r="U125" s="70"/>
      <c r="W125" s="18"/>
    </row>
    <row r="126" spans="1:23" ht="30" customHeight="1" x14ac:dyDescent="0.25">
      <c r="A126" s="48"/>
      <c r="B126" s="49" t="s">
        <v>940</v>
      </c>
      <c r="C126" s="70"/>
      <c r="D126" s="70"/>
      <c r="E126" s="70"/>
      <c r="F126" s="70"/>
      <c r="G126" s="70"/>
      <c r="H126" s="70"/>
      <c r="I126" s="70"/>
      <c r="J126" s="70"/>
      <c r="K126" s="70"/>
      <c r="L126" s="70"/>
      <c r="M126" s="70"/>
      <c r="N126" s="67"/>
      <c r="O126" s="67"/>
      <c r="P126" s="67" t="s">
        <v>58</v>
      </c>
      <c r="Q126" s="70"/>
      <c r="R126" s="70"/>
      <c r="S126" s="70"/>
      <c r="T126" s="70"/>
      <c r="U126" s="70"/>
      <c r="W126" s="18"/>
    </row>
    <row r="127" spans="1:23" ht="30" customHeight="1" x14ac:dyDescent="0.25">
      <c r="A127" s="48"/>
      <c r="B127" s="49" t="s">
        <v>947</v>
      </c>
      <c r="C127" s="70"/>
      <c r="D127" s="70"/>
      <c r="E127" s="70"/>
      <c r="F127" s="70"/>
      <c r="G127" s="70"/>
      <c r="H127" s="70"/>
      <c r="I127" s="70"/>
      <c r="J127" s="70"/>
      <c r="K127" s="70"/>
      <c r="L127" s="70"/>
      <c r="M127" s="70"/>
      <c r="N127" s="67" t="s">
        <v>58</v>
      </c>
      <c r="O127" s="67"/>
      <c r="P127" s="67"/>
      <c r="Q127" s="70"/>
      <c r="R127" s="70"/>
      <c r="S127" s="70"/>
      <c r="T127" s="70"/>
      <c r="U127" s="70"/>
      <c r="W127" s="18"/>
    </row>
    <row r="128" spans="1:23" ht="30" customHeight="1" x14ac:dyDescent="0.25">
      <c r="A128" s="48"/>
      <c r="B128" s="49" t="s">
        <v>960</v>
      </c>
      <c r="C128" s="70"/>
      <c r="D128" s="70"/>
      <c r="E128" s="70"/>
      <c r="F128" s="70"/>
      <c r="G128" s="70"/>
      <c r="H128" s="70"/>
      <c r="I128" s="70"/>
      <c r="J128" s="70"/>
      <c r="K128" s="70"/>
      <c r="L128" s="70"/>
      <c r="M128" s="70"/>
      <c r="N128" s="67"/>
      <c r="O128" s="67" t="s">
        <v>58</v>
      </c>
      <c r="P128" s="67"/>
      <c r="Q128" s="70"/>
      <c r="R128" s="70"/>
      <c r="S128" s="70"/>
      <c r="T128" s="70"/>
      <c r="U128" s="70"/>
      <c r="W128" s="18"/>
    </row>
    <row r="129" spans="1:23" ht="30" customHeight="1" x14ac:dyDescent="0.25">
      <c r="A129" s="48"/>
      <c r="B129" s="49" t="s">
        <v>1041</v>
      </c>
      <c r="C129" s="70"/>
      <c r="D129" s="70"/>
      <c r="E129" s="70"/>
      <c r="F129" s="70"/>
      <c r="G129" s="70"/>
      <c r="H129" s="70"/>
      <c r="I129" s="70"/>
      <c r="J129" s="70"/>
      <c r="K129" s="70"/>
      <c r="L129" s="70"/>
      <c r="M129" s="70"/>
      <c r="N129" s="67"/>
      <c r="O129" s="67"/>
      <c r="P129" s="67" t="s">
        <v>58</v>
      </c>
      <c r="Q129" s="70"/>
      <c r="R129" s="70"/>
      <c r="S129" s="70"/>
      <c r="T129" s="70"/>
      <c r="U129" s="70"/>
      <c r="W129" s="18"/>
    </row>
    <row r="130" spans="1:23" ht="30" customHeight="1" x14ac:dyDescent="0.25">
      <c r="A130" s="51"/>
      <c r="B130" s="49" t="s">
        <v>2332</v>
      </c>
      <c r="C130" s="70"/>
      <c r="D130" s="70"/>
      <c r="E130" s="70"/>
      <c r="F130" s="70"/>
      <c r="G130" s="70"/>
      <c r="H130" s="70"/>
      <c r="I130" s="70"/>
      <c r="J130" s="70"/>
      <c r="K130" s="70"/>
      <c r="L130" s="70"/>
      <c r="M130" s="70"/>
      <c r="N130" s="67"/>
      <c r="O130" s="67"/>
      <c r="P130" s="67" t="s">
        <v>58</v>
      </c>
      <c r="Q130" s="70"/>
      <c r="R130" s="70"/>
      <c r="S130" s="70"/>
      <c r="T130" s="70"/>
      <c r="U130" s="70"/>
      <c r="W130" s="18"/>
    </row>
    <row r="131" spans="1:23" ht="30" customHeight="1" x14ac:dyDescent="0.25">
      <c r="A131" s="50" t="s">
        <v>2333</v>
      </c>
      <c r="B131" s="49" t="s">
        <v>976</v>
      </c>
      <c r="C131" s="70" t="s">
        <v>2334</v>
      </c>
      <c r="D131" s="70"/>
      <c r="E131" s="70"/>
      <c r="F131" s="70"/>
      <c r="G131" s="70"/>
      <c r="H131" s="70"/>
      <c r="I131" s="70"/>
      <c r="J131" s="70"/>
      <c r="K131" s="70"/>
      <c r="L131" s="70"/>
      <c r="M131" s="70"/>
      <c r="N131" s="67"/>
      <c r="O131" s="67"/>
      <c r="P131" s="67" t="s">
        <v>2272</v>
      </c>
      <c r="Q131" s="70"/>
      <c r="R131" s="70"/>
      <c r="S131" s="70"/>
      <c r="T131" s="70"/>
      <c r="U131" s="70"/>
      <c r="W131" s="18"/>
    </row>
    <row r="132" spans="1:23" ht="30" customHeight="1" x14ac:dyDescent="0.25">
      <c r="A132" s="48"/>
      <c r="B132" s="49" t="s">
        <v>986</v>
      </c>
      <c r="C132" s="70" t="s">
        <v>2334</v>
      </c>
      <c r="D132" s="70"/>
      <c r="E132" s="70"/>
      <c r="F132" s="70"/>
      <c r="G132" s="70"/>
      <c r="H132" s="70"/>
      <c r="I132" s="70"/>
      <c r="J132" s="70"/>
      <c r="K132" s="70"/>
      <c r="L132" s="70"/>
      <c r="M132" s="70"/>
      <c r="N132" s="67"/>
      <c r="O132" s="67"/>
      <c r="P132" s="67" t="s">
        <v>2272</v>
      </c>
      <c r="Q132" s="70"/>
      <c r="R132" s="70"/>
      <c r="S132" s="70"/>
      <c r="T132" s="70"/>
      <c r="U132" s="70"/>
      <c r="W132" s="18"/>
    </row>
    <row r="133" spans="1:23" ht="30" customHeight="1" x14ac:dyDescent="0.25">
      <c r="A133" s="48"/>
      <c r="B133" s="49" t="s">
        <v>997</v>
      </c>
      <c r="C133" s="70" t="s">
        <v>2334</v>
      </c>
      <c r="D133" s="70"/>
      <c r="E133" s="70"/>
      <c r="F133" s="70"/>
      <c r="G133" s="70"/>
      <c r="H133" s="70"/>
      <c r="I133" s="70"/>
      <c r="J133" s="70"/>
      <c r="K133" s="70"/>
      <c r="L133" s="70"/>
      <c r="M133" s="70"/>
      <c r="N133" s="67"/>
      <c r="O133" s="67"/>
      <c r="P133" s="67" t="s">
        <v>2272</v>
      </c>
      <c r="Q133" s="70"/>
      <c r="R133" s="70"/>
      <c r="S133" s="70"/>
      <c r="T133" s="70"/>
      <c r="U133" s="70"/>
      <c r="W133" s="18"/>
    </row>
    <row r="134" spans="1:23" ht="30" customHeight="1" x14ac:dyDescent="0.25">
      <c r="A134" s="48"/>
      <c r="B134" s="49" t="s">
        <v>2335</v>
      </c>
      <c r="C134" s="70"/>
      <c r="D134" s="70"/>
      <c r="E134" s="70"/>
      <c r="F134" s="70"/>
      <c r="G134" s="70"/>
      <c r="H134" s="70"/>
      <c r="I134" s="70"/>
      <c r="J134" s="70"/>
      <c r="K134" s="70"/>
      <c r="L134" s="70"/>
      <c r="M134" s="70"/>
      <c r="N134" s="67" t="s">
        <v>58</v>
      </c>
      <c r="O134" s="67"/>
      <c r="P134" s="67"/>
      <c r="Q134" s="70"/>
      <c r="R134" s="70"/>
      <c r="S134" s="70"/>
      <c r="T134" s="70"/>
      <c r="U134" s="70"/>
      <c r="W134" s="18"/>
    </row>
    <row r="135" spans="1:23" ht="30" customHeight="1" x14ac:dyDescent="0.25">
      <c r="A135" s="48"/>
      <c r="B135" s="49" t="s">
        <v>2336</v>
      </c>
      <c r="C135" s="70"/>
      <c r="D135" s="70"/>
      <c r="E135" s="70"/>
      <c r="F135" s="70"/>
      <c r="G135" s="70"/>
      <c r="H135" s="70"/>
      <c r="I135" s="70"/>
      <c r="J135" s="70"/>
      <c r="K135" s="70"/>
      <c r="L135" s="70"/>
      <c r="M135" s="70"/>
      <c r="N135" s="67"/>
      <c r="O135" s="67" t="s">
        <v>58</v>
      </c>
      <c r="P135" s="67"/>
      <c r="Q135" s="70"/>
      <c r="R135" s="70"/>
      <c r="S135" s="70"/>
      <c r="T135" s="70"/>
      <c r="U135" s="70"/>
      <c r="W135" s="18"/>
    </row>
    <row r="136" spans="1:23" ht="30" customHeight="1" x14ac:dyDescent="0.25">
      <c r="A136" s="48"/>
      <c r="B136" s="49" t="s">
        <v>2337</v>
      </c>
      <c r="C136" s="70"/>
      <c r="D136" s="70"/>
      <c r="E136" s="70"/>
      <c r="F136" s="70"/>
      <c r="G136" s="70"/>
      <c r="H136" s="70"/>
      <c r="I136" s="70"/>
      <c r="J136" s="70"/>
      <c r="K136" s="70"/>
      <c r="L136" s="70"/>
      <c r="M136" s="70"/>
      <c r="N136" s="67"/>
      <c r="O136" s="67"/>
      <c r="P136" s="67" t="s">
        <v>58</v>
      </c>
      <c r="Q136" s="70"/>
      <c r="R136" s="70"/>
      <c r="S136" s="70"/>
      <c r="T136" s="70"/>
      <c r="U136" s="70"/>
      <c r="W136" s="18"/>
    </row>
    <row r="137" spans="1:23" ht="30" customHeight="1" x14ac:dyDescent="0.25">
      <c r="A137" s="48"/>
      <c r="B137" s="49" t="s">
        <v>2338</v>
      </c>
      <c r="C137" s="70"/>
      <c r="D137" s="70"/>
      <c r="E137" s="70"/>
      <c r="F137" s="70"/>
      <c r="G137" s="70"/>
      <c r="H137" s="70"/>
      <c r="I137" s="70"/>
      <c r="J137" s="70"/>
      <c r="K137" s="70"/>
      <c r="L137" s="70"/>
      <c r="M137" s="70"/>
      <c r="N137" s="67" t="s">
        <v>58</v>
      </c>
      <c r="O137" s="67"/>
      <c r="P137" s="67"/>
      <c r="Q137" s="70"/>
      <c r="R137" s="70"/>
      <c r="S137" s="70"/>
      <c r="T137" s="70"/>
      <c r="U137" s="70"/>
      <c r="W137" s="18"/>
    </row>
    <row r="138" spans="1:23" ht="30" customHeight="1" x14ac:dyDescent="0.25">
      <c r="A138" s="48"/>
      <c r="B138" s="49" t="s">
        <v>2339</v>
      </c>
      <c r="C138" s="70"/>
      <c r="D138" s="70"/>
      <c r="E138" s="70"/>
      <c r="F138" s="70"/>
      <c r="G138" s="70"/>
      <c r="H138" s="70"/>
      <c r="I138" s="70"/>
      <c r="J138" s="70"/>
      <c r="K138" s="70"/>
      <c r="L138" s="70"/>
      <c r="M138" s="70"/>
      <c r="N138" s="67"/>
      <c r="O138" s="67" t="s">
        <v>58</v>
      </c>
      <c r="P138" s="67"/>
      <c r="Q138" s="70"/>
      <c r="R138" s="70"/>
      <c r="S138" s="70"/>
      <c r="T138" s="70"/>
      <c r="U138" s="70"/>
      <c r="W138" s="18"/>
    </row>
    <row r="139" spans="1:23" ht="30" customHeight="1" x14ac:dyDescent="0.25">
      <c r="A139" s="48"/>
      <c r="B139" s="49" t="s">
        <v>2340</v>
      </c>
      <c r="C139" s="70"/>
      <c r="D139" s="70"/>
      <c r="E139" s="70"/>
      <c r="F139" s="70"/>
      <c r="G139" s="70"/>
      <c r="H139" s="70"/>
      <c r="I139" s="70"/>
      <c r="J139" s="70"/>
      <c r="K139" s="70"/>
      <c r="L139" s="70"/>
      <c r="M139" s="70"/>
      <c r="N139" s="67"/>
      <c r="O139" s="67"/>
      <c r="P139" s="67" t="s">
        <v>58</v>
      </c>
      <c r="Q139" s="70"/>
      <c r="R139" s="70"/>
      <c r="S139" s="70"/>
      <c r="T139" s="70"/>
      <c r="U139" s="70"/>
      <c r="W139" s="18"/>
    </row>
    <row r="140" spans="1:23" ht="30" customHeight="1" x14ac:dyDescent="0.25">
      <c r="A140" s="48"/>
      <c r="B140" s="49" t="s">
        <v>2341</v>
      </c>
      <c r="C140" s="70"/>
      <c r="D140" s="70"/>
      <c r="E140" s="70"/>
      <c r="F140" s="70"/>
      <c r="G140" s="70"/>
      <c r="H140" s="70"/>
      <c r="I140" s="70"/>
      <c r="J140" s="70"/>
      <c r="K140" s="70"/>
      <c r="L140" s="70"/>
      <c r="M140" s="70"/>
      <c r="N140" s="67"/>
      <c r="O140" s="67" t="s">
        <v>58</v>
      </c>
      <c r="P140" s="67"/>
      <c r="Q140" s="70"/>
      <c r="R140" s="70"/>
      <c r="S140" s="70"/>
      <c r="T140" s="70"/>
      <c r="U140" s="70"/>
      <c r="W140" s="18"/>
    </row>
    <row r="141" spans="1:23" ht="30" customHeight="1" x14ac:dyDescent="0.25">
      <c r="A141" s="48"/>
      <c r="B141" s="49" t="s">
        <v>2342</v>
      </c>
      <c r="C141" s="70"/>
      <c r="D141" s="70"/>
      <c r="E141" s="70"/>
      <c r="F141" s="70"/>
      <c r="G141" s="70"/>
      <c r="H141" s="70"/>
      <c r="I141" s="70"/>
      <c r="J141" s="70"/>
      <c r="K141" s="70"/>
      <c r="L141" s="70"/>
      <c r="M141" s="70"/>
      <c r="N141" s="67" t="s">
        <v>58</v>
      </c>
      <c r="O141" s="67"/>
      <c r="P141" s="67"/>
      <c r="Q141" s="70"/>
      <c r="R141" s="70"/>
      <c r="S141" s="70"/>
      <c r="T141" s="70"/>
      <c r="U141" s="70"/>
      <c r="W141" s="18"/>
    </row>
    <row r="142" spans="1:23" ht="30" customHeight="1" x14ac:dyDescent="0.25">
      <c r="A142" s="48"/>
      <c r="B142" s="49" t="s">
        <v>2343</v>
      </c>
      <c r="C142" s="70"/>
      <c r="D142" s="70"/>
      <c r="E142" s="70"/>
      <c r="F142" s="70"/>
      <c r="G142" s="70"/>
      <c r="H142" s="70"/>
      <c r="I142" s="70"/>
      <c r="J142" s="70"/>
      <c r="K142" s="70"/>
      <c r="L142" s="70"/>
      <c r="M142" s="70"/>
      <c r="N142" s="67"/>
      <c r="O142" s="67" t="s">
        <v>58</v>
      </c>
      <c r="P142" s="67"/>
      <c r="Q142" s="70"/>
      <c r="R142" s="70"/>
      <c r="S142" s="70"/>
      <c r="T142" s="70"/>
      <c r="U142" s="70"/>
      <c r="W142" s="18"/>
    </row>
    <row r="143" spans="1:23" ht="30" customHeight="1" x14ac:dyDescent="0.25">
      <c r="A143" s="48"/>
      <c r="B143" s="49" t="s">
        <v>2344</v>
      </c>
      <c r="C143" s="70"/>
      <c r="D143" s="70"/>
      <c r="E143" s="70"/>
      <c r="F143" s="70"/>
      <c r="G143" s="70"/>
      <c r="H143" s="70"/>
      <c r="I143" s="70"/>
      <c r="J143" s="70"/>
      <c r="K143" s="70"/>
      <c r="L143" s="70"/>
      <c r="M143" s="70"/>
      <c r="N143" s="67"/>
      <c r="O143" s="67" t="s">
        <v>58</v>
      </c>
      <c r="P143" s="67"/>
      <c r="Q143" s="70"/>
      <c r="R143" s="70"/>
      <c r="S143" s="70"/>
      <c r="T143" s="70"/>
      <c r="U143" s="70"/>
      <c r="W143" s="18"/>
    </row>
    <row r="144" spans="1:23" ht="30" customHeight="1" x14ac:dyDescent="0.25">
      <c r="A144" s="48"/>
      <c r="B144" s="49" t="s">
        <v>2345</v>
      </c>
      <c r="C144" s="70"/>
      <c r="D144" s="70"/>
      <c r="E144" s="70"/>
      <c r="F144" s="70"/>
      <c r="G144" s="70"/>
      <c r="H144" s="70"/>
      <c r="I144" s="70"/>
      <c r="J144" s="70"/>
      <c r="K144" s="70"/>
      <c r="L144" s="70"/>
      <c r="M144" s="70"/>
      <c r="N144" s="67"/>
      <c r="O144" s="67"/>
      <c r="P144" s="67" t="s">
        <v>58</v>
      </c>
      <c r="Q144" s="70"/>
      <c r="R144" s="70"/>
      <c r="S144" s="70"/>
      <c r="T144" s="70"/>
      <c r="U144" s="70"/>
      <c r="W144" s="18"/>
    </row>
    <row r="145" spans="1:23" ht="30" customHeight="1" x14ac:dyDescent="0.25">
      <c r="A145" s="51"/>
      <c r="B145" s="49" t="s">
        <v>2346</v>
      </c>
      <c r="C145" s="70"/>
      <c r="D145" s="70"/>
      <c r="E145" s="70"/>
      <c r="F145" s="70"/>
      <c r="G145" s="70"/>
      <c r="H145" s="70"/>
      <c r="I145" s="70"/>
      <c r="J145" s="70"/>
      <c r="K145" s="70"/>
      <c r="L145" s="70"/>
      <c r="M145" s="70"/>
      <c r="N145" s="67" t="s">
        <v>58</v>
      </c>
      <c r="O145" s="67"/>
      <c r="P145" s="67"/>
      <c r="Q145" s="70"/>
      <c r="R145" s="70"/>
      <c r="S145" s="70"/>
      <c r="T145" s="70"/>
      <c r="U145" s="70"/>
      <c r="W145" s="18"/>
    </row>
    <row r="146" spans="1:23" ht="30" customHeight="1" x14ac:dyDescent="0.25">
      <c r="A146" s="50" t="s">
        <v>2347</v>
      </c>
      <c r="B146" s="49" t="s">
        <v>1005</v>
      </c>
      <c r="C146" s="70" t="s">
        <v>2348</v>
      </c>
      <c r="D146" s="70"/>
      <c r="E146" s="70"/>
      <c r="F146" s="70"/>
      <c r="G146" s="70"/>
      <c r="H146" s="70"/>
      <c r="I146" s="70"/>
      <c r="J146" s="70"/>
      <c r="K146" s="70"/>
      <c r="L146" s="70"/>
      <c r="M146" s="70"/>
      <c r="N146" s="67"/>
      <c r="O146" s="67"/>
      <c r="P146" s="67" t="s">
        <v>2272</v>
      </c>
      <c r="Q146" s="70"/>
      <c r="R146" s="70"/>
      <c r="S146" s="70"/>
      <c r="T146" s="70"/>
      <c r="U146" s="70"/>
      <c r="W146" s="18"/>
    </row>
    <row r="147" spans="1:23" ht="30" customHeight="1" x14ac:dyDescent="0.25">
      <c r="A147" s="48"/>
      <c r="B147" s="49" t="s">
        <v>1014</v>
      </c>
      <c r="C147" s="70" t="s">
        <v>2348</v>
      </c>
      <c r="D147" s="70"/>
      <c r="E147" s="70"/>
      <c r="F147" s="70"/>
      <c r="G147" s="70"/>
      <c r="H147" s="70"/>
      <c r="I147" s="70"/>
      <c r="J147" s="70"/>
      <c r="K147" s="70"/>
      <c r="L147" s="70"/>
      <c r="M147" s="70"/>
      <c r="N147" s="67"/>
      <c r="O147" s="67"/>
      <c r="P147" s="67" t="s">
        <v>2272</v>
      </c>
      <c r="Q147" s="70"/>
      <c r="R147" s="70"/>
      <c r="S147" s="70"/>
      <c r="T147" s="70"/>
      <c r="U147" s="70"/>
      <c r="W147" s="18"/>
    </row>
    <row r="148" spans="1:23" ht="30" customHeight="1" x14ac:dyDescent="0.25">
      <c r="A148" s="48"/>
      <c r="B148" s="49" t="s">
        <v>1026</v>
      </c>
      <c r="C148" s="70" t="s">
        <v>2348</v>
      </c>
      <c r="D148" s="70"/>
      <c r="E148" s="70"/>
      <c r="F148" s="70"/>
      <c r="G148" s="70"/>
      <c r="H148" s="70"/>
      <c r="I148" s="70"/>
      <c r="J148" s="70"/>
      <c r="K148" s="70"/>
      <c r="L148" s="70"/>
      <c r="M148" s="70"/>
      <c r="N148" s="67"/>
      <c r="O148" s="67"/>
      <c r="P148" s="67" t="s">
        <v>2272</v>
      </c>
      <c r="Q148" s="70"/>
      <c r="R148" s="70"/>
      <c r="S148" s="70"/>
      <c r="T148" s="70"/>
      <c r="U148" s="70"/>
      <c r="W148" s="18"/>
    </row>
    <row r="149" spans="1:23" ht="30" customHeight="1" x14ac:dyDescent="0.25">
      <c r="A149" s="48"/>
      <c r="B149" s="49" t="s">
        <v>2266</v>
      </c>
      <c r="C149" s="70"/>
      <c r="D149" s="70"/>
      <c r="E149" s="70"/>
      <c r="F149" s="70"/>
      <c r="G149" s="70"/>
      <c r="H149" s="70"/>
      <c r="I149" s="70"/>
      <c r="J149" s="70"/>
      <c r="K149" s="70"/>
      <c r="L149" s="70"/>
      <c r="M149" s="70"/>
      <c r="N149" s="67"/>
      <c r="O149" s="67" t="s">
        <v>58</v>
      </c>
      <c r="P149" s="67"/>
      <c r="Q149" s="70"/>
      <c r="R149" s="70"/>
      <c r="S149" s="70"/>
      <c r="T149" s="70"/>
      <c r="U149" s="70"/>
      <c r="W149" s="18"/>
    </row>
    <row r="150" spans="1:23" ht="30" customHeight="1" x14ac:dyDescent="0.25">
      <c r="A150" s="48"/>
      <c r="B150" s="49" t="s">
        <v>2349</v>
      </c>
      <c r="C150" s="70"/>
      <c r="D150" s="70"/>
      <c r="E150" s="70"/>
      <c r="F150" s="70"/>
      <c r="G150" s="70"/>
      <c r="H150" s="70"/>
      <c r="I150" s="70"/>
      <c r="J150" s="70"/>
      <c r="K150" s="70"/>
      <c r="L150" s="70"/>
      <c r="M150" s="70"/>
      <c r="N150" s="67" t="s">
        <v>58</v>
      </c>
      <c r="O150" s="67"/>
      <c r="P150" s="67"/>
      <c r="Q150" s="70"/>
      <c r="R150" s="70"/>
      <c r="S150" s="70"/>
      <c r="T150" s="70"/>
      <c r="U150" s="70"/>
      <c r="W150" s="18"/>
    </row>
    <row r="151" spans="1:23" ht="30" customHeight="1" x14ac:dyDescent="0.25">
      <c r="A151" s="48"/>
      <c r="B151" s="49" t="s">
        <v>2350</v>
      </c>
      <c r="C151" s="70"/>
      <c r="D151" s="70"/>
      <c r="E151" s="70"/>
      <c r="F151" s="70"/>
      <c r="G151" s="70"/>
      <c r="H151" s="70"/>
      <c r="I151" s="70"/>
      <c r="J151" s="70"/>
      <c r="K151" s="70"/>
      <c r="L151" s="70"/>
      <c r="M151" s="70"/>
      <c r="N151" s="67"/>
      <c r="O151" s="67" t="s">
        <v>58</v>
      </c>
      <c r="P151" s="67"/>
      <c r="Q151" s="70"/>
      <c r="R151" s="70"/>
      <c r="S151" s="70"/>
      <c r="T151" s="70"/>
      <c r="U151" s="70"/>
      <c r="W151" s="18"/>
    </row>
    <row r="152" spans="1:23" ht="30" customHeight="1" x14ac:dyDescent="0.25">
      <c r="A152" s="48"/>
      <c r="B152" s="49" t="s">
        <v>2351</v>
      </c>
      <c r="C152" s="70"/>
      <c r="D152" s="70"/>
      <c r="E152" s="70"/>
      <c r="F152" s="70"/>
      <c r="G152" s="70"/>
      <c r="H152" s="70"/>
      <c r="I152" s="70"/>
      <c r="J152" s="70"/>
      <c r="K152" s="70"/>
      <c r="L152" s="70"/>
      <c r="M152" s="70"/>
      <c r="N152" s="67"/>
      <c r="O152" s="67" t="s">
        <v>58</v>
      </c>
      <c r="P152" s="67"/>
      <c r="Q152" s="70"/>
      <c r="R152" s="70"/>
      <c r="S152" s="70"/>
      <c r="T152" s="70"/>
      <c r="U152" s="70"/>
      <c r="W152" s="18"/>
    </row>
    <row r="153" spans="1:23" ht="30" customHeight="1" x14ac:dyDescent="0.25">
      <c r="A153" s="48"/>
      <c r="B153" s="49" t="s">
        <v>2352</v>
      </c>
      <c r="C153" s="70"/>
      <c r="D153" s="70"/>
      <c r="E153" s="70"/>
      <c r="F153" s="70"/>
      <c r="G153" s="70"/>
      <c r="H153" s="70"/>
      <c r="I153" s="70"/>
      <c r="J153" s="70"/>
      <c r="K153" s="70"/>
      <c r="L153" s="70"/>
      <c r="M153" s="70"/>
      <c r="N153" s="67"/>
      <c r="O153" s="67"/>
      <c r="P153" s="67" t="s">
        <v>58</v>
      </c>
      <c r="Q153" s="70"/>
      <c r="R153" s="70"/>
      <c r="S153" s="70"/>
      <c r="T153" s="70"/>
      <c r="U153" s="70"/>
      <c r="W153" s="18"/>
    </row>
    <row r="154" spans="1:23" ht="30" customHeight="1" x14ac:dyDescent="0.25">
      <c r="A154" s="48"/>
      <c r="B154" s="49" t="s">
        <v>2353</v>
      </c>
      <c r="C154" s="70"/>
      <c r="D154" s="70"/>
      <c r="E154" s="70"/>
      <c r="F154" s="70"/>
      <c r="G154" s="70"/>
      <c r="H154" s="70"/>
      <c r="I154" s="70"/>
      <c r="J154" s="70"/>
      <c r="K154" s="70"/>
      <c r="L154" s="70"/>
      <c r="M154" s="70"/>
      <c r="N154" s="67" t="s">
        <v>58</v>
      </c>
      <c r="O154" s="67"/>
      <c r="P154" s="67"/>
      <c r="Q154" s="70"/>
      <c r="R154" s="70"/>
      <c r="S154" s="70"/>
      <c r="T154" s="70"/>
      <c r="U154" s="70"/>
      <c r="W154" s="18"/>
    </row>
    <row r="155" spans="1:23" ht="30" customHeight="1" x14ac:dyDescent="0.25">
      <c r="A155" s="48"/>
      <c r="B155" s="49" t="s">
        <v>2354</v>
      </c>
      <c r="C155" s="70"/>
      <c r="D155" s="70"/>
      <c r="E155" s="70"/>
      <c r="F155" s="70"/>
      <c r="G155" s="70"/>
      <c r="H155" s="70"/>
      <c r="I155" s="70"/>
      <c r="J155" s="70"/>
      <c r="K155" s="70"/>
      <c r="L155" s="70"/>
      <c r="M155" s="70"/>
      <c r="N155" s="67"/>
      <c r="O155" s="67" t="s">
        <v>58</v>
      </c>
      <c r="P155" s="67"/>
      <c r="Q155" s="70"/>
      <c r="R155" s="70"/>
      <c r="S155" s="70"/>
      <c r="T155" s="70"/>
      <c r="U155" s="70"/>
      <c r="W155" s="18"/>
    </row>
    <row r="156" spans="1:23" ht="30" customHeight="1" x14ac:dyDescent="0.25">
      <c r="A156" s="48"/>
      <c r="B156" s="49" t="s">
        <v>2355</v>
      </c>
      <c r="C156" s="70"/>
      <c r="D156" s="70"/>
      <c r="E156" s="70"/>
      <c r="F156" s="70"/>
      <c r="G156" s="70"/>
      <c r="H156" s="70"/>
      <c r="I156" s="70"/>
      <c r="J156" s="70"/>
      <c r="K156" s="70"/>
      <c r="L156" s="70"/>
      <c r="M156" s="70"/>
      <c r="N156" s="67"/>
      <c r="O156" s="67" t="s">
        <v>58</v>
      </c>
      <c r="P156" s="67"/>
      <c r="Q156" s="70"/>
      <c r="R156" s="70"/>
      <c r="S156" s="70"/>
      <c r="T156" s="70"/>
      <c r="U156" s="70"/>
      <c r="W156" s="18"/>
    </row>
    <row r="157" spans="1:23" ht="30" customHeight="1" x14ac:dyDescent="0.25">
      <c r="A157" s="48"/>
      <c r="B157" s="49" t="s">
        <v>2356</v>
      </c>
      <c r="C157" s="70"/>
      <c r="D157" s="70"/>
      <c r="E157" s="70"/>
      <c r="F157" s="70"/>
      <c r="G157" s="70"/>
      <c r="H157" s="70"/>
      <c r="I157" s="70"/>
      <c r="J157" s="70"/>
      <c r="K157" s="70"/>
      <c r="L157" s="70"/>
      <c r="M157" s="70"/>
      <c r="N157" s="67"/>
      <c r="O157" s="67"/>
      <c r="P157" s="67" t="s">
        <v>58</v>
      </c>
      <c r="Q157" s="70"/>
      <c r="R157" s="70"/>
      <c r="S157" s="70"/>
      <c r="T157" s="70"/>
      <c r="U157" s="70"/>
      <c r="W157" s="18"/>
    </row>
    <row r="158" spans="1:23" ht="30" customHeight="1" x14ac:dyDescent="0.25">
      <c r="A158" s="48"/>
      <c r="B158" s="49" t="s">
        <v>2357</v>
      </c>
      <c r="C158" s="70"/>
      <c r="D158" s="70"/>
      <c r="E158" s="70"/>
      <c r="F158" s="70"/>
      <c r="G158" s="70"/>
      <c r="H158" s="70"/>
      <c r="I158" s="70"/>
      <c r="J158" s="70"/>
      <c r="K158" s="70"/>
      <c r="L158" s="70"/>
      <c r="M158" s="70"/>
      <c r="N158" s="67"/>
      <c r="O158" s="67"/>
      <c r="P158" s="67" t="s">
        <v>58</v>
      </c>
      <c r="Q158" s="70"/>
      <c r="R158" s="70"/>
      <c r="S158" s="70"/>
      <c r="T158" s="70"/>
      <c r="U158" s="70"/>
      <c r="W158" s="18"/>
    </row>
    <row r="159" spans="1:23" ht="30" customHeight="1" x14ac:dyDescent="0.25">
      <c r="A159" s="48"/>
      <c r="B159" s="49" t="s">
        <v>2358</v>
      </c>
      <c r="C159" s="70"/>
      <c r="D159" s="70"/>
      <c r="E159" s="70"/>
      <c r="F159" s="70"/>
      <c r="G159" s="70"/>
      <c r="H159" s="70"/>
      <c r="I159" s="70"/>
      <c r="J159" s="70"/>
      <c r="K159" s="70"/>
      <c r="L159" s="70"/>
      <c r="M159" s="70"/>
      <c r="N159" s="67"/>
      <c r="O159" s="67"/>
      <c r="P159" s="67" t="s">
        <v>58</v>
      </c>
      <c r="Q159" s="70"/>
      <c r="R159" s="70"/>
      <c r="S159" s="70"/>
      <c r="T159" s="70"/>
      <c r="U159" s="70"/>
      <c r="W159" s="18"/>
    </row>
    <row r="160" spans="1:23" ht="30" customHeight="1" x14ac:dyDescent="0.25">
      <c r="A160" s="51"/>
      <c r="B160" s="49" t="s">
        <v>2359</v>
      </c>
      <c r="C160" s="70"/>
      <c r="D160" s="70"/>
      <c r="E160" s="70"/>
      <c r="F160" s="70"/>
      <c r="G160" s="70"/>
      <c r="H160" s="70"/>
      <c r="I160" s="70"/>
      <c r="J160" s="70"/>
      <c r="K160" s="70"/>
      <c r="L160" s="70"/>
      <c r="M160" s="70"/>
      <c r="N160" s="67"/>
      <c r="O160" s="67"/>
      <c r="P160" s="67" t="s">
        <v>58</v>
      </c>
      <c r="Q160" s="70"/>
      <c r="R160" s="70"/>
      <c r="S160" s="70"/>
      <c r="T160" s="70"/>
      <c r="U160" s="70"/>
      <c r="W160" s="18"/>
    </row>
    <row r="161" spans="1:23" x14ac:dyDescent="0.25">
      <c r="W161" s="18"/>
    </row>
    <row r="162" spans="1:23" x14ac:dyDescent="0.25">
      <c r="A162" s="18"/>
      <c r="B162" s="18"/>
      <c r="C162" s="18"/>
      <c r="D162" s="18"/>
      <c r="E162" s="18"/>
      <c r="F162" s="18"/>
      <c r="G162" s="18"/>
      <c r="H162" s="18"/>
      <c r="I162" s="18"/>
      <c r="J162" s="18"/>
      <c r="K162" s="18"/>
      <c r="L162" s="18"/>
      <c r="M162" s="18"/>
      <c r="N162" s="62"/>
      <c r="O162" s="62"/>
      <c r="P162" s="62"/>
      <c r="Q162" s="18"/>
      <c r="R162" s="18"/>
      <c r="S162" s="18"/>
      <c r="T162" s="18"/>
      <c r="U162" s="18"/>
      <c r="V162" s="18"/>
      <c r="W162" s="18"/>
    </row>
    <row r="163" spans="1:23" x14ac:dyDescent="0.25">
      <c r="A163" s="62"/>
      <c r="B163" s="62"/>
      <c r="C163" s="62"/>
      <c r="D163" s="18"/>
      <c r="E163" s="18"/>
      <c r="F163" s="18"/>
      <c r="G163" s="18"/>
      <c r="H163" s="18"/>
      <c r="I163" s="18"/>
      <c r="J163" s="18"/>
      <c r="K163" s="18"/>
      <c r="L163" s="18"/>
      <c r="M163" s="18"/>
      <c r="N163" s="18"/>
      <c r="O163" s="18"/>
      <c r="P163" s="18"/>
      <c r="Q163" s="18"/>
      <c r="R163" s="18"/>
      <c r="S163" s="18"/>
      <c r="T163" s="18"/>
      <c r="U163" s="18"/>
      <c r="V163" s="18"/>
      <c r="W163" s="18"/>
    </row>
    <row r="164" spans="1:23" x14ac:dyDescent="0.25">
      <c r="A164" s="65"/>
      <c r="B164" s="65"/>
      <c r="C164" s="65"/>
      <c r="N164" s="2"/>
      <c r="O164" s="2"/>
      <c r="P164" s="2"/>
    </row>
    <row r="165" spans="1:23" ht="26.25" customHeight="1" x14ac:dyDescent="0.25">
      <c r="A165" s="65"/>
      <c r="B165" s="65"/>
      <c r="C165" s="65"/>
      <c r="N165" s="2"/>
      <c r="O165" s="2"/>
      <c r="P165" s="2"/>
    </row>
    <row r="166" spans="1:23" ht="26.25" customHeight="1" x14ac:dyDescent="0.25">
      <c r="A166" s="65"/>
      <c r="B166" s="65"/>
      <c r="C166" s="65"/>
      <c r="N166" s="2"/>
      <c r="O166" s="2"/>
      <c r="P166" s="2"/>
    </row>
    <row r="167" spans="1:23" ht="43.5" customHeight="1" x14ac:dyDescent="0.25">
      <c r="A167" s="65"/>
      <c r="B167" s="65"/>
      <c r="C167" s="65"/>
      <c r="N167" s="2"/>
      <c r="O167" s="2"/>
      <c r="P167" s="2"/>
    </row>
    <row r="168" spans="1:23" x14ac:dyDescent="0.25">
      <c r="A168" s="65"/>
      <c r="B168" s="65"/>
      <c r="C168" s="65"/>
      <c r="N168" s="2"/>
      <c r="O168" s="2"/>
      <c r="P168" s="2"/>
    </row>
    <row r="169" spans="1:23" ht="15.75" customHeight="1" x14ac:dyDescent="0.25">
      <c r="A169" s="65"/>
      <c r="B169" s="65"/>
      <c r="C169" s="65"/>
      <c r="N169" s="2"/>
      <c r="O169" s="2"/>
      <c r="P169" s="2"/>
    </row>
    <row r="170" spans="1:23" x14ac:dyDescent="0.25">
      <c r="A170" s="65"/>
      <c r="B170" s="65"/>
      <c r="C170" s="65"/>
      <c r="N170" s="2"/>
      <c r="O170" s="2"/>
      <c r="P170" s="2"/>
    </row>
    <row r="171" spans="1:23" x14ac:dyDescent="0.25">
      <c r="A171" s="65"/>
      <c r="B171" s="65"/>
      <c r="C171" s="65"/>
      <c r="N171" s="2"/>
      <c r="O171" s="2"/>
      <c r="P171" s="2"/>
    </row>
    <row r="172" spans="1:23" x14ac:dyDescent="0.25">
      <c r="A172" s="65"/>
      <c r="B172" s="65"/>
      <c r="C172" s="65"/>
      <c r="N172" s="2"/>
      <c r="O172" s="2"/>
      <c r="P172" s="2"/>
    </row>
    <row r="173" spans="1:23" x14ac:dyDescent="0.25">
      <c r="A173" s="65"/>
      <c r="B173" s="65"/>
      <c r="C173" s="65"/>
      <c r="N173" s="2"/>
      <c r="O173" s="2"/>
      <c r="P173" s="2"/>
    </row>
    <row r="174" spans="1:23" x14ac:dyDescent="0.25">
      <c r="A174" s="65"/>
      <c r="B174" s="65"/>
      <c r="C174" s="65"/>
      <c r="N174" s="2"/>
      <c r="O174" s="2"/>
      <c r="P174" s="2"/>
    </row>
    <row r="175" spans="1:23" x14ac:dyDescent="0.25">
      <c r="A175" s="65"/>
      <c r="B175" s="65"/>
      <c r="C175" s="65"/>
      <c r="N175" s="2"/>
      <c r="O175" s="2"/>
      <c r="P175" s="2"/>
    </row>
    <row r="176" spans="1:23" x14ac:dyDescent="0.25">
      <c r="A176" s="65"/>
      <c r="B176" s="65"/>
      <c r="C176" s="65"/>
      <c r="N176" s="2"/>
      <c r="O176" s="2"/>
      <c r="P176" s="2"/>
    </row>
    <row r="177" spans="1:16" x14ac:dyDescent="0.25">
      <c r="A177" s="65"/>
      <c r="B177" s="65"/>
      <c r="C177" s="65"/>
      <c r="N177" s="2"/>
      <c r="O177" s="2"/>
      <c r="P177" s="2"/>
    </row>
    <row r="178" spans="1:16" x14ac:dyDescent="0.25">
      <c r="A178" s="65"/>
      <c r="B178" s="65"/>
      <c r="C178" s="65"/>
      <c r="N178" s="2"/>
      <c r="O178" s="2"/>
      <c r="P178" s="2"/>
    </row>
    <row r="179" spans="1:16" x14ac:dyDescent="0.25">
      <c r="A179" s="65"/>
      <c r="B179" s="65"/>
      <c r="C179" s="65"/>
      <c r="N179" s="2"/>
      <c r="O179" s="2"/>
      <c r="P179" s="2"/>
    </row>
    <row r="180" spans="1:16" x14ac:dyDescent="0.25">
      <c r="A180" s="65"/>
      <c r="B180" s="65"/>
      <c r="C180" s="65"/>
      <c r="N180" s="2"/>
      <c r="O180" s="2"/>
      <c r="P180" s="2"/>
    </row>
    <row r="181" spans="1:16" ht="15.75" customHeight="1" x14ac:dyDescent="0.25">
      <c r="A181" s="65"/>
      <c r="B181" s="65"/>
      <c r="C181" s="65"/>
      <c r="N181" s="2"/>
      <c r="O181" s="2"/>
      <c r="P181" s="2"/>
    </row>
    <row r="182" spans="1:16" ht="15" customHeight="1" x14ac:dyDescent="0.25">
      <c r="A182" s="65"/>
      <c r="B182" s="65"/>
      <c r="C182" s="65"/>
      <c r="N182" s="2"/>
      <c r="O182" s="2"/>
      <c r="P182" s="2"/>
    </row>
    <row r="183" spans="1:16" x14ac:dyDescent="0.25">
      <c r="A183" s="65"/>
      <c r="B183" s="65"/>
      <c r="C183" s="65"/>
      <c r="N183" s="2"/>
      <c r="O183" s="2"/>
      <c r="P183" s="2"/>
    </row>
    <row r="184" spans="1:16" x14ac:dyDescent="0.25">
      <c r="A184" s="65"/>
      <c r="B184" s="65"/>
      <c r="C184" s="65"/>
      <c r="N184" s="2"/>
      <c r="O184" s="2"/>
      <c r="P184" s="2"/>
    </row>
    <row r="185" spans="1:16" x14ac:dyDescent="0.25">
      <c r="A185" s="65"/>
      <c r="B185" s="65"/>
      <c r="C185" s="65"/>
      <c r="N185" s="2"/>
      <c r="O185" s="2"/>
      <c r="P185" s="2"/>
    </row>
    <row r="186" spans="1:16" x14ac:dyDescent="0.25">
      <c r="A186" s="65"/>
      <c r="B186" s="65"/>
      <c r="C186" s="65"/>
      <c r="N186" s="2"/>
      <c r="O186" s="2"/>
      <c r="P186" s="2"/>
    </row>
    <row r="187" spans="1:16" x14ac:dyDescent="0.25">
      <c r="A187" s="65"/>
      <c r="B187" s="65"/>
      <c r="C187" s="65"/>
      <c r="N187" s="2"/>
      <c r="O187" s="2"/>
      <c r="P187" s="2"/>
    </row>
    <row r="188" spans="1:16" x14ac:dyDescent="0.25">
      <c r="A188" s="65"/>
      <c r="B188" s="65"/>
      <c r="C188" s="65"/>
      <c r="N188" s="2"/>
      <c r="O188" s="2"/>
      <c r="P188" s="2"/>
    </row>
    <row r="189" spans="1:16" x14ac:dyDescent="0.25">
      <c r="A189" s="65"/>
      <c r="B189" s="65"/>
      <c r="C189" s="65"/>
      <c r="N189" s="2"/>
      <c r="O189" s="2"/>
      <c r="P189" s="2"/>
    </row>
    <row r="190" spans="1:16" x14ac:dyDescent="0.25">
      <c r="A190" s="65"/>
      <c r="B190" s="65"/>
      <c r="C190" s="65"/>
      <c r="N190" s="2"/>
      <c r="O190" s="2"/>
      <c r="P190" s="2"/>
    </row>
    <row r="191" spans="1:16" x14ac:dyDescent="0.25">
      <c r="A191" s="65"/>
      <c r="B191" s="65"/>
      <c r="C191" s="65"/>
      <c r="N191" s="2"/>
      <c r="O191" s="2"/>
      <c r="P191" s="2"/>
    </row>
    <row r="192" spans="1:16" x14ac:dyDescent="0.25">
      <c r="A192" s="65"/>
      <c r="B192" s="65"/>
      <c r="C192" s="65"/>
      <c r="N192" s="2"/>
      <c r="O192" s="2"/>
      <c r="P192" s="2"/>
    </row>
    <row r="193" spans="1:16" ht="15.75" customHeight="1" x14ac:dyDescent="0.25">
      <c r="A193" s="65"/>
      <c r="B193" s="65"/>
      <c r="C193" s="65"/>
      <c r="N193" s="2"/>
      <c r="O193" s="2"/>
      <c r="P193" s="2"/>
    </row>
    <row r="194" spans="1:16" ht="15" customHeight="1" x14ac:dyDescent="0.25">
      <c r="A194" s="65"/>
      <c r="B194" s="65"/>
      <c r="C194" s="65"/>
      <c r="N194" s="2"/>
      <c r="O194" s="2"/>
      <c r="P194" s="2"/>
    </row>
    <row r="195" spans="1:16" x14ac:dyDescent="0.25">
      <c r="A195" s="65"/>
      <c r="B195" s="65"/>
      <c r="C195" s="65"/>
      <c r="N195" s="2"/>
      <c r="O195" s="2"/>
      <c r="P195" s="2"/>
    </row>
    <row r="196" spans="1:16" x14ac:dyDescent="0.25">
      <c r="A196" s="65"/>
      <c r="B196" s="65"/>
      <c r="C196" s="65"/>
      <c r="N196" s="2"/>
      <c r="O196" s="2"/>
      <c r="P196" s="2"/>
    </row>
    <row r="197" spans="1:16" x14ac:dyDescent="0.25">
      <c r="A197" s="65"/>
      <c r="B197" s="65"/>
      <c r="C197" s="65"/>
      <c r="N197" s="2"/>
      <c r="O197" s="2"/>
      <c r="P197" s="2"/>
    </row>
    <row r="198" spans="1:16" x14ac:dyDescent="0.25">
      <c r="A198" s="65"/>
      <c r="B198" s="65"/>
      <c r="C198" s="65"/>
      <c r="N198" s="2"/>
      <c r="O198" s="2"/>
      <c r="P198" s="2"/>
    </row>
    <row r="199" spans="1:16" x14ac:dyDescent="0.25">
      <c r="A199" s="65"/>
      <c r="B199" s="65"/>
      <c r="C199" s="65"/>
      <c r="N199" s="2"/>
      <c r="O199" s="2"/>
      <c r="P199" s="2"/>
    </row>
    <row r="200" spans="1:16" x14ac:dyDescent="0.25">
      <c r="A200" s="65"/>
      <c r="B200" s="65"/>
      <c r="C200" s="65"/>
      <c r="N200" s="2"/>
      <c r="O200" s="2"/>
      <c r="P200" s="2"/>
    </row>
    <row r="201" spans="1:16" x14ac:dyDescent="0.25">
      <c r="A201" s="65"/>
      <c r="B201" s="65"/>
      <c r="C201" s="65"/>
      <c r="N201" s="2"/>
      <c r="O201" s="2"/>
      <c r="P201" s="2"/>
    </row>
    <row r="202" spans="1:16" x14ac:dyDescent="0.25">
      <c r="A202" s="65"/>
      <c r="B202" s="65"/>
      <c r="C202" s="65"/>
      <c r="N202" s="2"/>
      <c r="O202" s="2"/>
      <c r="P202" s="2"/>
    </row>
    <row r="203" spans="1:16" x14ac:dyDescent="0.25">
      <c r="A203" s="65"/>
      <c r="B203" s="65"/>
      <c r="C203" s="65"/>
      <c r="N203" s="2"/>
      <c r="O203" s="2"/>
      <c r="P203" s="2"/>
    </row>
    <row r="204" spans="1:16" x14ac:dyDescent="0.25">
      <c r="A204" s="65"/>
      <c r="B204" s="65"/>
      <c r="C204" s="65"/>
      <c r="N204" s="2"/>
      <c r="O204" s="2"/>
      <c r="P204" s="2"/>
    </row>
    <row r="205" spans="1:16" ht="15.75" customHeight="1" x14ac:dyDescent="0.25">
      <c r="A205" s="65"/>
      <c r="B205" s="65"/>
      <c r="C205" s="65"/>
      <c r="N205" s="2"/>
      <c r="O205" s="2"/>
      <c r="P205" s="2"/>
    </row>
    <row r="206" spans="1:16" x14ac:dyDescent="0.25">
      <c r="A206" s="65"/>
      <c r="B206" s="65"/>
      <c r="C206" s="65"/>
      <c r="N206" s="2"/>
      <c r="O206" s="2"/>
      <c r="P206" s="2"/>
    </row>
    <row r="207" spans="1:16" x14ac:dyDescent="0.25">
      <c r="A207" s="65"/>
      <c r="B207" s="65"/>
      <c r="C207" s="65"/>
      <c r="N207" s="2"/>
      <c r="O207" s="2"/>
      <c r="P207" s="2"/>
    </row>
    <row r="208" spans="1:16" x14ac:dyDescent="0.25">
      <c r="A208" s="65"/>
      <c r="B208" s="65"/>
      <c r="C208" s="65"/>
      <c r="N208" s="2"/>
      <c r="O208" s="2"/>
      <c r="P208" s="2"/>
    </row>
    <row r="209" spans="1:16" x14ac:dyDescent="0.25">
      <c r="A209" s="65"/>
      <c r="B209" s="65"/>
      <c r="C209" s="65"/>
      <c r="N209" s="2"/>
      <c r="O209" s="2"/>
      <c r="P209" s="2"/>
    </row>
    <row r="210" spans="1:16" x14ac:dyDescent="0.25">
      <c r="A210" s="65"/>
      <c r="B210" s="65"/>
      <c r="C210" s="65"/>
      <c r="N210" s="2"/>
      <c r="O210" s="2"/>
      <c r="P210" s="2"/>
    </row>
    <row r="211" spans="1:16" x14ac:dyDescent="0.25">
      <c r="A211" s="65"/>
      <c r="B211" s="65"/>
      <c r="C211" s="65"/>
      <c r="N211" s="2"/>
      <c r="O211" s="2"/>
      <c r="P211" s="2"/>
    </row>
    <row r="212" spans="1:16" x14ac:dyDescent="0.25">
      <c r="A212" s="65"/>
      <c r="B212" s="65"/>
      <c r="C212" s="65"/>
      <c r="N212" s="2"/>
      <c r="O212" s="2"/>
      <c r="P212" s="2"/>
    </row>
    <row r="213" spans="1:16" x14ac:dyDescent="0.25">
      <c r="A213" s="65"/>
      <c r="B213" s="65"/>
      <c r="C213" s="65"/>
      <c r="N213" s="2"/>
      <c r="O213" s="2"/>
      <c r="P213" s="2"/>
    </row>
    <row r="214" spans="1:16" x14ac:dyDescent="0.25">
      <c r="A214" s="65"/>
      <c r="B214" s="65"/>
      <c r="C214" s="65"/>
      <c r="N214" s="2"/>
      <c r="O214" s="2"/>
      <c r="P214" s="2"/>
    </row>
    <row r="215" spans="1:16" x14ac:dyDescent="0.25">
      <c r="A215" s="65"/>
      <c r="B215" s="65"/>
      <c r="C215" s="65"/>
      <c r="N215" s="2"/>
      <c r="O215" s="2"/>
      <c r="P215" s="2"/>
    </row>
    <row r="216" spans="1:16" x14ac:dyDescent="0.25">
      <c r="A216" s="65"/>
      <c r="B216" s="65"/>
      <c r="C216" s="65"/>
      <c r="N216" s="2"/>
      <c r="O216" s="2"/>
      <c r="P216" s="2"/>
    </row>
    <row r="217" spans="1:16" x14ac:dyDescent="0.25">
      <c r="A217" s="65"/>
      <c r="B217" s="65"/>
      <c r="C217" s="65"/>
      <c r="N217" s="2"/>
      <c r="O217" s="2"/>
      <c r="P217" s="2"/>
    </row>
    <row r="218" spans="1:16" x14ac:dyDescent="0.25">
      <c r="A218" s="65"/>
      <c r="B218" s="65"/>
      <c r="C218" s="65"/>
      <c r="N218" s="2"/>
      <c r="O218" s="2"/>
      <c r="P218" s="2"/>
    </row>
    <row r="219" spans="1:16" x14ac:dyDescent="0.25">
      <c r="A219" s="65"/>
      <c r="B219" s="65"/>
      <c r="C219" s="65"/>
      <c r="N219" s="2"/>
      <c r="O219" s="2"/>
      <c r="P219" s="2"/>
    </row>
    <row r="220" spans="1:16" x14ac:dyDescent="0.25">
      <c r="A220" s="65"/>
      <c r="B220" s="65"/>
      <c r="C220" s="65"/>
      <c r="N220" s="2"/>
      <c r="O220" s="2"/>
      <c r="P220" s="2"/>
    </row>
    <row r="221" spans="1:16" x14ac:dyDescent="0.25">
      <c r="A221" s="65"/>
      <c r="B221" s="65"/>
      <c r="C221" s="65"/>
      <c r="N221" s="2"/>
      <c r="O221" s="2"/>
      <c r="P221" s="2"/>
    </row>
    <row r="222" spans="1:16" x14ac:dyDescent="0.25">
      <c r="A222" s="65"/>
      <c r="B222" s="65"/>
      <c r="C222" s="65"/>
      <c r="N222" s="2"/>
      <c r="O222" s="2"/>
      <c r="P222" s="2"/>
    </row>
    <row r="223" spans="1:16" x14ac:dyDescent="0.25">
      <c r="A223" s="65"/>
      <c r="B223" s="65"/>
      <c r="C223" s="65"/>
      <c r="N223" s="2"/>
      <c r="O223" s="2"/>
      <c r="P223" s="2"/>
    </row>
    <row r="224" spans="1:16" x14ac:dyDescent="0.25">
      <c r="A224" s="65"/>
      <c r="B224" s="65"/>
      <c r="C224" s="65"/>
      <c r="N224" s="2"/>
      <c r="O224" s="2"/>
      <c r="P224" s="2"/>
    </row>
    <row r="225" spans="1:16" x14ac:dyDescent="0.25">
      <c r="A225" s="65"/>
      <c r="B225" s="65"/>
      <c r="C225" s="65"/>
      <c r="N225" s="2"/>
      <c r="O225" s="2"/>
      <c r="P225" s="2"/>
    </row>
    <row r="226" spans="1:16" x14ac:dyDescent="0.25">
      <c r="A226" s="65"/>
      <c r="B226" s="65"/>
      <c r="C226" s="65"/>
      <c r="N226" s="2"/>
      <c r="O226" s="2"/>
      <c r="P226" s="2"/>
    </row>
    <row r="227" spans="1:16" x14ac:dyDescent="0.25">
      <c r="A227" s="65"/>
      <c r="B227" s="65"/>
      <c r="C227" s="65"/>
      <c r="N227" s="2"/>
      <c r="O227" s="2"/>
      <c r="P227" s="2"/>
    </row>
    <row r="228" spans="1:16" x14ac:dyDescent="0.25">
      <c r="A228" s="65"/>
      <c r="B228" s="65"/>
      <c r="C228" s="65"/>
      <c r="N228" s="2"/>
      <c r="O228" s="2"/>
      <c r="P228" s="2"/>
    </row>
    <row r="229" spans="1:16" x14ac:dyDescent="0.25">
      <c r="A229" s="65"/>
      <c r="B229" s="65"/>
      <c r="C229" s="65"/>
      <c r="N229" s="2"/>
      <c r="O229" s="2"/>
      <c r="P229" s="2"/>
    </row>
    <row r="230" spans="1:16" x14ac:dyDescent="0.25">
      <c r="A230" s="65"/>
      <c r="B230" s="65"/>
      <c r="C230" s="65"/>
      <c r="N230" s="2"/>
      <c r="O230" s="2"/>
      <c r="P230" s="2"/>
    </row>
    <row r="231" spans="1:16" x14ac:dyDescent="0.25">
      <c r="A231" s="65"/>
      <c r="B231" s="65"/>
      <c r="C231" s="65"/>
      <c r="N231" s="2"/>
      <c r="O231" s="2"/>
      <c r="P231" s="2"/>
    </row>
    <row r="232" spans="1:16" x14ac:dyDescent="0.25">
      <c r="A232" s="65"/>
      <c r="B232" s="65"/>
      <c r="C232" s="65"/>
      <c r="N232" s="2"/>
      <c r="O232" s="2"/>
      <c r="P232" s="2"/>
    </row>
    <row r="233" spans="1:16" x14ac:dyDescent="0.25">
      <c r="A233" s="65"/>
      <c r="B233" s="65"/>
      <c r="C233" s="65"/>
      <c r="N233" s="2"/>
      <c r="O233" s="2"/>
      <c r="P233" s="2"/>
    </row>
    <row r="234" spans="1:16" x14ac:dyDescent="0.25">
      <c r="A234" s="65"/>
      <c r="B234" s="65"/>
      <c r="C234" s="65"/>
      <c r="N234" s="2"/>
      <c r="O234" s="2"/>
      <c r="P234" s="2"/>
    </row>
    <row r="235" spans="1:16" x14ac:dyDescent="0.25">
      <c r="A235" s="65"/>
      <c r="B235" s="65"/>
      <c r="C235" s="65"/>
      <c r="N235" s="2"/>
      <c r="O235" s="2"/>
      <c r="P235" s="2"/>
    </row>
    <row r="236" spans="1:16" x14ac:dyDescent="0.25">
      <c r="A236" s="65"/>
      <c r="B236" s="65"/>
      <c r="C236" s="65"/>
      <c r="N236" s="2"/>
      <c r="O236" s="2"/>
      <c r="P236" s="2"/>
    </row>
    <row r="237" spans="1:16" x14ac:dyDescent="0.25">
      <c r="A237" s="65"/>
      <c r="B237" s="65"/>
      <c r="C237" s="65"/>
      <c r="N237" s="2"/>
      <c r="O237" s="2"/>
      <c r="P237" s="2"/>
    </row>
    <row r="238" spans="1:16" x14ac:dyDescent="0.25">
      <c r="A238" s="65"/>
      <c r="B238" s="65"/>
      <c r="C238" s="65"/>
      <c r="N238" s="2"/>
      <c r="O238" s="2"/>
      <c r="P238" s="2"/>
    </row>
    <row r="239" spans="1:16" x14ac:dyDescent="0.25">
      <c r="A239" s="65"/>
      <c r="B239" s="65"/>
      <c r="C239" s="65"/>
      <c r="N239" s="2"/>
      <c r="O239" s="2"/>
      <c r="P239" s="2"/>
    </row>
    <row r="240" spans="1:16" x14ac:dyDescent="0.25">
      <c r="A240" s="65"/>
      <c r="B240" s="65"/>
      <c r="C240" s="65"/>
      <c r="N240" s="2"/>
      <c r="O240" s="2"/>
      <c r="P240" s="2"/>
    </row>
    <row r="241" spans="1:16" x14ac:dyDescent="0.25">
      <c r="A241" s="65"/>
      <c r="B241" s="65"/>
      <c r="C241" s="65"/>
      <c r="N241" s="2"/>
      <c r="O241" s="2"/>
      <c r="P241" s="2"/>
    </row>
    <row r="242" spans="1:16" x14ac:dyDescent="0.25">
      <c r="A242" s="65"/>
      <c r="B242" s="65"/>
      <c r="C242" s="65"/>
      <c r="N242" s="2"/>
      <c r="O242" s="2"/>
      <c r="P242" s="2"/>
    </row>
    <row r="243" spans="1:16" x14ac:dyDescent="0.25">
      <c r="A243" s="65"/>
      <c r="B243" s="65"/>
      <c r="C243" s="65"/>
      <c r="N243" s="2"/>
      <c r="O243" s="2"/>
      <c r="P243" s="2"/>
    </row>
    <row r="244" spans="1:16" x14ac:dyDescent="0.25">
      <c r="A244" s="65"/>
      <c r="B244" s="65"/>
      <c r="C244" s="65"/>
      <c r="N244" s="2"/>
      <c r="O244" s="2"/>
      <c r="P244" s="2"/>
    </row>
    <row r="245" spans="1:16" x14ac:dyDescent="0.25">
      <c r="A245" s="65"/>
      <c r="B245" s="65"/>
      <c r="C245" s="65"/>
      <c r="N245" s="2"/>
      <c r="O245" s="2"/>
      <c r="P245" s="2"/>
    </row>
    <row r="246" spans="1:16" x14ac:dyDescent="0.25">
      <c r="A246" s="65"/>
      <c r="B246" s="65"/>
      <c r="C246" s="65"/>
      <c r="N246" s="2"/>
      <c r="O246" s="2"/>
      <c r="P246" s="2"/>
    </row>
    <row r="247" spans="1:16" x14ac:dyDescent="0.25">
      <c r="A247" s="65"/>
      <c r="B247" s="65"/>
      <c r="C247" s="65"/>
      <c r="N247" s="2"/>
      <c r="O247" s="2"/>
      <c r="P247" s="2"/>
    </row>
    <row r="248" spans="1:16" x14ac:dyDescent="0.25">
      <c r="A248" s="65"/>
      <c r="B248" s="65"/>
      <c r="C248" s="65"/>
      <c r="N248" s="2"/>
      <c r="O248" s="2"/>
      <c r="P248" s="2"/>
    </row>
    <row r="249" spans="1:16" x14ac:dyDescent="0.25">
      <c r="A249" s="65"/>
      <c r="B249" s="65"/>
      <c r="C249" s="65"/>
      <c r="N249" s="2"/>
      <c r="O249" s="2"/>
      <c r="P249" s="2"/>
    </row>
    <row r="250" spans="1:16" x14ac:dyDescent="0.25">
      <c r="A250" s="65"/>
      <c r="B250" s="65"/>
      <c r="C250" s="65"/>
      <c r="N250" s="2"/>
      <c r="O250" s="2"/>
      <c r="P250" s="2"/>
    </row>
    <row r="251" spans="1:16" x14ac:dyDescent="0.25">
      <c r="A251" s="65"/>
      <c r="B251" s="65"/>
      <c r="C251" s="65"/>
      <c r="N251" s="2"/>
      <c r="O251" s="2"/>
      <c r="P251" s="2"/>
    </row>
    <row r="252" spans="1:16" x14ac:dyDescent="0.25">
      <c r="A252" s="65"/>
      <c r="B252" s="65"/>
      <c r="C252" s="65"/>
      <c r="N252" s="2"/>
      <c r="O252" s="2"/>
      <c r="P252" s="2"/>
    </row>
    <row r="253" spans="1:16" x14ac:dyDescent="0.25">
      <c r="A253" s="65"/>
      <c r="B253" s="65"/>
      <c r="C253" s="65"/>
      <c r="N253" s="2"/>
      <c r="O253" s="2"/>
      <c r="P253" s="2"/>
    </row>
    <row r="254" spans="1:16" x14ac:dyDescent="0.25">
      <c r="A254" s="65"/>
      <c r="B254" s="65"/>
      <c r="C254" s="65"/>
      <c r="N254" s="2"/>
      <c r="O254" s="2"/>
      <c r="P254" s="2"/>
    </row>
    <row r="255" spans="1:16" x14ac:dyDescent="0.25">
      <c r="A255" s="65"/>
      <c r="B255" s="65"/>
      <c r="C255" s="65"/>
      <c r="N255" s="2"/>
      <c r="O255" s="2"/>
      <c r="P255" s="2"/>
    </row>
    <row r="256" spans="1:16" x14ac:dyDescent="0.25">
      <c r="A256" s="65"/>
      <c r="B256" s="65"/>
      <c r="C256" s="65"/>
      <c r="N256" s="2"/>
      <c r="O256" s="2"/>
      <c r="P256" s="2"/>
    </row>
    <row r="257" spans="1:16" x14ac:dyDescent="0.25">
      <c r="A257" s="65"/>
      <c r="B257" s="65"/>
      <c r="C257" s="65"/>
      <c r="N257" s="2"/>
      <c r="O257" s="2"/>
      <c r="P257" s="2"/>
    </row>
    <row r="258" spans="1:16" x14ac:dyDescent="0.25">
      <c r="A258" s="65"/>
      <c r="B258" s="65"/>
      <c r="C258" s="65"/>
      <c r="N258" s="2"/>
      <c r="O258" s="2"/>
      <c r="P258" s="2"/>
    </row>
    <row r="259" spans="1:16" x14ac:dyDescent="0.25">
      <c r="A259" s="65"/>
      <c r="B259" s="65"/>
      <c r="C259" s="65"/>
      <c r="N259" s="2"/>
      <c r="O259" s="2"/>
      <c r="P259" s="2"/>
    </row>
    <row r="260" spans="1:16" x14ac:dyDescent="0.25">
      <c r="A260" s="65"/>
      <c r="B260" s="65"/>
      <c r="C260" s="65"/>
      <c r="N260" s="2"/>
      <c r="O260" s="2"/>
      <c r="P260" s="2"/>
    </row>
    <row r="261" spans="1:16" x14ac:dyDescent="0.25">
      <c r="A261" s="65"/>
      <c r="B261" s="65"/>
      <c r="C261" s="65"/>
      <c r="N261" s="2"/>
      <c r="O261" s="2"/>
      <c r="P261" s="2"/>
    </row>
    <row r="262" spans="1:16" x14ac:dyDescent="0.25">
      <c r="A262" s="65"/>
      <c r="B262" s="65"/>
      <c r="C262" s="65"/>
      <c r="N262" s="2"/>
      <c r="O262" s="2"/>
      <c r="P262" s="2"/>
    </row>
    <row r="263" spans="1:16" x14ac:dyDescent="0.25">
      <c r="A263" s="65"/>
      <c r="B263" s="65"/>
      <c r="C263" s="65"/>
      <c r="N263" s="2"/>
      <c r="O263" s="2"/>
      <c r="P263" s="2"/>
    </row>
    <row r="264" spans="1:16" x14ac:dyDescent="0.25">
      <c r="A264" s="65"/>
      <c r="B264" s="65"/>
      <c r="C264" s="65"/>
      <c r="N264" s="2"/>
      <c r="O264" s="2"/>
      <c r="P264" s="2"/>
    </row>
    <row r="265" spans="1:16" x14ac:dyDescent="0.25">
      <c r="A265" s="65"/>
      <c r="B265" s="65"/>
      <c r="C265" s="65"/>
      <c r="N265" s="2"/>
      <c r="O265" s="2"/>
      <c r="P265" s="2"/>
    </row>
    <row r="266" spans="1:16" x14ac:dyDescent="0.25">
      <c r="A266" s="65"/>
      <c r="B266" s="65"/>
      <c r="C266" s="65"/>
      <c r="N266" s="2"/>
      <c r="O266" s="2"/>
      <c r="P266" s="2"/>
    </row>
    <row r="267" spans="1:16" x14ac:dyDescent="0.25">
      <c r="A267" s="65"/>
      <c r="B267" s="65"/>
      <c r="C267" s="65"/>
      <c r="N267" s="2"/>
      <c r="O267" s="2"/>
      <c r="P267" s="2"/>
    </row>
    <row r="268" spans="1:16" x14ac:dyDescent="0.25">
      <c r="A268" s="65"/>
      <c r="B268" s="65"/>
      <c r="C268" s="65"/>
      <c r="N268" s="2"/>
      <c r="O268" s="2"/>
      <c r="P268" s="2"/>
    </row>
    <row r="269" spans="1:16" x14ac:dyDescent="0.25">
      <c r="A269" s="65"/>
      <c r="B269" s="65"/>
      <c r="C269" s="65"/>
      <c r="N269" s="2"/>
      <c r="O269" s="2"/>
      <c r="P269" s="2"/>
    </row>
    <row r="270" spans="1:16" x14ac:dyDescent="0.25">
      <c r="A270" s="65"/>
      <c r="B270" s="65"/>
      <c r="C270" s="65"/>
      <c r="N270" s="2"/>
      <c r="O270" s="2"/>
      <c r="P270" s="2"/>
    </row>
    <row r="271" spans="1:16" x14ac:dyDescent="0.25">
      <c r="A271" s="65"/>
      <c r="B271" s="65"/>
      <c r="C271" s="65"/>
      <c r="N271" s="2"/>
      <c r="O271" s="2"/>
      <c r="P271" s="2"/>
    </row>
    <row r="272" spans="1:16" x14ac:dyDescent="0.25">
      <c r="A272" s="65"/>
      <c r="B272" s="65"/>
      <c r="C272" s="65"/>
      <c r="N272" s="2"/>
      <c r="O272" s="2"/>
      <c r="P272" s="2"/>
    </row>
    <row r="273" spans="1:16" x14ac:dyDescent="0.25">
      <c r="A273" s="65"/>
      <c r="B273" s="65"/>
      <c r="C273" s="65"/>
      <c r="N273" s="2"/>
      <c r="O273" s="2"/>
      <c r="P273" s="2"/>
    </row>
    <row r="274" spans="1:16" x14ac:dyDescent="0.25">
      <c r="A274" s="65"/>
      <c r="B274" s="65"/>
      <c r="C274" s="65"/>
      <c r="N274" s="2"/>
      <c r="O274" s="2"/>
      <c r="P274" s="2"/>
    </row>
    <row r="275" spans="1:16" x14ac:dyDescent="0.25">
      <c r="A275" s="65"/>
      <c r="B275" s="65"/>
      <c r="C275" s="65"/>
      <c r="N275" s="2"/>
      <c r="O275" s="2"/>
      <c r="P275" s="2"/>
    </row>
    <row r="276" spans="1:16" x14ac:dyDescent="0.25">
      <c r="A276" s="65"/>
      <c r="B276" s="65"/>
      <c r="C276" s="65"/>
      <c r="N276" s="2"/>
      <c r="O276" s="2"/>
      <c r="P276" s="2"/>
    </row>
    <row r="277" spans="1:16" x14ac:dyDescent="0.25">
      <c r="A277" s="65"/>
      <c r="B277" s="65"/>
      <c r="C277" s="65"/>
      <c r="N277" s="2"/>
      <c r="O277" s="2"/>
      <c r="P277" s="2"/>
    </row>
    <row r="278" spans="1:16" x14ac:dyDescent="0.25">
      <c r="A278" s="65"/>
      <c r="B278" s="65"/>
      <c r="C278" s="65"/>
      <c r="N278" s="2"/>
      <c r="O278" s="2"/>
      <c r="P278" s="2"/>
    </row>
    <row r="279" spans="1:16" x14ac:dyDescent="0.25">
      <c r="A279" s="65"/>
      <c r="B279" s="65"/>
      <c r="C279" s="65"/>
      <c r="N279" s="2"/>
      <c r="O279" s="2"/>
      <c r="P279" s="2"/>
    </row>
    <row r="280" spans="1:16" x14ac:dyDescent="0.25">
      <c r="A280" s="65"/>
      <c r="B280" s="65"/>
      <c r="C280" s="65"/>
      <c r="N280" s="2"/>
      <c r="O280" s="2"/>
      <c r="P280" s="2"/>
    </row>
    <row r="281" spans="1:16" x14ac:dyDescent="0.25">
      <c r="A281" s="65"/>
      <c r="B281" s="65"/>
      <c r="C281" s="65"/>
      <c r="N281" s="2"/>
      <c r="O281" s="2"/>
      <c r="P281" s="2"/>
    </row>
    <row r="282" spans="1:16" x14ac:dyDescent="0.25">
      <c r="A282" s="65"/>
      <c r="B282" s="65"/>
      <c r="C282" s="65"/>
      <c r="N282" s="2"/>
      <c r="O282" s="2"/>
      <c r="P282" s="2"/>
    </row>
    <row r="283" spans="1:16" x14ac:dyDescent="0.25">
      <c r="A283" s="65"/>
      <c r="B283" s="65"/>
      <c r="C283" s="65"/>
      <c r="N283" s="2"/>
      <c r="O283" s="2"/>
      <c r="P283" s="2"/>
    </row>
    <row r="284" spans="1:16" x14ac:dyDescent="0.25">
      <c r="A284" s="65"/>
      <c r="B284" s="65"/>
      <c r="C284" s="65"/>
      <c r="N284" s="2"/>
      <c r="O284" s="2"/>
      <c r="P284" s="2"/>
    </row>
    <row r="285" spans="1:16" x14ac:dyDescent="0.25">
      <c r="A285" s="65"/>
      <c r="B285" s="65"/>
      <c r="C285" s="65"/>
      <c r="N285" s="2"/>
      <c r="O285" s="2"/>
      <c r="P285" s="2"/>
    </row>
    <row r="286" spans="1:16" x14ac:dyDescent="0.25">
      <c r="A286" s="65"/>
      <c r="B286" s="65"/>
      <c r="C286" s="65"/>
      <c r="N286" s="2"/>
      <c r="O286" s="2"/>
      <c r="P286" s="2"/>
    </row>
    <row r="287" spans="1:16" x14ac:dyDescent="0.25">
      <c r="A287" s="65"/>
      <c r="B287" s="65"/>
      <c r="C287" s="65"/>
      <c r="N287" s="2"/>
      <c r="O287" s="2"/>
      <c r="P287" s="2"/>
    </row>
    <row r="288" spans="1:16" x14ac:dyDescent="0.25">
      <c r="A288" s="65"/>
      <c r="B288" s="65"/>
      <c r="C288" s="65"/>
      <c r="N288" s="2"/>
      <c r="O288" s="2"/>
      <c r="P288" s="2"/>
    </row>
    <row r="289" spans="1:16" x14ac:dyDescent="0.25">
      <c r="A289" s="65"/>
      <c r="B289" s="65"/>
      <c r="C289" s="65"/>
      <c r="N289" s="2"/>
      <c r="O289" s="2"/>
      <c r="P289" s="2"/>
    </row>
    <row r="290" spans="1:16" x14ac:dyDescent="0.25">
      <c r="A290" s="65"/>
      <c r="B290" s="65"/>
      <c r="C290" s="65"/>
      <c r="N290" s="2"/>
      <c r="O290" s="2"/>
      <c r="P290" s="2"/>
    </row>
    <row r="291" spans="1:16" x14ac:dyDescent="0.25">
      <c r="A291" s="65"/>
      <c r="B291" s="65"/>
      <c r="C291" s="65"/>
      <c r="N291" s="2"/>
      <c r="O291" s="2"/>
      <c r="P291" s="2"/>
    </row>
    <row r="292" spans="1:16" x14ac:dyDescent="0.25">
      <c r="A292" s="65"/>
      <c r="B292" s="65"/>
      <c r="C292" s="65"/>
      <c r="N292" s="2"/>
      <c r="O292" s="2"/>
      <c r="P292" s="2"/>
    </row>
    <row r="293" spans="1:16" x14ac:dyDescent="0.25">
      <c r="A293" s="65"/>
      <c r="B293" s="65"/>
      <c r="C293" s="65"/>
      <c r="N293" s="2"/>
      <c r="O293" s="2"/>
      <c r="P293" s="2"/>
    </row>
    <row r="294" spans="1:16" x14ac:dyDescent="0.25">
      <c r="A294" s="65"/>
      <c r="B294" s="65"/>
      <c r="C294" s="65"/>
      <c r="N294" s="2"/>
      <c r="O294" s="2"/>
      <c r="P294" s="2"/>
    </row>
    <row r="295" spans="1:16" x14ac:dyDescent="0.25">
      <c r="A295" s="65"/>
      <c r="B295" s="65"/>
      <c r="C295" s="65"/>
      <c r="N295" s="2"/>
      <c r="O295" s="2"/>
      <c r="P295" s="2"/>
    </row>
    <row r="296" spans="1:16" x14ac:dyDescent="0.25">
      <c r="A296" s="65"/>
      <c r="B296" s="65"/>
      <c r="C296" s="65"/>
      <c r="N296" s="2"/>
      <c r="O296" s="2"/>
      <c r="P296" s="2"/>
    </row>
    <row r="297" spans="1:16" x14ac:dyDescent="0.25">
      <c r="A297" s="65"/>
      <c r="B297" s="65"/>
      <c r="C297" s="65"/>
      <c r="N297" s="2"/>
      <c r="O297" s="2"/>
      <c r="P297" s="2"/>
    </row>
    <row r="298" spans="1:16" x14ac:dyDescent="0.25">
      <c r="A298" s="65"/>
      <c r="B298" s="65"/>
      <c r="C298" s="65"/>
      <c r="N298" s="2"/>
      <c r="O298" s="2"/>
      <c r="P298" s="2"/>
    </row>
    <row r="299" spans="1:16" x14ac:dyDescent="0.25">
      <c r="A299" s="65"/>
      <c r="B299" s="65"/>
      <c r="C299" s="65"/>
      <c r="N299" s="2"/>
      <c r="O299" s="2"/>
      <c r="P299" s="2"/>
    </row>
    <row r="300" spans="1:16" x14ac:dyDescent="0.25">
      <c r="A300" s="65"/>
      <c r="B300" s="65"/>
      <c r="C300" s="65"/>
      <c r="N300" s="2"/>
      <c r="O300" s="2"/>
      <c r="P300" s="2"/>
    </row>
    <row r="301" spans="1:16" x14ac:dyDescent="0.25">
      <c r="A301" s="65"/>
      <c r="B301" s="65"/>
      <c r="C301" s="65"/>
      <c r="N301" s="2"/>
      <c r="O301" s="2"/>
      <c r="P301" s="2"/>
    </row>
    <row r="302" spans="1:16" x14ac:dyDescent="0.25">
      <c r="A302" s="65"/>
      <c r="B302" s="65"/>
      <c r="C302" s="65"/>
      <c r="N302" s="2"/>
      <c r="O302" s="2"/>
      <c r="P302" s="2"/>
    </row>
    <row r="303" spans="1:16" x14ac:dyDescent="0.25">
      <c r="A303" s="65"/>
      <c r="B303" s="65"/>
      <c r="C303" s="65"/>
      <c r="N303" s="2"/>
      <c r="O303" s="2"/>
      <c r="P303" s="2"/>
    </row>
    <row r="304" spans="1:16" x14ac:dyDescent="0.25">
      <c r="A304" s="65"/>
      <c r="B304" s="65"/>
      <c r="C304" s="65"/>
      <c r="N304" s="2"/>
      <c r="O304" s="2"/>
      <c r="P304" s="2"/>
    </row>
    <row r="305" spans="1:16" x14ac:dyDescent="0.25">
      <c r="A305" s="65"/>
      <c r="B305" s="65"/>
      <c r="C305" s="65"/>
      <c r="N305" s="2"/>
      <c r="O305" s="2"/>
      <c r="P305" s="2"/>
    </row>
    <row r="306" spans="1:16" x14ac:dyDescent="0.25">
      <c r="A306" s="65"/>
      <c r="B306" s="65"/>
      <c r="C306" s="65"/>
      <c r="N306" s="2"/>
      <c r="O306" s="2"/>
      <c r="P306" s="2"/>
    </row>
    <row r="307" spans="1:16" x14ac:dyDescent="0.25">
      <c r="A307" s="65"/>
      <c r="B307" s="65"/>
      <c r="C307" s="65"/>
      <c r="N307" s="2"/>
      <c r="O307" s="2"/>
      <c r="P307" s="2"/>
    </row>
    <row r="308" spans="1:16" x14ac:dyDescent="0.25">
      <c r="A308" s="65"/>
      <c r="B308" s="65"/>
      <c r="C308" s="65"/>
      <c r="N308" s="2"/>
      <c r="O308" s="2"/>
      <c r="P308" s="2"/>
    </row>
    <row r="309" spans="1:16" x14ac:dyDescent="0.25">
      <c r="A309" s="65"/>
      <c r="B309" s="65"/>
      <c r="C309" s="65"/>
      <c r="N309" s="2"/>
      <c r="O309" s="2"/>
      <c r="P309" s="2"/>
    </row>
    <row r="310" spans="1:16" x14ac:dyDescent="0.25">
      <c r="A310" s="65"/>
      <c r="B310" s="65"/>
      <c r="C310" s="65"/>
      <c r="N310" s="2"/>
      <c r="O310" s="2"/>
      <c r="P310" s="2"/>
    </row>
    <row r="311" spans="1:16" x14ac:dyDescent="0.25">
      <c r="A311" s="65"/>
      <c r="B311" s="65"/>
      <c r="C311" s="65"/>
      <c r="N311" s="2"/>
      <c r="O311" s="2"/>
      <c r="P311" s="2"/>
    </row>
    <row r="312" spans="1:16" x14ac:dyDescent="0.25">
      <c r="A312" s="65"/>
      <c r="B312" s="65"/>
      <c r="C312" s="65"/>
      <c r="N312" s="2"/>
      <c r="O312" s="2"/>
      <c r="P312" s="2"/>
    </row>
    <row r="313" spans="1:16" x14ac:dyDescent="0.25">
      <c r="A313" s="65"/>
      <c r="B313" s="65"/>
      <c r="C313" s="65"/>
      <c r="N313" s="2"/>
      <c r="O313" s="2"/>
      <c r="P313" s="2"/>
    </row>
    <row r="314" spans="1:16" x14ac:dyDescent="0.25">
      <c r="A314" s="65"/>
      <c r="B314" s="65"/>
      <c r="C314" s="65"/>
      <c r="N314" s="2"/>
      <c r="O314" s="2"/>
      <c r="P314" s="2"/>
    </row>
    <row r="315" spans="1:16" x14ac:dyDescent="0.25">
      <c r="A315" s="65"/>
      <c r="B315" s="65"/>
      <c r="C315" s="65"/>
      <c r="N315" s="2"/>
      <c r="O315" s="2"/>
      <c r="P315" s="2"/>
    </row>
    <row r="316" spans="1:16" x14ac:dyDescent="0.25">
      <c r="A316" s="65"/>
      <c r="B316" s="65"/>
      <c r="C316" s="65"/>
      <c r="N316" s="2"/>
      <c r="O316" s="2"/>
      <c r="P316" s="2"/>
    </row>
    <row r="317" spans="1:16" x14ac:dyDescent="0.25">
      <c r="A317" s="65"/>
      <c r="B317" s="65"/>
      <c r="C317" s="65"/>
      <c r="N317" s="2"/>
      <c r="O317" s="2"/>
      <c r="P317" s="2"/>
    </row>
    <row r="318" spans="1:16" x14ac:dyDescent="0.25">
      <c r="A318" s="65"/>
      <c r="B318" s="65"/>
      <c r="C318" s="65"/>
      <c r="N318" s="2"/>
      <c r="O318" s="2"/>
      <c r="P318" s="2"/>
    </row>
    <row r="319" spans="1:16" x14ac:dyDescent="0.25">
      <c r="A319" s="65"/>
      <c r="B319" s="65"/>
      <c r="C319" s="65"/>
      <c r="N319" s="2"/>
      <c r="O319" s="2"/>
      <c r="P319" s="2"/>
    </row>
    <row r="320" spans="1:16" x14ac:dyDescent="0.25">
      <c r="A320" s="65"/>
      <c r="B320" s="65"/>
      <c r="C320" s="65"/>
      <c r="N320" s="2"/>
      <c r="O320" s="2"/>
      <c r="P320" s="2"/>
    </row>
    <row r="321" spans="1:16" x14ac:dyDescent="0.25">
      <c r="A321" s="65"/>
      <c r="B321" s="65"/>
      <c r="C321" s="65"/>
      <c r="N321" s="2"/>
      <c r="O321" s="2"/>
      <c r="P321" s="2"/>
    </row>
    <row r="322" spans="1:16" x14ac:dyDescent="0.25">
      <c r="A322" s="65"/>
      <c r="B322" s="65"/>
      <c r="C322" s="65"/>
      <c r="N322" s="2"/>
      <c r="O322" s="2"/>
      <c r="P322" s="2"/>
    </row>
    <row r="323" spans="1:16" x14ac:dyDescent="0.25">
      <c r="A323" s="65"/>
      <c r="B323" s="65"/>
      <c r="C323" s="65"/>
      <c r="N323" s="2"/>
      <c r="O323" s="2"/>
      <c r="P323" s="2"/>
    </row>
    <row r="324" spans="1:16" x14ac:dyDescent="0.25">
      <c r="A324" s="65"/>
      <c r="B324" s="65"/>
      <c r="C324" s="65"/>
      <c r="N324" s="2"/>
      <c r="O324" s="2"/>
      <c r="P324" s="2"/>
    </row>
  </sheetData>
  <mergeCells count="25">
    <mergeCell ref="F9:G9"/>
    <mergeCell ref="H9:H10"/>
    <mergeCell ref="I9:I10"/>
    <mergeCell ref="A9:A10"/>
    <mergeCell ref="B9:B10"/>
    <mergeCell ref="C9:C10"/>
    <mergeCell ref="D9:D10"/>
    <mergeCell ref="E9:E10"/>
    <mergeCell ref="A1:M1"/>
    <mergeCell ref="A2:M2"/>
    <mergeCell ref="B4:G4"/>
    <mergeCell ref="B6:C6"/>
    <mergeCell ref="A8:M8"/>
    <mergeCell ref="S9:S10"/>
    <mergeCell ref="O9:O10"/>
    <mergeCell ref="N8:U8"/>
    <mergeCell ref="J9:J10"/>
    <mergeCell ref="T9:T10"/>
    <mergeCell ref="U9:U10"/>
    <mergeCell ref="P9:P10"/>
    <mergeCell ref="K9:L9"/>
    <mergeCell ref="M9:M10"/>
    <mergeCell ref="N9:N10"/>
    <mergeCell ref="Q9:Q10"/>
    <mergeCell ref="R9:R10"/>
  </mergeCells>
  <conditionalFormatting sqref="N11:N160">
    <cfRule type="cellIs" dxfId="4" priority="8" operator="equal">
      <formula>"x"</formula>
    </cfRule>
  </conditionalFormatting>
  <conditionalFormatting sqref="O11:O160">
    <cfRule type="cellIs" dxfId="3" priority="1" operator="equal">
      <formula>"x"</formula>
    </cfRule>
  </conditionalFormatting>
  <conditionalFormatting sqref="P11:P160">
    <cfRule type="cellIs" dxfId="2" priority="5" operator="equal">
      <formula>"x"</formula>
    </cfRule>
  </conditionalFormatting>
  <conditionalFormatting sqref="Z6:Z7">
    <cfRule type="cellIs" dxfId="1" priority="10" stopIfTrue="1" operator="equal">
      <formula>$Z$6</formula>
    </cfRule>
  </conditionalFormatting>
  <pageMargins left="0.511811024" right="0.511811024" top="0.78740157499999996" bottom="0.78740157499999996" header="0.31496062000000002" footer="0.31496062000000002"/>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8fe5f7aa-470a-48b3-91d7-3b807415875d">
      <UserInfo>
        <DisplayName>Thiago Rabello</DisplayName>
        <AccountId>17</AccountId>
        <AccountType/>
      </UserInfo>
    </SharedWithUsers>
    <Marca_x00e7__x00e3_o xmlns="ad6e1cd7-2e8f-410a-bf8a-eabcd592695a" xsi:nil="true"/>
    <TaxCatchAll xmlns="8fe5f7aa-470a-48b3-91d7-3b807415875d" xsi:nil="true"/>
    <Tags xmlns="ad6e1cd7-2e8f-410a-bf8a-eabcd592695a" xsi:nil="true"/>
    <autor xmlns="ad6e1cd7-2e8f-410a-bf8a-eabcd592695a" xsi:nil="true"/>
    <lcf76f155ced4ddcb4097134ff3c332f xmlns="ad6e1cd7-2e8f-410a-bf8a-eabcd592695a">
      <Terms xmlns="http://schemas.microsoft.com/office/infopath/2007/PartnerControls"/>
    </lcf76f155ced4ddcb4097134ff3c332f>
    <Autor0 xmlns="ad6e1cd7-2e8f-410a-bf8a-eabcd592695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38B2C742AB503244ADCCD74D230A3ABF" ma:contentTypeVersion="21" ma:contentTypeDescription="Crie um novo documento." ma:contentTypeScope="" ma:versionID="1f844e17c9ab8a5470920e19e85a4433">
  <xsd:schema xmlns:xsd="http://www.w3.org/2001/XMLSchema" xmlns:xs="http://www.w3.org/2001/XMLSchema" xmlns:p="http://schemas.microsoft.com/office/2006/metadata/properties" xmlns:ns2="ad6e1cd7-2e8f-410a-bf8a-eabcd592695a" xmlns:ns3="8fe5f7aa-470a-48b3-91d7-3b807415875d" targetNamespace="http://schemas.microsoft.com/office/2006/metadata/properties" ma:root="true" ma:fieldsID="e625528fe08fde6fd4e29a06939da999" ns2:_="" ns3:_="">
    <xsd:import namespace="ad6e1cd7-2e8f-410a-bf8a-eabcd592695a"/>
    <xsd:import namespace="8fe5f7aa-470a-48b3-91d7-3b807415875d"/>
    <xsd:element name="properties">
      <xsd:complexType>
        <xsd:sequence>
          <xsd:element name="documentManagement">
            <xsd:complexType>
              <xsd:all>
                <xsd:element ref="ns2:Tags" minOccurs="0"/>
                <xsd:element ref="ns2:autor" minOccurs="0"/>
                <xsd:element ref="ns2:lcf76f155ced4ddcb4097134ff3c332f" minOccurs="0"/>
                <xsd:element ref="ns3:TaxCatchAll" minOccurs="0"/>
                <xsd:element ref="ns2:MediaServiceMetadata" minOccurs="0"/>
                <xsd:element ref="ns2:MediaServiceFastMetadata" minOccurs="0"/>
                <xsd:element ref="ns2:MediaServiceOCR" minOccurs="0"/>
                <xsd:element ref="ns2:MediaServiceGenerationTime" minOccurs="0"/>
                <xsd:element ref="ns2:MediaServiceEventHashCode" minOccurs="0"/>
                <xsd:element ref="ns2:Autor0" minOccurs="0"/>
                <xsd:element ref="ns2:Marca_x00e7__x00e3_o" minOccurs="0"/>
                <xsd:element ref="ns2:MediaServiceDateTaken" minOccurs="0"/>
                <xsd:element ref="ns2:MediaLengthInSeconds" minOccurs="0"/>
                <xsd:element ref="ns3:SharedWithUsers" minOccurs="0"/>
                <xsd:element ref="ns3:SharedWithDetails"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6e1cd7-2e8f-410a-bf8a-eabcd592695a" elementFormDefault="qualified">
    <xsd:import namespace="http://schemas.microsoft.com/office/2006/documentManagement/types"/>
    <xsd:import namespace="http://schemas.microsoft.com/office/infopath/2007/PartnerControls"/>
    <xsd:element name="Tags" ma:index="8" nillable="true" ma:displayName="Tags" ma:format="Dropdown" ma:internalName="Tags">
      <xsd:simpleType>
        <xsd:restriction base="dms:Text">
          <xsd:maxLength value="255"/>
        </xsd:restriction>
      </xsd:simpleType>
    </xsd:element>
    <xsd:element name="autor" ma:index="9" nillable="true" ma:displayName="autor" ma:format="Dropdown" ma:internalName="autor">
      <xsd:simpleType>
        <xsd:restriction base="dms:Text">
          <xsd:maxLength value="255"/>
        </xsd:restriction>
      </xsd:simpleType>
    </xsd:element>
    <xsd:element name="lcf76f155ced4ddcb4097134ff3c332f" ma:index="11"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Autor0" ma:index="18" nillable="true" ma:displayName="Autor" ma:format="Dropdown" ma:internalName="Autor0">
      <xsd:simpleType>
        <xsd:restriction base="dms:Text">
          <xsd:maxLength value="255"/>
        </xsd:restriction>
      </xsd:simpleType>
    </xsd:element>
    <xsd:element name="Marca_x00e7__x00e3_o" ma:index="19" nillable="true" ma:displayName="Marcação" ma:format="Dropdown" ma:internalName="Marca_x00e7__x00e3_o">
      <xsd:complexType>
        <xsd:complexContent>
          <xsd:extension base="dms:MultiChoice">
            <xsd:sequence>
              <xsd:element name="Value" maxOccurs="unbounded" minOccurs="0" nillable="true">
                <xsd:simpleType>
                  <xsd:restriction base="dms:Choice">
                    <xsd:enumeration value="Ariranha"/>
                    <xsd:enumeration value="Peixe-boi"/>
                    <xsd:enumeration value="ESEC Taiamã"/>
                    <xsd:enumeration value="APA Costa dos Corais"/>
                    <xsd:enumeration value="Cetáceo"/>
                    <xsd:enumeration value="Baleia"/>
                    <xsd:enumeration value="Toninha"/>
                    <xsd:enumeration value="Encalhado"/>
                    <xsd:enumeration value="Morto"/>
                    <xsd:enumeration value="Peixe-boi amazônico"/>
                    <xsd:enumeration value="Peixe-boi marinho"/>
                    <xsd:enumeration value="Praia"/>
                    <xsd:enumeration value="Filhote"/>
                    <xsd:enumeration value="Macho"/>
                    <xsd:enumeration value="Fêmea"/>
                    <xsd:enumeration value="Dorothy"/>
                    <xsd:enumeration value="Itamaracá"/>
                    <xsd:enumeration value="aérea"/>
                    <xsd:enumeration value="Escolha 19"/>
                    <xsd:enumeration value="2004"/>
                    <xsd:enumeration value="2022"/>
                    <xsd:enumeration value="Paty"/>
                    <xsd:enumeration value="recinto de aclimatação"/>
                    <xsd:enumeration value="captura"/>
                  </xsd:restriction>
                </xsd:simpleType>
              </xsd:element>
            </xsd:sequence>
          </xsd:extension>
        </xsd:complexContent>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4" nillable="true" ma:displayName="Location" ma:indexed="true" ma:internalName="MediaServiceLocation" ma:readOnly="true">
      <xsd:simpleType>
        <xsd:restriction base="dms:Text"/>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e5f7aa-470a-48b3-91d7-3b807415875d"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833560de-b8d3-439f-84bb-d4a3f30a8ace}" ma:internalName="TaxCatchAll" ma:showField="CatchAllData" ma:web="8fe5f7aa-470a-48b3-91d7-3b807415875d">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024F704-8315-46BC-B1CB-36C5FF58BEE1}">
  <ds:schemaRefs>
    <ds:schemaRef ds:uri="http://schemas.microsoft.com/office/2006/metadata/properties"/>
    <ds:schemaRef ds:uri="http://schemas.microsoft.com/office/infopath/2007/PartnerControls"/>
    <ds:schemaRef ds:uri="8fe5f7aa-470a-48b3-91d7-3b807415875d"/>
    <ds:schemaRef ds:uri="ad6e1cd7-2e8f-410a-bf8a-eabcd592695a"/>
  </ds:schemaRefs>
</ds:datastoreItem>
</file>

<file path=customXml/itemProps2.xml><?xml version="1.0" encoding="utf-8"?>
<ds:datastoreItem xmlns:ds="http://schemas.openxmlformats.org/officeDocument/2006/customXml" ds:itemID="{C8C51AF3-DF84-4827-B17B-24037AC4E33C}">
  <ds:schemaRefs>
    <ds:schemaRef ds:uri="http://schemas.microsoft.com/sharepoint/v3/contenttype/forms"/>
  </ds:schemaRefs>
</ds:datastoreItem>
</file>

<file path=customXml/itemProps3.xml><?xml version="1.0" encoding="utf-8"?>
<ds:datastoreItem xmlns:ds="http://schemas.openxmlformats.org/officeDocument/2006/customXml" ds:itemID="{BAF26809-C359-4B78-A82A-CC9E4758FC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6e1cd7-2e8f-410a-bf8a-eabcd592695a"/>
    <ds:schemaRef ds:uri="8fe5f7aa-470a-48b3-91d7-3b80741587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Bárbara Carvalho</cp:lastModifiedBy>
  <cp:revision/>
  <dcterms:created xsi:type="dcterms:W3CDTF">2012-07-30T00:05:19Z</dcterms:created>
  <dcterms:modified xsi:type="dcterms:W3CDTF">2026-04-13T13:15:37Z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0x01010038B2C742AB503244ADCCD74D230A3ABF</vt:lpwstr>
  </property>
  <property fmtid="{D5CDD505-2E9C-101B-9397-08002B2CF9AE}" pid="3" name="MSIP_Label_3738d5ca-cd4e-433d-8f2a-eee77df5cad2_Enabled">
    <vt:lpwstr>true</vt:lpwstr>
  </property>
  <property fmtid="{D5CDD505-2E9C-101B-9397-08002B2CF9AE}" pid="4" name="MSIP_Label_3738d5ca-cd4e-433d-8f2a-eee77df5cad2_SetDate">
    <vt:lpwstr>2023-02-28T12:01:04Z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85d90e49-b4db-44b2-ac75-d3060f5c88f3</vt:lpwstr>
  </property>
  <property fmtid="{D5CDD505-2E9C-101B-9397-08002B2CF9AE}" pid="9" name="MSIP_Label_3738d5ca-cd4e-433d-8f2a-eee77df5cad2_ContentBits">
    <vt:lpwstr>0</vt:lpwstr>
  </property>
  <property fmtid="{D5CDD505-2E9C-101B-9397-08002B2CF9AE}" pid="10" name="MediaServiceImageTags">
    <vt:lpwstr/>
  </property>
</Properties>
</file>