
<file path=[Content_Types].xml><?xml version="1.0" encoding="utf-8"?>
<Types xmlns="http://schemas.openxmlformats.org/package/2006/content-types">
  <Default Extension="bin" ContentType="application/vnd.openxmlformats-officedocument.spreadsheetml.printerSettings"/>
  <Default Extension="png" ContentType="image/png"/>
  <Override PartName="/xl/charts/chart6.xml" ContentType="application/vnd.openxmlformats-officedocument.drawingml.chart+xml"/>
  <Override PartName="/xl/theme/theme1.xml" ContentType="application/vnd.openxmlformats-officedocument.theme+xml"/>
  <Override PartName="/xl/styles.xml" ContentType="application/vnd.openxmlformats-officedocument.spreadsheetml.styles+xml"/>
  <Override PartName="/xl/drawings/drawing6.xml" ContentType="application/vnd.openxmlformats-officedocument.drawing+xml"/>
  <Override PartName="/xl/charts/chart4.xml" ContentType="application/vnd.openxmlformats-officedocument.drawingml.chart+xml"/>
  <Override PartName="/xl/charts/chart5.xml" ContentType="application/vnd.openxmlformats-officedocument.drawingml.chart+xml"/>
  <Override PartName="/xl/worksheets/sheet6.xml" ContentType="application/vnd.openxmlformats-officedocument.spreadsheetml.worksheet+xml"/>
  <Default Extension="jpeg" ContentType="image/jpeg"/>
  <Default Extension="emf" ContentType="image/x-emf"/>
  <Override PartName="/xl/drawings/drawing4.xml" ContentType="application/vnd.openxmlformats-officedocument.drawing+xml"/>
  <Override PartName="/xl/charts/chart2.xml" ContentType="application/vnd.openxmlformats-officedocument.drawingml.chart+xml"/>
  <Override PartName="/xl/charts/chart3.xml" ContentType="application/vnd.openxmlformats-officedocument.drawingml.chart+xml"/>
  <Override PartName="/xl/drawings/drawing5.xml" ContentType="application/vnd.openxmlformats-officedocument.drawing+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drawings/drawing2.xml" ContentType="application/vnd.openxmlformats-officedocument.drawing+xml"/>
  <Default Extension="docx" ContentType="application/vnd.openxmlformats-officedocument.wordprocessingml.document"/>
  <Override PartName="/xl/drawings/drawing3.xml" ContentType="application/vnd.openxmlformats-officedocument.drawing+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comments2.xml" ContentType="application/vnd.openxmlformats-officedocument.spreadsheetml.comments+xml"/>
  <Override PartName="/xl/worksheets/sheet1.xml" ContentType="application/vnd.openxmlformats-officedocument.spreadsheetml.worksheet+xml"/>
  <Default Extension="vml" ContentType="application/vnd.openxmlformats-officedocument.vmlDrawing"/>
  <Override PartName="/xl/comments1.xml" ContentType="application/vnd.openxmlformats-officedocument.spreadsheetml.comments+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defaultThemeVersion="124226"/>
  <bookViews>
    <workbookView xWindow="390" yWindow="495" windowWidth="15600" windowHeight="5385" tabRatio="745" activeTab="5"/>
  </bookViews>
  <sheets>
    <sheet name="SUMÁRIO" sheetId="24" r:id="rId1"/>
    <sheet name="TUTORIAL" sheetId="23" r:id="rId2"/>
    <sheet name="Monitoria Anual 1" sheetId="1" r:id="rId3"/>
    <sheet name="Painel de Gestão - 1" sheetId="2" r:id="rId4"/>
    <sheet name="Monitoria Anual 2" sheetId="34" r:id="rId5"/>
    <sheet name="Painel de Gestão - 2" sheetId="35" r:id="rId6"/>
  </sheets>
  <definedNames>
    <definedName name="_xlnm._FilterDatabase" localSheetId="4" hidden="1">'Monitoria Anual 2'!$A$10:$AA$16</definedName>
    <definedName name="_Toc331412130" localSheetId="1">TUTORIAL!$B$17</definedName>
    <definedName name="_Toc331412131" localSheetId="1">TUTORIAL!$B$22</definedName>
    <definedName name="_Toc331412132" localSheetId="1">TUTORIAL!$B$32</definedName>
    <definedName name="_Toc331412133" localSheetId="1">TUTORIAL!$B$50</definedName>
    <definedName name="_Toc331412162" localSheetId="1">TUTORIAL!$B$24</definedName>
  </definedNames>
  <calcPr calcId="124519"/>
</workbook>
</file>

<file path=xl/calcChain.xml><?xml version="1.0" encoding="utf-8"?>
<calcChain xmlns="http://schemas.openxmlformats.org/spreadsheetml/2006/main">
  <c r="I34" i="2"/>
  <c r="H34"/>
  <c r="G34"/>
  <c r="F34"/>
  <c r="I33"/>
  <c r="H33"/>
  <c r="G33"/>
  <c r="F33"/>
  <c r="D34"/>
  <c r="D33"/>
  <c r="C34"/>
  <c r="C33"/>
  <c r="C32"/>
  <c r="E20" i="35"/>
  <c r="E17"/>
  <c r="C20"/>
  <c r="C19"/>
  <c r="C18"/>
  <c r="C17"/>
  <c r="C16"/>
  <c r="F31"/>
  <c r="F34"/>
  <c r="G34"/>
  <c r="H34"/>
  <c r="I34"/>
  <c r="E34"/>
  <c r="D34"/>
  <c r="F33"/>
  <c r="G33"/>
  <c r="H33"/>
  <c r="I33"/>
  <c r="E33"/>
  <c r="D33"/>
  <c r="C33"/>
  <c r="D32"/>
  <c r="C34"/>
  <c r="C28"/>
  <c r="E24"/>
  <c r="E23"/>
  <c r="E15"/>
  <c r="E21"/>
  <c r="E22" l="1"/>
  <c r="C7" i="2"/>
  <c r="D31" l="1"/>
  <c r="D31" i="35"/>
  <c r="G31"/>
  <c r="H31"/>
  <c r="I31"/>
  <c r="F32"/>
  <c r="G32"/>
  <c r="H32"/>
  <c r="I32"/>
  <c r="E32"/>
  <c r="E31"/>
  <c r="C32"/>
  <c r="C31"/>
  <c r="F31" i="2"/>
  <c r="G31"/>
  <c r="H31"/>
  <c r="I31"/>
  <c r="F32"/>
  <c r="G32"/>
  <c r="H32"/>
  <c r="I32"/>
  <c r="E34"/>
  <c r="D32"/>
  <c r="C5" i="35"/>
  <c r="A3"/>
  <c r="E24" i="2"/>
  <c r="E23"/>
  <c r="E15"/>
  <c r="C22" i="35" l="1"/>
  <c r="D17" s="1"/>
  <c r="D20" l="1"/>
  <c r="D19"/>
  <c r="D16"/>
  <c r="D18"/>
  <c r="F20"/>
  <c r="F18"/>
  <c r="F16"/>
  <c r="F19"/>
  <c r="F17"/>
  <c r="F21"/>
  <c r="E21" i="2"/>
  <c r="C20"/>
  <c r="E20" s="1"/>
  <c r="C19"/>
  <c r="E19" s="1"/>
  <c r="C18"/>
  <c r="E18" s="1"/>
  <c r="C17"/>
  <c r="E17" s="1"/>
  <c r="C16"/>
  <c r="E16" s="1"/>
  <c r="C31"/>
  <c r="C28"/>
  <c r="D22" i="35" l="1"/>
  <c r="F22"/>
  <c r="E22" i="2" s="1"/>
  <c r="F20" s="1"/>
  <c r="C22"/>
  <c r="D19" s="1"/>
  <c r="C5"/>
  <c r="A3"/>
  <c r="D17" l="1"/>
  <c r="D18"/>
  <c r="D16"/>
  <c r="D20"/>
  <c r="F17"/>
  <c r="F19"/>
  <c r="F16"/>
  <c r="F18"/>
  <c r="F21"/>
  <c r="D22" l="1"/>
  <c r="F22"/>
</calcChain>
</file>

<file path=xl/comments1.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comments2.xml><?xml version="1.0" encoding="utf-8"?>
<comments xmlns="http://schemas.openxmlformats.org/spreadsheetml/2006/main">
  <authors>
    <author>01243006188</author>
  </authors>
  <commentList>
    <comment ref="E16" authorId="0">
      <text>
        <r>
          <rPr>
            <b/>
            <sz val="9"/>
            <color indexed="81"/>
            <rFont val="Tahoma"/>
            <family val="2"/>
          </rPr>
          <t>01243006188:</t>
        </r>
        <r>
          <rPr>
            <sz val="9"/>
            <color indexed="81"/>
            <rFont val="Tahoma"/>
            <family val="2"/>
          </rPr>
          <t xml:space="preserve">
Usar a fórmula:
=C16 - nº de ações CINZAS excluídas</t>
        </r>
      </text>
    </comment>
    <comment ref="E17" authorId="0">
      <text>
        <r>
          <rPr>
            <b/>
            <sz val="9"/>
            <color indexed="81"/>
            <rFont val="Tahoma"/>
            <family val="2"/>
          </rPr>
          <t>01243006188:</t>
        </r>
        <r>
          <rPr>
            <sz val="9"/>
            <color indexed="81"/>
            <rFont val="Tahoma"/>
            <family val="2"/>
          </rPr>
          <t xml:space="preserve">
Usar a fórmula:
=C17 - nº de ações VERMELHAS excluídas</t>
        </r>
      </text>
    </comment>
    <comment ref="E18" authorId="0">
      <text>
        <r>
          <rPr>
            <b/>
            <sz val="9"/>
            <color indexed="81"/>
            <rFont val="Tahoma"/>
            <family val="2"/>
          </rPr>
          <t>01243006188:</t>
        </r>
        <r>
          <rPr>
            <sz val="9"/>
            <color indexed="81"/>
            <rFont val="Tahoma"/>
            <family val="2"/>
          </rPr>
          <t xml:space="preserve">
Usar a fórmula:
=C18 - nº de ações AMARELAS excluídas</t>
        </r>
      </text>
    </comment>
    <comment ref="E19" authorId="0">
      <text>
        <r>
          <rPr>
            <b/>
            <sz val="9"/>
            <color indexed="81"/>
            <rFont val="Tahoma"/>
            <family val="2"/>
          </rPr>
          <t>01243006188:</t>
        </r>
        <r>
          <rPr>
            <sz val="9"/>
            <color indexed="81"/>
            <rFont val="Tahoma"/>
            <family val="2"/>
          </rPr>
          <t xml:space="preserve">
Usar a fórmula:
=C19 - nº de ações VERDES excluídas</t>
        </r>
      </text>
    </comment>
    <comment ref="E20" authorId="0">
      <text>
        <r>
          <rPr>
            <b/>
            <sz val="9"/>
            <color indexed="81"/>
            <rFont val="Tahoma"/>
            <family val="2"/>
          </rPr>
          <t>01243006188:</t>
        </r>
        <r>
          <rPr>
            <sz val="9"/>
            <color indexed="81"/>
            <rFont val="Tahoma"/>
            <family val="2"/>
          </rPr>
          <t xml:space="preserve">
Ações concluídas não devem ser excluídas de uma monitoria para outra</t>
        </r>
      </text>
    </comment>
  </commentList>
</comments>
</file>

<file path=xl/sharedStrings.xml><?xml version="1.0" encoding="utf-8"?>
<sst xmlns="http://schemas.openxmlformats.org/spreadsheetml/2006/main" count="1302" uniqueCount="694">
  <si>
    <t>PLANOS DE AÇÃO NACIONAIS DE CONSERVAÇÃO DE ESPÉCIES AMEAÇADAS DE EXTINÇÃO - PAN</t>
  </si>
  <si>
    <t>Objetivo Geral do PAN</t>
  </si>
  <si>
    <t>MONITORIA ANUAL</t>
  </si>
  <si>
    <t>OBJETIVOS ESPECÍFICOS</t>
  </si>
  <si>
    <t xml:space="preserve">AÇÕES </t>
  </si>
  <si>
    <t>PRODUTOS</t>
  </si>
  <si>
    <t>ARTICULADOR</t>
  </si>
  <si>
    <t xml:space="preserve">CUSTO ESTIMADO </t>
  </si>
  <si>
    <t>COLABORADORES</t>
  </si>
  <si>
    <t xml:space="preserve">DATA INÍCIO </t>
  </si>
  <si>
    <t>DATA TÉRMINO</t>
  </si>
  <si>
    <t>PLANEJAMENTO DO PAN</t>
  </si>
  <si>
    <t>Ação cujo início planejado é posterior ao período monitorado</t>
  </si>
  <si>
    <t>Ação não concluída no prazo previsto ou ainda não iniciada conforme planejado</t>
  </si>
  <si>
    <t>Ação em andamento com problemas de realização</t>
  </si>
  <si>
    <t xml:space="preserve">Ação em andamento no período previsto </t>
  </si>
  <si>
    <t>Ação concluída</t>
  </si>
  <si>
    <t>Ação excluída ou agrupada</t>
  </si>
  <si>
    <t>Descrição do andamento da ação</t>
  </si>
  <si>
    <t>Produto obtido</t>
  </si>
  <si>
    <t>Problemas enfrentados que justificam a não execução, a execução parcial da ação, a exclusão ou o agrupamento</t>
  </si>
  <si>
    <t>Responsável pela informação sobre o andamento da ação</t>
  </si>
  <si>
    <t>Revisão do texto da ação</t>
  </si>
  <si>
    <t>Revisão do produto da ação</t>
  </si>
  <si>
    <t>Revisão da Data de Início</t>
  </si>
  <si>
    <t>Revisão da Data de Término</t>
  </si>
  <si>
    <t>Revisão do articulador da ação</t>
  </si>
  <si>
    <t>Revisão da estimativa do custo global</t>
  </si>
  <si>
    <t>Revisão dos colaboradores</t>
  </si>
  <si>
    <t>Recomendações e observações</t>
  </si>
  <si>
    <t>REPROGRAMAÇÃO DO PAN</t>
  </si>
  <si>
    <t>X</t>
  </si>
  <si>
    <t>PAINEL DE GESTÃO DO PAN</t>
  </si>
  <si>
    <t>Número de Objetivos Específicos</t>
  </si>
  <si>
    <t>SITUAÇÃO ATUAL DAS AÇÕES</t>
  </si>
  <si>
    <t>Excluída ou Agrupada</t>
  </si>
  <si>
    <t>Não concluída ou Não iniciada</t>
  </si>
  <si>
    <t>Em andamento com problemas</t>
  </si>
  <si>
    <t>Em andamento conforme previsto</t>
  </si>
  <si>
    <t>Concluída</t>
  </si>
  <si>
    <t>TIPOS DE SITUAÇÃO DAS AÇÕES</t>
  </si>
  <si>
    <t>%</t>
  </si>
  <si>
    <t>TOTAL DE AÇÕES DO PAN</t>
  </si>
  <si>
    <t>RESUMO GERAL DO PAN</t>
  </si>
  <si>
    <t>PAINEL DE OBJETIVOS ESPECÍFICOS DO PAN</t>
  </si>
  <si>
    <t>Objetivos Específicos</t>
  </si>
  <si>
    <t>Ações</t>
  </si>
  <si>
    <t>Início planejado posterior</t>
  </si>
  <si>
    <t>OBJETIVO 1</t>
  </si>
  <si>
    <t>OBJETIVO 2</t>
  </si>
  <si>
    <t>OBJETIVO 3</t>
  </si>
  <si>
    <t>OBJETIVO 4</t>
  </si>
  <si>
    <t>INCLUIR AÇÕES NOVAS</t>
  </si>
  <si>
    <t>INSERIR O NOME DO OBJETIVO</t>
  </si>
  <si>
    <t>AÇÕES NOVAS</t>
  </si>
  <si>
    <t>OBJETIVO</t>
  </si>
  <si>
    <t>Ações Novas</t>
  </si>
  <si>
    <t xml:space="preserve">MATRIZ DE MONITORIA ANUAL </t>
  </si>
  <si>
    <t>PLANOS DE AÇÃO NACIONAIS DE CONSERVAÇÃO DE ESPÉCIES OU AMBIENTES AMEAÇADOS DE EXTINÇÃO - PAN</t>
  </si>
  <si>
    <t>MATRIZES DE MONITORIA ANUAL</t>
  </si>
  <si>
    <t xml:space="preserve">www.matres.com.br </t>
  </si>
  <si>
    <t xml:space="preserve">SITUAÇÃO ATUAL </t>
  </si>
  <si>
    <t xml:space="preserve">Recomendações ou Observações </t>
  </si>
  <si>
    <t>x</t>
  </si>
  <si>
    <t>CUSTO ESTIMADO</t>
  </si>
  <si>
    <t>PÓS MONITORIA</t>
  </si>
  <si>
    <t xml:space="preserve">Agrupada </t>
  </si>
  <si>
    <t>Excluída</t>
  </si>
  <si>
    <t>Ações Excluídas na Monitoria</t>
  </si>
  <si>
    <t>Ações Agrupadas na Monitoria</t>
  </si>
  <si>
    <t xml:space="preserve">MONITORIA </t>
  </si>
  <si>
    <t>OBSERVAÇÕES</t>
  </si>
  <si>
    <t>O cálculo na coluna pós monitoria não é realizado automaticamente. Siga as orientações em cada linha</t>
  </si>
  <si>
    <t>OBSERVAÇÃO IMPORTANTE</t>
  </si>
  <si>
    <t>Manter a viabilidade populacional (genética e demográfica) das espécies de cervídeos brasileiros ameaçados de extinção</t>
  </si>
  <si>
    <t>PLANO DE AÇÃO NACIONAL PARA A CONSERVAÇÃO DOS CERVÍDEOS BRASILEIROS AMEAÇADOS DE EXTINÇÃO</t>
  </si>
  <si>
    <t>Editais que contemplem a implementação de ações do PAN</t>
  </si>
  <si>
    <t>Fatima Pires (DIBIO/ICMBio)</t>
  </si>
  <si>
    <t>Fortalecer o banco de germoplasma do NUPECCE e buscar parceiros, estabelecendo uma política de uso de materiais e informações</t>
  </si>
  <si>
    <t>Protocolo elaborado</t>
  </si>
  <si>
    <t>Proporção de empreendimentos com ações de manejo e conservação, executadas em áreas com presença de espécies ameaçadas de cervídeos</t>
  </si>
  <si>
    <t>Aumento qualitativo e quantitativo do acervo,  identificação de parceiros e política de uso implementada</t>
  </si>
  <si>
    <t>projeto aprovado e em implementação</t>
  </si>
  <si>
    <t>Listas revisadas publicadas</t>
  </si>
  <si>
    <t>Liliani M. Tiepolo (UFPR/Litoral)</t>
  </si>
  <si>
    <t>Eveline dos Santos Zanetti (NUPECCE/UNESP Jaboticabal)</t>
  </si>
  <si>
    <t>José Mauricio Barbanti Duarte  (NUPECCE/ UNESP Jaboticabal)</t>
  </si>
  <si>
    <t xml:space="preserve">Ronaldo Morato (CENAP/ICMBio) </t>
  </si>
  <si>
    <t>Walfrido Tomas (EMBRAPA Pantanal), José Mauricio Barbanti Duarte (NUPECCE/UNESP Jaboticabal), Renato César de Souza (IBAMA Sede), Vanessa Hermida Fidalgo Guerreiro (CETESB) , João Henrique Pinheiro Dias (CESP) , Alexandre  Vogliotti (UNILA), Camila Matias Goes de Abreu (DEFAV/SEMA) , Marcelo Reis (DIBIO/ICMBio)</t>
  </si>
  <si>
    <t xml:space="preserve"> Juliana Lehn Linardi (CESP)</t>
  </si>
  <si>
    <t xml:space="preserve">Alexandre Vogliotti (UNILA), </t>
  </si>
  <si>
    <t>sem custos</t>
  </si>
  <si>
    <t xml:space="preserve">Proporção de UC com cervídeos ameaçados com Planos de manejo que contemplem ações contra a presença de animais domésticos (ungulados e cães) </t>
  </si>
  <si>
    <t>Planos de manejo de paisagem no entorno de UC</t>
  </si>
  <si>
    <t>Número de UCs com limite ampliado</t>
  </si>
  <si>
    <t>Número de UCs implementadas</t>
  </si>
  <si>
    <t>Número de corredores implementados</t>
  </si>
  <si>
    <t>Número de ações de fiscalização por área</t>
  </si>
  <si>
    <t>Porcentagem de UCs sem a presença de ungulados domésticos</t>
  </si>
  <si>
    <t>Documento elaborado e publicado</t>
  </si>
  <si>
    <t>Propostas elaboradas</t>
  </si>
  <si>
    <t xml:space="preserve">número de locais com implementação de programas de ecoturismo </t>
  </si>
  <si>
    <t>Mapa elaborado</t>
  </si>
  <si>
    <t xml:space="preserve">Porcentagem de UCs implementadas </t>
  </si>
  <si>
    <t>Número de áreas com programa de educação ambiental implantado.</t>
  </si>
  <si>
    <t>Proposta elaborada</t>
  </si>
  <si>
    <t>Ronaldo Morato (CENAP/ICMBio)</t>
  </si>
  <si>
    <t>Walfrido Tomas (EMBRAPA Pantanal)</t>
  </si>
  <si>
    <t>Camila Matias Goes de Abreu (DEFAV/SEMA)</t>
  </si>
  <si>
    <t>Katia Mazzei (IF/SP)</t>
  </si>
  <si>
    <t>Fernanda Góss Braga (Bio situ Projetos e Estudos Ambientais)</t>
  </si>
  <si>
    <t>Alexandre Vogliotti (UNILA)</t>
  </si>
  <si>
    <t>Márcio Leite de Oliveira (NUPECCE/UNESP Jaboticabal)</t>
  </si>
  <si>
    <t xml:space="preserve"> Liliani M. Tiepolo (UFPR/Litoral)</t>
  </si>
  <si>
    <t xml:space="preserve"> Alexandre  Vogliotti (UNILA), Liliani M. Tiepolo (UFPR/Litoral)</t>
  </si>
  <si>
    <t xml:space="preserve">Claudio Luiz Peretti (CESP); José Dimas Aléssio (CESP); João Henrique Pinheiro Dias (CESP) </t>
  </si>
  <si>
    <t xml:space="preserve">Liliani M. Tiepolo (UFPR/Litoral), José Mauricio Barbanti NUPECCE/ UNESP Jaboticabal, João Henrique Pinheiro Dias (CESP) </t>
  </si>
  <si>
    <t>José Dimas Aléssio (CESP)</t>
  </si>
  <si>
    <t xml:space="preserve">Liliani M. Tiepolo (UFPR/Litoral), Márcio Leite de Oliveira (NUPECCE/ UNESP Jaboticabal) </t>
  </si>
  <si>
    <t>Alexandre Vogliotti (UNILA), Liliani M. Tiepolo (UFPR/Litoral)</t>
  </si>
  <si>
    <t>Marielle Mucciatto (Escola Parque-PN Iguaçu), José M. B. Duarte (NUPECCE), Liliani Tiepolo (UFPR), Fernanda Góss Braga (Bio situ)</t>
  </si>
  <si>
    <t xml:space="preserve">Walfrido Tomas (EMBRAPA Pantanal), José Mauricio Barbanti NUPECCE/ UNESP Jaboticabal, João Henrique Pinheiro Dias (CESP) </t>
  </si>
  <si>
    <t>sem valores de custo estimado</t>
  </si>
  <si>
    <t>não significativo</t>
  </si>
  <si>
    <t>Monitoriamento contínuo e intensivo das populações pequenas de Ozotoceros bezoarticus (Menores que 100 indivíduos).</t>
  </si>
  <si>
    <t>Publicações e relatorios</t>
  </si>
  <si>
    <t>Porcentagem de populações avaliadas geneticamente</t>
  </si>
  <si>
    <r>
      <t xml:space="preserve">Mapa com a distribuição geográfica de </t>
    </r>
    <r>
      <rPr>
        <i/>
        <sz val="12"/>
        <rFont val="Calibri"/>
        <family val="2"/>
      </rPr>
      <t>Blastocerus</t>
    </r>
    <r>
      <rPr>
        <sz val="12"/>
        <rFont val="Calibri"/>
        <family val="2"/>
      </rPr>
      <t xml:space="preserve"> no Brasil, consolidado</t>
    </r>
  </si>
  <si>
    <t>Diagnostico dos problemas de mortalidade</t>
  </si>
  <si>
    <t>Protocolo elaborado e divulgado</t>
  </si>
  <si>
    <t>Porcentagem da área avaliada e número de áreas identificadas</t>
  </si>
  <si>
    <t>Número de projetos elaborados e excutados</t>
  </si>
  <si>
    <t>Mapa de distribuição das populações</t>
  </si>
  <si>
    <r>
      <t xml:space="preserve">Mapa com a distribuição geográfica de </t>
    </r>
    <r>
      <rPr>
        <i/>
        <sz val="12"/>
        <rFont val="Calibri"/>
        <family val="2"/>
      </rPr>
      <t>Ozotoceros</t>
    </r>
    <r>
      <rPr>
        <sz val="12"/>
        <rFont val="Calibri"/>
        <family val="2"/>
      </rPr>
      <t>no Brasil, consolidado</t>
    </r>
  </si>
  <si>
    <r>
      <t xml:space="preserve">número de populações de </t>
    </r>
    <r>
      <rPr>
        <i/>
        <sz val="12"/>
        <rFont val="Calibri"/>
        <family val="2"/>
      </rPr>
      <t>Ozotoceros</t>
    </r>
    <r>
      <rPr>
        <sz val="12"/>
        <rFont val="Calibri"/>
        <family val="2"/>
      </rPr>
      <t xml:space="preserve"> monitoradas</t>
    </r>
  </si>
  <si>
    <r>
      <t xml:space="preserve">Número de populações de </t>
    </r>
    <r>
      <rPr>
        <i/>
        <sz val="12"/>
        <rFont val="Calibri"/>
        <family val="2"/>
      </rPr>
      <t>Ozotoceros</t>
    </r>
    <r>
      <rPr>
        <sz val="12"/>
        <rFont val="Calibri"/>
        <family val="2"/>
      </rPr>
      <t xml:space="preserve"> monitoradas</t>
    </r>
  </si>
  <si>
    <t>Número de projetos executados</t>
  </si>
  <si>
    <t>Mapeamentos das áreas efetuado e medidas de controle e manejo sugeridas</t>
  </si>
  <si>
    <r>
      <t xml:space="preserve">Mapa com a distribuição geográfica de </t>
    </r>
    <r>
      <rPr>
        <i/>
        <sz val="12"/>
        <rFont val="Calibri"/>
        <family val="2"/>
      </rPr>
      <t xml:space="preserve">Mazama nana </t>
    </r>
    <r>
      <rPr>
        <sz val="12"/>
        <rFont val="Calibri"/>
        <family val="2"/>
      </rPr>
      <t>e</t>
    </r>
    <r>
      <rPr>
        <i/>
        <sz val="12"/>
        <rFont val="Calibri"/>
        <family val="2"/>
      </rPr>
      <t xml:space="preserve"> M. bororo</t>
    </r>
    <r>
      <rPr>
        <sz val="12"/>
        <rFont val="Calibri"/>
        <family val="2"/>
      </rPr>
      <t xml:space="preserve"> no Brasil, consolidado</t>
    </r>
  </si>
  <si>
    <r>
      <t xml:space="preserve">Número de populações de </t>
    </r>
    <r>
      <rPr>
        <i/>
        <sz val="12"/>
        <rFont val="Calibri"/>
        <family val="2"/>
      </rPr>
      <t xml:space="preserve">Mazama nana </t>
    </r>
    <r>
      <rPr>
        <sz val="12"/>
        <rFont val="Calibri"/>
        <family val="2"/>
      </rPr>
      <t>e</t>
    </r>
    <r>
      <rPr>
        <i/>
        <sz val="12"/>
        <rFont val="Calibri"/>
        <family val="2"/>
      </rPr>
      <t xml:space="preserve"> M. bororo </t>
    </r>
    <r>
      <rPr>
        <sz val="12"/>
        <rFont val="Calibri"/>
        <family val="2"/>
      </rPr>
      <t xml:space="preserve"> monitoradas</t>
    </r>
  </si>
  <si>
    <r>
      <t xml:space="preserve">Porcentagem das populações de </t>
    </r>
    <r>
      <rPr>
        <i/>
        <sz val="12"/>
        <rFont val="Calibri"/>
        <family val="2"/>
      </rPr>
      <t xml:space="preserve">Mazama nana </t>
    </r>
    <r>
      <rPr>
        <sz val="12"/>
        <rFont val="Calibri"/>
        <family val="2"/>
      </rPr>
      <t>e</t>
    </r>
    <r>
      <rPr>
        <i/>
        <sz val="12"/>
        <rFont val="Calibri"/>
        <family val="2"/>
      </rPr>
      <t xml:space="preserve"> M. bororo</t>
    </r>
    <r>
      <rPr>
        <sz val="12"/>
        <rFont val="Calibri"/>
        <family val="2"/>
      </rPr>
      <t xml:space="preserve"> avaliadas geneticamente.</t>
    </r>
  </si>
  <si>
    <t>Número de projetos executados por espécie</t>
  </si>
  <si>
    <t xml:space="preserve">Porcentagem de exemplares de museus avaliados geneticamente                    </t>
  </si>
  <si>
    <r>
      <t xml:space="preserve">Mapa com a distribuição geográfica de </t>
    </r>
    <r>
      <rPr>
        <i/>
        <sz val="12"/>
        <rFont val="Calibri"/>
        <family val="2"/>
      </rPr>
      <t>Odocoileus</t>
    </r>
    <r>
      <rPr>
        <sz val="12"/>
        <rFont val="Calibri"/>
        <family val="2"/>
      </rPr>
      <t xml:space="preserve"> no Brasil, consolidado</t>
    </r>
  </si>
  <si>
    <t>Protocolo consolidado e divulgado</t>
  </si>
  <si>
    <t>Número de propriedades avaliadas e modelo de manejo de habiata sugerido</t>
  </si>
  <si>
    <t>José Mauricio Barbanti Duarte (NUPECCE/ UNESP Jaboticabal)</t>
  </si>
  <si>
    <t>Ubiratan Piovezan (EMBRAPA/Pantanal)</t>
  </si>
  <si>
    <t>Eveline Zanetti - NUPECCE/ UNESP-Jaboticabal</t>
  </si>
  <si>
    <t>José Mauricio Barbanti NUPECCE/ UNESP Jaboticabal</t>
  </si>
  <si>
    <t>Mauricio Barbanti NUPECCE/ UNESP-Jaboticabal</t>
  </si>
  <si>
    <t xml:space="preserve">Walfrido Tomas (EMBRAPA Pantanal) </t>
  </si>
  <si>
    <t>José Mauricio Barbanti Duarte (NUPECCE/ UNESP-Jaboticabal)</t>
  </si>
  <si>
    <t>Ubiratan Piovezan -  EMBRAPA/Pantanal</t>
  </si>
  <si>
    <t>Ubiratan Piovezan   (EMBRAPA/Pantanal), Liliani M. Tiepolo (UFPR/Litoral), André Restel Camilo (UFMS/EMBRAPA)</t>
  </si>
  <si>
    <t>Liliani M. Tiepolo (UFPR/Litoral), Susana Gonzalez (IIBCE/Uruguai)</t>
  </si>
  <si>
    <t>Walfrido Tomas (EMBRAPA Pantanal), Liliani M. Tiepolo (UFPR/Litoral), André Restel Camilo (UFMS/EMBRAPA), José Mauricio Barbanti Duarte (NUPECCE/ UNESP Jaboticabal)</t>
  </si>
  <si>
    <t>Ubiratan Piovezan   (EMBRAPA/Pantanal), Liliani M. Tiepolo (UFPR/Litoral), Alexandre Vogliotti (UNILA),  Juliana Lehn Linardi (CESP), João Henrique Pinheiro Dias (CESP), José Mauricio Barbanti Duarte (NUPECCE/ UNESP Jaboticabal)</t>
  </si>
  <si>
    <t>Luciana Diniz Rola (NUPECCE/UNESP Jaboticabal), Ellen de Fátima de Carvalho Peroni (NUPECCE/UNESP Jaboticabal)</t>
  </si>
  <si>
    <t>Juliana Lehn Linardi (CESP)</t>
  </si>
  <si>
    <t>Liliani M. Tiepolo (UFPR/Litoral), José Mauricio Barbanti Duarte (NUPECCE/UNESP-Jaboticabal), Ubiratan Piovezan   (EMBRAPA/Pantanal), Juliana Lehn Linardi (CESP)</t>
  </si>
  <si>
    <t xml:space="preserve"> Liliani M. Tiepolo (UFPR/Litoral)Alexandre Vogliotti (UNILA), Pedro de Faria Peres  (NUPECCE/UNESP Jaboticabal)</t>
  </si>
  <si>
    <t>Liliani M. Tiepolo (UFPR/Litoral), Marina Xavier (Instituto Procarnívoros), Marcio L. de Oliveira (NUPECCE), Liliani Tiepolo (UFPR)</t>
  </si>
  <si>
    <t>José M. B. Duarte (NUPECCE), Ubiratan Piovezan (EMBRAPA), Fernanda Góss Braga, Liliani Tiepolo (UFPR)</t>
  </si>
  <si>
    <t>Susana Gonzalez (IIBCE/Uruguai), Liliani M. Tiepolo (UFPR/Litoral)</t>
  </si>
  <si>
    <t xml:space="preserve">Liliani Tepolo (UFPR Litoral), Walfrido Tomas (EMBRAPA Pantanal) </t>
  </si>
  <si>
    <t>Ubiratan Piozevan (EMBRAPA Pantanal), Alexandre Vogliotti (UNILA)</t>
  </si>
  <si>
    <t>Publicação da portaria do Programa de Cativeiro dos Cervideos</t>
  </si>
  <si>
    <t>Quantitativo de recursos oferecidos</t>
  </si>
  <si>
    <t xml:space="preserve">Número de mecanismos criados </t>
  </si>
  <si>
    <t>Porcentagem de técnicos e tratadores capacitados</t>
  </si>
  <si>
    <r>
      <t xml:space="preserve">Porcentagem dos zoológicos com ações de educação ambiental com </t>
    </r>
    <r>
      <rPr>
        <i/>
        <sz val="12"/>
        <rFont val="Calibri"/>
        <family val="2"/>
      </rPr>
      <t xml:space="preserve">Mazama nana </t>
    </r>
    <r>
      <rPr>
        <sz val="12"/>
        <rFont val="Calibri"/>
        <family val="2"/>
      </rPr>
      <t>e</t>
    </r>
    <r>
      <rPr>
        <i/>
        <sz val="12"/>
        <rFont val="Calibri"/>
        <family val="2"/>
      </rPr>
      <t xml:space="preserve"> M. bororo </t>
    </r>
  </si>
  <si>
    <t>Marcelo Reis DIBIO/ICMBio</t>
  </si>
  <si>
    <t>Eveline Zanetti NUPECCE/UNESP-Jaboticabal</t>
  </si>
  <si>
    <t>1. Criação de instrumentos legais e/ou de política pública visando a conservação dos cervídeos brasileiros, em cinco anos</t>
  </si>
  <si>
    <t xml:space="preserve"> 1.1. Fazer gestão sobre instituições de fomento, públicas e privadas, para financiar as ações indicadas nesse PAN.</t>
  </si>
  <si>
    <t>1.2. Elaborar um protocolo mínimo para avaliação de impactos e monitoramento dos empreendimentos/atividades, nas áreas de ocorrência de cervídeos, especialmente os ameaçados de extinção, e incorporar nos processo de licenciamento (TRs e PBAs).</t>
  </si>
  <si>
    <r>
      <t xml:space="preserve">1.3. Fazer gestão sobre as agencias licenciadoras para incluir a responsabilidade do empreendedor sobre o manejo e conservação ("in situ"e "ex situ") das populações impactadas de cervídeos, especialmente de </t>
    </r>
    <r>
      <rPr>
        <i/>
        <sz val="12"/>
        <rFont val="Calibri"/>
        <family val="2"/>
      </rPr>
      <t>Mazama nana</t>
    </r>
    <r>
      <rPr>
        <sz val="12"/>
        <rFont val="Calibri"/>
        <family val="2"/>
      </rPr>
      <t xml:space="preserve"> e </t>
    </r>
    <r>
      <rPr>
        <i/>
        <sz val="12"/>
        <rFont val="Calibri"/>
        <family val="2"/>
      </rPr>
      <t>M. bororo</t>
    </r>
    <r>
      <rPr>
        <sz val="12"/>
        <rFont val="Calibri"/>
        <family val="2"/>
      </rPr>
      <t xml:space="preserve">, além das áreas onde existam populações reduzidas de </t>
    </r>
    <r>
      <rPr>
        <i/>
        <sz val="12"/>
        <rFont val="Calibri"/>
        <family val="2"/>
      </rPr>
      <t xml:space="preserve">Ozotoceros bezoarticus </t>
    </r>
    <r>
      <rPr>
        <sz val="12"/>
        <rFont val="Calibri"/>
        <family val="2"/>
      </rPr>
      <t>e de</t>
    </r>
    <r>
      <rPr>
        <i/>
        <sz val="12"/>
        <rFont val="Calibri"/>
        <family val="2"/>
      </rPr>
      <t xml:space="preserve"> Blastocerus dichotomus</t>
    </r>
    <r>
      <rPr>
        <sz val="12"/>
        <rFont val="Calibri"/>
        <family val="2"/>
      </rPr>
      <t xml:space="preserve">, como condicionante do processo de licenciamento de  empreendimentos (Usinas hidrelétricas, hidrovias, rodovias e assentamentos, por exemplo), assegurando que sejam contempladas medidas compensatórias e mitigadoras que garantam a conservação dessas populações e seus habitats a longo prazo. </t>
    </r>
  </si>
  <si>
    <t>1.4. Fortalecer o banco de germoplasma do NUPECCE e buscar parceiros, estabelecendo uma política de uso de materiais e informações</t>
  </si>
  <si>
    <r>
      <t xml:space="preserve"> 1.5. Assegurar a continuidade do programa de reintrodução de </t>
    </r>
    <r>
      <rPr>
        <i/>
        <sz val="12"/>
        <rFont val="Calibri"/>
        <family val="2"/>
      </rPr>
      <t>Blastocerus dichotomus</t>
    </r>
    <r>
      <rPr>
        <sz val="12"/>
        <rFont val="Calibri"/>
        <family val="2"/>
      </rPr>
      <t xml:space="preserve"> na várzea do Rio Mogi Guaçú.</t>
    </r>
  </si>
  <si>
    <r>
      <t xml:space="preserve">1.6.  Avaliar a inclusão das espécies </t>
    </r>
    <r>
      <rPr>
        <i/>
        <sz val="12"/>
        <rFont val="Calibri"/>
        <family val="2"/>
      </rPr>
      <t>Ozotoceros bezoarticus bezoarticus,</t>
    </r>
    <r>
      <rPr>
        <sz val="12"/>
        <rFont val="Calibri"/>
        <family val="2"/>
      </rPr>
      <t xml:space="preserve"> </t>
    </r>
    <r>
      <rPr>
        <i/>
        <sz val="12"/>
        <rFont val="Calibri"/>
        <family val="2"/>
      </rPr>
      <t xml:space="preserve">Mazama bororo </t>
    </r>
    <r>
      <rPr>
        <sz val="12"/>
        <rFont val="Calibri"/>
        <family val="2"/>
      </rPr>
      <t xml:space="preserve">e </t>
    </r>
    <r>
      <rPr>
        <i/>
        <sz val="12"/>
        <rFont val="Calibri"/>
        <family val="2"/>
      </rPr>
      <t>Odocoileus virginianus</t>
    </r>
    <r>
      <rPr>
        <sz val="12"/>
        <rFont val="Calibri"/>
        <family val="2"/>
      </rPr>
      <t xml:space="preserve"> na lista nacional de espécies brasileiras ameaçadas de extinção, e nas listas regionais pertinentes.</t>
    </r>
  </si>
  <si>
    <t>2.1. Inserir nos Planos de Manejo ações contra a presença de animais domésticos (ungulados e cães) dentro de Unidades de Conservação com presença de cervídeos</t>
  </si>
  <si>
    <t>2.2. Desenvolver estratégias para o manejo de paisagens no entorno de UC, visando a conservação das populações de cervídeos</t>
  </si>
  <si>
    <r>
      <t xml:space="preserve">2.3. Fazer gestão para ampliar os limites das UCs (PE do Rio do Peixe, do Rio Aguapeí e EE de Jataí) para atender às necessidades ecológicas das populações remanescentes de </t>
    </r>
    <r>
      <rPr>
        <i/>
        <sz val="12"/>
        <color indexed="8"/>
        <rFont val="Calibri"/>
        <family val="2"/>
      </rPr>
      <t>Blastocerus dichotomus</t>
    </r>
    <r>
      <rPr>
        <sz val="12"/>
        <color indexed="8"/>
        <rFont val="Calibri"/>
        <family val="2"/>
      </rPr>
      <t xml:space="preserve"> do estado de São Paulo</t>
    </r>
  </si>
  <si>
    <t xml:space="preserve">2.4. Implementar os Parques Estaduais do Rio do Peixe e do Rio Aguapeí (fiscalização, infra-instrutora, etc.) </t>
  </si>
  <si>
    <t>2.5. Implantar corredor de fauna para conexão entre o Parque Estadual das Várzeas do Rio Ivinhema e o Parque Nacional de Ilha Grande.</t>
  </si>
  <si>
    <r>
      <t xml:space="preserve">2.6. Solicitar a intensificação de ações de fiscalização para combater a caça, prioritariamente nas áreas das populações remanescentes de </t>
    </r>
    <r>
      <rPr>
        <i/>
        <sz val="12"/>
        <rFont val="Calibri"/>
        <family val="2"/>
      </rPr>
      <t>Blastocerus</t>
    </r>
    <r>
      <rPr>
        <sz val="12"/>
        <rFont val="Calibri"/>
        <family val="2"/>
      </rPr>
      <t xml:space="preserve"> da bacia do Rio Paraná (Parques Estaduais do Rio do Peixe, do Rio Aguapeí, e das Várzeas do Rio Ivinhema; Fazenda Cisalpina e Parque Nacional de Ilha Grande), Bacias dos Rios Araguaia, Tocantins e São Francisco (com ênfase no PARNA Grande Sertão Veredas) e  nas regiões de ocorrência de populações relictuais de</t>
    </r>
    <r>
      <rPr>
        <i/>
        <sz val="12"/>
        <rFont val="Calibri"/>
        <family val="2"/>
      </rPr>
      <t xml:space="preserve"> Ozotoceros b. bezoarticus</t>
    </r>
    <r>
      <rPr>
        <sz val="12"/>
        <rFont val="Calibri"/>
        <family val="2"/>
      </rPr>
      <t xml:space="preserve"> e aprimorar o sistema de fiscalização das UCs na área de ocorrência de </t>
    </r>
    <r>
      <rPr>
        <i/>
        <sz val="12"/>
        <rFont val="Calibri"/>
        <family val="2"/>
      </rPr>
      <t xml:space="preserve">Mazama nana </t>
    </r>
    <r>
      <rPr>
        <sz val="12"/>
        <rFont val="Calibri"/>
        <family val="2"/>
      </rPr>
      <t xml:space="preserve">e </t>
    </r>
    <r>
      <rPr>
        <i/>
        <sz val="12"/>
        <rFont val="Calibri"/>
        <family val="2"/>
      </rPr>
      <t>M. bororo</t>
    </r>
    <r>
      <rPr>
        <sz val="12"/>
        <rFont val="Calibri"/>
        <family val="2"/>
      </rPr>
      <t>, visando o controle da caça e da presença de animais domésticos (cães e ungulados).</t>
    </r>
  </si>
  <si>
    <t xml:space="preserve">2.7. Retirar os ungulados domésticos das UCs, especialmente da Bacia do Rio Paraná e Guaporé. </t>
  </si>
  <si>
    <r>
      <t xml:space="preserve">2.8. Gerar um documento técnico para subsidiar as decisões dos órgãos licenciadores quanto aos empreendimentos que resultem no represamento, drenagem e alteração de curso dos mananciais e que venha afetar o habitat de </t>
    </r>
    <r>
      <rPr>
        <i/>
        <sz val="12"/>
        <rFont val="Calibri"/>
        <family val="2"/>
      </rPr>
      <t>Blastocerus dichotomus</t>
    </r>
    <r>
      <rPr>
        <sz val="12"/>
        <rFont val="Calibri"/>
        <family val="2"/>
      </rPr>
      <t xml:space="preserve"> (várzeas), especialmente na bacia do Rio Paraná.</t>
    </r>
  </si>
  <si>
    <r>
      <t xml:space="preserve">2.9. Elaborar propostas para criação de novas Unidades de Conservação publicas ou privadas, em áreas de atual ocorrência de populações remanescentes de </t>
    </r>
    <r>
      <rPr>
        <i/>
        <sz val="12"/>
        <rFont val="Calibri"/>
        <family val="2"/>
      </rPr>
      <t>Ozotoceros bezoarticus bezoarticus.</t>
    </r>
  </si>
  <si>
    <r>
      <t xml:space="preserve">2.10. Desenvolver programas de ecoturismo e/ou turismo rural nas propriedades privadas onde existam populações críticas das espécies </t>
    </r>
    <r>
      <rPr>
        <i/>
        <sz val="12"/>
        <rFont val="Calibri"/>
        <family val="2"/>
      </rPr>
      <t>B. dichotomus</t>
    </r>
    <r>
      <rPr>
        <sz val="12"/>
        <rFont val="Calibri"/>
        <family val="2"/>
      </rPr>
      <t xml:space="preserve"> e </t>
    </r>
    <r>
      <rPr>
        <i/>
        <sz val="12"/>
        <rFont val="Calibri"/>
        <family val="2"/>
      </rPr>
      <t>O.b. bezoarticus.</t>
    </r>
  </si>
  <si>
    <r>
      <t xml:space="preserve">2.11. Elaborar propostas para criação ou ampliação de UC publica e privadas para a proteção das populações remanescentes de </t>
    </r>
    <r>
      <rPr>
        <i/>
        <sz val="12"/>
        <rFont val="Calibri"/>
        <family val="2"/>
      </rPr>
      <t>Mazama nana</t>
    </r>
    <r>
      <rPr>
        <sz val="12"/>
        <rFont val="Calibri"/>
        <family val="2"/>
      </rPr>
      <t xml:space="preserve"> e</t>
    </r>
    <r>
      <rPr>
        <i/>
        <sz val="12"/>
        <rFont val="Calibri"/>
        <family val="2"/>
      </rPr>
      <t xml:space="preserve"> M. bororo</t>
    </r>
  </si>
  <si>
    <r>
      <t xml:space="preserve">2.12. Indicar as áreas de possíveis conexões entre fragmentos florestais na área de distribuição de </t>
    </r>
    <r>
      <rPr>
        <i/>
        <sz val="12"/>
        <rFont val="Calibri"/>
        <family val="2"/>
      </rPr>
      <t>Mazama nana</t>
    </r>
  </si>
  <si>
    <r>
      <t>2.13. Fazer gestão sobre a implementação das UCs já existentes na área de ocorrência de</t>
    </r>
    <r>
      <rPr>
        <i/>
        <sz val="12"/>
        <rFont val="Calibri"/>
        <family val="2"/>
      </rPr>
      <t xml:space="preserve"> M. nana </t>
    </r>
    <r>
      <rPr>
        <sz val="12"/>
        <rFont val="Calibri"/>
        <family val="2"/>
      </rPr>
      <t>e</t>
    </r>
    <r>
      <rPr>
        <i/>
        <sz val="12"/>
        <rFont val="Calibri"/>
        <family val="2"/>
      </rPr>
      <t xml:space="preserve"> M. bororo </t>
    </r>
  </si>
  <si>
    <t>2.14. Realizar programas de educação ambiental nas áreas de influência das UC que abrigam as espécies de cervídeos ameaçadas</t>
  </si>
  <si>
    <r>
      <t>2.15. Elaborar propostas para criação de Unidades de Conservação publicas ou privadas para conservação de</t>
    </r>
    <r>
      <rPr>
        <i/>
        <sz val="12"/>
        <rFont val="Calibri"/>
        <family val="2"/>
      </rPr>
      <t xml:space="preserve"> Blastocerus</t>
    </r>
    <r>
      <rPr>
        <sz val="12"/>
        <rFont val="Calibri"/>
        <family val="2"/>
      </rPr>
      <t>, na região do rio Pardo e Anhandui, Foz do Iguatemi, várzeas e remanescentes do curso inferior do Rio Verde e área adjacente pertencente a Fibria.</t>
    </r>
  </si>
  <si>
    <t>2. Proteção e manutenção da qualidade dos habitats para conservação dos cervídeos, em cinco anos</t>
  </si>
  <si>
    <t>3. Aumento do conhecimento científico sobre os cervídeos brasileiros como subsídio para a sua conservação, em cinco anos</t>
  </si>
  <si>
    <r>
      <t xml:space="preserve">3.1. Estimar as populações de </t>
    </r>
    <r>
      <rPr>
        <i/>
        <sz val="12"/>
        <rFont val="Calibri"/>
        <family val="2"/>
      </rPr>
      <t>B. dichotomus</t>
    </r>
    <r>
      <rPr>
        <sz val="12"/>
        <rFont val="Calibri"/>
        <family val="2"/>
      </rPr>
      <t xml:space="preserve"> da bacia do Araguaia e do restante da população do Guaporé e analisar as tendência populacionais das Bacias do Pantanal, Guaporé, Araguaia e Paraná.</t>
    </r>
  </si>
  <si>
    <r>
      <t xml:space="preserve">3.2. Elaborar e executar projeto para determinar a estrutura genética das populações de </t>
    </r>
    <r>
      <rPr>
        <i/>
        <sz val="12"/>
        <rFont val="Calibri"/>
        <family val="2"/>
      </rPr>
      <t>Blastocerus dichotomus</t>
    </r>
    <r>
      <rPr>
        <sz val="12"/>
        <rFont val="Calibri"/>
        <family val="2"/>
      </rPr>
      <t>.</t>
    </r>
  </si>
  <si>
    <r>
      <t xml:space="preserve"> 3.3.Elaborar e executar projeto para determinar a distribuição atual de </t>
    </r>
    <r>
      <rPr>
        <i/>
        <sz val="12"/>
        <rFont val="Calibri"/>
        <family val="2"/>
      </rPr>
      <t>Blastocerus dichotomus</t>
    </r>
    <r>
      <rPr>
        <sz val="12"/>
        <rFont val="Calibri"/>
        <family val="2"/>
      </rPr>
      <t xml:space="preserve"> no Brasil, especialmente com verificações  no Banhado dos Pachecos e na bacia do Rio Xingu</t>
    </r>
  </si>
  <si>
    <r>
      <t xml:space="preserve">3.4. Monitoriamento contínuo e intensivo da mortalidade nas populações pequenas de </t>
    </r>
    <r>
      <rPr>
        <i/>
        <sz val="12"/>
        <rFont val="Calibri"/>
        <family val="2"/>
      </rPr>
      <t>B. dichotomus</t>
    </r>
    <r>
      <rPr>
        <sz val="12"/>
        <rFont val="Calibri"/>
        <family val="2"/>
      </rPr>
      <t xml:space="preserve"> (Menores que 100 indivíduos): dos Parques Estaduais do Rio do Peixe, do Rio Aguapeí, da Fazenda Cisalpina e Banhado dos Pachecos.</t>
    </r>
  </si>
  <si>
    <t xml:space="preserve">3.5. Desenvolver metodologias para a implantação de bancos de germoplasma das espécies de cervídeos. </t>
  </si>
  <si>
    <r>
      <t>3.6. Elaborar e executar projeto para identificar novas áreas com potencial para projetos de reintrodução de Bl</t>
    </r>
    <r>
      <rPr>
        <i/>
        <sz val="12"/>
        <rFont val="Calibri"/>
        <family val="2"/>
      </rPr>
      <t xml:space="preserve">astocerus dichotomus, </t>
    </r>
    <r>
      <rPr>
        <sz val="12"/>
        <rFont val="Calibri"/>
        <family val="2"/>
      </rPr>
      <t>especialmente na Bacia do Rio Paraná.</t>
    </r>
  </si>
  <si>
    <t xml:space="preserve"> 3.7. Elaborar e executar projetos para avaliar os fatores impactantes sobre as populações de cervo-do-pantanal, como dos bubalinos na Bacia do Rio Guaporé, caça na bacia do Araguaia e Paraná e Sanidade no Pantanal,  estabelecendo medidas para seu controle e mitigação </t>
  </si>
  <si>
    <r>
      <t xml:space="preserve">3.8. Elaborar e executar projeto para refinar a área de distribuição original  e atual de </t>
    </r>
    <r>
      <rPr>
        <i/>
        <sz val="12"/>
        <rFont val="Calibri"/>
        <family val="2"/>
      </rPr>
      <t xml:space="preserve">Ozotoceros bezoarticus </t>
    </r>
    <r>
      <rPr>
        <sz val="12"/>
        <rFont val="Calibri"/>
        <family val="2"/>
      </rPr>
      <t>com base em estudos genéticos de exemplares depositados em Museus e coletas em vida livre</t>
    </r>
  </si>
  <si>
    <r>
      <t xml:space="preserve">3.9. Elaborar e executar projeto para investigar a ocorrência de populações de </t>
    </r>
    <r>
      <rPr>
        <i/>
        <sz val="12"/>
        <rFont val="Calibri"/>
        <family val="2"/>
      </rPr>
      <t>Ozotoceros bezoarticus</t>
    </r>
    <r>
      <rPr>
        <sz val="12"/>
        <rFont val="Calibri"/>
        <family val="2"/>
      </rPr>
      <t xml:space="preserve"> ao longo de sua área de distribuição original, especialmente na EE de Santa Bárbara - SP; Serra do Ibitipoca, MG; Água Doce, SC; Vilhena, RO; PE da Serra de Santa Barbara, MT; Chapada dos Parecis, MT e Campos do Humaitá, RO, Ilha de Marajó</t>
    </r>
  </si>
  <si>
    <r>
      <t>3.10. Realizar estimativas periodicas das populações de</t>
    </r>
    <r>
      <rPr>
        <i/>
        <sz val="12"/>
        <rFont val="Calibri"/>
        <family val="2"/>
      </rPr>
      <t xml:space="preserve"> Ozotoceros bezoarticus </t>
    </r>
    <r>
      <rPr>
        <sz val="12"/>
        <rFont val="Calibri"/>
        <family val="2"/>
      </rPr>
      <t>do Pantanal, PN Emas e Rio das Mortes/Araguaia para conhecimento do tamanho e das tendencias populacionais.</t>
    </r>
  </si>
  <si>
    <t>3.11. Monitoriamento contínuo e intensivo das populações pequenas de Ozotoceros bezoarticus (Menores que 100 indivíduos).</t>
  </si>
  <si>
    <r>
      <t>3.12. Aumentar o conhecimento de aspectos básicos da ecologia</t>
    </r>
    <r>
      <rPr>
        <i/>
        <sz val="12"/>
        <rFont val="Calibri"/>
        <family val="2"/>
      </rPr>
      <t xml:space="preserve">, </t>
    </r>
    <r>
      <rPr>
        <sz val="12"/>
        <rFont val="Calibri"/>
        <family val="2"/>
      </rPr>
      <t xml:space="preserve">como área de vida, uso do habitat, dieta e estrutura social em três populações de </t>
    </r>
    <r>
      <rPr>
        <i/>
        <sz val="12"/>
        <rFont val="Calibri"/>
        <family val="2"/>
      </rPr>
      <t>Ozotoceros bezoarticus</t>
    </r>
    <r>
      <rPr>
        <sz val="12"/>
        <rFont val="Calibri"/>
        <family val="2"/>
      </rPr>
      <t>.</t>
    </r>
  </si>
  <si>
    <r>
      <t>3.13. Efetuar um levantamento das doenças e outros aspectos sanitários que possam afetar populações de</t>
    </r>
    <r>
      <rPr>
        <i/>
        <sz val="12"/>
        <rFont val="Calibri"/>
        <family val="2"/>
      </rPr>
      <t xml:space="preserve"> Ozotoceros bezoarticus</t>
    </r>
    <r>
      <rPr>
        <sz val="12"/>
        <rFont val="Calibri"/>
        <family val="2"/>
      </rPr>
      <t xml:space="preserve">, bem como mapear as áreas sujeitas a estas contaminações e estabelecer medidas de controle e manejo.  </t>
    </r>
  </si>
  <si>
    <r>
      <t xml:space="preserve">3.14. Refinar as informações sobre as áreas de distribuição atual de </t>
    </r>
    <r>
      <rPr>
        <i/>
        <sz val="12"/>
        <rFont val="Calibri"/>
        <family val="2"/>
      </rPr>
      <t xml:space="preserve">Mazama nana </t>
    </r>
    <r>
      <rPr>
        <sz val="12"/>
        <rFont val="Calibri"/>
        <family val="2"/>
      </rPr>
      <t>e</t>
    </r>
    <r>
      <rPr>
        <i/>
        <sz val="12"/>
        <rFont val="Calibri"/>
        <family val="2"/>
      </rPr>
      <t xml:space="preserve"> M. bororo</t>
    </r>
    <r>
      <rPr>
        <sz val="12"/>
        <rFont val="Calibri"/>
        <family val="2"/>
      </rPr>
      <t xml:space="preserve"> no Brasil, especialmente com verificações em UCs.</t>
    </r>
  </si>
  <si>
    <r>
      <t xml:space="preserve"> 3.15. Realizar estimativas periódicas em duas populações de </t>
    </r>
    <r>
      <rPr>
        <i/>
        <sz val="12"/>
        <rFont val="Calibri"/>
        <family val="2"/>
      </rPr>
      <t xml:space="preserve">Mazama nana </t>
    </r>
    <r>
      <rPr>
        <sz val="12"/>
        <rFont val="Calibri"/>
        <family val="2"/>
      </rPr>
      <t xml:space="preserve">e duas de </t>
    </r>
    <r>
      <rPr>
        <i/>
        <sz val="12"/>
        <rFont val="Calibri"/>
        <family val="2"/>
      </rPr>
      <t xml:space="preserve">M. bororo, </t>
    </r>
    <r>
      <rPr>
        <sz val="12"/>
        <rFont val="Calibri"/>
        <family val="2"/>
      </rPr>
      <t>a fim de se obter abundâncias populacionais e seu monitoramento.</t>
    </r>
  </si>
  <si>
    <r>
      <t xml:space="preserve">3.16. Avaliar a variabilidade genética das populações naturais de </t>
    </r>
    <r>
      <rPr>
        <i/>
        <sz val="12"/>
        <rFont val="Calibri"/>
        <family val="2"/>
      </rPr>
      <t>M. nana</t>
    </r>
    <r>
      <rPr>
        <sz val="12"/>
        <rFont val="Calibri"/>
        <family val="2"/>
      </rPr>
      <t xml:space="preserve"> e</t>
    </r>
    <r>
      <rPr>
        <i/>
        <sz val="12"/>
        <rFont val="Calibri"/>
        <family val="2"/>
      </rPr>
      <t xml:space="preserve"> M. bororo.</t>
    </r>
  </si>
  <si>
    <r>
      <t xml:space="preserve">3.17. Conhecer aspectos básicos da ecologia como, área de vida, período de atividade, uso do habitat, dieta e estrutura social em  </t>
    </r>
    <r>
      <rPr>
        <i/>
        <sz val="12"/>
        <rFont val="Calibri"/>
        <family val="2"/>
      </rPr>
      <t xml:space="preserve">Mazama nana </t>
    </r>
    <r>
      <rPr>
        <sz val="12"/>
        <rFont val="Calibri"/>
        <family val="2"/>
      </rPr>
      <t xml:space="preserve">e </t>
    </r>
    <r>
      <rPr>
        <i/>
        <sz val="12"/>
        <rFont val="Calibri"/>
        <family val="2"/>
      </rPr>
      <t>M. bororo.</t>
    </r>
  </si>
  <si>
    <r>
      <t xml:space="preserve">3.18. Elaborar e executar projetos para avaliar os fatores impactantes como: condição sanitária, caça, espécies domésticas e exóticas e outros, sobre duas populações de </t>
    </r>
    <r>
      <rPr>
        <i/>
        <sz val="12"/>
        <rFont val="Calibri"/>
        <family val="2"/>
      </rPr>
      <t xml:space="preserve">Mazama nana </t>
    </r>
    <r>
      <rPr>
        <sz val="12"/>
        <rFont val="Calibri"/>
        <family val="2"/>
      </rPr>
      <t xml:space="preserve">e duas de </t>
    </r>
    <r>
      <rPr>
        <i/>
        <sz val="12"/>
        <rFont val="Calibri"/>
        <family val="2"/>
      </rPr>
      <t>Mazama bororo,</t>
    </r>
    <r>
      <rPr>
        <sz val="12"/>
        <rFont val="Calibri"/>
        <family val="2"/>
      </rPr>
      <t xml:space="preserve"> estabelecendo medidas para seu controle e mitigação. </t>
    </r>
  </si>
  <si>
    <r>
      <t xml:space="preserve"> 3.19. Realizar uma revisão taxonômica de todos os espécimes conhecidos de </t>
    </r>
    <r>
      <rPr>
        <i/>
        <sz val="12"/>
        <rFont val="Calibri"/>
        <family val="2"/>
      </rPr>
      <t>Mazama</t>
    </r>
    <r>
      <rPr>
        <sz val="12"/>
        <rFont val="Calibri"/>
        <family val="2"/>
      </rPr>
      <t xml:space="preserve"> brasileiros depositados em Museus, através da análise do DNA antigo, visando estabelecer a distribuição original das espécies.</t>
    </r>
  </si>
  <si>
    <r>
      <t xml:space="preserve"> 3.20. Elaborar e executar projeto de identificação da área de ocorrência de </t>
    </r>
    <r>
      <rPr>
        <i/>
        <sz val="12"/>
        <rFont val="Calibri"/>
        <family val="2"/>
      </rPr>
      <t>Odocoileus</t>
    </r>
    <r>
      <rPr>
        <sz val="12"/>
        <rFont val="Calibri"/>
        <family val="2"/>
      </rPr>
      <t xml:space="preserve"> no Brasil</t>
    </r>
  </si>
  <si>
    <t xml:space="preserve"> 3.21. Elaborar e divulgar protocolos de captura, contenção, colheita, armazenamento e envio de material biológico de cervídeos.</t>
  </si>
  <si>
    <r>
      <t xml:space="preserve">3.22. Identificar padrões e características de uso do ambiente em cinco propriedades privadas com diferentes tipos de exploração e produção, visando a melhoria das condições para a manutenção de </t>
    </r>
    <r>
      <rPr>
        <i/>
        <sz val="12"/>
        <rFont val="Calibri"/>
        <family val="2"/>
      </rPr>
      <t>Ozotoceros bezoarticus,</t>
    </r>
    <r>
      <rPr>
        <sz val="12"/>
        <rFont val="Calibri"/>
        <family val="2"/>
      </rPr>
      <t xml:space="preserve"> e a identificação de modelos de manejo do habitat que conciliem conservação de espécies e produção econômica (especialmente para as populações remanescentes em áreas produtivas).</t>
    </r>
  </si>
  <si>
    <t>4. Estabelecimento de populações cativas controladas de cervídeos brasileiros, especialmente de B. dichotomus, O. bezoarticus, Mazama nana, M. bororo e Odocoileus virginianus</t>
  </si>
  <si>
    <t xml:space="preserve">4.1. Oficializar o Programa de Conservação em Cativeiro para o grupo dos cervídeos brasileiros. </t>
  </si>
  <si>
    <t>4.2. Criar uma linha de fomento para financiamento de atividades e infra-estruturas.</t>
  </si>
  <si>
    <t>4.3. Criar mecanismos de incentivo para implantação e manutenção de instituições signatárias aos Programas de Conservação em cativeiro de Cervídeos (ex: isenção de percentual da taxa de cadastro técnico federal, selo de conservação, isenção da taxa de licença de transporte).</t>
  </si>
  <si>
    <t xml:space="preserve"> 4.4. Elaborar e realizar curso para treinamento de técnicos e tratadores para o manejo de cervídeos em cativeiro, especialmente do cervo-do-pantanal.</t>
  </si>
  <si>
    <r>
      <t xml:space="preserve"> 4.5. Utilizar </t>
    </r>
    <r>
      <rPr>
        <i/>
        <sz val="12"/>
        <rFont val="Calibri"/>
        <family val="2"/>
      </rPr>
      <t>Mazama nana</t>
    </r>
    <r>
      <rPr>
        <sz val="12"/>
        <rFont val="Calibri"/>
        <family val="2"/>
      </rPr>
      <t xml:space="preserve"> e </t>
    </r>
    <r>
      <rPr>
        <i/>
        <sz val="12"/>
        <rFont val="Calibri"/>
        <family val="2"/>
      </rPr>
      <t>Mazama bororo</t>
    </r>
    <r>
      <rPr>
        <sz val="12"/>
        <rFont val="Calibri"/>
        <family val="2"/>
      </rPr>
      <t xml:space="preserve"> como espécie símbolo para a realização de educação ambiental em zoológicos nas suas regiões de ocorrência</t>
    </r>
  </si>
  <si>
    <t>Número de ações financiadas</t>
  </si>
  <si>
    <t>Out/2012 (contínuo)</t>
  </si>
  <si>
    <t>MMA, Organizações não governamentais , Fundações de Amparo à Pesquisas, CAPES, CNPq, Orgãos Estaduais de Meio Ambiente</t>
  </si>
  <si>
    <t>Normativa da criação do Centro Especializado publicada</t>
  </si>
  <si>
    <t>não mensurado</t>
  </si>
  <si>
    <t xml:space="preserve">ICMBio, MMA, Casa Civil, Ministério do Planejamento </t>
  </si>
  <si>
    <t>Portaria do Comitê publicada</t>
  </si>
  <si>
    <t xml:space="preserve">ICMBio, MMA, instituições de pesquisa, pesquisadores, instituições mantenedoras,  ONGs. </t>
  </si>
  <si>
    <t>Normativa publicada</t>
  </si>
  <si>
    <t>IBAMA, Secretárias estaduais do Meio 
Ambiente</t>
  </si>
  <si>
    <t>Protocolo consolidado e incorporado no processo de licenciamento (TR e PBA)</t>
  </si>
  <si>
    <t>Mauricio Barbanti D22</t>
  </si>
  <si>
    <t xml:space="preserve">Ubiratan Piozevan (Embrapa-panatanal), Alexandre Vogliori (NUPECCE),  pesquisadores, ICMBio, IBAMA, Agencias  licenciadoras estaduais, OEMAs, MMA </t>
  </si>
  <si>
    <t xml:space="preserve">Porcentagem de ações de manejo e conservação executadas, em relação ao número de empreendimentos em áreas com cervo-do-pantanal </t>
  </si>
  <si>
    <t>DILIC/IBAMA, DIBIO/ICMBio, MP, órgãos 
licenciadores estaduais, MME, MAPA, MT, 
MD, ONGs+A1</t>
  </si>
  <si>
    <t>Rede de banco de germoplasma implantado</t>
  </si>
  <si>
    <t>Instituições de pesquisa, CETAS/IBAMA, instituições mantenedoras, Centros de Conservação do ICMBio, EMBRAPA, MMA, MCT</t>
  </si>
  <si>
    <t>número de animais reintroduzidos e monitorados</t>
  </si>
  <si>
    <t>DIBio/ICMBio, DILIC/IBAMA, OEMAs, CESP, ONGs, MP, instituições de pesquisa, instituições mantenedoras</t>
  </si>
  <si>
    <t>Revisão e/ou elaboração da lista nacional e das estaduais (pertinentes) efetuada.</t>
  </si>
  <si>
    <t>DIBio/ICMBio, MMA, pesquisadores</t>
  </si>
  <si>
    <t>Tem sido efetuada  pela Dibio/ICMBio articulação com agencias de fomento (MMA, Boticario, Petrobras) para utilização dos PAN como critério para financiamentos, inclusive para editais específicos de atendimentos aos PANs</t>
  </si>
  <si>
    <t>prazo para a concretização das articulações; não previsão de taxa de administração para projetos submetidos pelas ONG (FNMA); complexidade das planilhas para submissão das propostas</t>
  </si>
  <si>
    <t>Marcelo Reis</t>
  </si>
  <si>
    <t xml:space="preserve"> Os cervideos (ungulados) foram incorparados ao escopo do CENAP em relação a avaliação da Lista de Espécies Ameaçadas, implementação de PANs e do Programa de Cativeiro</t>
  </si>
  <si>
    <t>O ICMBio não pretende criar mais Centros Especializados com referencia taxonômica. O PAN esta sob a coodenação do CENAP. Portanto, a ação será excluída</t>
  </si>
  <si>
    <t>O grupo assessor do PAN dos cervídeos substitui os "antigos comitês" e será indicado na atual oficina.  Também, nessa oficina  será indicado para publicação em portaria  o grupo de Trabalho do Programa de Cativeiro</t>
  </si>
  <si>
    <t>excluída, por já esta contemplada no processo de publicação do PAN e do Programa de Cativeiro (Mukira)</t>
  </si>
  <si>
    <t>A IN já existia no Ibama (continua valendo) e será republicada pelo ICMBio</t>
  </si>
  <si>
    <t>IN-154/2007 IBAMA</t>
  </si>
  <si>
    <t>Ação ainda não iniciada</t>
  </si>
  <si>
    <t>nivel da complexidade para elaboração do protocolo; dificuldade de definir a abrangência espacial e temporal</t>
  </si>
  <si>
    <t>plenária</t>
  </si>
  <si>
    <t xml:space="preserve">A gestão esta sendo efetuada  oportunísticamente, mas não de forma sistemática e específica para os cervídeos. </t>
  </si>
  <si>
    <t>Falta de pessoal na COPAN para poder fazer a articulação com as agencias licenciadoras - reuniões de divulgação e esclarecimentos. Depende também da conclusão da ação 1.5.</t>
  </si>
  <si>
    <t xml:space="preserve">Apenas um banco implantado (NUPECCE). Será efetuada articulação com outros bancos existentes, como o do CENAP para verificar a possibilidade de incorporação na rede. </t>
  </si>
  <si>
    <t>alto custo para implantação do banco; não foi identificada instituições parceiras que se responsabilizem pela coleta e manutenção do banco</t>
  </si>
  <si>
    <t>a última ação do projeto foi feita em 2009 e foi encaminhada uma proposta ao FUNBIO para a retomada do projeto</t>
  </si>
  <si>
    <t>falta de financiamento contínuo</t>
  </si>
  <si>
    <t>Mauricio Barbanti</t>
  </si>
  <si>
    <t>Foi efetuada a avalição de todas as espécies de cervideos para a revisão da lista nacional, que deverá ser publicada em portaria, em maio do 2013. Foram revisadas as listas estaduais de MG, SP e PR e esta em andamento a  revisão da lista do RS.</t>
  </si>
  <si>
    <t>IN novas revisões?</t>
  </si>
  <si>
    <t>Lista estaduias de MG e SP e relatório da revisão Nacional (Bio Brasil n. 2)</t>
  </si>
  <si>
    <t>Fatima Pires (DIBIO)</t>
  </si>
  <si>
    <t>ação excluída</t>
  </si>
  <si>
    <t>Liliani</t>
  </si>
  <si>
    <t>Walfrido, Barbanti, Renato, Vanessa Fidalgo, João, Alexandre, Camila, Marcelo Reis</t>
  </si>
  <si>
    <t xml:space="preserve">Proporção de empreendimentos com ações de manejo e conservação, executadas em áreas com presença de espécies ameaçadas de cervídeos </t>
  </si>
  <si>
    <t>aumento qualitativo e quantitativo do acervo,  identificação de parceiros e política de uso implementada</t>
  </si>
  <si>
    <t>Zoo SP, Zoo Brasilia, Mukira, Itaipu</t>
  </si>
  <si>
    <t>Sugiro trabalhar com outras áres relevantes, como o Parque do Taim, e em especial buscar o estabelecimento de populações viáveis a médio prazo. Incluir nestas ações avaliações e programação de novas introduções planejadas a fim de manter a variabilidade genetíca (Walfrido)</t>
  </si>
  <si>
    <t>Ronaldo Morato</t>
  </si>
  <si>
    <t>Acho que as 3 espécies são altamente ameaçadas e necessitam estar na lista (Walfrido)</t>
  </si>
  <si>
    <t xml:space="preserve">Porcentagem de UCs com programas de combate a presença de animais domésticos, instituído.  </t>
  </si>
  <si>
    <t>dez/2013 (contínuo)</t>
  </si>
  <si>
    <t>DBFLO/IBAMA, DIREP/ICMBio, DIUSP/ICMBio, OEMAs, Zoonoses, Secretárias de agricultura, ONGs</t>
  </si>
  <si>
    <t xml:space="preserve">Porcentagem de UCs com programas de controle populacional e sanitário no entorno, instituído.  </t>
  </si>
  <si>
    <t>IBAMA/DBFLO, DIREP/ICMBio, DIUSP/ICMBio, OEMAs, Zoonoses, Secretárias de agricultura, ONGs</t>
  </si>
  <si>
    <t>número de Ucs com ações de manejo implantadas</t>
  </si>
  <si>
    <t>Ubiratan Piovezan  EMBRAPA/Pantanal</t>
  </si>
  <si>
    <t xml:space="preserve">COPRO/ICMBio, CGZAN/IBAMA, Superintendências estaduais do Ibama, pesquisadores, MP, ONGs </t>
  </si>
  <si>
    <t>SEMA-SP, CESP, ONGs, ICMBio, MP,  pesquisadores</t>
  </si>
  <si>
    <t xml:space="preserve"> SEMA-SP, CESP, Policiamento ambiental, ICMBio, IBAMA, MP</t>
  </si>
  <si>
    <t>Alexandre Vogliotti NUPECCE/ UNESP-Jaboticabal</t>
  </si>
  <si>
    <t>ICMBio, IBAMA, MP, OEMAs, ONGs</t>
  </si>
  <si>
    <t>Dez/2013(contínuo)</t>
  </si>
  <si>
    <t>IBAMA, ICMBio,OEMAs, Policia ambiental, policia federal, MP.</t>
  </si>
  <si>
    <t>porcentagem de UCs sem a presença de ungulados domésticos</t>
  </si>
  <si>
    <t>IBAMA, ICMBio, MMA, OEMAs, policia ambiental, policia federal, MP.</t>
  </si>
  <si>
    <t>Porcentagem das áreas de várzeas sem impactos significativos</t>
  </si>
  <si>
    <t>dez/2012(contínuo)</t>
  </si>
  <si>
    <t>IBAMA, ICMBio, OEMAs, IOF -Paraná, policia ambiental, policia federal, MP.</t>
  </si>
  <si>
    <t>Porcentagem da área com populações remanescentes de veado-campeiro com UCs criadas</t>
  </si>
  <si>
    <t>jan/2014 (contínuo)</t>
  </si>
  <si>
    <t>ICMBio, MMA, OEMAs, ONGs, MP.</t>
  </si>
  <si>
    <t>número de ações de fiscalização efetuadas por área</t>
  </si>
  <si>
    <t>Ago/2013(contínuo)</t>
  </si>
  <si>
    <t>IBAMA, ICMBio, OEMAs, policia ambiental, policia federal, MP.</t>
  </si>
  <si>
    <t xml:space="preserve">número de novos locais com implementação de programas de ecoturismo </t>
  </si>
  <si>
    <t>ICMBio, IBAMA, MMA, OEMAs, ONGs, agências de turismo, MP.</t>
  </si>
  <si>
    <t>ICMBio, IBAMA, MMA, OEMAs, ONGs, MP.</t>
  </si>
  <si>
    <t>número de ações de fiscalização efetuadas</t>
  </si>
  <si>
    <t xml:space="preserve">porcentagem de UCs implementadas </t>
  </si>
  <si>
    <t xml:space="preserve">ICMBio, MMA, OEMAs, ONGs, MP, </t>
  </si>
  <si>
    <t>número de áreas com programa de educação ambiental implantado.</t>
  </si>
  <si>
    <t>Ago/2011 (contínuo)</t>
  </si>
  <si>
    <t xml:space="preserve">ONGs, ICMBio, OEMAs, pesquisadores, Instituições mantenedoras </t>
  </si>
  <si>
    <t>Não foi feito nada específico em relação essa ação</t>
  </si>
  <si>
    <t xml:space="preserve">Foi realizado um mapeamento preliminar dos canais de drenagem de várzeas no entorno do PE das várzeas do Rio Ivinhema e PN Ilha Grande; PDA 455 </t>
  </si>
  <si>
    <t>publicação Walfrido</t>
  </si>
  <si>
    <t>dificuldade em trabalhar com propriedades privadas</t>
  </si>
  <si>
    <t>plenaria</t>
  </si>
  <si>
    <t>EE Jataí existem várias propostas encaminhadas para incorporação de várzeas; PE Rio do Peixe será ampliado em 2000 hectares e está aguardando o Decreto (licenciamento de Três Irmãos); PE Rio do Aguapeí criado a RPPN Foz do rio Aguapeí (8885,335 hectares)</t>
  </si>
  <si>
    <t>dificuldades na publicação do Decreto</t>
  </si>
  <si>
    <t>PE Rio Aguapeí com infraestrutura finalizando e do Rio do Peixe iniciada com previsão de 1,5 ano</t>
  </si>
  <si>
    <t>João</t>
  </si>
  <si>
    <t>já foi feito levantamento das áreas de várzeas (14360 hectares nas várzeas do Iguatemi, 810 hectares no rio Ivaí e 18600 hectares que fazem conexão do PN Ilha Grande com PE de Ivinhema), foi identificado que as áreas do Iguatemi tem uma possibilidade de serem terras públicas</t>
  </si>
  <si>
    <t>conflito de uso da terra (assentamento, caça esportiva, estão querendo transformar o PN Ilha Grande em terra indigena - questionamento juridico do decreto de criação do PN), dificuldade na comunicação entre os orgãos gestores (ICMBio, IMASul, IAP), no Paraná existem fazenda para produção de arroz nas várzeas</t>
  </si>
  <si>
    <t>Articulação com a coordenação de fiscalização do ICMBio (participação em curso de fiscalização - tópico fauna). Houve uma diminuição da pressão de caça na Fazenda Cisalpina, PE Rio do Peixe e Aguapeí</t>
  </si>
  <si>
    <t>repassar informaçoes relevantes e estratégicas para o planejamento de operaçoes de fiscalização</t>
  </si>
  <si>
    <t>no Paraná teve um avanço considerável com ajuda do ministerio publico estadual do Paraná; Existe interesse governamental em resolver a situação de Guaporé</t>
  </si>
  <si>
    <t xml:space="preserve">no Guaporé - risco sanitário, violência do animais, dificuldade de acesso, alto número de animais, alto custo, abrangência da área, vontade política </t>
  </si>
  <si>
    <t>De dificil articulação</t>
  </si>
  <si>
    <t xml:space="preserve">Número de propostas de UCs  elaboradas e </t>
  </si>
  <si>
    <t>repassar informçoes relevantes e estratégicas para o planejamento de operaçoes de fiscalização</t>
  </si>
  <si>
    <t>Walfrido - irá verificar em Ivinhema; RPPN Foz do Aguapeí tem programa de visita com foco em educação ambiental</t>
  </si>
  <si>
    <t>Duas UC novas (PN Guaricana e Rebio Bom Jesus) no PR na área da serra do Mar</t>
  </si>
  <si>
    <t>não existe gestão em grande parte das UC estaduais que existem essas espécies</t>
  </si>
  <si>
    <r>
      <t xml:space="preserve">Para </t>
    </r>
    <r>
      <rPr>
        <i/>
        <sz val="11"/>
        <color indexed="8"/>
        <rFont val="Calibri"/>
        <family val="2"/>
      </rPr>
      <t xml:space="preserve">B. dichotomus </t>
    </r>
    <r>
      <rPr>
        <sz val="11"/>
        <color theme="1"/>
        <rFont val="Calibri"/>
        <family val="2"/>
        <scheme val="minor"/>
      </rPr>
      <t>foi realizado programa em 4 áreas (EE Jatai, PE Rio do Peixe, PE Aguapeí, Fazenda Cisalpina)</t>
    </r>
  </si>
  <si>
    <t>Falta de articulação entre os parceiros e de recursos financeiros</t>
  </si>
  <si>
    <t>Inserir nos Planos de Manejo ações contra a presença de animais domésticos (ungulados e cães) dentro de Unidades de Conservação com presença de cervídeos.</t>
  </si>
  <si>
    <t>Como? Há que ser efetivo, porque, como no caso dos bufalos no Guaporé e no Amapá, a solução do problema requer açoes  complciadas. No Amapá, O. virginianus está diminuido desde a introdução dos bufalos na região, cofrma relatos de moradores locais (Walfrido)</t>
  </si>
  <si>
    <t>torcar</t>
  </si>
  <si>
    <t>planos de manejo de paisagem no entorno de UC</t>
  </si>
  <si>
    <t>Walfrido</t>
  </si>
  <si>
    <t>Alexandre</t>
  </si>
  <si>
    <t>Camila</t>
  </si>
  <si>
    <t>Foram inseridas as ações 2.11 e 2.15</t>
  </si>
  <si>
    <t>e Amapá (Walfrido)</t>
  </si>
  <si>
    <t>documento elaborado e publicado</t>
  </si>
  <si>
    <t>Liliani, Barbanti, João</t>
  </si>
  <si>
    <t>propostas elaboradas</t>
  </si>
  <si>
    <t>Fernanda Braga</t>
  </si>
  <si>
    <t>Fora do Pantanal.(Walfrido)</t>
  </si>
  <si>
    <t>inserir na ação 2.7</t>
  </si>
  <si>
    <r>
      <t xml:space="preserve">Desenvolver programas de ecoturismo e/ou turismo rural nas propriedades privadas onde existam populações críticas das espécies </t>
    </r>
    <r>
      <rPr>
        <i/>
        <sz val="11"/>
        <color indexed="10"/>
        <rFont val="Calibri"/>
        <family val="2"/>
      </rPr>
      <t>B. dicohomus</t>
    </r>
    <r>
      <rPr>
        <sz val="11"/>
        <color indexed="10"/>
        <rFont val="Calibri"/>
        <family val="2"/>
      </rPr>
      <t xml:space="preserve"> e </t>
    </r>
    <r>
      <rPr>
        <i/>
        <sz val="11"/>
        <color indexed="10"/>
        <rFont val="Calibri"/>
        <family val="2"/>
      </rPr>
      <t>O.b. bezoarticus.</t>
    </r>
  </si>
  <si>
    <r>
      <t>Elaborar propostas para</t>
    </r>
    <r>
      <rPr>
        <sz val="11"/>
        <rFont val="Calibri"/>
        <family val="2"/>
      </rPr>
      <t xml:space="preserve"> criação ou ampliação de UC publica e privadas para a proteção das populações remanescentes de </t>
    </r>
    <r>
      <rPr>
        <i/>
        <sz val="11"/>
        <rFont val="Calibri"/>
        <family val="2"/>
      </rPr>
      <t>Mazama nana</t>
    </r>
    <r>
      <rPr>
        <sz val="11"/>
        <rFont val="Calibri"/>
        <family val="2"/>
      </rPr>
      <t xml:space="preserve"> e</t>
    </r>
    <r>
      <rPr>
        <i/>
        <sz val="11"/>
        <rFont val="Calibri"/>
        <family val="2"/>
      </rPr>
      <t xml:space="preserve"> M. bororo</t>
    </r>
  </si>
  <si>
    <r>
      <t xml:space="preserve">Indicar as áreas de possíveis </t>
    </r>
    <r>
      <rPr>
        <sz val="11"/>
        <rFont val="Calibri"/>
        <family val="2"/>
      </rPr>
      <t xml:space="preserve">conexões entre fragmentos florestais na área de distribuição de </t>
    </r>
    <r>
      <rPr>
        <i/>
        <sz val="11"/>
        <rFont val="Calibri"/>
        <family val="2"/>
      </rPr>
      <t>Mazama nana</t>
    </r>
  </si>
  <si>
    <t>mapa elaborado</t>
  </si>
  <si>
    <t>Marcio (NUPECCE)</t>
  </si>
  <si>
    <t>Sugiro estabelecer projetos em áreas selecionadas, um ou dois, para exercitar a estratégia, usando o exemplo do mico leão preto. (Walfrido)</t>
  </si>
  <si>
    <t>Talvez já contemplada nas açoes  2.7, 2.8, 2.11 (Mukira)</t>
  </si>
  <si>
    <r>
      <t xml:space="preserve">Fazer gestão sobre </t>
    </r>
    <r>
      <rPr>
        <sz val="11"/>
        <rFont val="Calibri"/>
        <family val="2"/>
      </rPr>
      <t>a implementação das UCs já existentes na área de ocorrência de</t>
    </r>
    <r>
      <rPr>
        <i/>
        <sz val="11"/>
        <rFont val="Calibri"/>
        <family val="2"/>
      </rPr>
      <t xml:space="preserve"> M. nana </t>
    </r>
    <r>
      <rPr>
        <sz val="11"/>
        <rFont val="Calibri"/>
        <family val="2"/>
      </rPr>
      <t>e</t>
    </r>
    <r>
      <rPr>
        <i/>
        <sz val="11"/>
        <rFont val="Calibri"/>
        <family val="2"/>
      </rPr>
      <t xml:space="preserve"> M. Bororo</t>
    </r>
  </si>
  <si>
    <t>ICMBio, IAP, Fernanda, FATMA, SEMA</t>
  </si>
  <si>
    <t>Realizar programas de educação ambiental nas áreas de influência das UC que abrigam as espécies de cervídeos ameaçadas. S38</t>
  </si>
  <si>
    <t>inserida na ação 2.17</t>
  </si>
  <si>
    <t>Número de populações monitoradas</t>
  </si>
  <si>
    <t>dez/2014(contínuo)</t>
  </si>
  <si>
    <t>José Mauricio Barbanti Duarte ( NUPECCE/UNESP-Jaboticabal), instituições de pesquisa, pesquisadores, ONGs, agências de fomento, ICMBio, DILIC/IBAMA.</t>
  </si>
  <si>
    <t>Instituições de pesquisas, pesquisadores, ICMBio, IBAMA</t>
  </si>
  <si>
    <r>
      <t xml:space="preserve">Mapa com a distribuição geográfica de </t>
    </r>
    <r>
      <rPr>
        <i/>
        <sz val="10"/>
        <rFont val="Arial"/>
        <family val="2"/>
      </rPr>
      <t>Blastocerus</t>
    </r>
    <r>
      <rPr>
        <sz val="11"/>
        <color theme="1"/>
        <rFont val="Calibri"/>
        <family val="2"/>
        <scheme val="minor"/>
      </rPr>
      <t xml:space="preserve"> no Brasil, consolidado</t>
    </r>
  </si>
  <si>
    <t>Porcentagem de populações monitoradas</t>
  </si>
  <si>
    <t>Dez/2014(contínuo)</t>
  </si>
  <si>
    <t>ONGs, instituições de pesquisa, pesquisadores, agências de fomento</t>
  </si>
  <si>
    <t>instituições de pesquisa, pesquisadores, agências de fomento</t>
  </si>
  <si>
    <t>ICMBio, IBAMA, OEMAs, CESP, ONGs, instituições de pesquisa, instituições mantenedoras</t>
  </si>
  <si>
    <t>José Mauricio Barbanti Duarte ( NUPECCE/UNESP-Jaboticabal), instituições de pesquisa, pesquisadores, Ongs, agências de fomento, ICMBio, DILIC/IBAMA.</t>
  </si>
  <si>
    <t>protocolo elaborado e divulgado</t>
  </si>
  <si>
    <t>porcentagem de exemplares de museus avaliados geneticamente</t>
  </si>
  <si>
    <t>Instituições de pesquisa, museus, pesquisadores, agencias de fomento</t>
  </si>
  <si>
    <t>ICMbio (SISBIO, DIBIO, DIREP, DIUSP), CETAS/IBAMA, DILIC/IBAMA, OEMAs, ONGs, instituições de pesquisa, pesquisadores, agências de fomento</t>
  </si>
  <si>
    <t>instituições de pesquisa, pesquisadores, agências de fomento, ICMbio, IBAMA</t>
  </si>
  <si>
    <r>
      <t xml:space="preserve">número de populações de </t>
    </r>
    <r>
      <rPr>
        <i/>
        <sz val="10"/>
        <rFont val="Arial"/>
        <family val="2"/>
      </rPr>
      <t>Ozotoceros</t>
    </r>
    <r>
      <rPr>
        <sz val="11"/>
        <color theme="1"/>
        <rFont val="Calibri"/>
        <family val="2"/>
        <scheme val="minor"/>
      </rPr>
      <t xml:space="preserve"> monitoradas</t>
    </r>
  </si>
  <si>
    <t>Dez/2014 (contínuo)</t>
  </si>
  <si>
    <t>Dez.2013 (contínuo)</t>
  </si>
  <si>
    <t>mapeamentos das áreas efetuado e medidas de controle e manejo sugeridas</t>
  </si>
  <si>
    <t>instituições de pesquisa, pesquisadores, agências de fomento, ICMbio, IBAMA, OEMAs</t>
  </si>
  <si>
    <t>Alexandre Vogliori NUPECCE/ UNESP-Jaboticabal</t>
  </si>
  <si>
    <t xml:space="preserve">ICMbio, CETAS/IBAMA, DILIC/IBAMA, OEMAs, ONGs, instituições de pesquisa, pesquisadores, agências de fomento, Liliani Tepolo, Walfrido  - Embrapa/Pantanal </t>
  </si>
  <si>
    <t>Ubiratan piozevan, Alexandre Vogliori, pesquisadores, ICMBio, IBAMA, MMA</t>
  </si>
  <si>
    <t>número de propriedades avaliadas e modelo de manejo de habiata sugerido</t>
  </si>
  <si>
    <t>ICMbio/DIBIO, IBAMA, DILIC/IBAMA, OEMAs, ONGs, instituições de pesquisa, pesquisadores, agências de fomento</t>
  </si>
  <si>
    <t>Foi realizado duas estimativas na região do Paraná (2002 e 2008); na Rebio do Guaporé será realizada em 2013; os cervos da bacia do Rio Paraná contam com plano de conservação elaborado em 2008; necessidade de atrelar esta ação a renovação da LO da Hidreletrica de Porto Primavera. já em andamento no Pantanal. No Araguai só falta recursos para efetivar os levantamentos, e deve incluir as várzeas do rio das mortes, no MT.</t>
  </si>
  <si>
    <t>Falta de recursos financeiros</t>
  </si>
  <si>
    <t>Faltam mais amostras do Araguaia, Guapore e Banhados dos Pachecos</t>
  </si>
  <si>
    <t>Dificuldade em conseguir mais amostras do Araguaia, Guapore e Banhados dos Pachecos</t>
  </si>
  <si>
    <t>José Mauricio Duarte Barbanti</t>
  </si>
  <si>
    <t>foi realizado no Banhado dos Pachecos</t>
  </si>
  <si>
    <t>Consta nos Planos de Manejo dos PE Rio do Peixe e Aguapeí; os cervos da bacia do Rio Paraná contam com plano de conservação elaborado em 2008; necessidade de atrelar esta ação a renovação da LO da UHE Engenheiro Sergio de Motta (Porto Primavera)</t>
  </si>
  <si>
    <t>Plenária</t>
  </si>
  <si>
    <t>Está em desenvolvimento no NUPECCE, o protocolo para célula 2n já existe</t>
  </si>
  <si>
    <t>recursos, necessidade de protocolo espécie-específicos, numero de animais em cativeiro para desenvolvimento desse tipo de pesquisa</t>
  </si>
  <si>
    <t>Eveline e José Mauricio Duarte Barbanti</t>
  </si>
  <si>
    <t>Foi identificado as áreas de várzeas dos Rios Jacaré Pepira e Jacare-Guaçu em SP, sendo formalizado o pedido para criação de UC nessas áreas</t>
  </si>
  <si>
    <t>Já foi realizado projeto na Rebio Guaporé constatando os impactos dos bubalinos sobre a população dos cervos; realizado estudo sobre as ameaças a população de cervos na região do PN de Ilha Grande e entorno; mapeamento das áreas com dreno na região a jusante a UHE Engenheiro Sergio Motta</t>
  </si>
  <si>
    <t>relatorio que será publicado na BioBrasil; publicação Liliani;</t>
  </si>
  <si>
    <t>existe a informação mas não foi elaborado o protocolo</t>
  </si>
  <si>
    <r>
      <t>não é relevante no momento; já existe a IN 179</t>
    </r>
    <r>
      <rPr>
        <sz val="11"/>
        <rFont val="Calibri"/>
        <family val="2"/>
      </rPr>
      <t>/2008</t>
    </r>
    <r>
      <rPr>
        <sz val="11"/>
        <color theme="1"/>
        <rFont val="Calibri"/>
        <family val="2"/>
        <scheme val="minor"/>
      </rPr>
      <t xml:space="preserve"> sobre soltura. A ação será excluída</t>
    </r>
  </si>
  <si>
    <t xml:space="preserve">Foi realizado estudo em EE Santa Barbara </t>
  </si>
  <si>
    <t>falta de articulação com pesquisadores que estejam trabalhando nessas áreas</t>
  </si>
  <si>
    <t>incorporada na 3.9</t>
  </si>
  <si>
    <t>incorporada na 3.10 e 3.11</t>
  </si>
  <si>
    <t>levantamento pontuais no Pantanal</t>
  </si>
  <si>
    <t>recursos financeiros e pessoais</t>
  </si>
  <si>
    <t>Vários trabalhos feitos na população do Pantanal</t>
  </si>
  <si>
    <t>Pantanal - projeto com epidemologia de campeiro</t>
  </si>
  <si>
    <t>está sendo feito (tese do Marcio NUPECCE)</t>
  </si>
  <si>
    <t>Marcio</t>
  </si>
  <si>
    <t>está sendo feito para M. nana (tese do Marcio NUPECCE)</t>
  </si>
  <si>
    <t>o material está sendo coletado para M. nana</t>
  </si>
  <si>
    <t>Dificuldade em conseguir amostras</t>
  </si>
  <si>
    <t>tese do Alexandre (M. nana e M. bororo)</t>
  </si>
  <si>
    <t>dificuldade de estudos com espécies florestais</t>
  </si>
  <si>
    <t>Metodologia publicada</t>
  </si>
  <si>
    <t>iniciado no NUPECCE (tese doutorado)</t>
  </si>
  <si>
    <t>publicação de 2009, relatorio tecnico e está sendo feito busca e contatos em museus; mapa publicado no livro mamiferos do Brasil 2010</t>
  </si>
  <si>
    <t>dificuldade de acesso aos materiais de coleções, imprecisão das informações de origem desses materiais</t>
  </si>
  <si>
    <t>falta de articulação com os especialistas</t>
  </si>
  <si>
    <t>planária</t>
  </si>
  <si>
    <t>publicações e relatorios</t>
  </si>
  <si>
    <t>Walfrido, Liliani, Andre</t>
  </si>
  <si>
    <t>Liliani, Walfrido, Andre</t>
  </si>
  <si>
    <t>As áreas que faltam são o Araguaia, , o xingu, rio das mortes e a porção mato-grossense das várzeas do rio Guaporé. (Walfrido)</t>
  </si>
  <si>
    <t>diagnostico dos problemas de mortalidade</t>
  </si>
  <si>
    <t>Guaporé e Pantanal estão se tornando problema. OS bufalos estão disseminando no Pantanal e todas as regiões, com pelo menos 6 populaçoes asselvajadas já mapeadas  (Walfrido)</t>
  </si>
  <si>
    <r>
      <rPr>
        <sz val="11"/>
        <rFont val="Calibri"/>
        <family val="2"/>
      </rPr>
      <t xml:space="preserve">Elaborar e executar projeto para refinar a área de distribuição original  e atual de </t>
    </r>
    <r>
      <rPr>
        <i/>
        <sz val="10"/>
        <rFont val="Arial"/>
        <family val="2"/>
      </rPr>
      <t xml:space="preserve">Ozotoceros bezoarticus </t>
    </r>
    <r>
      <rPr>
        <sz val="11"/>
        <rFont val="Calibri"/>
        <family val="2"/>
      </rPr>
      <t>com base em estudos genéticos de exemplares depositados em Museus</t>
    </r>
    <r>
      <rPr>
        <sz val="11"/>
        <color indexed="10"/>
        <rFont val="Calibri"/>
        <family val="2"/>
      </rPr>
      <t xml:space="preserve"> e coletas em vida livre.</t>
    </r>
  </si>
  <si>
    <t>mapa de distribuição das populações</t>
  </si>
  <si>
    <t>Para quê???? (Walfrido)</t>
  </si>
  <si>
    <t>Campos de Humaitá, em Rondonia. É a distribuição mais a oeste conhecida! (Walfrido)</t>
  </si>
  <si>
    <r>
      <t>Realizar estimativas periodicas das populações de</t>
    </r>
    <r>
      <rPr>
        <i/>
        <sz val="11"/>
        <color indexed="10"/>
        <rFont val="Calibri"/>
        <family val="2"/>
      </rPr>
      <t xml:space="preserve"> Ozotoceros bezoarticus </t>
    </r>
    <r>
      <rPr>
        <sz val="11"/>
        <color indexed="10"/>
        <rFont val="Calibri"/>
        <family val="2"/>
      </rPr>
      <t>do Pantanal, PN Emas e Rio das Mortes/Araguaia para conhecimento do tamanho e das tendencias populacionais.</t>
    </r>
  </si>
  <si>
    <t>Já sendo feito no Pantanal inteiro, desde 2001. Preciamos reestabelecer os levantamentos periódicos, por eexemplo a cada 3 anos. (Walfrido)</t>
  </si>
  <si>
    <t>no Pantanal isso já esta bem estabelecido e os estudos conitnuam, (Walfrido)</t>
  </si>
  <si>
    <t>Já sendo conduzido no Pantanal desde 2009 (Walfrido)</t>
  </si>
  <si>
    <r>
      <t xml:space="preserve">Conhecer aspectos básicos da ecologia como, área de vida, período de atividade, uso do habitat, dieta e estrutura social em  </t>
    </r>
    <r>
      <rPr>
        <i/>
        <sz val="10"/>
        <color indexed="10"/>
        <rFont val="Arial"/>
        <family val="2"/>
      </rPr>
      <t xml:space="preserve">Mazama nana </t>
    </r>
    <r>
      <rPr>
        <sz val="11"/>
        <color indexed="10"/>
        <rFont val="Calibri"/>
        <family val="2"/>
      </rPr>
      <t xml:space="preserve">e </t>
    </r>
    <r>
      <rPr>
        <i/>
        <sz val="10"/>
        <color indexed="10"/>
        <rFont val="Arial"/>
        <family val="2"/>
      </rPr>
      <t>M. bororo.</t>
    </r>
  </si>
  <si>
    <t>Juliana Quadros (UFPR/Litoral)</t>
  </si>
  <si>
    <t>Suzana Gonzalez</t>
  </si>
  <si>
    <t>Já existe uma boa base de dados, e um mapeamento sendo elaborado. (Walfrido, André e Liliani )</t>
  </si>
  <si>
    <t>Publicação de normativa oficializando o programa</t>
  </si>
  <si>
    <t>DBFLO/IBAMA, ICMBio, MMA</t>
  </si>
  <si>
    <t>Publicação de normativa oficializando o instrumento "Acordo de Manejo"</t>
  </si>
  <si>
    <t xml:space="preserve">DBFLO/IBAMA, ICMBio, MMA </t>
  </si>
  <si>
    <t>quantitativo de recursos oferecidos</t>
  </si>
  <si>
    <t>Agências de fomento públicas e privadas, ONGs, MP, MMA, ICMBio, IBAMA</t>
  </si>
  <si>
    <t xml:space="preserve">número de mecanismos criados </t>
  </si>
  <si>
    <t xml:space="preserve">ICMBio, DBFLO/IBAMA, MMA </t>
  </si>
  <si>
    <t>Rede estabelecida (porcentagem de amostras avaliadas)</t>
  </si>
  <si>
    <t>Mauricio Barbante NUPECCE/UNESP-Jaboticabal</t>
  </si>
  <si>
    <t>Instituições mantenedoras, CETAS/IBAMA, instituições de pesquisa, pesquisadores, ICMBio</t>
  </si>
  <si>
    <t>porcentagem de técnicos e tratadores capacitados</t>
  </si>
  <si>
    <t xml:space="preserve">Instituições mantenedoras, Ibama, ICMBio, </t>
  </si>
  <si>
    <t>porcentagem de animais cativos registrados</t>
  </si>
  <si>
    <t>Instituições mantenedoras, Ibama, ICMBio.</t>
  </si>
  <si>
    <t>porcentagem de animais cativos, por espécie, registrados</t>
  </si>
  <si>
    <t>Instituições mantenedoras, Ibama, ICMBio, SZB.</t>
  </si>
  <si>
    <t>programa de conservação em cativeiro elaborado, por espécie</t>
  </si>
  <si>
    <t>12/2012 (contínuo)</t>
  </si>
  <si>
    <t>Instituições mantenedoras, IBAMA, icmbio, SZB</t>
  </si>
  <si>
    <t xml:space="preserve">Porcentagem da demanda necessária de instituições mantenedoras, para cada programa, atendida  </t>
  </si>
  <si>
    <t>IBAMA, ICMBIO, instituições mantenedores, SZB</t>
  </si>
  <si>
    <t>O Programa de Cativeiro ofcial (ICMBio) foi oficalizado pela IN22/2012 e o Programa dos cervideos será elaborado nessa oficina. Publicação em portaria deverá sair no inicio de 2013</t>
  </si>
  <si>
    <t>Dificuldade de regularização das instituiçoes participantes (AM) frente ao órgão licenciador, devido as mudanças causadas pela LC-140.</t>
  </si>
  <si>
    <t>Existiram várias Normativas de Acordo de Manjeo (IN   IBAMA, IN-07/2007 - ICMBio) e agora a IN-22/2012 - ICMbio), que regulamenta a figura de signatários dos Programas de Cativeiro.</t>
  </si>
  <si>
    <t>Falta a elaboração para oficialização (portaria) do Programa de Cativeiro específico para os cervideos</t>
  </si>
  <si>
    <t>Esta sendo articulado junto ao MMA um edital específico para fomento dos Programas de Cativeiro oficiais do ICMBio</t>
  </si>
  <si>
    <r>
      <t xml:space="preserve">Não é mais cobrado CTF e licença de transporte; </t>
    </r>
    <r>
      <rPr>
        <sz val="11"/>
        <color indexed="10"/>
        <rFont val="Calibri"/>
        <family val="2"/>
      </rPr>
      <t>verificar se o CTE será cobrado</t>
    </r>
  </si>
  <si>
    <t>esta sendo efetuada de forma oportunista, mas com o Programa deverá ser padronizada e sistematizada.</t>
  </si>
  <si>
    <t>Ação ainda não iniciada de forma sistemática</t>
  </si>
  <si>
    <t>Alta rotatividade dos técnicos e tratadores e recursos financeiros</t>
  </si>
  <si>
    <t>O Livro de Registro Genealógico do cervo-do-pantanal existe e sta sendo anualmente atualizado</t>
  </si>
  <si>
    <t>livro de registro genealogico elaborado</t>
  </si>
  <si>
    <t>Difculdade na atualização devido a falta de retorno das informações por algamas instituições que mantem a espécie.</t>
  </si>
  <si>
    <t>Eveline</t>
  </si>
  <si>
    <t>Já existe os protocolos de manejo para a espécie.</t>
  </si>
  <si>
    <t>protocolo publicado</t>
  </si>
  <si>
    <t>A revisão dos protocolos será uma das atividades do Programa de Cativeiro ofcial (ação 4.1)</t>
  </si>
  <si>
    <t>registro preliminar dos planteis</t>
  </si>
  <si>
    <t>Espécies ainda pouco representadas em cativeiro. Esta ação será uma das atividades do Programa de Cativeiro ofcial (ação 4.1)</t>
  </si>
  <si>
    <t>Será avalida nessa oficina a necessidades dos Programas de Cativeiros para todas as esécies de cervideos</t>
  </si>
  <si>
    <t>Programa de Cativeiro dos cervideos brasileiros, incluindo as esécies:  Ozotoceros bezoarticus, Mazama nana, Mazama bororo e Odocoileus virginianus</t>
  </si>
  <si>
    <t>Dificuldade da intregração dos zoológicos ao PAN</t>
  </si>
  <si>
    <t>alguns planteis foram identificados mas não de forma sistematica</t>
  </si>
  <si>
    <t>Esta ação será uma das atividades do Programa de Cativeiro ofcial (ação 4.1)</t>
  </si>
  <si>
    <t>algumas instituições foram identificadas mas não de forma sistematica</t>
  </si>
  <si>
    <t xml:space="preserve">5 Instituições indicadas </t>
  </si>
  <si>
    <t>CENAP</t>
  </si>
  <si>
    <t xml:space="preserve">ação inserida na ação 4.1 </t>
  </si>
  <si>
    <t>Deverá ser contemplado dentro do Programa de Cativeiro (Ação 4.1)</t>
  </si>
  <si>
    <t>Elaborar propostas para criação de Unidades de Conservação publicas ou privadas para conservação de Blastocerus, na região do rio Pardo e Anhandui, Foz do Iguatemi, várzeas e remanescentes do curso inferior do Rio Verde e área adjacente pertencente a Fibria.</t>
  </si>
  <si>
    <t>proposta elaborada</t>
  </si>
  <si>
    <t>Barbanti, Walfrido, João Henrique</t>
  </si>
  <si>
    <t>Inserida no novo texto da Ação 2.1</t>
  </si>
  <si>
    <t xml:space="preserve">1.1 .Fazer gestão sobre instituições de fomento, públicas e privadas, para financiar as ações indicadas nesse PAN. </t>
  </si>
  <si>
    <t>1.2. Criar um Centro Especializado no ICMBio para atuação com o grupo dos cervídeos (ou ungulados).</t>
  </si>
  <si>
    <t>1.3. Criar um grupo assessor consultivo (“Comitê para Conservação e Manejo dos Cervídeos Brasileiros”) para subsidiar o ICMBio em questões relativas a conservação e manejo dos cervídeos brasileiros</t>
  </si>
  <si>
    <t xml:space="preserve">1.4. Centralizar as emissão de autorização de pesquisas (captura de espécimes e coleta de material biológico) no ICMBio (SISBIO). </t>
  </si>
  <si>
    <t>1.5. Elaborar um protocolo mínimo para avaliação de impactos e monitoramento dos empreendimentos/atividades, nas áreas de ocorrência de cervídeos, especialmente os ameaçados de extinção, e incorporar nos processo de licenciamento (TRs e PBAs).</t>
  </si>
  <si>
    <t>1.7. Implantar uma rede de banco de germoplasma para o grupo dos cervídeos</t>
  </si>
  <si>
    <r>
      <t xml:space="preserve">1.9. Avaliar a inclusão das espécies </t>
    </r>
    <r>
      <rPr>
        <i/>
        <sz val="11"/>
        <rFont val="Calibri"/>
        <family val="2"/>
      </rPr>
      <t>Ozotoceros bezoarticus bezoarticus,</t>
    </r>
    <r>
      <rPr>
        <sz val="11"/>
        <color theme="1"/>
        <rFont val="Calibri"/>
        <family val="2"/>
        <scheme val="minor"/>
      </rPr>
      <t xml:space="preserve"> </t>
    </r>
    <r>
      <rPr>
        <i/>
        <sz val="11"/>
        <rFont val="Calibri"/>
        <family val="2"/>
      </rPr>
      <t xml:space="preserve">Mazama bororo </t>
    </r>
    <r>
      <rPr>
        <sz val="11"/>
        <color theme="1"/>
        <rFont val="Calibri"/>
        <family val="2"/>
        <scheme val="minor"/>
      </rPr>
      <t xml:space="preserve">e </t>
    </r>
    <r>
      <rPr>
        <i/>
        <sz val="11"/>
        <rFont val="Calibri"/>
        <family val="2"/>
      </rPr>
      <t>Odocoileus virginianus</t>
    </r>
    <r>
      <rPr>
        <sz val="11"/>
        <color theme="1"/>
        <rFont val="Calibri"/>
        <family val="2"/>
        <scheme val="minor"/>
      </rPr>
      <t xml:space="preserve"> na lista nacional de espécies brasileiras ameaçadas de extinção, e nas listas regionais pertinentes.</t>
    </r>
  </si>
  <si>
    <t>2.1. Combater a presença de animais domésticos (ungulados e cães) soltos dentro de Unidades de Conservação com presença de cervídeos.</t>
  </si>
  <si>
    <t>2.2. Efetuar o controle populacional (cães) e sanitário (ungulados) no entorno das UCs.</t>
  </si>
  <si>
    <t xml:space="preserve">2.5. Implementar os Parques Estaduais do Rio do Peixe e do Rio Aguapeí (fiscalização, infra-instrutora, etc.) </t>
  </si>
  <si>
    <t>2.6. Implantar corredor de fauna para conexão entre o Parque Estadual das Várzeas do Rio Ivinhema e o Parque Nacional de Ilha Grande.</t>
  </si>
  <si>
    <t xml:space="preserve">2.8. Retirar os ungulados domésticos das UCs, especialmente da Bacia do Rio Paraná e Guaporé. </t>
  </si>
  <si>
    <t xml:space="preserve">3.7. Elaborar e executar projetos para avaliar os fatores impactantes sobre as populações de cervo-do-pantanal, como dos bubalinos na Bacia do Rio Guaporé, caça na bacia do Araguaia e Paraná e Sanidade no Pantanal,  estabelecendo medidas para seu controle e mitigação </t>
  </si>
  <si>
    <t>3.8. Elaborar protocolo de reintrodução para o cervo-do-pantanal.</t>
  </si>
  <si>
    <r>
      <t xml:space="preserve">3.9. Elaborar e executar projeto para definir a área de distribuição original de </t>
    </r>
    <r>
      <rPr>
        <i/>
        <sz val="10"/>
        <rFont val="Arial"/>
        <family val="2"/>
      </rPr>
      <t>Ozotoceros bezoarticus bezoarticus</t>
    </r>
    <r>
      <rPr>
        <sz val="11"/>
        <color theme="1"/>
        <rFont val="Calibri"/>
        <family val="2"/>
        <scheme val="minor"/>
      </rPr>
      <t xml:space="preserve"> com base em estudos genéticos de exemplares depositados em Museus.</t>
    </r>
  </si>
  <si>
    <r>
      <t xml:space="preserve">3.13. Realizar estimativas periódicas em três populações de </t>
    </r>
    <r>
      <rPr>
        <i/>
        <sz val="10"/>
        <rFont val="Arial"/>
        <family val="2"/>
      </rPr>
      <t xml:space="preserve">Ozotoceros bezoarticus </t>
    </r>
    <r>
      <rPr>
        <sz val="11"/>
        <color theme="1"/>
        <rFont val="Calibri"/>
        <family val="2"/>
        <scheme val="minor"/>
      </rPr>
      <t>para conhecimento da dinâmica populacional.</t>
    </r>
  </si>
  <si>
    <r>
      <t>3.15. Aumentar o conhecimento de aspectos básicos da ecologia</t>
    </r>
    <r>
      <rPr>
        <i/>
        <sz val="10"/>
        <rFont val="Arial"/>
        <family val="2"/>
      </rPr>
      <t xml:space="preserve">, </t>
    </r>
    <r>
      <rPr>
        <sz val="11"/>
        <color theme="1"/>
        <rFont val="Calibri"/>
        <family val="2"/>
        <scheme val="minor"/>
      </rPr>
      <t xml:space="preserve">como área de vida, uso do habitat, dieta e estrutura social em três populações de </t>
    </r>
    <r>
      <rPr>
        <i/>
        <sz val="10"/>
        <rFont val="Arial"/>
        <family val="2"/>
      </rPr>
      <t>Ozotoceros bezoarticus</t>
    </r>
    <r>
      <rPr>
        <sz val="11"/>
        <color theme="1"/>
        <rFont val="Calibri"/>
        <family val="2"/>
        <scheme val="minor"/>
      </rPr>
      <t>.</t>
    </r>
  </si>
  <si>
    <r>
      <t xml:space="preserve">3.20. Conhecer aspectos básicos da ecologia como, área de vida, período de atividade, uso do habitat, dieta e estrutura social em  duas populações de </t>
    </r>
    <r>
      <rPr>
        <i/>
        <sz val="10"/>
        <rFont val="Arial"/>
        <family val="2"/>
      </rPr>
      <t xml:space="preserve">Mazama nana </t>
    </r>
    <r>
      <rPr>
        <sz val="11"/>
        <color theme="1"/>
        <rFont val="Calibri"/>
        <family val="2"/>
        <scheme val="minor"/>
      </rPr>
      <t xml:space="preserve">e duas de </t>
    </r>
    <r>
      <rPr>
        <i/>
        <sz val="10"/>
        <rFont val="Arial"/>
        <family val="2"/>
      </rPr>
      <t>M. bororo.</t>
    </r>
  </si>
  <si>
    <r>
      <t xml:space="preserve">3.21. Desenvolvimento de metodologia para estimativas populacionais e de abundância para </t>
    </r>
    <r>
      <rPr>
        <i/>
        <sz val="10"/>
        <rFont val="Arial"/>
        <family val="2"/>
      </rPr>
      <t xml:space="preserve">Mazama nana </t>
    </r>
    <r>
      <rPr>
        <sz val="11"/>
        <color theme="1"/>
        <rFont val="Calibri"/>
        <family val="2"/>
        <scheme val="minor"/>
      </rPr>
      <t>e</t>
    </r>
    <r>
      <rPr>
        <i/>
        <sz val="10"/>
        <rFont val="Arial"/>
        <family val="2"/>
      </rPr>
      <t xml:space="preserve"> M. bororo.</t>
    </r>
  </si>
  <si>
    <t>3.25. Elaborar e divulgar protocolos de captura, contenção, colheita, armazenamento e envio de material biológico de cervídeos.</t>
  </si>
  <si>
    <t>4.2. Regulamentar a figura dos signatário do Plano de Conservação em cativeiro de cervídeos (Acordo de Manejo).</t>
  </si>
  <si>
    <t>4.3. Criar uma linha de fomento para financiamento de recintos e estruturas de manejo paro os participantes dos Programas de Conservação em Cativeiro de cervídeos, especialmente para criadouros científicos com fins de conservação.</t>
  </si>
  <si>
    <t>4.4. Criar mecanismos de incentivo para implantação e manutenção de instituições signatárias aos Programas de Conservação em cativeiro de Cervídeos (ex: isenção de percentual da taxa de cadastro técnico federal, selo de conservação, isenção da taxa de licença de transporte).</t>
  </si>
  <si>
    <t>4.6. Elaborar e realizar curso para treinamento de técnicos e tratadores para o manejo de cervídeos em cativeiro, especialmente do cervo-do-pantanal.</t>
  </si>
  <si>
    <t>4.7. Ampliar o Livro de Registro Genealógico para todos os cervos-do-pantanal mantidos em cativeiro no Brasil</t>
  </si>
  <si>
    <t xml:space="preserve">1.6. Fazer gestão sobre as agencias licenciadoras para incluir a responsabilidade do empreendedor sobre o manejo e conservação ("in situ"e "ex situ") das populações impactadas de cervídeos, especialmente de Mazama nana e M. bororo, além das áreas onde existam populações reduzidas de Ozotoceros bezoarticus e de Blastocerus dichotomus, como condicionante do processo de licenciamento de  empreendimentos (Usinas hidrelétricas, hidrovias, rodovias e assentamentos, por exemplo), assegurando que sejam contempladas medidas compensatórias e mitigadoras que garantam a conservação dessas populações a longo prazo. </t>
  </si>
  <si>
    <t xml:space="preserve">Fazer gestão sobre as agencias licenciadoras para incluir a responsabilidade do empreendedor sobre o manejo e conservação ("in situ"e "ex situ") das populações impactadas de cervídeos, especialmente de Mazama nana e M. bororo, além das áreas onde existam populações reduzidas de Ozotoceros bezoarticus e de Blastocerus dichotomus, como condicionante do processo de licenciamento de  empreendimentos (Usinas hidrelétricas, hidrovias, rodovias e assentamentos, por exemplo), assegurando que sejam contempladas medidas compensatórias e mitigadoras que garantam a conservação dessas populações e seus habitats a longo prazo. </t>
  </si>
  <si>
    <r>
      <t xml:space="preserve">1.8. Assegurar a continuidade do programa de reintrodução de </t>
    </r>
    <r>
      <rPr>
        <i/>
        <sz val="11"/>
        <color theme="1"/>
        <rFont val="Calibri"/>
        <family val="2"/>
      </rPr>
      <t>Blastocerus dichotomus</t>
    </r>
    <r>
      <rPr>
        <sz val="11"/>
        <color theme="1"/>
        <rFont val="Calibri"/>
        <family val="2"/>
      </rPr>
      <t xml:space="preserve"> na várzea do Rio Mogi Guaçú.</t>
    </r>
  </si>
  <si>
    <r>
      <t>2.3. Desenvolver e executar estratégias para o manejo de paisagens no entorno de</t>
    </r>
    <r>
      <rPr>
        <sz val="11"/>
        <color theme="1"/>
        <rFont val="Calibri"/>
        <family val="2"/>
        <scheme val="minor"/>
      </rPr>
      <t xml:space="preserve"> cinco U</t>
    </r>
    <r>
      <rPr>
        <sz val="11"/>
        <color theme="1"/>
        <rFont val="Calibri"/>
        <family val="2"/>
      </rPr>
      <t>Cs, visando a conservação das populações de cervídeos</t>
    </r>
  </si>
  <si>
    <r>
      <rPr>
        <sz val="11"/>
        <color theme="1"/>
        <rFont val="Calibri"/>
        <family val="2"/>
        <scheme val="minor"/>
      </rPr>
      <t>Desenvolver estratégias para o manejo de paisagens no entorno de U</t>
    </r>
    <r>
      <rPr>
        <sz val="11"/>
        <color theme="1"/>
        <rFont val="Calibri"/>
        <family val="2"/>
        <scheme val="minor"/>
      </rPr>
      <t>C, visando a conservação das populações de cervídeos</t>
    </r>
  </si>
  <si>
    <r>
      <t xml:space="preserve">2.4. Fazer gestão para ampliar os limites das UCs (PE do Rio do Peixe, do Rio Aguapeí e EE de Jataí) para atender às necessidades ecológicas das populações remanescentes de </t>
    </r>
    <r>
      <rPr>
        <i/>
        <sz val="11"/>
        <color theme="1"/>
        <rFont val="Calibri"/>
        <family val="2"/>
      </rPr>
      <t>Blastocerus dichotomus</t>
    </r>
    <r>
      <rPr>
        <sz val="11"/>
        <color theme="1"/>
        <rFont val="Calibri"/>
        <family val="2"/>
      </rPr>
      <t xml:space="preserve"> do estado de São Paulo</t>
    </r>
  </si>
  <si>
    <t>2.7. Coibir a caça, prioritariamente nas áreas das populações remanescentes de Blastocerus da bacia do Rio Paraná (Parques Estaduais do Rio do Peixe, do Rio Aguapeí, e das Várzeas do Rio Ivinhema; Fazenda Cisalpina e Parque Nacional de Ilha Grande), Bacias dos Rios Araguaia, Tocantins e São Francisco (com ênfase no PARNA Grande Sertão Veredas).</t>
  </si>
  <si>
    <t>Solicitar a intensificação de ações de fiscalização para combater a caça, prioritariamente nas áreas das populações remanescentes de Blastocerus da bacia do Rio Paraná (Parques Estaduais do Rio do Peixe, do Rio Aguapeí, e das Várzeas do Rio Ivinhema; Fazenda Cisalpina e Parque Nacional de Ilha Grande), Bacias dos Rios Araguaia, Tocantins e São Francisco (com ênfase no PARNA Grande Sertão Veredas) e  nas regiões de ocorrência de populações relictuais de Ozotoceros b. bezoarticus e aprimorar o sistema de fiscalização das UCs na área de ocorrência de Mazama nana e M. bororo, visando o controle da caça e da presença de animais domésticos (cães e ungulados).</t>
  </si>
  <si>
    <r>
      <t xml:space="preserve">2.9. Coibir o represamento, drenagem e alteração de curso dos mananciais que venha afetar o habitat de </t>
    </r>
    <r>
      <rPr>
        <i/>
        <sz val="11"/>
        <color theme="1"/>
        <rFont val="Calibri"/>
        <family val="2"/>
      </rPr>
      <t xml:space="preserve">Blastocerus dichotomus </t>
    </r>
    <r>
      <rPr>
        <sz val="11"/>
        <color theme="1"/>
        <rFont val="Calibri"/>
        <family val="2"/>
      </rPr>
      <t>(várzeas), especialmente na bacia do Rio Paraná.</t>
    </r>
  </si>
  <si>
    <t>Gerar um documento técnico para subsidiar as decisões dos órgãos licenciadores quanto aos empreendimentos que resultem no represamento, drenagem e alteração de curso dos mananciais e que venha afetar o habitat de Blastocerus dichotomus (várzeas), especialmente na bacia do Rio Paraná.</t>
  </si>
  <si>
    <r>
      <t xml:space="preserve">2.10. Criar novas Unidades de Conservação, de cunho público e incentivar a criação de unidades de cunho privado (RPPN), em áreas de atual ocorrência de populações remanescentes de </t>
    </r>
    <r>
      <rPr>
        <i/>
        <sz val="11"/>
        <color theme="1"/>
        <rFont val="Calibri"/>
        <family val="2"/>
      </rPr>
      <t>Ozotoceros bezoarticus bezoarticus.</t>
    </r>
  </si>
  <si>
    <r>
      <rPr>
        <sz val="11"/>
        <color theme="1"/>
        <rFont val="Calibri"/>
        <family val="2"/>
        <scheme val="minor"/>
      </rPr>
      <t xml:space="preserve">Elaborar propostas para criação de novas Unidades de Conservação publicas ou privadas, em áreas de atual ocorrência de populações remanescentes de </t>
    </r>
    <r>
      <rPr>
        <i/>
        <sz val="11"/>
        <color theme="1"/>
        <rFont val="Calibri"/>
        <family val="2"/>
        <scheme val="minor"/>
      </rPr>
      <t>Ozotoceros bezoarticus bezoarticus.</t>
    </r>
  </si>
  <si>
    <r>
      <t xml:space="preserve">2.11. Intensificar a fiscalização para coibir a caça nas regiões de ocorrência de populações relictuais de </t>
    </r>
    <r>
      <rPr>
        <i/>
        <sz val="11"/>
        <color theme="1"/>
        <rFont val="Calibri"/>
        <family val="2"/>
      </rPr>
      <t>Ozotoceros bezoarticus</t>
    </r>
    <r>
      <rPr>
        <sz val="11"/>
        <color theme="1"/>
        <rFont val="Calibri"/>
        <family val="2"/>
      </rPr>
      <t>, frente à eminente extinção local.</t>
    </r>
  </si>
  <si>
    <t xml:space="preserve">2.12. Desenvolver programas de ecoturismo e/ou turismo rural nas propriedades privadas onde as espécies (B. dicohomus e O. bezoarticus) ocorrem. Por tratar-se de uma espécie de fácil observação, áreas onde a espécie é comumente observada poderiam ser utilizadas para a realização de “safaris fotográficos” associado ao repasse de informações de conservação e curiosidades sobre a espécie. </t>
  </si>
  <si>
    <r>
      <t xml:space="preserve">2.13. Criar ou ampliar UCs (públicas e privadas) para a proteção das populações remanescentes de </t>
    </r>
    <r>
      <rPr>
        <i/>
        <sz val="11"/>
        <color theme="1"/>
        <rFont val="Calibri"/>
        <family val="2"/>
      </rPr>
      <t>Mazama nana</t>
    </r>
    <r>
      <rPr>
        <sz val="11"/>
        <color theme="1"/>
        <rFont val="Calibri"/>
        <family val="2"/>
      </rPr>
      <t xml:space="preserve"> e</t>
    </r>
    <r>
      <rPr>
        <i/>
        <sz val="11"/>
        <color theme="1"/>
        <rFont val="Calibri"/>
        <family val="2"/>
      </rPr>
      <t xml:space="preserve"> M. bororo</t>
    </r>
  </si>
  <si>
    <r>
      <t xml:space="preserve">porcentagem da área com populações remanescentes de </t>
    </r>
    <r>
      <rPr>
        <i/>
        <sz val="11"/>
        <rFont val="Arial"/>
        <family val="2"/>
      </rPr>
      <t>M. nana</t>
    </r>
    <r>
      <rPr>
        <sz val="11"/>
        <color theme="1"/>
        <rFont val="Calibri"/>
        <family val="2"/>
        <scheme val="minor"/>
      </rPr>
      <t xml:space="preserve"> e </t>
    </r>
    <r>
      <rPr>
        <i/>
        <sz val="11"/>
        <rFont val="Arial"/>
        <family val="2"/>
      </rPr>
      <t>M. bororo</t>
    </r>
    <r>
      <rPr>
        <sz val="11"/>
        <color theme="1"/>
        <rFont val="Calibri"/>
        <family val="2"/>
        <scheme val="minor"/>
      </rPr>
      <t xml:space="preserve"> com UCs criadas</t>
    </r>
  </si>
  <si>
    <r>
      <t xml:space="preserve">2.14. Promover a conexão entre fragmentos florestais na área de distribuição de </t>
    </r>
    <r>
      <rPr>
        <i/>
        <sz val="11"/>
        <color theme="1"/>
        <rFont val="Calibri"/>
        <family val="2"/>
      </rPr>
      <t xml:space="preserve">Mazama nana </t>
    </r>
    <r>
      <rPr>
        <sz val="11"/>
        <color theme="1"/>
        <rFont val="Calibri"/>
        <family val="2"/>
      </rPr>
      <t>e</t>
    </r>
    <r>
      <rPr>
        <i/>
        <sz val="11"/>
        <color theme="1"/>
        <rFont val="Calibri"/>
        <family val="2"/>
      </rPr>
      <t xml:space="preserve"> M. bororo</t>
    </r>
  </si>
  <si>
    <r>
      <t xml:space="preserve">2.15. Aprimorar o sistema de fiscalização das UCs na área de ocorrência de </t>
    </r>
    <r>
      <rPr>
        <i/>
        <sz val="11"/>
        <color theme="1"/>
        <rFont val="Calibri"/>
        <family val="2"/>
      </rPr>
      <t xml:space="preserve">Mazama nana </t>
    </r>
    <r>
      <rPr>
        <sz val="11"/>
        <color theme="1"/>
        <rFont val="Calibri"/>
        <family val="2"/>
      </rPr>
      <t xml:space="preserve">e </t>
    </r>
    <r>
      <rPr>
        <i/>
        <sz val="11"/>
        <color theme="1"/>
        <rFont val="Calibri"/>
        <family val="2"/>
      </rPr>
      <t>M. bororo</t>
    </r>
    <r>
      <rPr>
        <sz val="11"/>
        <color theme="1"/>
        <rFont val="Calibri"/>
        <family val="2"/>
      </rPr>
      <t>, visando o controle da caça e da presença de animais domésticos (cães e ungulados).</t>
    </r>
  </si>
  <si>
    <r>
      <t>2.16. Implementar as UCs já existentes na área de ocorrência de</t>
    </r>
    <r>
      <rPr>
        <i/>
        <sz val="11"/>
        <color theme="1"/>
        <rFont val="Calibri"/>
        <family val="2"/>
      </rPr>
      <t xml:space="preserve"> M. nana </t>
    </r>
    <r>
      <rPr>
        <sz val="11"/>
        <color theme="1"/>
        <rFont val="Calibri"/>
        <family val="2"/>
      </rPr>
      <t>e</t>
    </r>
    <r>
      <rPr>
        <i/>
        <sz val="11"/>
        <color theme="1"/>
        <rFont val="Calibri"/>
        <family val="2"/>
      </rPr>
      <t xml:space="preserve"> M. Bororo</t>
    </r>
  </si>
  <si>
    <t>2.17. Realizar programas de educação ambiental junto a cinco comunidades que vivem no interior e/ou entorno das Ucs e dos remanescentes de Floresta Ombrófila Mista na área de ocorrencia de M. nana e M. bororo, com destaque especial para a questão do desmatamento, exploração ilegal do palmito, queimadas, presença de animais domésticos e caça.</t>
  </si>
  <si>
    <r>
      <t xml:space="preserve">2.18. Desenvolver e implantar seis programas de educação ambiental referentes a </t>
    </r>
    <r>
      <rPr>
        <i/>
        <sz val="11"/>
        <color theme="1"/>
        <rFont val="Calibri"/>
        <family val="2"/>
      </rPr>
      <t>B. dichotomus</t>
    </r>
    <r>
      <rPr>
        <sz val="11"/>
        <color theme="1"/>
        <rFont val="Calibri"/>
        <family val="2"/>
      </rPr>
      <t xml:space="preserve"> e </t>
    </r>
    <r>
      <rPr>
        <i/>
        <sz val="11"/>
        <color theme="1"/>
        <rFont val="Calibri"/>
        <family val="2"/>
      </rPr>
      <t xml:space="preserve">O. bezoarticus </t>
    </r>
    <r>
      <rPr>
        <sz val="11"/>
        <color theme="1"/>
        <rFont val="Calibri"/>
        <family val="2"/>
      </rPr>
      <t>(três áreas cada), onde existem populações ameaçadas.</t>
    </r>
  </si>
  <si>
    <r>
      <t xml:space="preserve">3.1.  Elaborar e executar projeto para conhecer a dinâmica de quatro populações de </t>
    </r>
    <r>
      <rPr>
        <i/>
        <sz val="11"/>
        <color theme="1"/>
        <rFont val="Calibri"/>
        <family val="2"/>
        <scheme val="minor"/>
      </rPr>
      <t>B. dichotomus</t>
    </r>
    <r>
      <rPr>
        <sz val="11"/>
        <color theme="1"/>
        <rFont val="Calibri"/>
        <family val="2"/>
        <scheme val="minor"/>
      </rPr>
      <t xml:space="preserve"> uma em cada região (Pantanal, Guaporé, Araguaia e Paraná), através da realização de estimativas populacionais periódicas</t>
    </r>
  </si>
  <si>
    <r>
      <t xml:space="preserve"> Estimar as populações de </t>
    </r>
    <r>
      <rPr>
        <i/>
        <sz val="11"/>
        <color indexed="10"/>
        <rFont val="Calibri"/>
        <family val="2"/>
        <scheme val="minor"/>
      </rPr>
      <t>B. dichotomus</t>
    </r>
    <r>
      <rPr>
        <sz val="11"/>
        <color indexed="10"/>
        <rFont val="Calibri"/>
        <family val="2"/>
        <scheme val="minor"/>
      </rPr>
      <t xml:space="preserve"> da bacia do Araguaia e do restante da população do Guaporé e analisar as tendência populacionais das Bacias do Pantanal, Guaporé, Araguaia e Paraná.</t>
    </r>
  </si>
  <si>
    <r>
      <t xml:space="preserve">3.2. Elaborar e executar projeto para determinar a estrutura genética das populações de </t>
    </r>
    <r>
      <rPr>
        <i/>
        <sz val="11"/>
        <color theme="1"/>
        <rFont val="Calibri"/>
        <family val="2"/>
        <scheme val="minor"/>
      </rPr>
      <t>Blastocerus dichotomus</t>
    </r>
    <r>
      <rPr>
        <sz val="11"/>
        <color theme="1"/>
        <rFont val="Calibri"/>
        <family val="2"/>
        <scheme val="minor"/>
      </rPr>
      <t>.</t>
    </r>
  </si>
  <si>
    <r>
      <t xml:space="preserve">3.3.  Elaborar e executar projeto para determinar a distribuição atual de </t>
    </r>
    <r>
      <rPr>
        <i/>
        <sz val="11"/>
        <color theme="1"/>
        <rFont val="Calibri"/>
        <family val="2"/>
        <scheme val="minor"/>
      </rPr>
      <t>Blastocerus dichotomus</t>
    </r>
    <r>
      <rPr>
        <sz val="11"/>
        <color theme="1"/>
        <rFont val="Calibri"/>
        <family val="2"/>
        <scheme val="minor"/>
      </rPr>
      <t xml:space="preserve"> no Brasil, especialmente com verificações  no Banhado dos Pachecos e na bacia do Rio Xingu</t>
    </r>
  </si>
  <si>
    <r>
      <t xml:space="preserve">Mapa com a distribuição geográfica de </t>
    </r>
    <r>
      <rPr>
        <i/>
        <sz val="11"/>
        <rFont val="Arial"/>
        <family val="2"/>
      </rPr>
      <t>Blastocerus</t>
    </r>
    <r>
      <rPr>
        <sz val="11"/>
        <color theme="1"/>
        <rFont val="Calibri"/>
        <family val="2"/>
        <scheme val="minor"/>
      </rPr>
      <t xml:space="preserve"> no Brasil, consolidado</t>
    </r>
  </si>
  <si>
    <r>
      <t xml:space="preserve">3.4.  Elaborar e executar projeto para monitoramento intensivo através de rádio-telemetria nas populações pequenas de </t>
    </r>
    <r>
      <rPr>
        <i/>
        <sz val="11"/>
        <color theme="1"/>
        <rFont val="Calibri"/>
        <family val="2"/>
        <scheme val="minor"/>
      </rPr>
      <t>B. Dichotomus</t>
    </r>
    <r>
      <rPr>
        <sz val="11"/>
        <color theme="1"/>
        <rFont val="Calibri"/>
        <family val="2"/>
        <scheme val="minor"/>
      </rPr>
      <t xml:space="preserve"> (Menores que 100 indivíduos): dos Parques Estaduais do Rio do Peixe, do Rio Aguapeí e da Fazenda Cisalpina. </t>
    </r>
  </si>
  <si>
    <r>
      <t xml:space="preserve">Monitoriamento contínuo e intensivo da mortalidade </t>
    </r>
    <r>
      <rPr>
        <sz val="11"/>
        <rFont val="Calibri"/>
        <family val="2"/>
        <scheme val="minor"/>
      </rPr>
      <t xml:space="preserve">nas populações pequenas de </t>
    </r>
    <r>
      <rPr>
        <i/>
        <sz val="11"/>
        <rFont val="Calibri"/>
        <family val="2"/>
        <scheme val="minor"/>
      </rPr>
      <t>B. Dichotomus</t>
    </r>
    <r>
      <rPr>
        <sz val="11"/>
        <rFont val="Calibri"/>
        <family val="2"/>
        <scheme val="minor"/>
      </rPr>
      <t xml:space="preserve"> (Menores que 100 indivíduos): dos Parques Estaduais do Rio do Peixe, do Rio Aguapeí, da Fazenda Cisalpina </t>
    </r>
    <r>
      <rPr>
        <sz val="11"/>
        <color indexed="10"/>
        <rFont val="Calibri"/>
        <family val="2"/>
        <scheme val="minor"/>
      </rPr>
      <t xml:space="preserve">e Banhado dos Pachecos. </t>
    </r>
  </si>
  <si>
    <r>
      <t>3.6. Elaborar e executar projeto para identificar novas áreas com potencial para projetos de reintrodução de Bl</t>
    </r>
    <r>
      <rPr>
        <i/>
        <sz val="11"/>
        <rFont val="Calibri"/>
        <family val="2"/>
        <scheme val="minor"/>
      </rPr>
      <t xml:space="preserve">astocerus dichotomus, </t>
    </r>
    <r>
      <rPr>
        <sz val="11"/>
        <color theme="1"/>
        <rFont val="Calibri"/>
        <family val="2"/>
        <scheme val="minor"/>
      </rPr>
      <t>especialmente na Bacia do Rio Paraná.</t>
    </r>
  </si>
  <si>
    <t xml:space="preserve">3.10. Elaborar e executar projeto para investigar a ocorrência de novas populações da sub espécie Ozotoceros bezoarticus bezoarticus ao longo de sua área de distribuição original, especialmente na Estação Ecológica de Santa Bárbara, SP; Serra do Ibitipoca, MG; Água Doce, SC; Vilhena, RO; e Banhado do Taim, RS. . </t>
  </si>
  <si>
    <t>Elaborar e executar projeto para investigar a ocorrência de populações de Ozotoceros bezoarticus ao longo de sua área de distribuição original, especialmente na EE de Santa Bárbara - SP; Serra do Ibitipoca, MG; Água Doce, SC; Vilhena, RO; PE da Serra de Santa Barbara, MT; Chapada dos Parecis, MT e Campos do Humaitá, RO, Ilha de Marajó</t>
  </si>
  <si>
    <r>
      <t xml:space="preserve">3.11. Elaborar e executar projeto para conhecer a atual situação da estrutura genética das populações naturais de </t>
    </r>
    <r>
      <rPr>
        <i/>
        <sz val="11"/>
        <color theme="1"/>
        <rFont val="Calibri"/>
        <family val="2"/>
        <scheme val="minor"/>
      </rPr>
      <t>Ozotoceros bezoarticus</t>
    </r>
  </si>
  <si>
    <r>
      <t xml:space="preserve">Porcentagem das populações de </t>
    </r>
    <r>
      <rPr>
        <i/>
        <sz val="11"/>
        <rFont val="Arial"/>
        <family val="2"/>
      </rPr>
      <t>Ozotoceros</t>
    </r>
    <r>
      <rPr>
        <sz val="11"/>
        <color theme="1"/>
        <rFont val="Calibri"/>
        <family val="2"/>
        <scheme val="minor"/>
      </rPr>
      <t xml:space="preserve"> avaliadas geneticamente.</t>
    </r>
  </si>
  <si>
    <r>
      <t xml:space="preserve">3.12.  Confirmar e estudar a população disjunta de </t>
    </r>
    <r>
      <rPr>
        <i/>
        <sz val="11"/>
        <color theme="1"/>
        <rFont val="Calibri"/>
        <family val="2"/>
        <scheme val="minor"/>
      </rPr>
      <t>Ozotoceros bezoarticus</t>
    </r>
    <r>
      <rPr>
        <sz val="11"/>
        <color theme="1"/>
        <rFont val="Calibri"/>
        <family val="2"/>
        <scheme val="minor"/>
      </rPr>
      <t xml:space="preserve"> da Ilha de Marajó.</t>
    </r>
  </si>
  <si>
    <r>
      <t xml:space="preserve">Ocorrência de </t>
    </r>
    <r>
      <rPr>
        <i/>
        <sz val="11"/>
        <rFont val="Arial"/>
        <family val="2"/>
      </rPr>
      <t>Ozotoceros</t>
    </r>
    <r>
      <rPr>
        <sz val="11"/>
        <color theme="1"/>
        <rFont val="Calibri"/>
        <family val="2"/>
        <scheme val="minor"/>
      </rPr>
      <t xml:space="preserve"> na Ilha de Marajó, definida e avaliada</t>
    </r>
  </si>
  <si>
    <r>
      <t>3.14. Efetuar um monitoramento intensivo em pelo menos três populações reduzidas (abaixo de 100 indivíduos) e isoladas de</t>
    </r>
    <r>
      <rPr>
        <i/>
        <sz val="11"/>
        <color theme="1"/>
        <rFont val="Calibri"/>
        <family val="2"/>
        <scheme val="minor"/>
      </rPr>
      <t xml:space="preserve"> Ozotocerus bezoarticus,</t>
    </r>
    <r>
      <rPr>
        <sz val="11"/>
        <color theme="1"/>
        <rFont val="Calibri"/>
        <family val="2"/>
        <scheme val="minor"/>
      </rPr>
      <t xml:space="preserve"> prioritariamente por rádio-telemetria (amostra representativa). </t>
    </r>
  </si>
  <si>
    <r>
      <t xml:space="preserve">número de populações de </t>
    </r>
    <r>
      <rPr>
        <i/>
        <sz val="11"/>
        <rFont val="Arial"/>
        <family val="2"/>
      </rPr>
      <t>Ozotoceros</t>
    </r>
    <r>
      <rPr>
        <sz val="11"/>
        <color theme="1"/>
        <rFont val="Calibri"/>
        <family val="2"/>
        <scheme val="minor"/>
      </rPr>
      <t xml:space="preserve"> monitoradas</t>
    </r>
  </si>
  <si>
    <r>
      <t>3.16. Efetuar um levantamento das doenças e outros aspectos sanitários que possam afetar populações remanescentes de</t>
    </r>
    <r>
      <rPr>
        <i/>
        <sz val="11"/>
        <color theme="1"/>
        <rFont val="Calibri"/>
        <family val="2"/>
        <scheme val="minor"/>
      </rPr>
      <t xml:space="preserve"> Ozotocerus bezoarticus</t>
    </r>
    <r>
      <rPr>
        <sz val="11"/>
        <color theme="1"/>
        <rFont val="Calibri"/>
        <family val="2"/>
        <scheme val="minor"/>
      </rPr>
      <t xml:space="preserve">, bem como mapear as áreas sujeitas a estas contaminações e estabelecer medidas de controle e manejo.  </t>
    </r>
  </si>
  <si>
    <r>
      <t>Efetuar um levantamento das doenças e outros aspectos sanitários que possam afetar populações de</t>
    </r>
    <r>
      <rPr>
        <i/>
        <sz val="11"/>
        <color indexed="10"/>
        <rFont val="Calibri"/>
        <family val="2"/>
        <scheme val="minor"/>
      </rPr>
      <t xml:space="preserve"> Ozotoceros bezoarticus</t>
    </r>
    <r>
      <rPr>
        <sz val="11"/>
        <color indexed="10"/>
        <rFont val="Calibri"/>
        <family val="2"/>
        <scheme val="minor"/>
      </rPr>
      <t xml:space="preserve">, bem como mapear as áreas sujeitas a estas contaminações e estabelecer medidas de controle e manejo.  </t>
    </r>
  </si>
  <si>
    <r>
      <t xml:space="preserve">3.17. Refinar as informações sobre as áreas de distribuição atual de </t>
    </r>
    <r>
      <rPr>
        <i/>
        <sz val="11"/>
        <color theme="1"/>
        <rFont val="Calibri"/>
        <family val="2"/>
        <scheme val="minor"/>
      </rPr>
      <t xml:space="preserve">Mazama nana </t>
    </r>
    <r>
      <rPr>
        <sz val="11"/>
        <color theme="1"/>
        <rFont val="Calibri"/>
        <family val="2"/>
        <scheme val="minor"/>
      </rPr>
      <t>e</t>
    </r>
    <r>
      <rPr>
        <i/>
        <sz val="11"/>
        <color theme="1"/>
        <rFont val="Calibri"/>
        <family val="2"/>
        <scheme val="minor"/>
      </rPr>
      <t xml:space="preserve"> M. bororo</t>
    </r>
    <r>
      <rPr>
        <sz val="11"/>
        <color theme="1"/>
        <rFont val="Calibri"/>
        <family val="2"/>
        <scheme val="minor"/>
      </rPr>
      <t xml:space="preserve"> no Brasil, especialmente com verificações em UCs.</t>
    </r>
  </si>
  <si>
    <r>
      <t xml:space="preserve">Mapa com a distribuição geográfica de </t>
    </r>
    <r>
      <rPr>
        <i/>
        <sz val="11"/>
        <rFont val="Arial"/>
        <family val="2"/>
      </rPr>
      <t xml:space="preserve">Mazama nana </t>
    </r>
    <r>
      <rPr>
        <sz val="11"/>
        <color theme="1"/>
        <rFont val="Calibri"/>
        <family val="2"/>
        <scheme val="minor"/>
      </rPr>
      <t>e</t>
    </r>
    <r>
      <rPr>
        <i/>
        <sz val="11"/>
        <rFont val="Arial"/>
        <family val="2"/>
      </rPr>
      <t xml:space="preserve"> M. bororo</t>
    </r>
    <r>
      <rPr>
        <sz val="11"/>
        <color theme="1"/>
        <rFont val="Calibri"/>
        <family val="2"/>
        <scheme val="minor"/>
      </rPr>
      <t xml:space="preserve"> no Brasil, consolidado</t>
    </r>
  </si>
  <si>
    <r>
      <t xml:space="preserve">3.18. Realizar estimativas periódicas em duas populações de </t>
    </r>
    <r>
      <rPr>
        <i/>
        <sz val="11"/>
        <color theme="1"/>
        <rFont val="Calibri"/>
        <family val="2"/>
        <scheme val="minor"/>
      </rPr>
      <t xml:space="preserve">Mazama nana </t>
    </r>
    <r>
      <rPr>
        <sz val="11"/>
        <color theme="1"/>
        <rFont val="Calibri"/>
        <family val="2"/>
        <scheme val="minor"/>
      </rPr>
      <t>e duas</t>
    </r>
    <r>
      <rPr>
        <sz val="11"/>
        <color indexed="10"/>
        <rFont val="Calibri"/>
        <family val="2"/>
        <scheme val="minor"/>
      </rPr>
      <t xml:space="preserve"> </t>
    </r>
    <r>
      <rPr>
        <sz val="11"/>
        <color theme="1"/>
        <rFont val="Calibri"/>
        <family val="2"/>
        <scheme val="minor"/>
      </rPr>
      <t xml:space="preserve">de </t>
    </r>
    <r>
      <rPr>
        <i/>
        <sz val="11"/>
        <color theme="1"/>
        <rFont val="Calibri"/>
        <family val="2"/>
        <scheme val="minor"/>
      </rPr>
      <t xml:space="preserve">M. bororo, </t>
    </r>
    <r>
      <rPr>
        <sz val="11"/>
        <color theme="1"/>
        <rFont val="Calibri"/>
        <family val="2"/>
        <scheme val="minor"/>
      </rPr>
      <t>a fim de se obter abundâncias populacionais e seu monitoramento.</t>
    </r>
  </si>
  <si>
    <r>
      <t xml:space="preserve">número de populações de </t>
    </r>
    <r>
      <rPr>
        <i/>
        <sz val="11"/>
        <rFont val="Arial"/>
        <family val="2"/>
      </rPr>
      <t xml:space="preserve">Mazama nana </t>
    </r>
    <r>
      <rPr>
        <sz val="11"/>
        <color theme="1"/>
        <rFont val="Calibri"/>
        <family val="2"/>
        <scheme val="minor"/>
      </rPr>
      <t>e</t>
    </r>
    <r>
      <rPr>
        <i/>
        <sz val="11"/>
        <rFont val="Arial"/>
        <family val="2"/>
      </rPr>
      <t xml:space="preserve"> M. bororo </t>
    </r>
    <r>
      <rPr>
        <sz val="11"/>
        <color theme="1"/>
        <rFont val="Calibri"/>
        <family val="2"/>
        <scheme val="minor"/>
      </rPr>
      <t xml:space="preserve"> monitoradas</t>
    </r>
  </si>
  <si>
    <r>
      <t xml:space="preserve">3.19. Avaliar a variabilidade genética das populações naturais de </t>
    </r>
    <r>
      <rPr>
        <i/>
        <sz val="11"/>
        <color theme="1"/>
        <rFont val="Calibri"/>
        <family val="2"/>
        <scheme val="minor"/>
      </rPr>
      <t>M. nana</t>
    </r>
    <r>
      <rPr>
        <sz val="11"/>
        <color theme="1"/>
        <rFont val="Calibri"/>
        <family val="2"/>
        <scheme val="minor"/>
      </rPr>
      <t xml:space="preserve"> e</t>
    </r>
    <r>
      <rPr>
        <i/>
        <sz val="11"/>
        <color theme="1"/>
        <rFont val="Calibri"/>
        <family val="2"/>
        <scheme val="minor"/>
      </rPr>
      <t xml:space="preserve"> M. bororo.</t>
    </r>
  </si>
  <si>
    <r>
      <t xml:space="preserve">Porcentagem das populações de </t>
    </r>
    <r>
      <rPr>
        <i/>
        <sz val="11"/>
        <rFont val="Arial"/>
        <family val="2"/>
      </rPr>
      <t xml:space="preserve">Mazama nana </t>
    </r>
    <r>
      <rPr>
        <sz val="11"/>
        <color theme="1"/>
        <rFont val="Calibri"/>
        <family val="2"/>
        <scheme val="minor"/>
      </rPr>
      <t>e</t>
    </r>
    <r>
      <rPr>
        <i/>
        <sz val="11"/>
        <rFont val="Arial"/>
        <family val="2"/>
      </rPr>
      <t xml:space="preserve"> M. bororo</t>
    </r>
    <r>
      <rPr>
        <sz val="11"/>
        <color theme="1"/>
        <rFont val="Calibri"/>
        <family val="2"/>
        <scheme val="minor"/>
      </rPr>
      <t xml:space="preserve"> avaliadas geneticamente.</t>
    </r>
  </si>
  <si>
    <t xml:space="preserve">3.22. Elaborar e executar projetos para avaliar os fatores impactantes como: condição sanitária, caça, espécies domésticas e exóticas e outros, sobre duas populações de Mazama nana e duas de Mazama bororo, estabelecendo medidas para seu controle e mitigação. </t>
  </si>
  <si>
    <r>
      <t xml:space="preserve">3.23. Realizar uma revisão taxonômica de todos os espécimes conhecidos de </t>
    </r>
    <r>
      <rPr>
        <i/>
        <sz val="11"/>
        <color theme="1"/>
        <rFont val="Calibri"/>
        <family val="2"/>
        <scheme val="minor"/>
      </rPr>
      <t>Mazama</t>
    </r>
    <r>
      <rPr>
        <sz val="11"/>
        <color theme="1"/>
        <rFont val="Calibri"/>
        <family val="2"/>
        <scheme val="minor"/>
      </rPr>
      <t xml:space="preserve"> brasileiros depositados em Museus, através da análise do DNA antigo, visando estabelecer a distribuição original das espécies.</t>
    </r>
  </si>
  <si>
    <r>
      <t xml:space="preserve">3.24. Elaborar e executar projeto de identificação da área de ocorrência de </t>
    </r>
    <r>
      <rPr>
        <i/>
        <sz val="11"/>
        <color theme="1"/>
        <rFont val="Calibri"/>
        <family val="2"/>
        <scheme val="minor"/>
      </rPr>
      <t>Odocoileus</t>
    </r>
    <r>
      <rPr>
        <sz val="11"/>
        <color theme="1"/>
        <rFont val="Calibri"/>
        <family val="2"/>
        <scheme val="minor"/>
      </rPr>
      <t xml:space="preserve"> no Brasil</t>
    </r>
  </si>
  <si>
    <r>
      <t xml:space="preserve">Mapa com a distribuição geográfica de </t>
    </r>
    <r>
      <rPr>
        <i/>
        <sz val="11"/>
        <rFont val="Arial"/>
        <family val="2"/>
      </rPr>
      <t>Odocoileus</t>
    </r>
    <r>
      <rPr>
        <sz val="11"/>
        <color theme="1"/>
        <rFont val="Calibri"/>
        <family val="2"/>
        <scheme val="minor"/>
      </rPr>
      <t xml:space="preserve"> no Brasil, consolidado</t>
    </r>
  </si>
  <si>
    <t>3.26. Identificar padrões e características de uso do ambiente em cinco propriedades privadas com diferentes tipos de exploração e produção, visando a melhoria das condições para a manutenção de Ozotoceros bezoarticus, e a identificação de modelos de manejo do habitat que conciliem conservação de espécies e produção econômica (especialmente para as populações remanescentes em áreas produtivas).</t>
  </si>
  <si>
    <r>
      <rPr>
        <sz val="11"/>
        <rFont val="Calibri"/>
        <family val="2"/>
        <scheme val="minor"/>
      </rPr>
      <t>Criar uma linha de fomento para financiamento</t>
    </r>
    <r>
      <rPr>
        <sz val="11"/>
        <color indexed="10"/>
        <rFont val="Calibri"/>
        <family val="2"/>
        <scheme val="minor"/>
      </rPr>
      <t xml:space="preserve"> de atividades e infra-estruturas.</t>
    </r>
  </si>
  <si>
    <r>
      <t xml:space="preserve">4.5. Estabelecer uma rede de coleta de material biológico (genético e sanitário) dos cervídeos cativos, principalmente do gênero </t>
    </r>
    <r>
      <rPr>
        <i/>
        <sz val="11"/>
        <color theme="1"/>
        <rFont val="Calibri"/>
        <family val="2"/>
        <scheme val="minor"/>
      </rPr>
      <t>Mazama</t>
    </r>
    <r>
      <rPr>
        <sz val="11"/>
        <color theme="1"/>
        <rFont val="Calibri"/>
        <family val="2"/>
        <scheme val="minor"/>
      </rPr>
      <t>.</t>
    </r>
  </si>
  <si>
    <r>
      <t xml:space="preserve">4.8. Elaborar e publicar um protocolo  de manejo em cativeiro (recinto, alimentação, profilaxia, marcação, etc.) para </t>
    </r>
    <r>
      <rPr>
        <i/>
        <sz val="11"/>
        <color theme="1"/>
        <rFont val="Calibri"/>
        <family val="2"/>
        <scheme val="minor"/>
      </rPr>
      <t>B. dichotomus</t>
    </r>
    <r>
      <rPr>
        <sz val="11"/>
        <color theme="1"/>
        <rFont val="Calibri"/>
        <family val="2"/>
        <scheme val="minor"/>
      </rPr>
      <t>.</t>
    </r>
  </si>
  <si>
    <r>
      <t xml:space="preserve">4.9. Elaborar Livro de Registro Genealógico de </t>
    </r>
    <r>
      <rPr>
        <i/>
        <sz val="11"/>
        <color theme="1"/>
        <rFont val="Calibri"/>
        <family val="2"/>
        <scheme val="minor"/>
      </rPr>
      <t>Mazama nana</t>
    </r>
    <r>
      <rPr>
        <sz val="11"/>
        <color theme="1"/>
        <rFont val="Calibri"/>
        <family val="2"/>
        <scheme val="minor"/>
      </rPr>
      <t xml:space="preserve"> e </t>
    </r>
    <r>
      <rPr>
        <i/>
        <sz val="11"/>
        <color theme="1"/>
        <rFont val="Calibri"/>
        <family val="2"/>
        <scheme val="minor"/>
      </rPr>
      <t>Mazama bororo</t>
    </r>
    <r>
      <rPr>
        <sz val="11"/>
        <color theme="1"/>
        <rFont val="Calibri"/>
        <family val="2"/>
        <scheme val="minor"/>
      </rPr>
      <t xml:space="preserve"> (LRG, Studbook). </t>
    </r>
  </si>
  <si>
    <r>
      <t xml:space="preserve">4.10. Elaborar um programa de conservação em cativeiro para </t>
    </r>
    <r>
      <rPr>
        <i/>
        <sz val="11"/>
        <color theme="1"/>
        <rFont val="Calibri"/>
        <family val="2"/>
        <scheme val="minor"/>
      </rPr>
      <t xml:space="preserve">Ozotoceros bezoarticus, Mazama nana, Mazama bororo </t>
    </r>
    <r>
      <rPr>
        <sz val="11"/>
        <color theme="1"/>
        <rFont val="Calibri"/>
        <family val="2"/>
        <scheme val="minor"/>
      </rPr>
      <t xml:space="preserve">e </t>
    </r>
    <r>
      <rPr>
        <i/>
        <sz val="11"/>
        <color theme="1"/>
        <rFont val="Calibri"/>
        <family val="2"/>
        <scheme val="minor"/>
      </rPr>
      <t>Odocoileus virginianus</t>
    </r>
  </si>
  <si>
    <r>
      <t xml:space="preserve">4.11. Elaborar um protocolo preliminar de manejo em cativeiro (recinto, alimentação, profilaxia, marcação, etc.) para </t>
    </r>
    <r>
      <rPr>
        <i/>
        <sz val="11"/>
        <color theme="1"/>
        <rFont val="Calibri"/>
        <family val="2"/>
        <scheme val="minor"/>
      </rPr>
      <t>Ozotoceros bezoarticus e Mazama nana</t>
    </r>
    <r>
      <rPr>
        <sz val="11"/>
        <color theme="1"/>
        <rFont val="Calibri"/>
        <family val="2"/>
        <scheme val="minor"/>
      </rPr>
      <t xml:space="preserve"> e </t>
    </r>
    <r>
      <rPr>
        <i/>
        <sz val="11"/>
        <color theme="1"/>
        <rFont val="Calibri"/>
        <family val="2"/>
        <scheme val="minor"/>
      </rPr>
      <t>M. bororo</t>
    </r>
    <r>
      <rPr>
        <sz val="11"/>
        <color theme="1"/>
        <rFont val="Calibri"/>
        <family val="2"/>
        <scheme val="minor"/>
      </rPr>
      <t>.</t>
    </r>
  </si>
  <si>
    <r>
      <t xml:space="preserve">4.12. Utilizar </t>
    </r>
    <r>
      <rPr>
        <i/>
        <sz val="11"/>
        <color theme="1"/>
        <rFont val="Calibri"/>
        <family val="2"/>
        <scheme val="minor"/>
      </rPr>
      <t>Mazama nana</t>
    </r>
    <r>
      <rPr>
        <sz val="11"/>
        <color theme="1"/>
        <rFont val="Calibri"/>
        <family val="2"/>
        <scheme val="minor"/>
      </rPr>
      <t xml:space="preserve"> e </t>
    </r>
    <r>
      <rPr>
        <i/>
        <sz val="11"/>
        <color theme="1"/>
        <rFont val="Calibri"/>
        <family val="2"/>
        <scheme val="minor"/>
      </rPr>
      <t>Mazama bororo</t>
    </r>
    <r>
      <rPr>
        <sz val="11"/>
        <color theme="1"/>
        <rFont val="Calibri"/>
        <family val="2"/>
        <scheme val="minor"/>
      </rPr>
      <t xml:space="preserve"> como espécie símbolo para a realização de educação ambiental em zoológicos nas suas regiões de ocorrência</t>
    </r>
  </si>
  <si>
    <r>
      <t xml:space="preserve">porcentagem dos zoológicos com ações de educação ambiental com </t>
    </r>
    <r>
      <rPr>
        <i/>
        <sz val="11"/>
        <rFont val="Arial"/>
        <family val="2"/>
      </rPr>
      <t xml:space="preserve">Mazama nana </t>
    </r>
    <r>
      <rPr>
        <sz val="11"/>
        <color theme="1"/>
        <rFont val="Calibri"/>
        <family val="2"/>
        <scheme val="minor"/>
      </rPr>
      <t>e</t>
    </r>
    <r>
      <rPr>
        <i/>
        <sz val="11"/>
        <rFont val="Arial"/>
        <family val="2"/>
      </rPr>
      <t xml:space="preserve"> M. bororo </t>
    </r>
  </si>
  <si>
    <r>
      <t xml:space="preserve">4.13. Identificar o plantel de </t>
    </r>
    <r>
      <rPr>
        <i/>
        <sz val="11"/>
        <color theme="1"/>
        <rFont val="Calibri"/>
        <family val="2"/>
        <scheme val="minor"/>
      </rPr>
      <t>Mazama bororo</t>
    </r>
    <r>
      <rPr>
        <sz val="11"/>
        <color theme="1"/>
        <rFont val="Calibri"/>
        <family val="2"/>
        <scheme val="minor"/>
      </rPr>
      <t xml:space="preserve"> e </t>
    </r>
    <r>
      <rPr>
        <i/>
        <sz val="11"/>
        <color theme="1"/>
        <rFont val="Calibri"/>
        <family val="2"/>
        <scheme val="minor"/>
      </rPr>
      <t>Mazama nana</t>
    </r>
    <r>
      <rPr>
        <sz val="11"/>
        <color theme="1"/>
        <rFont val="Calibri"/>
        <family val="2"/>
        <scheme val="minor"/>
      </rPr>
      <t xml:space="preserve"> em cativeiro existente dentro das suas respectivas áreas de ocorrência. </t>
    </r>
  </si>
  <si>
    <r>
      <t xml:space="preserve">porcentagem de animais em cativeiros, do gênero </t>
    </r>
    <r>
      <rPr>
        <i/>
        <sz val="11"/>
        <rFont val="Arial"/>
        <family val="2"/>
      </rPr>
      <t xml:space="preserve">Mazama, </t>
    </r>
    <r>
      <rPr>
        <sz val="11"/>
        <color theme="1"/>
        <rFont val="Calibri"/>
        <family val="2"/>
        <scheme val="minor"/>
      </rPr>
      <t>avaliados.</t>
    </r>
  </si>
  <si>
    <r>
      <t xml:space="preserve">4.14. Identificar instituições mantenedoras para participação nos programas de Conservação em Cativeiro de </t>
    </r>
    <r>
      <rPr>
        <i/>
        <sz val="11"/>
        <color theme="1"/>
        <rFont val="Calibri"/>
        <family val="2"/>
        <scheme val="minor"/>
      </rPr>
      <t xml:space="preserve">Mazama nana </t>
    </r>
    <r>
      <rPr>
        <sz val="11"/>
        <color theme="1"/>
        <rFont val="Calibri"/>
        <family val="2"/>
        <scheme val="minor"/>
      </rPr>
      <t>e</t>
    </r>
    <r>
      <rPr>
        <i/>
        <sz val="11"/>
        <color theme="1"/>
        <rFont val="Calibri"/>
        <family val="2"/>
        <scheme val="minor"/>
      </rPr>
      <t xml:space="preserve"> Mazama bororo</t>
    </r>
    <r>
      <rPr>
        <sz val="11"/>
        <color theme="1"/>
        <rFont val="Calibri"/>
        <family val="2"/>
        <scheme val="minor"/>
      </rPr>
      <t xml:space="preserve">, a partir da identificação de animais cativos.   </t>
    </r>
  </si>
  <si>
    <t>23 a 25/11/2015</t>
  </si>
  <si>
    <t xml:space="preserve">Quanto a ação 3.3 - Desde junho de 2014 existem relatos disponíveis sobre a ocorrência da espécie Blastocerus dichotomus na região do banhado dos Pachecos.
Informações disponibilizadas pela SEMA do Estado do Rio grande do Sul no dia 10/06 daquele ano  divulgam a implementação do Refúgio de Vida Silvestre Banhado dos Pachecos, com cerca de 2.543 hectares. Segundo a Secretaria de Estado o Banhado apresenta alta biodiversidade de flora e fauna, sendo
inclusive constatada a presença de espécies ameaçadas de extinção, além de ser o único local do Estado
onde registra-se a ocorrência do CERVO-DO-PANTANAL. 
O Texto destaca ainda o jacaré-de-papo-amarelo, que utiliza o refúgio para nidificar e criar seus filhotes, o curiango-do-banhado, a noivinha-de-rabo-preto, a veste-amarela, o narcejão, a corruíra-do-campo e o maçarico-real. O complexo do Banhado Grande pode ser apontado como uma das áreas mais importantes para a conservação de aves do Rio Grande do Sul, apresentando relevância mundial. 
Fonte: http://www.sema.rs.gov.br/conteudo.asp?cod_menu=4&amp;cod_conteudo=2954
Quanto a ação 3.3 - Desde junho de 2014 existem relatos disponíveis sobre a ocorrência da espécie Blastocerus dichotomus na região do banhado dos Pachecos.
Informações disponibilizadas pela SEMA do Estado do Rio grande do Sul no dia 10/06 daquele ano  divulgam a implementação do Refúgio de Vida Silvestre Banhado dos Pachecos, com cerca de 2.543 hectares. Segundo a Secretaria de Estado o Banhado apresenta alta biodiversidade de flora e fauna, sendo
inclusive constatada a presença de espécies ameaçadas de extinção, além de ser o único local do Estado
onde registra-se a ocorrência do CERVO-DO-PANTANAL. 
O Texto destaca ainda o jacaré-de-papo-amarelo, que utiliza o refúgio para nidificar e criar seus filhotes, o curiango-do-banhado, a noivinha-de-rabo-preto, a veste-amarela, o narcejão, a corruíra-do-campo e o maçarico-real. O complexo do Banhado Grande pode ser apontado como uma das áreas mais importantes para a conservação de aves do Rio Grande do Sul, apresentando relevância mundial. 
Fonte: http://www.sema.rs.gov.br/conteudo.asp?cod_menu=4&amp;cod_conteudo=2954
Quanto a ação 3.3 - Desde junho de 2014 existem relatos disponíveis sobre a ocorrência da espécie Blastocerus dichotomus na região do banhado dos Pachecos.
Informações disponibilizadas pela SEMA do Estado do Rio grande do Sul no dia 10/06 daquele ano  divulgam a implementação do Refúgio de Vida Silvestre Banhado dos Pachecos, com cerca de 2.543 hectares. Segundo a Secretaria de Estado o Banhado apresenta alta biodiversidade de flora e fauna, sendo
inclusive constatada a presença de espécies ameaçadas de extinção, além de ser o único local do Estado
onde registra-se a ocorrência do CERVO-DO-PANTANAL. 
O Texto destaca ainda o jacaré-de-papo-amarelo, que utiliza o refúgio para nidificar e criar seus filhotes, o curiango-do-banhado, a noivinha-de-rabo-preto, a veste-amarela, o narcejão, a corruíra-do-campo e o maçarico-real. O complexo do Banhado Grande pode ser apontado como uma das áreas mais importantes para a conservação de aves do Rio Grande do Sul, apresentando relevância mundial. 
Fonte: http://www.sema.rs.gov.br/conteudo.asp?cod_menu=4&amp;cod_conteudo=2954
Quanto à ocorrência de B dichotomus na região do Xingu, em pesquisa bibliográfica recente também
pudemos verificar não existem registros recentes da ocorrência da espécie no Xingu (Ramos, 2013) e
que o último registro foi realizado em 1970. Já o pesquisador José Moreira de Alencar, por informação pessoal, nos informou que ao visitarem o PARNA Xingu constataram
que a espécie é considerada rara na região. Deste modo, as dúvidas específicas com relação a presença da espécie B. dichotomus em tais regiões podem ser consideradas respondidas.
Como resultado do desenvolvimento destas atividades, foi realizada a revisão da RED List IUCN para a espécie, incluindo atualização de mapa de distribuição de acordo com as novas categorias da IUCN, com auxílio de colegas do Brasil e de outros países, cabendo destaque para a participação do colega Marcio Leite.  A figura 1 representa as modificações que serão feitas na lista da IUCN em 2015.
</t>
  </si>
  <si>
    <t>Walfrido: No Pantanal foram realizados trabalhos sobre movimentação e uso de habitat, comportamento social e dieta em áreas naturais e com pastagens cultivadas, Trabalhos já foram publicados  e pelo menos 4 artigos estão em fase final de elaboração para publicação</t>
  </si>
  <si>
    <t>Walfrido: Estas ações dependem de decisões do ICMBio e de órgão estaduais. Apesar de diversas inciativas, nada foi efetivamente feito. Na Bacia do rio Paraná, um levantamento deve ser conduzido na região das várzeas do Ivinhema e no P.N. de Ilha grande, visando estimar as densidades de cervos, e um diagnóstico da presença de ungulados domésticos deve ser feita. Após isso, recomendações deverão ser encaminhadas</t>
  </si>
  <si>
    <t xml:space="preserve">O Plano de Conservação do cervo do Pantanal na Bacia do Rio Paraná indica várias questões acerca do problema. </t>
  </si>
  <si>
    <t>Walfrido: No Pantanal, uma longa série de estudos da Embrapa Pantanal tem sido realizados e ainda estão andamento sobre diversos aspectos sanitários de veado campeiro e espécies domesticas e silvestres com as quais convive.</t>
  </si>
  <si>
    <r>
      <t xml:space="preserve">Situação – realizado. Publicação em 2015 de edital da Fundação Boticário para financiamento de ações </t>
    </r>
    <r>
      <rPr>
        <sz val="11"/>
        <color rgb="FF00B050"/>
        <rFont val="Calibri"/>
        <family val="2"/>
        <scheme val="minor"/>
      </rPr>
      <t>constantes de PANs - funbio e fnma</t>
    </r>
  </si>
  <si>
    <t>mesmo texto</t>
  </si>
  <si>
    <t>Silvia</t>
  </si>
  <si>
    <t>Colocar com o ICMBio</t>
  </si>
  <si>
    <t>Elaborar e Publicar o protocolo....</t>
  </si>
  <si>
    <t>Situação: não realizado. Justificativa: faltou articulação melhor com agências licenciadoras.</t>
  </si>
  <si>
    <t>Cenap</t>
  </si>
  <si>
    <t xml:space="preserve">Fazer gestão JUNTO AO CONAMA, PARA QUE as agencias licenciadoras para incluiAM a responsabilidade do empreendedor sobre o manejo e conservação ("in situ"e "ex situ") das populações impactadas de cervídeos, como condicionante do processo de licenciamento de  empreendimentos, assegurando que sejam contempladas medidas compensatórias e mitigadoras que garantam a conservação dessas populações e seus habitats a longo prazo. </t>
  </si>
  <si>
    <t>Proposta de Resolução CONAMA /encaminhada publicada ( EXIGIR A CONSULTA AO ICMBIO, QUANDO A PRESENÇA DE SPS AMEAÇADAS)</t>
  </si>
  <si>
    <t>Manter o texto</t>
  </si>
  <si>
    <t>Manter</t>
  </si>
  <si>
    <t>Barbanti</t>
  </si>
  <si>
    <t>O projeto é contínuo. Será introduzido um indivíduo na natureza (fenmea prenha).</t>
  </si>
  <si>
    <t>Lista publicada</t>
  </si>
  <si>
    <t>Walfrido: Aqui eu gostaria de questionar a inclusão do O.b. leucogaster na lista de espécies ameaçdas do Brasil, já que a população é grande e nada, absolutamente nada sugere que possa haver declínio. Existem trabalhos publicados com dados sobre populações no Pantanal, e as espécie não parece sofrer impactos de alterações ambientais na região. Eles ocupam pastagens cultivadas, que são o principal tipo de alteração ambiental na planície, e parece ser favorecidos pelos anos mais secos que o pantanal atravessa  desde o início dos anos 2000.  LEUCOGASTER NAO ESTAVA AÇÃO. JA FOI FEITA A AVALIACAO EM 2010.</t>
  </si>
  <si>
    <t>NÃO HOUVE A NORMATIZAÇÃO COMO BANCO PUBLICO, MAS ENTRARAM NOVAS AMOSTRAS</t>
  </si>
  <si>
    <t xml:space="preserve">Luciana NUPECCE </t>
  </si>
  <si>
    <t xml:space="preserve">Na foi realizado </t>
  </si>
  <si>
    <t>Mesmo texto</t>
  </si>
  <si>
    <t xml:space="preserve">Mesmo </t>
  </si>
  <si>
    <t xml:space="preserve">Walfrido: Para o Pantanal estratégias estão sendo finalizadas e politicas publicas propostas, que favorece a conservação de todas as espécies de cervídeo ocorrentes na região. Trata-se de uma estratégia de conservação de paisagens e habitats em fazendas de pecuária, com indicadores mensuráveis e aplicáveis em certificação, politicas públicas e incentivos diversos. (sistema Fazenda Pantaneira Sustentável – FPS) - NAO É UC... INICIOU A IMPLEMENTAÇÃO MAS NÃO FOI CONCLUÍDA. VERIFICAR HOJE SE HAVERÁ </t>
  </si>
  <si>
    <t xml:space="preserve"> A FF foi notificada por meio do Ofício DeFau 198/2014. O referido órgão se manifestou por meio do OF. de nº 031/2015 e Informação Técnica NMI/Gerência Interior nº 018/2014. Ambos os documentos citados foram encaminhados ao ICMBio para ciência, pela Coordenadoria de Biodiversidade e Recursos Naturais em março de 2015. </t>
  </si>
  <si>
    <t xml:space="preserve">Comunicar a Fundação Florestal (órgão ambiental competente pela gestão de parte das UCs estaduais) sobre o PAN dos Cervídeos, no tocante à ampliação dos limites das UCs PE do Rio do Peixe, do Rio Aguapeí e EE de Jataí para atender às necessidades ecológicas das populações remanescentes de Blastocerus dichotomus do estado de São Paulo . - CONTINUAR O MESMO TEXTO.  </t>
  </si>
  <si>
    <t>Agelica Becato (CSE), Edson Montila (FF)</t>
  </si>
  <si>
    <r>
      <t xml:space="preserve">Edson Montila (consultar), </t>
    </r>
    <r>
      <rPr>
        <sz val="11"/>
        <color rgb="FFFF0000"/>
        <rFont val="Calibri"/>
        <family val="2"/>
        <scheme val="minor"/>
      </rPr>
      <t>Djalma Weforte (APOENA)</t>
    </r>
  </si>
  <si>
    <t xml:space="preserve">Sem informações. Os parque foram implementados. Buscar mais informações (achar no siite da SEMA)   </t>
  </si>
  <si>
    <t>Questionar novamente. NÃO É O MOMENTO, POIS AS POPULAÇÕES AINDA NÃO ESTAO GENETICAMENTE TAO RUINS QUE NECESSITAM DE CORREDORES. NÃO TEM INFORMAÇÕES, POIS AS POPULAÇÕES ESTAO ISOLADAS HÁ POUCO TEMPO.  JÁ PROPOSTO NO PLANO DE ARIRANHA</t>
  </si>
  <si>
    <t>NADA FEITO</t>
  </si>
  <si>
    <t xml:space="preserve">Acoes de fiscalização </t>
  </si>
  <si>
    <t xml:space="preserve">Cenap </t>
  </si>
  <si>
    <t>Mapa com as áreas sensíveis identificadas</t>
  </si>
  <si>
    <t xml:space="preserve"> Solicitar a intensificação e aprimoramento de ações de fiscalização para combater a caça,  nas áreas das populações remanescentes de cervídeos ameaçados nas áreas sensíveis à caça (identificadas na ação nova)</t>
  </si>
  <si>
    <t xml:space="preserve">Considerar:  bacia do Rio Paraná (Parques Estaduais do Rio do Peixe, do Rio Aguapeí, e das Várzeas do Rio Ivinhema; Fazenda Cisalpina e Parque Nacional de Ilha Grande), Bacias dos Rios Araguaia, Tocantins e São Francisco (com ênfase no PARNA Grande Sertão Veredas) </t>
  </si>
  <si>
    <t>Fazer gestao junto as UCs, especialmente da Bacia do Rio Paraná e Guaporé, para a retirada de ungulados domésticos já existentesno interior das mesmas</t>
  </si>
  <si>
    <t>Redução considerável do número de ungulados em Ucs estratégicas para conservação de cervídeos ameaçados.</t>
  </si>
  <si>
    <t xml:space="preserve">(agrupar a ção 2.8) </t>
  </si>
  <si>
    <t>Agrupada na 1.2</t>
  </si>
  <si>
    <t>nada foi feito . AÇÃO IMPORTANTE, POREM  SEM ARTICULADOR.</t>
  </si>
  <si>
    <t>Cenap , Alexandre</t>
  </si>
  <si>
    <t>Nada feito. IDENTIFICAR NOVOS ATORES PARA ESTA AÇÃO OU EXCLUI-LA - VERIFICAR ALEXANDRE DA CURICACA (CERVOS NOS BANHADOS DO PACHECO) -CHECAR E SE NÃO HOUVER ARTICULADOR, EXCLUIR A AÇÃO</t>
  </si>
  <si>
    <t>Agrupada com a 2.9</t>
  </si>
  <si>
    <t xml:space="preserve">2.9. Elaborar propostas para criação e/ou ampliação de Unidades de Conservação publicas ou privadas, em áreas de atual ocorrência de populações remanescentes de Ozotoceros bezoarticus bezoarticus, M nana e M bororo (Associada a (ação 3.9). </t>
  </si>
  <si>
    <t xml:space="preserve">Não há interesse na realização desta ação. </t>
  </si>
  <si>
    <t>Não há informação sobre estas áreas. Recuperar estas informações no mapa da avaliação das sps ameaçadas - CONSULTAR A LILIANE SOBRE QUAIS AREAS SE REFERIU</t>
  </si>
  <si>
    <t>Contactar ALEXANDRE DA CURICACA</t>
  </si>
  <si>
    <t>Walfrido: Um mapa incluindo estas áreas já existe no Plano de Conservação do Cervo do Pantanal na Bacia do Rio Paraná. As áreas foram identificadas com base em levantamentos aéreos repetidos na região, desde 2003, e podem subsidiar politcas publicas visando proteger os habitats da espécie nestas áreas. É preciso discutir quais estratégias podem ser adotadas para efetivas estas ações, e quais instãncias deverão ser acionadas (órgãos estaduais, federais, empresas, etc) - CHECAR COM WALFRIDO A POSSIBILIDADE DELE SER O ARTICULADOR E FAZER A PROPOSTA</t>
  </si>
  <si>
    <t xml:space="preserve">Walfrido: O monitoramento das populações na bacia do rio Paraná tem sido conduzido através de levantamentos aéreos periódicos. Em 2015 uma das áreas foi amostrada, compondo uma série temporal que indica estabilidade da população (afzenda Cisalpina). Os levantamentos a jusante da UHE Sergio Motta ainda esta em negociação, mas é fundamental para analisar  as tendências destas populações e suas respostas aos canais de drenagem. Uma publicação esta prevista para 2016 sobre estes levantamentos e tendências destas populações. No Pantanal, projeto já aprovado e com recursos liberados inclui levantamento no Pantanal, para completar a série histórica iniciada em 1991. Uma dissertação de mestrado esta sendo conduzida atualmente analisando esta série, incluindo também veado campeiro, e as respostas das populações às variações plurianuais nas cheias no Pantanal
Nas demais áreas, não foi realizado nenhum levantamento por dificuldade de financiamento. - CHECAR SE A AÇÃO IRÁ CONTINUAR. PARA O PANTANAL, EXISTE O TRABLAHO DO GUILHERME MOURAO
</t>
  </si>
  <si>
    <t xml:space="preserve">Foi feito junto a populaçao do Paraná e Argentina (3 populações) . </t>
  </si>
  <si>
    <t>Já existe uma puplicação</t>
  </si>
  <si>
    <t>Mesmo</t>
  </si>
  <si>
    <t>Foram feitos os mapas</t>
  </si>
  <si>
    <t xml:space="preserve">Na fazenda Cisalpina, um levantamento adicional foi realizado em 2015, indicando estabilidade na população desde 2003. Nos rios Aguapeí e Peixe ainda está sendo buscado recurso para a realização de levantamentos. NÃO FOI FEITO UM MONITORAMENTO E SIM LEVANTAMENTO.  O MONITORAMENTO QUE É NECESSÁRIO. O SOBREVOO NAO CONTEMPLA ESTA AÇÃO, E SIM LEVANTAMENTO POPULACIONAL. </t>
  </si>
  <si>
    <t>Populações monitoradas</t>
  </si>
  <si>
    <t>publicações</t>
  </si>
  <si>
    <t>Publicações</t>
  </si>
  <si>
    <t>Luciana</t>
  </si>
  <si>
    <t>Foram avaliadas duas áreas - Jacarepepira e Jacareguaçu</t>
  </si>
  <si>
    <t>Areas avaliadas</t>
  </si>
  <si>
    <t xml:space="preserve">Walfrido: No Pantanal as populações de bubalinos asselvajados são pequenas e isoladas em regiões distantes. Entretanto, cervos devem ser capturados ainda em 2015 e em 2016, visando monitoramento através de gps-colares, e material para estudos epidemiológicos serão coletados pela equipe e analisados pela equipe de sanidade animal da Embrapa Pantanal.
Para as demais áreas nenhum inciativa foi efetivada - ENFATIZAR O PROBLEMA NO GUAPORÉ
</t>
  </si>
  <si>
    <t>VERIFICAR SE HAVERÁ CONTINUIDADE. COMPREENDER MELHOR A AÇÃO (SUBESPÉCIES???)- VERIFICAR COM A ALINE</t>
  </si>
  <si>
    <t>FEITA EM EE DE SANTA BARBARA</t>
  </si>
  <si>
    <t>Elaborar e executar projeto para investigar a ocorrência de populações de Ozotoceros bezoarticus ao longo de sua área de distribuição original, especialmente na Serra do Ibitipoca, MG; Água Doce, SC; Vilhena, RO; PE da Serra de Santa Barbara, MT; Chapada dos Parecis, MT e Campos do Humaitá, RO, Ilha de Marajó</t>
  </si>
  <si>
    <t xml:space="preserve"> (EE Santa Barbara não existe mais, Tainha (RG), Cochilha Rica (SC) são as pop identificadas com menos de 100 indivíduos. BARBATI IRÁ VERIFICAR COM PRSQUISADOR DA COCHILHA RICA </t>
  </si>
  <si>
    <t>Barbanti irá checar colaborador</t>
  </si>
  <si>
    <t>Aumentar o conhecimento de aspectos básicos da ecologia, como área de vida, uso do habitat, dieta e estrutura social em populações de Ozotoceros bezoarticus, prioritariamente no Cerrado e Pampa.</t>
  </si>
  <si>
    <t>Publiceções</t>
  </si>
  <si>
    <t>Pegar as infomações que o Barbanti tb tem</t>
  </si>
  <si>
    <t>1 TESE E 1 PAPER - MARCIO IRÁ DISPONIBILIZAR</t>
  </si>
  <si>
    <t>MESMO</t>
  </si>
  <si>
    <t>Pedro</t>
  </si>
  <si>
    <t>Nana foi realizado e bororo ainda não.</t>
  </si>
  <si>
    <t>mesmo</t>
  </si>
  <si>
    <t>estao em execução</t>
  </si>
  <si>
    <t xml:space="preserve">publicações </t>
  </si>
  <si>
    <t>avaliações divulgadas</t>
  </si>
  <si>
    <t xml:space="preserve">Aline </t>
  </si>
  <si>
    <t>Não tem area de vida para nana, periodo de atividade para bororo</t>
  </si>
  <si>
    <t>Aprofundar o conhecimento sobre aspectos da ecologia como, área de vida, período de atividade, densidade, uso do habitat, dieta e estrutura social em  Mazama nana e M. bororo.</t>
  </si>
  <si>
    <t>nada foi realizado</t>
  </si>
  <si>
    <t xml:space="preserve"> Elaborar e executar projetos para avaliar os fatores impactantes como: condição sanitária, caça, espécies domésticas e exóticas e outros, sobre  populações de Mazama nana e de Mazama bororo,</t>
  </si>
  <si>
    <t>ação já iniciada</t>
  </si>
  <si>
    <t>A avaliação da área de ocorrência atual de Odocoileus em território nacional não avançou desde o início da implementação do Plano dos cervídeos, devendo esta ação ser mantida para o próximo ciclo de trabalho.</t>
  </si>
  <si>
    <t xml:space="preserve">Ubiratam </t>
  </si>
  <si>
    <t xml:space="preserve">Precisa ser compilada e divulgada </t>
  </si>
  <si>
    <t>Avaliar os diferentes  padrões de uso do solo  para a manutenção de Ozotoceros bezoarticus, e a identificação de modelos de manejo do habitat que conciliem conservação de espécies e produção econômica (especialmente para as populações remanescentes em áreas produtivas).</t>
  </si>
  <si>
    <t>Dependente da ação 4.1</t>
  </si>
  <si>
    <t xml:space="preserve">Dificuldade na logistica de trazer os técnicos para o curso </t>
  </si>
  <si>
    <t>Cursos realizados</t>
  </si>
  <si>
    <t>nada feito</t>
  </si>
  <si>
    <t>Populações cativas estabelecidas</t>
  </si>
  <si>
    <t>Ação excluída ou agrupada (PARA O 2º CICLO DO PAN)</t>
  </si>
  <si>
    <t>REPROGRAMAÇÃO DO PAN (PARA O 2º CICLO)</t>
  </si>
  <si>
    <t>Ações Agrupadas na Monitoria (PARA O 2º CICLO DO PAN)</t>
  </si>
  <si>
    <t>Ações Excluídas na Monitoria (PARA O 2º CICLO DO PAN)</t>
  </si>
  <si>
    <t>1.6. Realizar workshop para a discussao do controle de doenças infecciosas em cervídeos, em especial orbiviroses</t>
  </si>
  <si>
    <t>1.7. Inserir nos Planos de Manejo ações contra a presença de animais domésticos (ungulados e cães) dentro de Unidades de Conservação com presença de cervídeos (Retirado do Objetivo 2)</t>
  </si>
  <si>
    <t>1.8. Divulgação do Museu do NUPECCE, estimulando o envio de material (carcaças) de cervídeos por parte dos empreendimentos, pesquisadores, centros de triagens, zoológicos, etc</t>
  </si>
  <si>
    <t>2.11.  Diagnosticar a necessidade um programa de controle e/ou erradicação de cervídeos exóticos introduzidos em vida livre no Brasil, em especial na região de  Avaré/SP, Lins/SP e Rio Grande do Sul (PE do Espinilho)</t>
  </si>
  <si>
    <t xml:space="preserve">3.23. Identificar a ocorrência de populações de  cervídeos exóticos em vida livre </t>
  </si>
  <si>
    <t xml:space="preserve">3.24. Avaliar a influência de javalis nas populações de cervídeos ameaçados </t>
  </si>
  <si>
    <t xml:space="preserve">3.25. Identificar as espécies de cervídeos, por meio de analise genética, na área de influencia da UHE Belo Monte </t>
  </si>
  <si>
    <t>3.26. Elaborar mapa de adequabilidade ambiental para cervídeos ameaçados para ser utilizado como referencia  para o licenciamento ambiental (ação 1.2)</t>
  </si>
  <si>
    <r>
      <t xml:space="preserve">4.6.  Elaborar protocolos de manejo em cativeiro para </t>
    </r>
    <r>
      <rPr>
        <i/>
        <sz val="12"/>
        <color theme="1"/>
        <rFont val="Calibri"/>
        <family val="2"/>
      </rPr>
      <t xml:space="preserve">O. bezoarticus, Mazama nana, M. bororo, M americana </t>
    </r>
    <r>
      <rPr>
        <sz val="12"/>
        <color theme="1"/>
        <rFont val="Calibri"/>
        <family val="2"/>
      </rPr>
      <t>e</t>
    </r>
    <r>
      <rPr>
        <i/>
        <sz val="12"/>
        <color theme="1"/>
        <rFont val="Calibri"/>
        <family val="2"/>
      </rPr>
      <t xml:space="preserve"> Odocoileus virginianus </t>
    </r>
  </si>
  <si>
    <r>
      <t>4.5. Estabelecer populações cativas controladas de  O</t>
    </r>
    <r>
      <rPr>
        <i/>
        <sz val="12"/>
        <color theme="1"/>
        <rFont val="Calibri"/>
        <family val="2"/>
      </rPr>
      <t>. bezoarticus, Mazama nana, M. bororo, M americana</t>
    </r>
    <r>
      <rPr>
        <sz val="12"/>
        <color theme="1"/>
        <rFont val="Calibri"/>
        <family val="2"/>
      </rPr>
      <t xml:space="preserve"> e O</t>
    </r>
    <r>
      <rPr>
        <i/>
        <sz val="12"/>
        <color theme="1"/>
        <rFont val="Calibri"/>
        <family val="2"/>
      </rPr>
      <t>docoileus virginianus</t>
    </r>
    <r>
      <rPr>
        <b/>
        <sz val="12"/>
        <color theme="1"/>
        <rFont val="Calibri"/>
        <family val="2"/>
      </rPr>
      <t xml:space="preserve"> </t>
    </r>
  </si>
  <si>
    <t xml:space="preserve">3.22. Monitoriamento de tendências populacionais nas populações pequenas de B. dichotomus (Menores que 100 indivíduos): dos Parques Estaduais do Rio do Peixe, do Rio Aguapeí, da Fazenda Cisalpina e Banhado dos Pachecos. </t>
  </si>
</sst>
</file>

<file path=xl/styles.xml><?xml version="1.0" encoding="utf-8"?>
<styleSheet xmlns="http://schemas.openxmlformats.org/spreadsheetml/2006/main">
  <numFmts count="6">
    <numFmt numFmtId="164" formatCode="mmm\-yy;@"/>
    <numFmt numFmtId="165" formatCode="&quot;R$&quot;#,##0.00"/>
    <numFmt numFmtId="166" formatCode="[$R$]\ #,##0.00;[$R$]&quot; - &quot;#,##0.00"/>
    <numFmt numFmtId="167" formatCode="[$R$ -416]#,##0.00;[$R$ -416]\-#,##0.00"/>
    <numFmt numFmtId="168" formatCode="[$-416]mmm\-yy;@"/>
    <numFmt numFmtId="169" formatCode="mmm/yy;@"/>
  </numFmts>
  <fonts count="54">
    <font>
      <sz val="11"/>
      <color theme="1"/>
      <name val="Calibri"/>
      <family val="2"/>
      <scheme val="minor"/>
    </font>
    <font>
      <sz val="11"/>
      <color theme="1"/>
      <name val="Calibri"/>
      <family val="2"/>
      <scheme val="minor"/>
    </font>
    <font>
      <b/>
      <sz val="11"/>
      <color theme="0"/>
      <name val="Calibri"/>
      <family val="2"/>
      <scheme val="minor"/>
    </font>
    <font>
      <b/>
      <sz val="11"/>
      <color theme="1"/>
      <name val="Calibri"/>
      <family val="2"/>
      <scheme val="minor"/>
    </font>
    <font>
      <sz val="11"/>
      <color theme="0"/>
      <name val="Calibri"/>
      <family val="2"/>
      <scheme val="minor"/>
    </font>
    <font>
      <sz val="11"/>
      <color rgb="FFC00000"/>
      <name val="Calibri"/>
      <family val="2"/>
      <scheme val="minor"/>
    </font>
    <font>
      <sz val="12"/>
      <color theme="1"/>
      <name val="Calibri"/>
      <family val="2"/>
      <scheme val="minor"/>
    </font>
    <font>
      <sz val="14"/>
      <name val="Calibri"/>
      <family val="2"/>
      <scheme val="minor"/>
    </font>
    <font>
      <b/>
      <sz val="12"/>
      <color theme="1"/>
      <name val="Calibri"/>
      <family val="2"/>
      <scheme val="minor"/>
    </font>
    <font>
      <b/>
      <sz val="12"/>
      <name val="Calibri"/>
      <family val="2"/>
      <scheme val="minor"/>
    </font>
    <font>
      <b/>
      <sz val="14"/>
      <color theme="0"/>
      <name val="Calibri"/>
      <family val="2"/>
      <scheme val="minor"/>
    </font>
    <font>
      <i/>
      <sz val="11"/>
      <color theme="1"/>
      <name val="Calibri"/>
      <family val="2"/>
      <scheme val="minor"/>
    </font>
    <font>
      <b/>
      <sz val="12"/>
      <color theme="0"/>
      <name val="Calibri"/>
      <family val="2"/>
      <scheme val="minor"/>
    </font>
    <font>
      <b/>
      <sz val="26"/>
      <color theme="1"/>
      <name val="Calibri"/>
      <family val="2"/>
      <scheme val="minor"/>
    </font>
    <font>
      <sz val="16"/>
      <name val="Calibri"/>
      <family val="2"/>
      <scheme val="minor"/>
    </font>
    <font>
      <b/>
      <sz val="16"/>
      <name val="Calibri"/>
      <family val="2"/>
      <scheme val="minor"/>
    </font>
    <font>
      <sz val="10"/>
      <name val="Calibri"/>
      <family val="2"/>
      <scheme val="minor"/>
    </font>
    <font>
      <b/>
      <sz val="14"/>
      <name val="Calibri"/>
      <family val="2"/>
      <scheme val="minor"/>
    </font>
    <font>
      <u/>
      <sz val="10"/>
      <color theme="10"/>
      <name val="Arial"/>
      <family val="2"/>
    </font>
    <font>
      <sz val="11"/>
      <color rgb="FFFF0000"/>
      <name val="Calibri"/>
      <family val="2"/>
      <scheme val="minor"/>
    </font>
    <font>
      <sz val="9"/>
      <color indexed="81"/>
      <name val="Tahoma"/>
      <family val="2"/>
    </font>
    <font>
      <b/>
      <sz val="9"/>
      <color indexed="81"/>
      <name val="Tahoma"/>
      <family val="2"/>
    </font>
    <font>
      <b/>
      <sz val="11"/>
      <color rgb="FFFF0000"/>
      <name val="Calibri"/>
      <family val="2"/>
      <scheme val="minor"/>
    </font>
    <font>
      <b/>
      <sz val="11"/>
      <name val="Arial"/>
      <family val="2"/>
    </font>
    <font>
      <sz val="12"/>
      <name val="Calibri"/>
      <family val="2"/>
      <scheme val="minor"/>
    </font>
    <font>
      <i/>
      <sz val="12"/>
      <name val="Calibri"/>
      <family val="2"/>
    </font>
    <font>
      <sz val="12"/>
      <name val="Calibri"/>
      <family val="2"/>
    </font>
    <font>
      <sz val="12"/>
      <color indexed="8"/>
      <name val="Calibri"/>
      <family val="2"/>
      <scheme val="minor"/>
    </font>
    <font>
      <i/>
      <sz val="12"/>
      <color indexed="8"/>
      <name val="Calibri"/>
      <family val="2"/>
    </font>
    <font>
      <sz val="12"/>
      <color indexed="8"/>
      <name val="Calibri"/>
      <family val="2"/>
    </font>
    <font>
      <sz val="12"/>
      <color rgb="FFFF0000"/>
      <name val="Calibri"/>
      <family val="2"/>
      <scheme val="minor"/>
    </font>
    <font>
      <sz val="11"/>
      <color indexed="8"/>
      <name val="Calibri"/>
      <family val="2"/>
    </font>
    <font>
      <i/>
      <sz val="10"/>
      <name val="Arial"/>
      <family val="2"/>
    </font>
    <font>
      <i/>
      <sz val="11"/>
      <color indexed="8"/>
      <name val="Calibri"/>
      <family val="2"/>
    </font>
    <font>
      <i/>
      <sz val="11"/>
      <name val="Calibri"/>
      <family val="2"/>
    </font>
    <font>
      <sz val="11"/>
      <name val="Calibri"/>
      <family val="2"/>
    </font>
    <font>
      <sz val="11"/>
      <color indexed="10"/>
      <name val="Calibri"/>
      <family val="2"/>
    </font>
    <font>
      <i/>
      <sz val="11"/>
      <color indexed="10"/>
      <name val="Calibri"/>
      <family val="2"/>
    </font>
    <font>
      <i/>
      <sz val="10"/>
      <color indexed="10"/>
      <name val="Arial"/>
      <family val="2"/>
    </font>
    <font>
      <sz val="11"/>
      <color indexed="8"/>
      <name val="Calibri"/>
      <family val="2"/>
      <scheme val="minor"/>
    </font>
    <font>
      <i/>
      <sz val="11"/>
      <color theme="1"/>
      <name val="Calibri"/>
      <family val="2"/>
    </font>
    <font>
      <sz val="11"/>
      <color theme="1"/>
      <name val="Calibri"/>
      <family val="2"/>
    </font>
    <font>
      <sz val="11"/>
      <name val="Arial"/>
      <family val="2"/>
    </font>
    <font>
      <i/>
      <sz val="11"/>
      <name val="Arial"/>
      <family val="2"/>
    </font>
    <font>
      <sz val="11"/>
      <color indexed="8"/>
      <name val="Arial"/>
      <family val="2"/>
    </font>
    <font>
      <sz val="11"/>
      <color rgb="FFFF0000"/>
      <name val="Arial"/>
      <family val="2"/>
    </font>
    <font>
      <i/>
      <sz val="11"/>
      <color indexed="10"/>
      <name val="Calibri"/>
      <family val="2"/>
      <scheme val="minor"/>
    </font>
    <font>
      <sz val="11"/>
      <color indexed="10"/>
      <name val="Calibri"/>
      <family val="2"/>
      <scheme val="minor"/>
    </font>
    <font>
      <sz val="11"/>
      <name val="Calibri"/>
      <family val="2"/>
      <scheme val="minor"/>
    </font>
    <font>
      <i/>
      <sz val="11"/>
      <name val="Calibri"/>
      <family val="2"/>
      <scheme val="minor"/>
    </font>
    <font>
      <sz val="11"/>
      <color rgb="FF00B050"/>
      <name val="Calibri"/>
      <family val="2"/>
      <scheme val="minor"/>
    </font>
    <font>
      <sz val="12"/>
      <color theme="1"/>
      <name val="Calibri"/>
      <family val="2"/>
    </font>
    <font>
      <b/>
      <sz val="12"/>
      <color theme="1"/>
      <name val="Calibri"/>
      <family val="2"/>
    </font>
    <font>
      <i/>
      <sz val="12"/>
      <color theme="1"/>
      <name val="Calibri"/>
      <family val="2"/>
    </font>
  </fonts>
  <fills count="28">
    <fill>
      <patternFill patternType="none"/>
    </fill>
    <fill>
      <patternFill patternType="gray125"/>
    </fill>
    <fill>
      <patternFill patternType="solid">
        <fgColor theme="0" tint="-4.9989318521683403E-2"/>
        <bgColor indexed="64"/>
      </patternFill>
    </fill>
    <fill>
      <patternFill patternType="solid">
        <fgColor theme="6" tint="0.79998168889431442"/>
        <bgColor indexed="64"/>
      </patternFill>
    </fill>
    <fill>
      <patternFill patternType="solid">
        <fgColor theme="6"/>
        <bgColor indexed="64"/>
      </patternFill>
    </fill>
    <fill>
      <patternFill patternType="solid">
        <fgColor theme="0" tint="-0.34998626667073579"/>
        <bgColor indexed="64"/>
      </patternFill>
    </fill>
    <fill>
      <patternFill patternType="solid">
        <fgColor theme="0"/>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6" tint="-0.249977111117893"/>
        <bgColor indexed="64"/>
      </patternFill>
    </fill>
    <fill>
      <patternFill patternType="solid">
        <fgColor theme="6" tint="0.39997558519241921"/>
        <bgColor indexed="64"/>
      </patternFill>
    </fill>
    <fill>
      <patternFill patternType="solid">
        <fgColor rgb="FFFF0000"/>
        <bgColor indexed="64"/>
      </patternFill>
    </fill>
    <fill>
      <patternFill patternType="solid">
        <fgColor rgb="FFFFC000"/>
        <bgColor indexed="64"/>
      </patternFill>
    </fill>
    <fill>
      <patternFill patternType="solid">
        <fgColor rgb="FF92D050"/>
        <bgColor indexed="64"/>
      </patternFill>
    </fill>
    <fill>
      <patternFill patternType="solid">
        <fgColor rgb="FF0070C0"/>
        <bgColor indexed="64"/>
      </patternFill>
    </fill>
    <fill>
      <patternFill patternType="solid">
        <fgColor theme="4" tint="-0.499984740745262"/>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rgb="FFB15407"/>
        <bgColor indexed="64"/>
      </patternFill>
    </fill>
    <fill>
      <patternFill patternType="solid">
        <fgColor theme="8" tint="0.79998168889431442"/>
        <bgColor indexed="64"/>
      </patternFill>
    </fill>
    <fill>
      <patternFill patternType="solid">
        <fgColor theme="3"/>
        <bgColor indexed="64"/>
      </patternFill>
    </fill>
    <fill>
      <patternFill patternType="solid">
        <fgColor theme="4" tint="-0.249977111117893"/>
        <bgColor indexed="64"/>
      </patternFill>
    </fill>
    <fill>
      <patternFill patternType="solid">
        <fgColor rgb="FFFF99CC"/>
        <bgColor indexed="64"/>
      </patternFill>
    </fill>
    <fill>
      <patternFill patternType="solid">
        <fgColor theme="6" tint="0.79998168889431442"/>
        <bgColor indexed="56"/>
      </patternFill>
    </fill>
    <fill>
      <patternFill patternType="solid">
        <fgColor rgb="FFFFFF00"/>
        <bgColor indexed="64"/>
      </patternFill>
    </fill>
    <fill>
      <patternFill patternType="solid">
        <fgColor theme="6" tint="-0.499984740745262"/>
        <bgColor indexed="64"/>
      </patternFill>
    </fill>
    <fill>
      <patternFill patternType="solid">
        <fgColor theme="6" tint="0.79998168889431442"/>
        <bgColor rgb="FF000000"/>
      </patternFill>
    </fill>
    <fill>
      <patternFill patternType="solid">
        <fgColor theme="6" tint="-0.499984740745262"/>
        <bgColor rgb="FF000000"/>
      </patternFill>
    </fill>
  </fills>
  <borders count="54">
    <border>
      <left/>
      <right/>
      <top/>
      <bottom/>
      <diagonal/>
    </border>
    <border>
      <left/>
      <right/>
      <top/>
      <bottom style="double">
        <color indexed="64"/>
      </bottom>
      <diagonal/>
    </border>
    <border>
      <left/>
      <right/>
      <top style="thin">
        <color indexed="64"/>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double">
        <color indexed="64"/>
      </top>
      <bottom style="double">
        <color indexed="64"/>
      </bottom>
      <diagonal/>
    </border>
    <border>
      <left style="thin">
        <color indexed="64"/>
      </left>
      <right style="thin">
        <color indexed="64"/>
      </right>
      <top/>
      <bottom style="thin">
        <color indexed="64"/>
      </bottom>
      <diagonal/>
    </border>
    <border>
      <left/>
      <right style="thin">
        <color indexed="64"/>
      </right>
      <top/>
      <bottom style="double">
        <color indexed="64"/>
      </bottom>
      <diagonal/>
    </border>
    <border>
      <left style="double">
        <color indexed="64"/>
      </left>
      <right style="double">
        <color indexed="64"/>
      </right>
      <top style="double">
        <color indexed="64"/>
      </top>
      <bottom style="double">
        <color indexed="64"/>
      </bottom>
      <diagonal/>
    </border>
    <border>
      <left style="double">
        <color indexed="64"/>
      </left>
      <right/>
      <top/>
      <bottom/>
      <diagonal/>
    </border>
    <border>
      <left style="double">
        <color indexed="64"/>
      </left>
      <right/>
      <top/>
      <bottom style="double">
        <color indexed="64"/>
      </bottom>
      <diagonal/>
    </border>
    <border>
      <left style="double">
        <color indexed="64"/>
      </left>
      <right style="double">
        <color indexed="64"/>
      </right>
      <top style="double">
        <color indexed="64"/>
      </top>
      <bottom style="hair">
        <color indexed="64"/>
      </bottom>
      <diagonal/>
    </border>
    <border>
      <left style="double">
        <color indexed="64"/>
      </left>
      <right style="double">
        <color indexed="64"/>
      </right>
      <top style="hair">
        <color indexed="64"/>
      </top>
      <bottom style="hair">
        <color indexed="64"/>
      </bottom>
      <diagonal/>
    </border>
    <border>
      <left style="double">
        <color indexed="64"/>
      </left>
      <right style="double">
        <color indexed="64"/>
      </right>
      <top style="hair">
        <color indexed="64"/>
      </top>
      <bottom style="double">
        <color indexed="64"/>
      </bottom>
      <diagonal/>
    </border>
    <border>
      <left style="double">
        <color indexed="64"/>
      </left>
      <right/>
      <top style="double">
        <color indexed="64"/>
      </top>
      <bottom style="double">
        <color indexed="64"/>
      </bottom>
      <diagonal/>
    </border>
    <border>
      <left/>
      <right style="double">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thin">
        <color indexed="64"/>
      </top>
      <bottom/>
      <diagonal/>
    </border>
    <border>
      <left style="double">
        <color indexed="64"/>
      </left>
      <right style="double">
        <color indexed="64"/>
      </right>
      <top/>
      <bottom style="hair">
        <color indexed="64"/>
      </bottom>
      <diagonal/>
    </border>
    <border>
      <left style="double">
        <color indexed="64"/>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style="hair">
        <color indexed="64"/>
      </left>
      <right style="double">
        <color indexed="64"/>
      </right>
      <top style="double">
        <color indexed="64"/>
      </top>
      <bottom style="double">
        <color indexed="64"/>
      </bottom>
      <diagonal/>
    </border>
    <border>
      <left style="double">
        <color indexed="64"/>
      </left>
      <right style="hair">
        <color indexed="64"/>
      </right>
      <top style="double">
        <color indexed="64"/>
      </top>
      <bottom style="hair">
        <color indexed="64"/>
      </bottom>
      <diagonal/>
    </border>
    <border>
      <left style="double">
        <color indexed="64"/>
      </left>
      <right/>
      <top style="double">
        <color indexed="64"/>
      </top>
      <bottom style="hair">
        <color indexed="64"/>
      </bottom>
      <diagonal/>
    </border>
    <border>
      <left style="double">
        <color indexed="64"/>
      </left>
      <right/>
      <top style="hair">
        <color indexed="64"/>
      </top>
      <bottom style="hair">
        <color indexed="64"/>
      </bottom>
      <diagonal/>
    </border>
    <border>
      <left style="thin">
        <color indexed="64"/>
      </left>
      <right style="thin">
        <color indexed="64"/>
      </right>
      <top style="thin">
        <color indexed="64"/>
      </top>
      <bottom style="double">
        <color indexed="64"/>
      </bottom>
      <diagonal/>
    </border>
    <border>
      <left style="double">
        <color indexed="64"/>
      </left>
      <right/>
      <top style="double">
        <color indexed="64"/>
      </top>
      <bottom/>
      <diagonal/>
    </border>
    <border>
      <left style="double">
        <color indexed="64"/>
      </left>
      <right style="double">
        <color indexed="64"/>
      </right>
      <top style="double">
        <color indexed="64"/>
      </top>
      <bottom/>
      <diagonal/>
    </border>
    <border>
      <left style="double">
        <color indexed="64"/>
      </left>
      <right style="double">
        <color indexed="64"/>
      </right>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thin">
        <color indexed="8"/>
      </left>
      <right style="thin">
        <color indexed="8"/>
      </right>
      <top style="thin">
        <color indexed="8"/>
      </top>
      <bottom style="thin">
        <color indexed="8"/>
      </bottom>
      <diagonal/>
    </border>
    <border>
      <left style="thin">
        <color indexed="64"/>
      </left>
      <right/>
      <top style="double">
        <color indexed="64"/>
      </top>
      <bottom/>
      <diagonal/>
    </border>
    <border>
      <left style="thin">
        <color indexed="64"/>
      </left>
      <right style="thin">
        <color indexed="8"/>
      </right>
      <top style="double">
        <color indexed="64"/>
      </top>
      <bottom/>
      <diagonal/>
    </border>
    <border>
      <left style="thin">
        <color indexed="64"/>
      </left>
      <right style="thin">
        <color indexed="8"/>
      </right>
      <top/>
      <bottom/>
      <diagonal/>
    </border>
    <border>
      <left style="thin">
        <color indexed="64"/>
      </left>
      <right style="thin">
        <color indexed="8"/>
      </right>
      <top style="thin">
        <color indexed="64"/>
      </top>
      <bottom/>
      <diagonal/>
    </border>
    <border>
      <left style="thin">
        <color indexed="64"/>
      </left>
      <right style="thin">
        <color indexed="8"/>
      </right>
      <top/>
      <bottom style="thin">
        <color indexed="64"/>
      </bottom>
      <diagonal/>
    </border>
    <border>
      <left style="thin">
        <color indexed="8"/>
      </left>
      <right/>
      <top style="thin">
        <color indexed="8"/>
      </top>
      <bottom style="thin">
        <color indexed="8"/>
      </bottom>
      <diagonal/>
    </border>
    <border>
      <left style="thin">
        <color indexed="8"/>
      </left>
      <right/>
      <top style="thin">
        <color indexed="8"/>
      </top>
      <bottom/>
      <diagonal/>
    </border>
    <border>
      <left style="thin">
        <color indexed="64"/>
      </left>
      <right/>
      <top style="thin">
        <color indexed="64"/>
      </top>
      <bottom style="thin">
        <color indexed="64"/>
      </bottom>
      <diagonal/>
    </border>
    <border>
      <left style="thin">
        <color indexed="8"/>
      </left>
      <right/>
      <top/>
      <bottom style="thin">
        <color indexed="8"/>
      </bottom>
      <diagonal/>
    </border>
    <border>
      <left style="double">
        <color indexed="64"/>
      </left>
      <right/>
      <top style="hair">
        <color indexed="64"/>
      </top>
      <bottom style="double">
        <color indexed="64"/>
      </bottom>
      <diagonal/>
    </border>
    <border>
      <left style="thin">
        <color indexed="8"/>
      </left>
      <right style="thin">
        <color indexed="8"/>
      </right>
      <top style="double">
        <color indexed="64"/>
      </top>
      <bottom/>
      <diagonal/>
    </border>
    <border>
      <left style="thin">
        <color indexed="8"/>
      </left>
      <right style="thin">
        <color indexed="8"/>
      </right>
      <top/>
      <bottom/>
      <diagonal/>
    </border>
    <border>
      <left style="thin">
        <color indexed="8"/>
      </left>
      <right style="thin">
        <color indexed="8"/>
      </right>
      <top/>
      <bottom style="thin">
        <color indexed="8"/>
      </bottom>
      <diagonal/>
    </border>
    <border>
      <left style="thin">
        <color indexed="8"/>
      </left>
      <right style="thin">
        <color indexed="8"/>
      </right>
      <top style="thin">
        <color indexed="8"/>
      </top>
      <bottom/>
      <diagonal/>
    </border>
  </borders>
  <cellStyleXfs count="4">
    <xf numFmtId="0" fontId="0" fillId="0" borderId="0"/>
    <xf numFmtId="9" fontId="1" fillId="0" borderId="0" applyFont="0" applyFill="0" applyBorder="0" applyAlignment="0" applyProtection="0"/>
    <xf numFmtId="0" fontId="1" fillId="0" borderId="0"/>
    <xf numFmtId="0" fontId="18" fillId="0" borderId="0" applyNumberFormat="0" applyFill="0" applyBorder="0" applyAlignment="0" applyProtection="0"/>
  </cellStyleXfs>
  <cellXfs count="298">
    <xf numFmtId="0" fontId="0" fillId="0" borderId="0" xfId="0"/>
    <xf numFmtId="0" fontId="0" fillId="3" borderId="0" xfId="0" applyFill="1"/>
    <xf numFmtId="0" fontId="0" fillId="4" borderId="0" xfId="0" applyFill="1"/>
    <xf numFmtId="0" fontId="2" fillId="4" borderId="0" xfId="0" applyFont="1" applyFill="1"/>
    <xf numFmtId="0" fontId="0" fillId="6" borderId="0" xfId="0" applyFill="1"/>
    <xf numFmtId="0" fontId="0" fillId="3" borderId="1" xfId="0" applyFill="1" applyBorder="1"/>
    <xf numFmtId="0" fontId="0" fillId="3" borderId="0" xfId="0" applyFill="1" applyAlignment="1">
      <alignment vertical="center"/>
    </xf>
    <xf numFmtId="0" fontId="2" fillId="4" borderId="2" xfId="0" applyFont="1" applyFill="1" applyBorder="1" applyAlignment="1">
      <alignment vertical="center"/>
    </xf>
    <xf numFmtId="0" fontId="2" fillId="4" borderId="5" xfId="0" applyFont="1" applyFill="1" applyBorder="1" applyAlignment="1">
      <alignment vertical="center"/>
    </xf>
    <xf numFmtId="0" fontId="0" fillId="3" borderId="4" xfId="0" applyFill="1" applyBorder="1" applyAlignment="1"/>
    <xf numFmtId="0" fontId="0" fillId="3" borderId="2" xfId="0" applyFill="1" applyBorder="1" applyAlignment="1"/>
    <xf numFmtId="0" fontId="0" fillId="3" borderId="5" xfId="0" applyFill="1" applyBorder="1" applyAlignment="1"/>
    <xf numFmtId="0" fontId="7" fillId="3" borderId="2" xfId="0" applyFont="1" applyFill="1" applyBorder="1" applyAlignment="1">
      <alignment vertical="center" wrapText="1"/>
    </xf>
    <xf numFmtId="0" fontId="7" fillId="3" borderId="5" xfId="0" applyFont="1" applyFill="1" applyBorder="1" applyAlignment="1">
      <alignment vertical="center" wrapText="1"/>
    </xf>
    <xf numFmtId="0" fontId="0" fillId="4" borderId="0" xfId="0" applyFill="1" applyAlignment="1">
      <alignment wrapText="1"/>
    </xf>
    <xf numFmtId="0" fontId="0" fillId="6" borderId="0" xfId="0" applyFill="1" applyAlignment="1">
      <alignment wrapText="1"/>
    </xf>
    <xf numFmtId="0" fontId="0" fillId="3" borderId="0" xfId="0" applyFill="1" applyAlignment="1">
      <alignment wrapText="1"/>
    </xf>
    <xf numFmtId="0" fontId="9" fillId="5" borderId="6" xfId="0" applyFont="1" applyFill="1" applyBorder="1" applyAlignment="1">
      <alignment horizontal="center" vertical="center" wrapText="1"/>
    </xf>
    <xf numFmtId="0" fontId="9" fillId="11" borderId="6" xfId="0" applyFont="1" applyFill="1" applyBorder="1" applyAlignment="1">
      <alignment horizontal="center" vertical="center" wrapText="1"/>
    </xf>
    <xf numFmtId="0" fontId="9" fillId="12" borderId="6" xfId="0" applyFont="1" applyFill="1" applyBorder="1" applyAlignment="1">
      <alignment horizontal="center" vertical="center" wrapText="1"/>
    </xf>
    <xf numFmtId="1" fontId="9" fillId="13" borderId="6" xfId="0" applyNumberFormat="1" applyFont="1" applyFill="1" applyBorder="1" applyAlignment="1">
      <alignment horizontal="center" vertical="center" wrapText="1"/>
    </xf>
    <xf numFmtId="0" fontId="9" fillId="14" borderId="6" xfId="0" applyFont="1" applyFill="1" applyBorder="1" applyAlignment="1">
      <alignment horizontal="center" vertical="center" wrapText="1"/>
    </xf>
    <xf numFmtId="0" fontId="6" fillId="10" borderId="8" xfId="0" applyFont="1" applyFill="1" applyBorder="1" applyAlignment="1">
      <alignment horizontal="center" vertical="center"/>
    </xf>
    <xf numFmtId="0" fontId="6" fillId="19" borderId="10" xfId="0" applyFont="1" applyFill="1" applyBorder="1" applyAlignment="1">
      <alignment horizontal="center" vertical="center" wrapText="1"/>
    </xf>
    <xf numFmtId="0" fontId="6" fillId="17" borderId="6" xfId="0" applyFont="1" applyFill="1" applyBorder="1" applyAlignment="1">
      <alignment horizontal="center" vertical="center" wrapText="1"/>
    </xf>
    <xf numFmtId="0" fontId="6" fillId="17" borderId="10" xfId="0" applyFont="1" applyFill="1" applyBorder="1" applyAlignment="1">
      <alignment horizontal="center" vertical="center" wrapText="1"/>
    </xf>
    <xf numFmtId="0" fontId="4" fillId="15" borderId="0" xfId="0" applyFont="1" applyFill="1"/>
    <xf numFmtId="0" fontId="0" fillId="15" borderId="0" xfId="0" applyFill="1"/>
    <xf numFmtId="0" fontId="0" fillId="11" borderId="12" xfId="0" applyFill="1" applyBorder="1"/>
    <xf numFmtId="0" fontId="0" fillId="12" borderId="12" xfId="0" applyFill="1" applyBorder="1"/>
    <xf numFmtId="0" fontId="0" fillId="13" borderId="12" xfId="0" applyFill="1" applyBorder="1"/>
    <xf numFmtId="0" fontId="0" fillId="14" borderId="13" xfId="0" applyFill="1" applyBorder="1"/>
    <xf numFmtId="0" fontId="2" fillId="21" borderId="17" xfId="0" applyFont="1" applyFill="1" applyBorder="1" applyAlignment="1">
      <alignment vertical="center" wrapText="1"/>
    </xf>
    <xf numFmtId="0" fontId="3" fillId="7" borderId="0" xfId="0" applyFont="1" applyFill="1" applyAlignment="1">
      <alignment horizontal="center" vertical="center"/>
    </xf>
    <xf numFmtId="0" fontId="0" fillId="5" borderId="12" xfId="0" applyFill="1" applyBorder="1"/>
    <xf numFmtId="0" fontId="0" fillId="18" borderId="23" xfId="0" applyFill="1" applyBorder="1"/>
    <xf numFmtId="0" fontId="0" fillId="5" borderId="24" xfId="0" applyFill="1" applyBorder="1"/>
    <xf numFmtId="0" fontId="0" fillId="11" borderId="24" xfId="0" applyFill="1" applyBorder="1"/>
    <xf numFmtId="0" fontId="0" fillId="12" borderId="24" xfId="0" applyFill="1" applyBorder="1"/>
    <xf numFmtId="0" fontId="0" fillId="13" borderId="24" xfId="0" applyFill="1" applyBorder="1"/>
    <xf numFmtId="0" fontId="0" fillId="14" borderId="25" xfId="0" applyFill="1" applyBorder="1"/>
    <xf numFmtId="0" fontId="11" fillId="2" borderId="27" xfId="0" applyFont="1" applyFill="1" applyBorder="1"/>
    <xf numFmtId="0" fontId="11" fillId="2" borderId="28" xfId="0" applyFont="1" applyFill="1" applyBorder="1"/>
    <xf numFmtId="0" fontId="11" fillId="2" borderId="14" xfId="0" applyFont="1" applyFill="1" applyBorder="1" applyAlignment="1">
      <alignment horizontal="center"/>
    </xf>
    <xf numFmtId="0" fontId="11" fillId="2" borderId="15" xfId="0" applyFont="1" applyFill="1" applyBorder="1" applyAlignment="1">
      <alignment horizontal="center"/>
    </xf>
    <xf numFmtId="0" fontId="2" fillId="21" borderId="0" xfId="0" applyFont="1" applyFill="1" applyAlignment="1">
      <alignment horizontal="center" vertical="center" wrapText="1"/>
    </xf>
    <xf numFmtId="0" fontId="10" fillId="20" borderId="0" xfId="0" applyFont="1" applyFill="1" applyAlignment="1">
      <alignment vertical="center"/>
    </xf>
    <xf numFmtId="0" fontId="4" fillId="18" borderId="12" xfId="0" applyFont="1" applyFill="1" applyBorder="1"/>
    <xf numFmtId="0" fontId="0" fillId="6" borderId="3" xfId="0" applyFill="1" applyBorder="1"/>
    <xf numFmtId="0" fontId="14" fillId="6" borderId="0" xfId="0" applyFont="1" applyFill="1" applyAlignment="1">
      <alignment horizontal="left"/>
    </xf>
    <xf numFmtId="0" fontId="15" fillId="6" borderId="0" xfId="0" applyFont="1" applyFill="1" applyAlignment="1">
      <alignment horizontal="left"/>
    </xf>
    <xf numFmtId="0" fontId="1" fillId="6" borderId="0" xfId="2" applyFont="1" applyFill="1"/>
    <xf numFmtId="0" fontId="1" fillId="6" borderId="0" xfId="2" applyFont="1" applyFill="1" applyAlignment="1">
      <alignment wrapText="1"/>
    </xf>
    <xf numFmtId="0" fontId="16" fillId="6" borderId="0" xfId="0" applyFont="1" applyFill="1"/>
    <xf numFmtId="0" fontId="17" fillId="6" borderId="0" xfId="0" applyFont="1" applyFill="1"/>
    <xf numFmtId="0" fontId="18" fillId="6" borderId="0" xfId="3" applyFill="1"/>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3" borderId="9" xfId="0" applyFill="1" applyBorder="1" applyAlignment="1">
      <alignment horizontal="center" vertical="center"/>
    </xf>
    <xf numFmtId="0" fontId="12" fillId="9" borderId="4" xfId="0" applyFont="1" applyFill="1" applyBorder="1" applyAlignment="1">
      <alignment horizontal="center"/>
    </xf>
    <xf numFmtId="0" fontId="12" fillId="9" borderId="2" xfId="0" applyFont="1" applyFill="1" applyBorder="1" applyAlignment="1">
      <alignment horizontal="center"/>
    </xf>
    <xf numFmtId="0" fontId="12" fillId="9" borderId="5" xfId="0" applyFont="1" applyFill="1" applyBorder="1" applyAlignment="1">
      <alignment horizontal="center"/>
    </xf>
    <xf numFmtId="0" fontId="0" fillId="6" borderId="7" xfId="0" applyFill="1" applyBorder="1" applyAlignment="1">
      <alignment horizontal="center" vertical="center"/>
    </xf>
    <xf numFmtId="0" fontId="0" fillId="6" borderId="9" xfId="0" applyFill="1" applyBorder="1" applyAlignment="1">
      <alignment horizontal="center" vertical="center"/>
    </xf>
    <xf numFmtId="0" fontId="19" fillId="0" borderId="0" xfId="0" applyFont="1"/>
    <xf numFmtId="0" fontId="0" fillId="6" borderId="20" xfId="0" applyFill="1" applyBorder="1" applyAlignment="1">
      <alignment horizontal="center" vertical="center"/>
    </xf>
    <xf numFmtId="0" fontId="9" fillId="18" borderId="6" xfId="0" applyFont="1" applyFill="1" applyBorder="1" applyAlignment="1">
      <alignment horizontal="center" vertical="center" wrapText="1"/>
    </xf>
    <xf numFmtId="0" fontId="9" fillId="8" borderId="2" xfId="0" applyFont="1" applyFill="1" applyBorder="1" applyAlignment="1">
      <alignment horizontal="center"/>
    </xf>
    <xf numFmtId="0" fontId="0" fillId="0" borderId="0" xfId="0" applyAlignment="1">
      <alignment vertical="center"/>
    </xf>
    <xf numFmtId="0" fontId="2" fillId="7" borderId="11" xfId="0" applyFont="1" applyFill="1" applyBorder="1" applyAlignment="1">
      <alignment vertical="center"/>
    </xf>
    <xf numFmtId="0" fontId="2" fillId="7" borderId="11" xfId="0" applyFont="1" applyFill="1" applyBorder="1" applyAlignment="1">
      <alignment horizontal="center" vertical="center"/>
    </xf>
    <xf numFmtId="0" fontId="2" fillId="7" borderId="11" xfId="0" applyFont="1" applyFill="1" applyBorder="1" applyAlignment="1">
      <alignment horizontal="center" vertical="center" wrapText="1"/>
    </xf>
    <xf numFmtId="0" fontId="4" fillId="18" borderId="0" xfId="0" applyFont="1" applyFill="1"/>
    <xf numFmtId="0" fontId="9" fillId="8" borderId="2" xfId="0" applyFont="1" applyFill="1" applyBorder="1" applyAlignment="1">
      <alignment horizontal="center"/>
    </xf>
    <xf numFmtId="0" fontId="2" fillId="21" borderId="17" xfId="0" applyFont="1" applyFill="1" applyBorder="1" applyAlignment="1">
      <alignment horizontal="center" vertical="center" wrapText="1"/>
    </xf>
    <xf numFmtId="0" fontId="5" fillId="3" borderId="1" xfId="0" applyFont="1" applyFill="1" applyBorder="1" applyAlignment="1">
      <alignment horizontal="left"/>
    </xf>
    <xf numFmtId="0" fontId="0" fillId="22" borderId="13" xfId="0" applyFill="1" applyBorder="1"/>
    <xf numFmtId="0" fontId="8" fillId="22" borderId="8" xfId="0" applyFont="1" applyFill="1" applyBorder="1" applyAlignment="1">
      <alignment horizontal="center" vertical="center"/>
    </xf>
    <xf numFmtId="0" fontId="8" fillId="22" borderId="20" xfId="0" applyFont="1" applyFill="1" applyBorder="1" applyAlignment="1">
      <alignment horizontal="center" vertical="center"/>
    </xf>
    <xf numFmtId="0" fontId="6" fillId="0" borderId="14" xfId="0" applyFont="1" applyBorder="1" applyAlignment="1">
      <alignment horizontal="center"/>
    </xf>
    <xf numFmtId="9" fontId="6" fillId="0" borderId="14" xfId="1" applyFont="1" applyBorder="1" applyAlignment="1">
      <alignment horizontal="center"/>
    </xf>
    <xf numFmtId="0" fontId="6" fillId="0" borderId="22" xfId="0" applyFont="1" applyBorder="1" applyAlignment="1">
      <alignment horizontal="center"/>
    </xf>
    <xf numFmtId="9" fontId="6" fillId="0" borderId="22" xfId="1" applyFont="1" applyBorder="1" applyAlignment="1">
      <alignment horizontal="center"/>
    </xf>
    <xf numFmtId="0" fontId="6" fillId="0" borderId="15" xfId="0" applyFont="1" applyBorder="1" applyAlignment="1">
      <alignment horizontal="center"/>
    </xf>
    <xf numFmtId="9" fontId="6" fillId="0" borderId="15" xfId="1" applyFont="1" applyBorder="1" applyAlignment="1">
      <alignment horizontal="center"/>
    </xf>
    <xf numFmtId="9" fontId="0" fillId="0" borderId="11" xfId="0" applyNumberFormat="1" applyBorder="1" applyAlignment="1">
      <alignment horizontal="center"/>
    </xf>
    <xf numFmtId="0" fontId="2" fillId="21" borderId="30" xfId="0" applyFont="1" applyFill="1" applyBorder="1" applyAlignment="1">
      <alignment vertical="center" wrapText="1"/>
    </xf>
    <xf numFmtId="0" fontId="0" fillId="0" borderId="31" xfId="0" applyBorder="1" applyAlignment="1">
      <alignment horizontal="center"/>
    </xf>
    <xf numFmtId="9" fontId="0" fillId="0" borderId="31" xfId="0" applyNumberFormat="1" applyBorder="1" applyAlignment="1">
      <alignment horizontal="center"/>
    </xf>
    <xf numFmtId="0" fontId="0" fillId="0" borderId="30" xfId="0" applyBorder="1"/>
    <xf numFmtId="0" fontId="0" fillId="0" borderId="12" xfId="0" applyBorder="1"/>
    <xf numFmtId="0" fontId="4" fillId="18" borderId="11" xfId="0" applyFont="1" applyFill="1" applyBorder="1" applyAlignment="1">
      <alignment horizontal="center"/>
    </xf>
    <xf numFmtId="0" fontId="2" fillId="7" borderId="32" xfId="0" applyFont="1" applyFill="1" applyBorder="1" applyAlignment="1">
      <alignment horizontal="center" vertical="center" wrapText="1"/>
    </xf>
    <xf numFmtId="0" fontId="2" fillId="7" borderId="32" xfId="0" applyFont="1" applyFill="1" applyBorder="1" applyAlignment="1">
      <alignment horizontal="center" vertical="center"/>
    </xf>
    <xf numFmtId="14" fontId="0" fillId="3" borderId="2" xfId="0" applyNumberFormat="1" applyFill="1" applyBorder="1" applyAlignment="1">
      <alignment horizontal="center" vertical="center"/>
    </xf>
    <xf numFmtId="0" fontId="0" fillId="3" borderId="3" xfId="0" applyFill="1" applyBorder="1" applyAlignment="1">
      <alignment horizontal="center" vertical="center" wrapText="1"/>
    </xf>
    <xf numFmtId="0" fontId="0" fillId="6" borderId="3" xfId="0" applyFill="1" applyBorder="1" applyAlignment="1">
      <alignment horizontal="center" vertical="center" wrapText="1"/>
    </xf>
    <xf numFmtId="0" fontId="0" fillId="6" borderId="3" xfId="0" applyFill="1" applyBorder="1" applyAlignment="1">
      <alignment horizontal="center" vertical="center"/>
    </xf>
    <xf numFmtId="17" fontId="0" fillId="6" borderId="3" xfId="0" applyNumberFormat="1" applyFill="1" applyBorder="1" applyAlignment="1">
      <alignment horizontal="center" vertical="center"/>
    </xf>
    <xf numFmtId="0" fontId="0" fillId="6" borderId="3" xfId="0" applyFill="1" applyBorder="1" applyAlignment="1">
      <alignment wrapText="1"/>
    </xf>
    <xf numFmtId="0" fontId="0" fillId="3" borderId="0" xfId="0" applyFill="1" applyAlignment="1">
      <alignment horizontal="center" vertical="center"/>
    </xf>
    <xf numFmtId="0" fontId="0" fillId="3" borderId="38" xfId="0" applyFill="1" applyBorder="1" applyAlignment="1">
      <alignment horizontal="center" vertical="center" wrapText="1"/>
    </xf>
    <xf numFmtId="14" fontId="0" fillId="3" borderId="4" xfId="0" applyNumberFormat="1" applyFill="1" applyBorder="1" applyAlignment="1"/>
    <xf numFmtId="0" fontId="5" fillId="3" borderId="1" xfId="0" applyFont="1" applyFill="1" applyBorder="1" applyAlignment="1">
      <alignment horizontal="left"/>
    </xf>
    <xf numFmtId="10" fontId="6" fillId="0" borderId="15" xfId="1" applyNumberFormat="1" applyFont="1" applyBorder="1" applyAlignment="1">
      <alignment horizontal="center"/>
    </xf>
    <xf numFmtId="14" fontId="0" fillId="3" borderId="2" xfId="0" applyNumberFormat="1" applyFill="1" applyBorder="1" applyAlignment="1"/>
    <xf numFmtId="0" fontId="24" fillId="3" borderId="39" xfId="0" applyNumberFormat="1" applyFont="1" applyFill="1" applyBorder="1" applyAlignment="1" applyProtection="1">
      <alignment horizontal="center" vertical="center" wrapText="1"/>
      <protection locked="0"/>
    </xf>
    <xf numFmtId="164" fontId="24" fillId="3" borderId="39" xfId="0" applyNumberFormat="1" applyFont="1" applyFill="1" applyBorder="1" applyAlignment="1" applyProtection="1">
      <alignment horizontal="center" vertical="center" wrapText="1"/>
      <protection locked="0"/>
    </xf>
    <xf numFmtId="17" fontId="24" fillId="3" borderId="39" xfId="0" applyNumberFormat="1" applyFont="1" applyFill="1" applyBorder="1" applyAlignment="1" applyProtection="1">
      <alignment horizontal="center" vertical="center" wrapText="1"/>
      <protection locked="0"/>
    </xf>
    <xf numFmtId="0" fontId="24" fillId="3" borderId="39" xfId="0" applyFont="1" applyFill="1" applyBorder="1" applyAlignment="1" applyProtection="1">
      <alignment horizontal="center" vertical="center" wrapText="1"/>
      <protection locked="0"/>
    </xf>
    <xf numFmtId="168" fontId="24" fillId="3" borderId="39" xfId="0" applyNumberFormat="1" applyFont="1" applyFill="1" applyBorder="1" applyAlignment="1" applyProtection="1">
      <alignment horizontal="center" vertical="center" wrapText="1"/>
      <protection locked="0"/>
    </xf>
    <xf numFmtId="17" fontId="6" fillId="3" borderId="39" xfId="0" applyNumberFormat="1" applyFont="1" applyFill="1" applyBorder="1" applyAlignment="1">
      <alignment horizontal="center" vertical="center" wrapText="1"/>
    </xf>
    <xf numFmtId="165" fontId="24" fillId="3" borderId="39" xfId="0" applyNumberFormat="1" applyFont="1" applyFill="1" applyBorder="1" applyAlignment="1" applyProtection="1">
      <alignment horizontal="center" vertical="center" wrapText="1"/>
      <protection locked="0"/>
    </xf>
    <xf numFmtId="166" fontId="24" fillId="3" borderId="39" xfId="0" applyNumberFormat="1" applyFont="1" applyFill="1" applyBorder="1" applyAlignment="1" applyProtection="1">
      <alignment horizontal="center" vertical="center" wrapText="1"/>
      <protection locked="0"/>
    </xf>
    <xf numFmtId="4" fontId="26" fillId="3" borderId="3" xfId="0" applyNumberFormat="1" applyFont="1" applyFill="1" applyBorder="1" applyAlignment="1">
      <alignment horizontal="center" vertical="center" wrapText="1"/>
    </xf>
    <xf numFmtId="0" fontId="0" fillId="25" borderId="7" xfId="0" applyFill="1" applyBorder="1" applyAlignment="1">
      <alignment horizontal="center" vertical="center"/>
    </xf>
    <xf numFmtId="0" fontId="0" fillId="25" borderId="3" xfId="0" applyFill="1" applyBorder="1"/>
    <xf numFmtId="0" fontId="0" fillId="25" borderId="0" xfId="0" applyFill="1"/>
    <xf numFmtId="0" fontId="27" fillId="3" borderId="39" xfId="0" applyFont="1" applyFill="1" applyBorder="1" applyAlignment="1">
      <alignment horizontal="center" vertical="center" wrapText="1"/>
    </xf>
    <xf numFmtId="0" fontId="6" fillId="3" borderId="39" xfId="0" applyFont="1" applyFill="1" applyBorder="1" applyAlignment="1">
      <alignment horizontal="center" vertical="center" wrapText="1"/>
    </xf>
    <xf numFmtId="0" fontId="24" fillId="3" borderId="39" xfId="0" applyFont="1" applyFill="1" applyBorder="1" applyAlignment="1">
      <alignment horizontal="center" vertical="center" wrapText="1"/>
    </xf>
    <xf numFmtId="0" fontId="0" fillId="25" borderId="9" xfId="0" applyFill="1" applyBorder="1" applyAlignment="1">
      <alignment horizontal="center" vertical="center"/>
    </xf>
    <xf numFmtId="17" fontId="24" fillId="3" borderId="39" xfId="0" applyNumberFormat="1" applyFont="1" applyFill="1" applyBorder="1" applyAlignment="1">
      <alignment horizontal="center" vertical="center" wrapText="1"/>
    </xf>
    <xf numFmtId="0" fontId="6" fillId="3" borderId="39" xfId="0" applyNumberFormat="1" applyFont="1" applyFill="1" applyBorder="1" applyAlignment="1">
      <alignment horizontal="center" vertical="center" wrapText="1"/>
    </xf>
    <xf numFmtId="168" fontId="6" fillId="3" borderId="39" xfId="0" applyNumberFormat="1" applyFont="1" applyFill="1" applyBorder="1" applyAlignment="1">
      <alignment horizontal="center" vertical="center" wrapText="1"/>
    </xf>
    <xf numFmtId="169" fontId="6" fillId="3" borderId="39" xfId="0" applyNumberFormat="1" applyFont="1" applyFill="1" applyBorder="1" applyAlignment="1">
      <alignment horizontal="center" vertical="center" wrapText="1"/>
    </xf>
    <xf numFmtId="0" fontId="30" fillId="3" borderId="39" xfId="0" applyNumberFormat="1" applyFont="1" applyFill="1" applyBorder="1" applyAlignment="1">
      <alignment horizontal="center" vertical="center" wrapText="1"/>
    </xf>
    <xf numFmtId="4" fontId="24" fillId="3" borderId="39" xfId="0" applyNumberFormat="1" applyFont="1" applyFill="1" applyBorder="1" applyAlignment="1">
      <alignment horizontal="center" vertical="center" wrapText="1"/>
    </xf>
    <xf numFmtId="0" fontId="24" fillId="26" borderId="39" xfId="0" applyFont="1" applyFill="1" applyBorder="1" applyAlignment="1" applyProtection="1">
      <alignment horizontal="center" vertical="center" wrapText="1"/>
      <protection locked="0"/>
    </xf>
    <xf numFmtId="17" fontId="0" fillId="3" borderId="39" xfId="0" applyNumberFormat="1" applyFill="1" applyBorder="1" applyAlignment="1">
      <alignment horizontal="center" vertical="center"/>
    </xf>
    <xf numFmtId="4" fontId="24" fillId="3" borderId="39" xfId="0" applyNumberFormat="1" applyFont="1" applyFill="1" applyBorder="1" applyAlignment="1" applyProtection="1">
      <alignment horizontal="center" vertical="center" wrapText="1"/>
      <protection locked="0"/>
    </xf>
    <xf numFmtId="17" fontId="26" fillId="3" borderId="39" xfId="0" applyNumberFormat="1" applyFont="1" applyFill="1" applyBorder="1" applyAlignment="1" applyProtection="1">
      <alignment horizontal="center" vertical="center" wrapText="1"/>
      <protection locked="0"/>
    </xf>
    <xf numFmtId="0" fontId="0" fillId="25" borderId="0" xfId="0" applyFill="1" applyAlignment="1">
      <alignment wrapText="1"/>
    </xf>
    <xf numFmtId="169" fontId="24" fillId="3" borderId="39" xfId="0" applyNumberFormat="1" applyFont="1" applyFill="1" applyBorder="1" applyAlignment="1">
      <alignment horizontal="center" vertical="center" wrapText="1"/>
    </xf>
    <xf numFmtId="168" fontId="24" fillId="3" borderId="39" xfId="0" applyNumberFormat="1" applyFont="1" applyFill="1" applyBorder="1" applyAlignment="1">
      <alignment horizontal="center" vertical="center" wrapText="1"/>
    </xf>
    <xf numFmtId="166" fontId="24" fillId="3" borderId="39" xfId="0" applyNumberFormat="1" applyFont="1" applyFill="1" applyBorder="1" applyAlignment="1">
      <alignment horizontal="center" vertical="center" wrapText="1"/>
    </xf>
    <xf numFmtId="0" fontId="24" fillId="3" borderId="45" xfId="0" applyNumberFormat="1" applyFont="1" applyFill="1" applyBorder="1" applyAlignment="1">
      <alignment horizontal="center" vertical="center" wrapText="1"/>
    </xf>
    <xf numFmtId="0" fontId="0" fillId="25" borderId="42" xfId="0" applyFill="1" applyBorder="1" applyAlignment="1">
      <alignment horizontal="center" vertical="center" wrapText="1"/>
    </xf>
    <xf numFmtId="0" fontId="24" fillId="27" borderId="39" xfId="0" applyFont="1" applyFill="1" applyBorder="1" applyAlignment="1" applyProtection="1">
      <alignment horizontal="center" vertical="center" wrapText="1"/>
      <protection locked="0"/>
    </xf>
    <xf numFmtId="17" fontId="24" fillId="25" borderId="39" xfId="0" applyNumberFormat="1" applyFont="1" applyFill="1" applyBorder="1" applyAlignment="1" applyProtection="1">
      <alignment horizontal="center" vertical="center" wrapText="1"/>
      <protection locked="0"/>
    </xf>
    <xf numFmtId="168" fontId="24" fillId="25" borderId="39" xfId="0" applyNumberFormat="1" applyFont="1" applyFill="1" applyBorder="1" applyAlignment="1" applyProtection="1">
      <alignment horizontal="center" vertical="center" wrapText="1"/>
      <protection locked="0"/>
    </xf>
    <xf numFmtId="0" fontId="0" fillId="3" borderId="9" xfId="0" applyFill="1" applyBorder="1" applyAlignment="1">
      <alignment horizontal="center" vertical="center" wrapText="1"/>
    </xf>
    <xf numFmtId="4" fontId="24" fillId="3" borderId="45" xfId="0" applyNumberFormat="1" applyFont="1" applyFill="1" applyBorder="1" applyAlignment="1" applyProtection="1">
      <alignment horizontal="center" vertical="center" wrapText="1"/>
      <protection locked="0"/>
    </xf>
    <xf numFmtId="4" fontId="24" fillId="25" borderId="45" xfId="0" applyNumberFormat="1" applyFont="1" applyFill="1" applyBorder="1" applyAlignment="1" applyProtection="1">
      <alignment horizontal="center" vertical="center" wrapText="1"/>
      <protection locked="0"/>
    </xf>
    <xf numFmtId="17" fontId="24" fillId="3" borderId="46" xfId="0" applyNumberFormat="1" applyFont="1" applyFill="1" applyBorder="1" applyAlignment="1">
      <alignment horizontal="center" vertical="center" wrapText="1"/>
    </xf>
    <xf numFmtId="17" fontId="24" fillId="3" borderId="47" xfId="0" applyNumberFormat="1" applyFont="1" applyFill="1" applyBorder="1" applyAlignment="1">
      <alignment horizontal="center" vertical="center" wrapText="1"/>
    </xf>
    <xf numFmtId="17" fontId="24" fillId="3" borderId="48" xfId="0" applyNumberFormat="1" applyFont="1" applyFill="1" applyBorder="1" applyAlignment="1">
      <alignment horizontal="center" vertical="center" wrapText="1"/>
    </xf>
    <xf numFmtId="17" fontId="24" fillId="3" borderId="45" xfId="0" applyNumberFormat="1" applyFont="1" applyFill="1" applyBorder="1" applyAlignment="1">
      <alignment horizontal="center" vertical="center" wrapText="1"/>
    </xf>
    <xf numFmtId="0" fontId="9" fillId="5" borderId="7" xfId="0" applyFont="1" applyFill="1" applyBorder="1" applyAlignment="1">
      <alignment horizontal="center" vertical="center" wrapText="1"/>
    </xf>
    <xf numFmtId="0" fontId="0" fillId="3" borderId="3" xfId="0" applyFont="1" applyFill="1" applyBorder="1" applyAlignment="1">
      <alignment horizontal="center" vertical="center" wrapText="1"/>
    </xf>
    <xf numFmtId="0" fontId="0" fillId="3" borderId="0" xfId="0" applyFill="1"/>
    <xf numFmtId="0" fontId="39" fillId="3" borderId="3" xfId="0" applyFont="1" applyFill="1" applyBorder="1" applyAlignment="1">
      <alignment horizontal="center" vertical="center" wrapText="1"/>
    </xf>
    <xf numFmtId="0" fontId="36" fillId="3" borderId="3" xfId="0" applyFont="1" applyFill="1" applyBorder="1" applyAlignment="1">
      <alignment horizontal="center" vertical="center" wrapText="1"/>
    </xf>
    <xf numFmtId="0" fontId="39" fillId="3" borderId="3" xfId="0" applyFont="1" applyFill="1" applyBorder="1" applyAlignment="1">
      <alignment horizontal="justify" vertical="center"/>
    </xf>
    <xf numFmtId="0" fontId="0" fillId="3" borderId="0" xfId="0" applyFill="1"/>
    <xf numFmtId="0" fontId="19" fillId="3" borderId="3" xfId="0" applyFont="1" applyFill="1" applyBorder="1" applyAlignment="1">
      <alignment horizontal="center" vertical="center" wrapText="1"/>
    </xf>
    <xf numFmtId="0" fontId="31" fillId="24" borderId="3" xfId="0" applyFont="1" applyFill="1" applyBorder="1" applyAlignment="1">
      <alignment horizontal="justify" vertical="center"/>
    </xf>
    <xf numFmtId="17" fontId="0" fillId="24" borderId="3" xfId="0" applyNumberFormat="1" applyFont="1" applyFill="1" applyBorder="1" applyAlignment="1">
      <alignment horizontal="center" vertical="center" wrapText="1"/>
    </xf>
    <xf numFmtId="0" fontId="0" fillId="3" borderId="0" xfId="0" applyFill="1"/>
    <xf numFmtId="0" fontId="19" fillId="3" borderId="3" xfId="0" applyFont="1" applyFill="1" applyBorder="1" applyAlignment="1">
      <alignment horizontal="justify" vertical="center"/>
    </xf>
    <xf numFmtId="168" fontId="0" fillId="3" borderId="3" xfId="0" applyNumberFormat="1" applyFont="1" applyFill="1" applyBorder="1" applyAlignment="1">
      <alignment horizontal="center" vertical="center" wrapText="1"/>
    </xf>
    <xf numFmtId="17" fontId="0" fillId="3" borderId="3" xfId="0" applyNumberFormat="1" applyFont="1" applyFill="1" applyBorder="1" applyAlignment="1">
      <alignment horizontal="center" vertical="center" wrapText="1"/>
    </xf>
    <xf numFmtId="0" fontId="35" fillId="3" borderId="3" xfId="0" applyNumberFormat="1" applyFont="1" applyFill="1" applyBorder="1" applyAlignment="1">
      <alignment horizontal="center" vertical="center" wrapText="1"/>
    </xf>
    <xf numFmtId="4" fontId="35" fillId="3" borderId="3" xfId="0" applyNumberFormat="1" applyFont="1" applyFill="1" applyBorder="1" applyAlignment="1">
      <alignment horizontal="center" vertical="center" wrapText="1"/>
    </xf>
    <xf numFmtId="17" fontId="35" fillId="3" borderId="3" xfId="0" applyNumberFormat="1" applyFont="1" applyFill="1" applyBorder="1" applyAlignment="1">
      <alignment horizontal="center" vertical="center" wrapText="1"/>
    </xf>
    <xf numFmtId="0" fontId="0" fillId="3" borderId="3" xfId="0" applyFill="1" applyBorder="1" applyAlignment="1">
      <alignment horizontal="center" vertical="center" wrapText="1"/>
    </xf>
    <xf numFmtId="17" fontId="0" fillId="3" borderId="3" xfId="0" applyNumberFormat="1" applyFill="1" applyBorder="1" applyAlignment="1">
      <alignment horizontal="center" vertical="center" wrapText="1"/>
    </xf>
    <xf numFmtId="0" fontId="0" fillId="3" borderId="1" xfId="0" applyFill="1" applyBorder="1"/>
    <xf numFmtId="0" fontId="0" fillId="3" borderId="3" xfId="0" applyFill="1" applyBorder="1" applyAlignment="1">
      <alignment horizontal="center" vertical="center"/>
    </xf>
    <xf numFmtId="0" fontId="36" fillId="3" borderId="3" xfId="0" applyFont="1" applyFill="1" applyBorder="1" applyAlignment="1">
      <alignment horizontal="justify" vertical="center"/>
    </xf>
    <xf numFmtId="0" fontId="5" fillId="3" borderId="1" xfId="0" applyFont="1" applyFill="1" applyBorder="1" applyAlignment="1">
      <alignment horizontal="left"/>
    </xf>
    <xf numFmtId="17" fontId="0" fillId="3" borderId="3" xfId="0" applyNumberFormat="1" applyFont="1" applyFill="1" applyBorder="1" applyAlignment="1">
      <alignment horizontal="center" vertical="center"/>
    </xf>
    <xf numFmtId="0" fontId="0" fillId="3" borderId="3" xfId="0" applyFont="1" applyFill="1" applyBorder="1" applyAlignment="1">
      <alignment wrapText="1"/>
    </xf>
    <xf numFmtId="0" fontId="0" fillId="3" borderId="9" xfId="0" applyFont="1" applyFill="1" applyBorder="1"/>
    <xf numFmtId="0" fontId="0" fillId="3" borderId="9" xfId="0" applyFont="1" applyFill="1" applyBorder="1" applyAlignment="1">
      <alignment horizontal="center"/>
    </xf>
    <xf numFmtId="0" fontId="0" fillId="3" borderId="9" xfId="0" applyFont="1" applyFill="1" applyBorder="1" applyAlignment="1">
      <alignment wrapText="1"/>
    </xf>
    <xf numFmtId="0" fontId="0" fillId="3" borderId="3" xfId="0" applyFont="1" applyFill="1" applyBorder="1"/>
    <xf numFmtId="0" fontId="0" fillId="24" borderId="3" xfId="0" applyFont="1" applyFill="1" applyBorder="1" applyAlignment="1">
      <alignment wrapText="1"/>
    </xf>
    <xf numFmtId="0" fontId="0" fillId="25" borderId="37" xfId="0" applyFont="1" applyFill="1" applyBorder="1" applyAlignment="1">
      <alignment vertical="center" wrapText="1"/>
    </xf>
    <xf numFmtId="0" fontId="42" fillId="25" borderId="0" xfId="0" applyNumberFormat="1" applyFont="1" applyFill="1" applyBorder="1" applyAlignment="1">
      <alignment horizontal="center" vertical="center" wrapText="1"/>
    </xf>
    <xf numFmtId="164" fontId="42" fillId="25" borderId="39" xfId="0" applyNumberFormat="1" applyFont="1" applyFill="1" applyBorder="1" applyAlignment="1">
      <alignment horizontal="center" vertical="center"/>
    </xf>
    <xf numFmtId="164" fontId="42" fillId="25" borderId="39" xfId="0" applyNumberFormat="1" applyFont="1" applyFill="1" applyBorder="1" applyAlignment="1">
      <alignment horizontal="center" vertical="center" wrapText="1"/>
    </xf>
    <xf numFmtId="0" fontId="42" fillId="25" borderId="39" xfId="0" applyNumberFormat="1" applyFont="1" applyFill="1" applyBorder="1" applyAlignment="1">
      <alignment horizontal="center" vertical="center" wrapText="1"/>
    </xf>
    <xf numFmtId="4" fontId="42" fillId="25" borderId="39" xfId="0" applyNumberFormat="1" applyFont="1" applyFill="1" applyBorder="1" applyAlignment="1">
      <alignment horizontal="center" vertical="center" wrapText="1"/>
    </xf>
    <xf numFmtId="0" fontId="0" fillId="25" borderId="9" xfId="0" applyFont="1" applyFill="1" applyBorder="1"/>
    <xf numFmtId="0" fontId="0" fillId="25" borderId="9" xfId="0" applyFont="1" applyFill="1" applyBorder="1" applyAlignment="1">
      <alignment horizontal="center"/>
    </xf>
    <xf numFmtId="0" fontId="0" fillId="25" borderId="3" xfId="0" applyFont="1" applyFill="1" applyBorder="1" applyAlignment="1">
      <alignment wrapText="1"/>
    </xf>
    <xf numFmtId="0" fontId="0" fillId="25" borderId="3" xfId="0" applyFont="1" applyFill="1" applyBorder="1"/>
    <xf numFmtId="0" fontId="0" fillId="24" borderId="3" xfId="0" applyFont="1" applyFill="1" applyBorder="1" applyAlignment="1">
      <alignment horizontal="center" vertical="center" wrapText="1"/>
    </xf>
    <xf numFmtId="0" fontId="0" fillId="25" borderId="7" xfId="0" applyFont="1" applyFill="1" applyBorder="1" applyAlignment="1">
      <alignment horizontal="center" vertical="top" wrapText="1"/>
    </xf>
    <xf numFmtId="0" fontId="0" fillId="25" borderId="9" xfId="0" applyNumberFormat="1" applyFont="1" applyFill="1" applyBorder="1" applyAlignment="1">
      <alignment horizontal="center" vertical="center" wrapText="1"/>
    </xf>
    <xf numFmtId="0" fontId="0" fillId="25" borderId="0" xfId="0" applyFont="1" applyFill="1" applyBorder="1" applyAlignment="1">
      <alignment horizontal="center" vertical="center" wrapText="1"/>
    </xf>
    <xf numFmtId="164" fontId="44" fillId="25" borderId="39" xfId="0" applyNumberFormat="1" applyFont="1" applyFill="1" applyBorder="1" applyAlignment="1">
      <alignment horizontal="center" vertical="center"/>
    </xf>
    <xf numFmtId="164" fontId="44" fillId="25" borderId="39" xfId="0" applyNumberFormat="1" applyFont="1" applyFill="1" applyBorder="1" applyAlignment="1">
      <alignment horizontal="center" vertical="center" wrapText="1"/>
    </xf>
    <xf numFmtId="0" fontId="44" fillId="25" borderId="39" xfId="0" applyNumberFormat="1" applyFont="1" applyFill="1" applyBorder="1" applyAlignment="1">
      <alignment horizontal="center" vertical="center" wrapText="1"/>
    </xf>
    <xf numFmtId="0" fontId="0" fillId="25" borderId="9" xfId="0" applyFont="1" applyFill="1" applyBorder="1" applyAlignment="1">
      <alignment wrapText="1"/>
    </xf>
    <xf numFmtId="165" fontId="44" fillId="25" borderId="39" xfId="0" applyNumberFormat="1" applyFont="1" applyFill="1" applyBorder="1" applyAlignment="1">
      <alignment horizontal="center" vertical="center" wrapText="1"/>
    </xf>
    <xf numFmtId="17" fontId="0" fillId="25" borderId="9" xfId="0" applyNumberFormat="1" applyFont="1" applyFill="1" applyBorder="1"/>
    <xf numFmtId="0" fontId="44" fillId="3" borderId="3" xfId="0" applyFont="1" applyFill="1" applyBorder="1" applyAlignment="1">
      <alignment horizontal="justify" vertical="center"/>
    </xf>
    <xf numFmtId="0" fontId="45" fillId="3" borderId="3" xfId="0" applyFont="1" applyFill="1" applyBorder="1" applyAlignment="1">
      <alignment horizontal="justify" vertical="center"/>
    </xf>
    <xf numFmtId="0" fontId="0" fillId="3" borderId="3" xfId="0" applyFont="1" applyFill="1" applyBorder="1" applyAlignment="1">
      <alignment horizontal="justify" vertical="center"/>
    </xf>
    <xf numFmtId="0" fontId="0" fillId="24" borderId="3" xfId="0" applyFont="1" applyFill="1" applyBorder="1" applyAlignment="1">
      <alignment horizontal="justify" vertical="center"/>
    </xf>
    <xf numFmtId="0" fontId="0" fillId="25" borderId="7" xfId="0" applyFont="1" applyFill="1" applyBorder="1" applyAlignment="1">
      <alignment horizontal="center" vertical="center" wrapText="1"/>
    </xf>
    <xf numFmtId="0" fontId="0" fillId="25" borderId="3" xfId="0" applyFont="1" applyFill="1" applyBorder="1" applyAlignment="1">
      <alignment horizontal="center" vertical="center" wrapText="1"/>
    </xf>
    <xf numFmtId="0" fontId="44" fillId="25" borderId="0" xfId="0" applyNumberFormat="1" applyFont="1" applyFill="1" applyBorder="1" applyAlignment="1">
      <alignment horizontal="center" vertical="center" wrapText="1"/>
    </xf>
    <xf numFmtId="166" fontId="44" fillId="25" borderId="39" xfId="0" applyNumberFormat="1" applyFont="1" applyFill="1" applyBorder="1" applyAlignment="1">
      <alignment horizontal="center" vertical="center" wrapText="1"/>
    </xf>
    <xf numFmtId="0" fontId="0" fillId="3" borderId="0" xfId="0" applyFont="1" applyFill="1" applyAlignment="1">
      <alignment wrapText="1"/>
    </xf>
    <xf numFmtId="0" fontId="0" fillId="25" borderId="9" xfId="0" applyFont="1" applyFill="1" applyBorder="1" applyAlignment="1">
      <alignment horizontal="center" vertical="top" wrapText="1"/>
    </xf>
    <xf numFmtId="0" fontId="0" fillId="25" borderId="3" xfId="0" applyNumberFormat="1" applyFont="1" applyFill="1" applyBorder="1" applyAlignment="1">
      <alignment wrapText="1"/>
    </xf>
    <xf numFmtId="167" fontId="44" fillId="25" borderId="39" xfId="0" applyNumberFormat="1" applyFont="1" applyFill="1" applyBorder="1" applyAlignment="1">
      <alignment horizontal="center" vertical="center" wrapText="1"/>
    </xf>
    <xf numFmtId="0" fontId="0" fillId="25" borderId="9" xfId="0" applyFont="1" applyFill="1" applyBorder="1" applyAlignment="1">
      <alignment vertical="center" wrapText="1"/>
    </xf>
    <xf numFmtId="0" fontId="0" fillId="25" borderId="9" xfId="0" applyFont="1" applyFill="1" applyBorder="1" applyAlignment="1">
      <alignment horizontal="center" vertical="center" wrapText="1"/>
    </xf>
    <xf numFmtId="0" fontId="0" fillId="25" borderId="3" xfId="0" applyFont="1" applyFill="1" applyBorder="1" applyAlignment="1">
      <alignment vertical="center" wrapText="1"/>
    </xf>
    <xf numFmtId="17" fontId="0" fillId="25" borderId="3" xfId="0" applyNumberFormat="1" applyFont="1" applyFill="1" applyBorder="1" applyAlignment="1">
      <alignment vertical="center" wrapText="1"/>
    </xf>
    <xf numFmtId="0" fontId="0" fillId="3" borderId="0" xfId="0" applyFont="1" applyFill="1"/>
    <xf numFmtId="0" fontId="3" fillId="22" borderId="8" xfId="0" applyFont="1" applyFill="1" applyBorder="1" applyAlignment="1">
      <alignment horizontal="center" vertical="center"/>
    </xf>
    <xf numFmtId="0" fontId="3" fillId="6" borderId="29" xfId="0" applyFont="1" applyFill="1" applyBorder="1" applyAlignment="1">
      <alignment horizontal="center" vertical="center"/>
    </xf>
    <xf numFmtId="0" fontId="3" fillId="22" borderId="20" xfId="0" applyFont="1" applyFill="1" applyBorder="1" applyAlignment="1">
      <alignment horizontal="center" vertical="center"/>
    </xf>
    <xf numFmtId="0" fontId="0" fillId="3" borderId="3" xfId="0" applyFont="1" applyFill="1" applyBorder="1" applyAlignment="1">
      <alignment horizontal="center" vertical="center"/>
    </xf>
    <xf numFmtId="0" fontId="0" fillId="3" borderId="3" xfId="0" applyFont="1" applyFill="1" applyBorder="1" applyAlignment="1">
      <alignment vertical="center"/>
    </xf>
    <xf numFmtId="17" fontId="0" fillId="3" borderId="3" xfId="0" applyNumberFormat="1" applyFont="1" applyFill="1" applyBorder="1" applyAlignment="1">
      <alignment vertical="center"/>
    </xf>
    <xf numFmtId="0" fontId="0" fillId="3" borderId="3" xfId="0" applyFont="1" applyFill="1" applyBorder="1" applyAlignment="1">
      <alignment vertical="center" wrapText="1"/>
    </xf>
    <xf numFmtId="0" fontId="0" fillId="6" borderId="3" xfId="0" applyFont="1" applyFill="1" applyBorder="1"/>
    <xf numFmtId="0" fontId="6" fillId="3" borderId="9" xfId="0" applyFont="1" applyFill="1" applyBorder="1" applyAlignment="1">
      <alignment horizontal="center" vertical="center"/>
    </xf>
    <xf numFmtId="0" fontId="0" fillId="25" borderId="3" xfId="0" applyFill="1" applyBorder="1" applyAlignment="1">
      <alignment horizontal="center" vertical="center"/>
    </xf>
    <xf numFmtId="0" fontId="6" fillId="25" borderId="9" xfId="0" applyFont="1" applyFill="1" applyBorder="1" applyAlignment="1">
      <alignment horizontal="center" vertical="center"/>
    </xf>
    <xf numFmtId="0" fontId="0" fillId="25" borderId="0" xfId="0" applyFill="1" applyAlignment="1">
      <alignment horizontal="center" vertical="center"/>
    </xf>
    <xf numFmtId="0" fontId="0" fillId="3" borderId="39" xfId="0" applyFill="1" applyBorder="1" applyAlignment="1">
      <alignment horizontal="center" vertical="center"/>
    </xf>
    <xf numFmtId="0" fontId="6" fillId="3" borderId="3" xfId="0" applyFont="1" applyFill="1" applyBorder="1" applyAlignment="1">
      <alignment horizontal="center" vertical="center"/>
    </xf>
    <xf numFmtId="0" fontId="0" fillId="25" borderId="39" xfId="0" applyFill="1" applyBorder="1" applyAlignment="1">
      <alignment horizontal="center" vertical="center"/>
    </xf>
    <xf numFmtId="0" fontId="19" fillId="3" borderId="9" xfId="0" applyFont="1" applyFill="1" applyBorder="1" applyAlignment="1">
      <alignment horizontal="center" vertical="center" wrapText="1"/>
    </xf>
    <xf numFmtId="0" fontId="30" fillId="3" borderId="9" xfId="0" applyFont="1" applyFill="1" applyBorder="1" applyAlignment="1">
      <alignment horizontal="center" vertical="center" wrapText="1"/>
    </xf>
    <xf numFmtId="0" fontId="19" fillId="2" borderId="3" xfId="0" applyFont="1" applyFill="1" applyBorder="1" applyAlignment="1">
      <alignment wrapText="1"/>
    </xf>
    <xf numFmtId="17" fontId="0" fillId="3" borderId="3" xfId="0" applyNumberFormat="1" applyFill="1" applyBorder="1" applyAlignment="1">
      <alignment horizontal="center" vertical="center"/>
    </xf>
    <xf numFmtId="0" fontId="6" fillId="3" borderId="9" xfId="0" applyFont="1" applyFill="1" applyBorder="1" applyAlignment="1">
      <alignment horizontal="center" vertical="center" wrapText="1"/>
    </xf>
    <xf numFmtId="0" fontId="0" fillId="3" borderId="9" xfId="0" applyFill="1" applyBorder="1" applyAlignment="1">
      <alignment horizontal="center" vertical="center" wrapText="1" shrinkToFit="1"/>
    </xf>
    <xf numFmtId="0" fontId="0" fillId="3" borderId="1" xfId="0" applyFill="1" applyBorder="1" applyAlignment="1">
      <alignment wrapText="1"/>
    </xf>
    <xf numFmtId="0" fontId="0" fillId="3" borderId="0" xfId="0" applyFill="1" applyAlignment="1">
      <alignment vertical="center" wrapText="1"/>
    </xf>
    <xf numFmtId="0" fontId="0" fillId="25" borderId="3" xfId="0" applyFill="1" applyBorder="1" applyAlignment="1">
      <alignment horizontal="center" vertical="center" wrapText="1"/>
    </xf>
    <xf numFmtId="0" fontId="0" fillId="25" borderId="9" xfId="0" applyFill="1" applyBorder="1" applyAlignment="1">
      <alignment horizontal="center" vertical="center" wrapText="1"/>
    </xf>
    <xf numFmtId="0" fontId="7" fillId="3" borderId="2" xfId="0" applyFont="1" applyFill="1" applyBorder="1" applyAlignment="1">
      <alignment vertical="center"/>
    </xf>
    <xf numFmtId="0" fontId="0" fillId="0" borderId="26" xfId="0" applyFont="1" applyBorder="1" applyAlignment="1">
      <alignment horizontal="center"/>
    </xf>
    <xf numFmtId="0" fontId="11" fillId="2" borderId="49" xfId="0" applyFont="1" applyFill="1" applyBorder="1"/>
    <xf numFmtId="0" fontId="11" fillId="2" borderId="15" xfId="0" applyFont="1" applyFill="1" applyBorder="1" applyAlignment="1">
      <alignment horizontal="center"/>
    </xf>
    <xf numFmtId="0" fontId="11" fillId="2" borderId="16" xfId="0" applyFont="1" applyFill="1" applyBorder="1" applyAlignment="1">
      <alignment horizontal="center"/>
    </xf>
    <xf numFmtId="0" fontId="13" fillId="6" borderId="29" xfId="0" applyFont="1" applyFill="1" applyBorder="1" applyAlignment="1">
      <alignment horizontal="center" vertical="center"/>
    </xf>
    <xf numFmtId="0" fontId="9" fillId="18" borderId="6" xfId="0" applyFont="1" applyFill="1" applyBorder="1" applyAlignment="1">
      <alignment horizontal="center" vertical="center" wrapText="1"/>
    </xf>
    <xf numFmtId="0" fontId="8" fillId="22" borderId="8" xfId="0" applyFont="1" applyFill="1" applyBorder="1" applyAlignment="1">
      <alignment horizontal="center" vertical="center"/>
    </xf>
    <xf numFmtId="0" fontId="2" fillId="21" borderId="11" xfId="0" applyFont="1" applyFill="1" applyBorder="1" applyAlignment="1">
      <alignment vertical="center" wrapText="1"/>
    </xf>
    <xf numFmtId="0" fontId="2" fillId="21" borderId="11" xfId="0" applyFont="1" applyFill="1" applyBorder="1" applyAlignment="1">
      <alignment horizontal="center" vertical="center" wrapText="1"/>
    </xf>
    <xf numFmtId="0" fontId="0" fillId="18" borderId="11" xfId="0" applyFill="1" applyBorder="1"/>
    <xf numFmtId="0" fontId="0" fillId="5" borderId="11" xfId="0" applyFill="1" applyBorder="1"/>
    <xf numFmtId="0" fontId="0" fillId="11" borderId="11" xfId="0" applyFill="1" applyBorder="1"/>
    <xf numFmtId="0" fontId="0" fillId="12" borderId="11" xfId="0" applyFill="1" applyBorder="1"/>
    <xf numFmtId="0" fontId="0" fillId="13" borderId="11" xfId="0" applyFill="1" applyBorder="1"/>
    <xf numFmtId="0" fontId="0" fillId="14" borderId="11" xfId="0" applyFill="1" applyBorder="1"/>
    <xf numFmtId="0" fontId="11" fillId="2" borderId="11" xfId="0" applyFont="1" applyFill="1" applyBorder="1"/>
    <xf numFmtId="0" fontId="11" fillId="2" borderId="11" xfId="0" applyFont="1" applyFill="1" applyBorder="1" applyAlignment="1">
      <alignment horizontal="center"/>
    </xf>
    <xf numFmtId="0" fontId="0" fillId="2" borderId="11" xfId="0" applyFont="1" applyFill="1" applyBorder="1" applyAlignment="1">
      <alignment horizontal="center"/>
    </xf>
    <xf numFmtId="0" fontId="19" fillId="0" borderId="0" xfId="0" applyFont="1" applyAlignment="1">
      <alignment horizontal="left" vertical="top" wrapText="1"/>
    </xf>
    <xf numFmtId="0" fontId="9" fillId="16" borderId="4" xfId="0" applyFont="1" applyFill="1" applyBorder="1" applyAlignment="1">
      <alignment horizontal="center"/>
    </xf>
    <xf numFmtId="0" fontId="9" fillId="16" borderId="2" xfId="0" applyFont="1" applyFill="1" applyBorder="1" applyAlignment="1">
      <alignment horizontal="center"/>
    </xf>
    <xf numFmtId="0" fontId="9" fillId="16" borderId="5" xfId="0" applyFont="1" applyFill="1" applyBorder="1" applyAlignment="1">
      <alignment horizontal="center"/>
    </xf>
    <xf numFmtId="0" fontId="23" fillId="23" borderId="37" xfId="0" applyNumberFormat="1" applyFont="1" applyFill="1" applyBorder="1" applyAlignment="1">
      <alignment horizontal="center" vertical="center" wrapText="1"/>
    </xf>
    <xf numFmtId="0" fontId="23" fillId="23" borderId="0" xfId="0" applyNumberFormat="1" applyFont="1" applyFill="1" applyBorder="1" applyAlignment="1">
      <alignment horizontal="center" vertical="center" wrapText="1"/>
    </xf>
    <xf numFmtId="0" fontId="23" fillId="23" borderId="38" xfId="0" applyNumberFormat="1" applyFont="1" applyFill="1" applyBorder="1" applyAlignment="1">
      <alignment horizontal="center" vertical="center" wrapText="1"/>
    </xf>
    <xf numFmtId="0" fontId="0" fillId="3" borderId="7" xfId="0" applyFont="1" applyFill="1" applyBorder="1" applyAlignment="1">
      <alignment horizontal="center" vertical="center" wrapText="1"/>
    </xf>
    <xf numFmtId="0" fontId="0" fillId="3" borderId="9" xfId="0" applyFont="1" applyFill="1" applyBorder="1" applyAlignment="1">
      <alignment horizontal="center" vertical="center" wrapText="1"/>
    </xf>
    <xf numFmtId="0" fontId="0" fillId="3" borderId="21" xfId="0" applyFont="1" applyFill="1" applyBorder="1" applyAlignment="1">
      <alignment horizontal="center" vertical="center" wrapText="1"/>
    </xf>
    <xf numFmtId="0" fontId="0" fillId="3" borderId="40" xfId="0" applyFont="1" applyFill="1" applyBorder="1" applyAlignment="1">
      <alignment horizontal="center" vertical="center" wrapText="1"/>
    </xf>
    <xf numFmtId="0" fontId="0" fillId="3" borderId="37" xfId="0" applyFont="1" applyFill="1" applyBorder="1" applyAlignment="1">
      <alignment horizontal="center" vertical="center" wrapText="1"/>
    </xf>
    <xf numFmtId="0" fontId="0" fillId="3" borderId="35" xfId="0" applyFont="1" applyFill="1" applyBorder="1" applyAlignment="1">
      <alignment horizontal="center" vertical="center" wrapText="1"/>
    </xf>
    <xf numFmtId="0" fontId="9" fillId="8" borderId="4" xfId="0" applyFont="1" applyFill="1" applyBorder="1" applyAlignment="1">
      <alignment horizontal="center"/>
    </xf>
    <xf numFmtId="0" fontId="9" fillId="8" borderId="2" xfId="0" applyFont="1" applyFill="1" applyBorder="1" applyAlignment="1">
      <alignment horizontal="center"/>
    </xf>
    <xf numFmtId="0" fontId="9" fillId="8" borderId="5" xfId="0" applyFont="1" applyFill="1" applyBorder="1" applyAlignment="1">
      <alignment horizontal="center"/>
    </xf>
    <xf numFmtId="0" fontId="2" fillId="21" borderId="17" xfId="0" applyFont="1" applyFill="1" applyBorder="1" applyAlignment="1">
      <alignment horizontal="center" vertical="center" wrapText="1"/>
    </xf>
    <xf numFmtId="0" fontId="2" fillId="21" borderId="19" xfId="0" applyFont="1" applyFill="1" applyBorder="1" applyAlignment="1">
      <alignment horizontal="center" vertical="center" wrapText="1"/>
    </xf>
    <xf numFmtId="0" fontId="5" fillId="3" borderId="1" xfId="0" applyFont="1" applyFill="1" applyBorder="1" applyAlignment="1">
      <alignment horizontal="left"/>
    </xf>
    <xf numFmtId="0" fontId="4" fillId="18" borderId="11" xfId="0" applyFont="1" applyFill="1" applyBorder="1" applyAlignment="1">
      <alignment horizontal="center"/>
    </xf>
    <xf numFmtId="0" fontId="19" fillId="0" borderId="35" xfId="0" applyFont="1" applyBorder="1" applyAlignment="1">
      <alignment horizontal="center" wrapText="1"/>
    </xf>
    <xf numFmtId="0" fontId="19" fillId="0" borderId="36" xfId="0" applyFont="1" applyBorder="1" applyAlignment="1">
      <alignment horizontal="center" wrapText="1"/>
    </xf>
    <xf numFmtId="0" fontId="22" fillId="0" borderId="33" xfId="0" applyFont="1" applyBorder="1" applyAlignment="1">
      <alignment horizontal="center"/>
    </xf>
    <xf numFmtId="0" fontId="22" fillId="0" borderId="34" xfId="0" applyFont="1" applyBorder="1" applyAlignment="1">
      <alignment horizontal="center"/>
    </xf>
    <xf numFmtId="0" fontId="7" fillId="3" borderId="2" xfId="0" applyFont="1" applyFill="1" applyBorder="1" applyAlignment="1">
      <alignment horizontal="center" vertical="center" wrapText="1"/>
    </xf>
    <xf numFmtId="0" fontId="7" fillId="3" borderId="5" xfId="0" applyFont="1" applyFill="1" applyBorder="1" applyAlignment="1">
      <alignment horizontal="center" vertical="center" wrapText="1"/>
    </xf>
    <xf numFmtId="0" fontId="2" fillId="4" borderId="2" xfId="0" applyFont="1" applyFill="1" applyBorder="1" applyAlignment="1">
      <alignment horizontal="center" vertical="center"/>
    </xf>
    <xf numFmtId="0" fontId="0" fillId="3" borderId="41" xfId="0" applyFill="1" applyBorder="1" applyAlignment="1">
      <alignment horizontal="center" vertical="center" wrapText="1"/>
    </xf>
    <xf numFmtId="0" fontId="0" fillId="3" borderId="42" xfId="0" applyFill="1" applyBorder="1" applyAlignment="1">
      <alignment horizontal="center" vertical="center" wrapText="1"/>
    </xf>
    <xf numFmtId="0" fontId="0" fillId="3" borderId="43" xfId="0" applyFill="1" applyBorder="1" applyAlignment="1">
      <alignment horizontal="center" vertical="center" wrapText="1"/>
    </xf>
    <xf numFmtId="0" fontId="0" fillId="3" borderId="44" xfId="0" applyFill="1" applyBorder="1" applyAlignment="1">
      <alignment horizontal="center" vertical="center" wrapText="1"/>
    </xf>
    <xf numFmtId="0" fontId="24" fillId="3" borderId="50" xfId="0" applyFont="1" applyFill="1" applyBorder="1" applyAlignment="1">
      <alignment horizontal="center" vertical="center" wrapText="1"/>
    </xf>
    <xf numFmtId="0" fontId="24" fillId="3" borderId="51" xfId="0" applyFont="1" applyFill="1" applyBorder="1" applyAlignment="1">
      <alignment horizontal="center" vertical="center" wrapText="1"/>
    </xf>
    <xf numFmtId="0" fontId="24" fillId="3" borderId="52" xfId="0" applyFont="1" applyFill="1" applyBorder="1" applyAlignment="1">
      <alignment horizontal="center" vertical="center" wrapText="1"/>
    </xf>
    <xf numFmtId="0" fontId="24" fillId="3" borderId="53" xfId="0" applyFont="1" applyFill="1" applyBorder="1" applyAlignment="1">
      <alignment horizontal="center" vertical="center" wrapText="1"/>
    </xf>
    <xf numFmtId="0" fontId="2" fillId="21" borderId="18" xfId="0" applyFont="1" applyFill="1" applyBorder="1" applyAlignment="1">
      <alignment horizontal="center" vertical="center" wrapText="1"/>
    </xf>
  </cellXfs>
  <cellStyles count="4">
    <cellStyle name="Hyperlink" xfId="3" builtinId="8"/>
    <cellStyle name="Normal" xfId="0" builtinId="0"/>
    <cellStyle name="Normal 2" xfId="2"/>
    <cellStyle name="Porcentagem" xfId="1" builtinId="5"/>
  </cellStyles>
  <dxfs count="19">
    <dxf>
      <font>
        <color theme="0"/>
      </font>
    </dxf>
    <dxf>
      <font>
        <color theme="0"/>
      </font>
      <fill>
        <patternFill>
          <bgColor theme="9" tint="-0.499984740745262"/>
        </patternFill>
      </fill>
    </dxf>
    <dxf>
      <font>
        <color theme="0"/>
      </font>
      <fill>
        <patternFill>
          <bgColor theme="9" tint="-0.499984740745262"/>
        </patternFill>
      </fill>
    </dxf>
    <dxf>
      <font>
        <color rgb="FFB15407"/>
      </font>
      <fill>
        <patternFill patternType="solid">
          <fgColor rgb="FFB15407"/>
          <bgColor rgb="FFB15407"/>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
      <font>
        <color theme="0"/>
      </font>
    </dxf>
    <dxf>
      <font>
        <color theme="0"/>
      </font>
      <fill>
        <patternFill>
          <bgColor theme="9" tint="-0.499984740745262"/>
        </patternFill>
      </fill>
    </dxf>
    <dxf>
      <font>
        <color theme="0"/>
      </font>
      <fill>
        <patternFill>
          <bgColor theme="9" tint="-0.499984740745262"/>
        </patternFill>
      </fill>
    </dxf>
    <dxf>
      <font>
        <color rgb="FF0070C0"/>
      </font>
      <fill>
        <patternFill>
          <bgColor rgb="FF0070C0"/>
        </patternFill>
      </fill>
    </dxf>
    <dxf>
      <font>
        <color rgb="FF92D050"/>
      </font>
      <fill>
        <patternFill patternType="solid">
          <fgColor rgb="FF92D050"/>
          <bgColor rgb="FF92D050"/>
        </patternFill>
      </fill>
    </dxf>
    <dxf>
      <font>
        <color rgb="FFFFC000"/>
      </font>
      <fill>
        <patternFill>
          <bgColor rgb="FFFFC000"/>
        </patternFill>
      </fill>
    </dxf>
    <dxf>
      <font>
        <color rgb="FFFF0000"/>
      </font>
      <fill>
        <patternFill>
          <bgColor rgb="FFFF0000"/>
        </patternFill>
      </fill>
    </dxf>
    <dxf>
      <font>
        <color theme="0" tint="-0.34998626667073579"/>
      </font>
      <fill>
        <patternFill>
          <bgColor theme="0" tint="-0.34998626667073579"/>
        </patternFill>
      </fill>
    </dxf>
    <dxf>
      <font>
        <color theme="0"/>
      </font>
      <fill>
        <patternFill patternType="solid">
          <fgColor rgb="FFB15407"/>
          <bgColor rgb="FFB15407"/>
        </patternFill>
      </fill>
    </dxf>
  </dxfs>
  <tableStyles count="0" defaultTableStyle="TableStyleMedium2" defaultPivotStyle="PivotStyleLight16"/>
  <colors>
    <mruColors>
      <color rgb="FFFF99CC"/>
      <color rgb="FFB15407"/>
    </mruColors>
  </colors>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charts/chart1.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0"/>
              <c:delete val="1"/>
            </c:dLbl>
            <c:dLbl>
              <c:idx val="2"/>
              <c:spPr>
                <a:noFill/>
              </c:spPr>
              <c:txPr>
                <a:bodyPr/>
                <a:lstStyle/>
                <a:p>
                  <a:pPr>
                    <a:defRPr b="1">
                      <a:solidFill>
                        <a:schemeClr val="bg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- 1'!$B$16:$B$20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- 1'!$C$16:$C$20</c:f>
              <c:numCache>
                <c:formatCode>General</c:formatCode>
                <c:ptCount val="5"/>
                <c:pt idx="0">
                  <c:v>0</c:v>
                </c:pt>
                <c:pt idx="1">
                  <c:v>24</c:v>
                </c:pt>
                <c:pt idx="2">
                  <c:v>20</c:v>
                </c:pt>
                <c:pt idx="3">
                  <c:v>18</c:v>
                </c:pt>
                <c:pt idx="4">
                  <c:v>4</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478"/>
        </c:manualLayout>
      </c:layout>
    </c:legend>
    <c:plotVisOnly val="1"/>
    <c:dispBlanksAs val="zero"/>
  </c:chart>
  <c:spPr>
    <a:solidFill>
      <a:schemeClr val="bg1"/>
    </a:solidFill>
  </c:spPr>
  <c:printSettings>
    <c:headerFooter/>
    <c:pageMargins b="0.78740157499999996" l="0.511811024" r="0.511811024" t="0.78740157499999996" header="0.31496062000000213" footer="0.3149606200000021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0"/>
              <c:delete val="1"/>
            </c:dLbl>
            <c:dLbl>
              <c:idx val="2"/>
              <c:spPr>
                <a:noFill/>
              </c:spPr>
              <c:txPr>
                <a:bodyPr/>
                <a:lstStyle/>
                <a:p>
                  <a:pPr>
                    <a:defRPr b="1">
                      <a:solidFill>
                        <a:schemeClr val="bg1"/>
                      </a:solidFill>
                    </a:defRPr>
                  </a:pPr>
                  <a:endParaRPr lang="pt-BR"/>
                </a:p>
              </c:txPr>
            </c:dLbl>
            <c:dLbl>
              <c:idx val="4"/>
              <c:layout>
                <c:manualLayout>
                  <c:x val="-3.1734973490052478E-3"/>
                  <c:y val="-1.4571694025404622E-2"/>
                </c:manualLayout>
              </c:layout>
              <c:showPercent val="1"/>
            </c:dLbl>
            <c:dLbl>
              <c:idx val="5"/>
              <c:delete val="1"/>
            </c:dLbl>
            <c:dLbl>
              <c:idx val="6"/>
              <c:spPr/>
              <c:txPr>
                <a:bodyPr/>
                <a:lstStyle/>
                <a:p>
                  <a:pPr>
                    <a:defRPr b="1">
                      <a:solidFill>
                        <a:schemeClr val="tx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- 1'!$B$16:$B$21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- 1'!$E$16:$E$21</c:f>
              <c:numCache>
                <c:formatCode>General</c:formatCode>
                <c:ptCount val="6"/>
                <c:pt idx="0">
                  <c:v>0</c:v>
                </c:pt>
                <c:pt idx="1">
                  <c:v>14</c:v>
                </c:pt>
                <c:pt idx="2">
                  <c:v>14</c:v>
                </c:pt>
                <c:pt idx="3">
                  <c:v>18</c:v>
                </c:pt>
                <c:pt idx="4">
                  <c:v>2</c:v>
                </c:pt>
                <c:pt idx="5">
                  <c:v>0</c:v>
                </c:pt>
              </c:numCache>
            </c:numRef>
          </c:val>
        </c:ser>
        <c:dLbls>
          <c:showPercent val="1"/>
        </c:dLbls>
        <c:firstSliceAng val="0"/>
        <c:holeSize val="50"/>
      </c:doughnutChart>
    </c:plotArea>
    <c:legend>
      <c:legendPos val="r"/>
      <c:layout>
        <c:manualLayout>
          <c:xMode val="edge"/>
          <c:yMode val="edge"/>
          <c:x val="0.56175975675518086"/>
          <c:y val="0.25142540138850022"/>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213" footer="0.3149606200000021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- 1'!$B$31:$B$34</c:f>
              <c:strCache>
                <c:ptCount val="4"/>
                <c:pt idx="0">
                  <c:v>OBJETIVO 1</c:v>
                </c:pt>
                <c:pt idx="1">
                  <c:v>OBJETIVO 2</c:v>
                </c:pt>
                <c:pt idx="2">
                  <c:v>OBJETIVO 3</c:v>
                </c:pt>
                <c:pt idx="3">
                  <c:v>OBJETIVO 4</c:v>
                </c:pt>
              </c:strCache>
            </c:strRef>
          </c:cat>
          <c:val>
            <c:numRef>
              <c:f>'Painel de Gestão - 1'!$D$31:$D$34</c:f>
              <c:numCache>
                <c:formatCode>General</c:formatCode>
                <c:ptCount val="4"/>
                <c:pt idx="0">
                  <c:v>2</c:v>
                </c:pt>
                <c:pt idx="1">
                  <c:v>4</c:v>
                </c:pt>
                <c:pt idx="2">
                  <c:v>3</c:v>
                </c:pt>
                <c:pt idx="3">
                  <c:v>9</c:v>
                </c:pt>
              </c:numCache>
            </c:numRef>
          </c:val>
        </c:ser>
        <c:ser>
          <c:idx val="1"/>
          <c:order val="1"/>
          <c:spPr>
            <a:solidFill>
              <a:schemeClr val="bg1">
                <a:lumMod val="65000"/>
              </a:schemeClr>
            </a:solidFill>
          </c:spPr>
          <c:cat>
            <c:strRef>
              <c:f>'Painel de Gestão - 1'!$B$31:$B$34</c:f>
              <c:strCache>
                <c:ptCount val="4"/>
                <c:pt idx="0">
                  <c:v>OBJETIVO 1</c:v>
                </c:pt>
                <c:pt idx="1">
                  <c:v>OBJETIVO 2</c:v>
                </c:pt>
                <c:pt idx="2">
                  <c:v>OBJETIVO 3</c:v>
                </c:pt>
                <c:pt idx="3">
                  <c:v>OBJETIVO 4</c:v>
                </c:pt>
              </c:strCache>
            </c:strRef>
          </c:cat>
          <c:val>
            <c:numRef>
              <c:f>'Painel de Gestão - 1'!$E$31:$E$34</c:f>
              <c:numCache>
                <c:formatCode>General</c:formatCode>
                <c:ptCount val="4"/>
                <c:pt idx="3">
                  <c:v>0</c:v>
                </c:pt>
              </c:numCache>
            </c:numRef>
          </c:val>
        </c:ser>
        <c:ser>
          <c:idx val="2"/>
          <c:order val="2"/>
          <c:spPr>
            <a:solidFill>
              <a:srgbClr val="FF0000"/>
            </a:solidFill>
          </c:spPr>
          <c:cat>
            <c:strRef>
              <c:f>'Painel de Gestão - 1'!$B$31:$B$34</c:f>
              <c:strCache>
                <c:ptCount val="4"/>
                <c:pt idx="0">
                  <c:v>OBJETIVO 1</c:v>
                </c:pt>
                <c:pt idx="1">
                  <c:v>OBJETIVO 2</c:v>
                </c:pt>
                <c:pt idx="2">
                  <c:v>OBJETIVO 3</c:v>
                </c:pt>
                <c:pt idx="3">
                  <c:v>OBJETIVO 4</c:v>
                </c:pt>
              </c:strCache>
            </c:strRef>
          </c:cat>
          <c:val>
            <c:numRef>
              <c:f>'Painel de Gestão - 1'!$F$31:$F$34</c:f>
              <c:numCache>
                <c:formatCode>General</c:formatCode>
                <c:ptCount val="4"/>
                <c:pt idx="0">
                  <c:v>3</c:v>
                </c:pt>
                <c:pt idx="1">
                  <c:v>9</c:v>
                </c:pt>
                <c:pt idx="2">
                  <c:v>7</c:v>
                </c:pt>
                <c:pt idx="3">
                  <c:v>5</c:v>
                </c:pt>
              </c:numCache>
            </c:numRef>
          </c:val>
        </c:ser>
        <c:ser>
          <c:idx val="3"/>
          <c:order val="3"/>
          <c:spPr>
            <a:solidFill>
              <a:srgbClr val="FFC000"/>
            </a:solidFill>
          </c:spPr>
          <c:cat>
            <c:strRef>
              <c:f>'Painel de Gestão - 1'!$B$31:$B$34</c:f>
              <c:strCache>
                <c:ptCount val="4"/>
                <c:pt idx="0">
                  <c:v>OBJETIVO 1</c:v>
                </c:pt>
                <c:pt idx="1">
                  <c:v>OBJETIVO 2</c:v>
                </c:pt>
                <c:pt idx="2">
                  <c:v>OBJETIVO 3</c:v>
                </c:pt>
                <c:pt idx="3">
                  <c:v>OBJETIVO 4</c:v>
                </c:pt>
              </c:strCache>
            </c:strRef>
          </c:cat>
          <c:val>
            <c:numRef>
              <c:f>'Painel de Gestão - 1'!$G$31:$G$34</c:f>
              <c:numCache>
                <c:formatCode>General</c:formatCode>
                <c:ptCount val="4"/>
                <c:pt idx="0">
                  <c:v>3</c:v>
                </c:pt>
                <c:pt idx="1">
                  <c:v>6</c:v>
                </c:pt>
                <c:pt idx="2">
                  <c:v>5</c:v>
                </c:pt>
                <c:pt idx="3">
                  <c:v>6</c:v>
                </c:pt>
              </c:numCache>
            </c:numRef>
          </c:val>
        </c:ser>
        <c:ser>
          <c:idx val="4"/>
          <c:order val="4"/>
          <c:spPr>
            <a:solidFill>
              <a:srgbClr val="92D050"/>
            </a:solidFill>
          </c:spPr>
          <c:cat>
            <c:strRef>
              <c:f>'Painel de Gestão - 1'!$B$31:$B$34</c:f>
              <c:strCache>
                <c:ptCount val="4"/>
                <c:pt idx="0">
                  <c:v>OBJETIVO 1</c:v>
                </c:pt>
                <c:pt idx="1">
                  <c:v>OBJETIVO 2</c:v>
                </c:pt>
                <c:pt idx="2">
                  <c:v>OBJETIVO 3</c:v>
                </c:pt>
                <c:pt idx="3">
                  <c:v>OBJETIVO 4</c:v>
                </c:pt>
              </c:strCache>
            </c:strRef>
          </c:cat>
          <c:val>
            <c:numRef>
              <c:f>'Painel de Gestão - 1'!$H$31:$H$34</c:f>
              <c:numCache>
                <c:formatCode>General</c:formatCode>
                <c:ptCount val="4"/>
                <c:pt idx="0">
                  <c:v>2</c:v>
                </c:pt>
                <c:pt idx="1">
                  <c:v>3</c:v>
                </c:pt>
                <c:pt idx="2">
                  <c:v>12</c:v>
                </c:pt>
                <c:pt idx="3">
                  <c:v>1</c:v>
                </c:pt>
              </c:numCache>
            </c:numRef>
          </c:val>
        </c:ser>
        <c:ser>
          <c:idx val="5"/>
          <c:order val="5"/>
          <c:spPr>
            <a:solidFill>
              <a:srgbClr val="0070C0"/>
            </a:solidFill>
          </c:spPr>
          <c:cat>
            <c:strRef>
              <c:f>'Painel de Gestão - 1'!$B$31:$B$34</c:f>
              <c:strCache>
                <c:ptCount val="4"/>
                <c:pt idx="0">
                  <c:v>OBJETIVO 1</c:v>
                </c:pt>
                <c:pt idx="1">
                  <c:v>OBJETIVO 2</c:v>
                </c:pt>
                <c:pt idx="2">
                  <c:v>OBJETIVO 3</c:v>
                </c:pt>
                <c:pt idx="3">
                  <c:v>OBJETIVO 4</c:v>
                </c:pt>
              </c:strCache>
            </c:strRef>
          </c:cat>
          <c:val>
            <c:numRef>
              <c:f>'Painel de Gestão - 1'!$I$31:$I$34</c:f>
              <c:numCache>
                <c:formatCode>General</c:formatCode>
                <c:ptCount val="4"/>
                <c:pt idx="0">
                  <c:v>1</c:v>
                </c:pt>
                <c:pt idx="1">
                  <c:v>0</c:v>
                </c:pt>
                <c:pt idx="2">
                  <c:v>1</c:v>
                </c:pt>
                <c:pt idx="3">
                  <c:v>2</c:v>
                </c:pt>
              </c:numCache>
            </c:numRef>
          </c:val>
        </c:ser>
        <c:overlap val="100"/>
        <c:axId val="85744256"/>
        <c:axId val="85754240"/>
      </c:barChart>
      <c:catAx>
        <c:axId val="85744256"/>
        <c:scaling>
          <c:orientation val="maxMin"/>
        </c:scaling>
        <c:axPos val="l"/>
        <c:numFmt formatCode="General" sourceLinked="0"/>
        <c:tickLblPos val="nextTo"/>
        <c:crossAx val="85754240"/>
        <c:crosses val="autoZero"/>
        <c:auto val="1"/>
        <c:lblAlgn val="ctr"/>
        <c:lblOffset val="100"/>
      </c:catAx>
      <c:valAx>
        <c:axId val="85754240"/>
        <c:scaling>
          <c:orientation val="minMax"/>
        </c:scaling>
        <c:axPos val="t"/>
        <c:majorGridlines/>
        <c:numFmt formatCode="General" sourceLinked="1"/>
        <c:tickLblPos val="nextTo"/>
        <c:crossAx val="85744256"/>
        <c:crosses val="autoZero"/>
        <c:crossBetween val="between"/>
        <c:majorUnit val="5"/>
      </c:valAx>
    </c:plotArea>
    <c:plotVisOnly val="1"/>
    <c:dispBlanksAs val="gap"/>
  </c:chart>
  <c:printSettings>
    <c:headerFooter/>
    <c:pageMargins b="0.78740157499999996" l="0.511811024" r="0.511811024" t="0.78740157499999996" header="0.31496062000000213" footer="0.3149606200000021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Lbls>
            <c:dLbl>
              <c:idx val="2"/>
              <c:spPr>
                <a:noFill/>
              </c:spPr>
              <c:txPr>
                <a:bodyPr/>
                <a:lstStyle/>
                <a:p>
                  <a:pPr>
                    <a:defRPr b="1">
                      <a:solidFill>
                        <a:schemeClr val="bg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- 2'!$B$16:$B$20</c:f>
              <c:strCache>
                <c:ptCount val="5"/>
                <c:pt idx="0">
                  <c:v>Início planejado posterior</c:v>
                </c:pt>
                <c:pt idx="1">
                  <c:v>Não concluída ou Não iniciada</c:v>
                </c:pt>
                <c:pt idx="2">
                  <c:v>Em andamento com problemas</c:v>
                </c:pt>
                <c:pt idx="3">
                  <c:v>Em andamento conforme previsto</c:v>
                </c:pt>
                <c:pt idx="4">
                  <c:v>Concluída</c:v>
                </c:pt>
              </c:strCache>
            </c:strRef>
          </c:cat>
          <c:val>
            <c:numRef>
              <c:f>'Painel de Gestão - 2'!$C$16:$C$20</c:f>
              <c:numCache>
                <c:formatCode>General</c:formatCode>
                <c:ptCount val="5"/>
                <c:pt idx="0">
                  <c:v>0</c:v>
                </c:pt>
                <c:pt idx="1">
                  <c:v>36</c:v>
                </c:pt>
                <c:pt idx="2">
                  <c:v>0</c:v>
                </c:pt>
                <c:pt idx="3">
                  <c:v>0</c:v>
                </c:pt>
                <c:pt idx="4">
                  <c:v>12</c:v>
                </c:pt>
              </c:numCache>
            </c:numRef>
          </c:val>
        </c:ser>
        <c:dLbls>
          <c:showPercent val="1"/>
        </c:dLbls>
        <c:firstSliceAng val="0"/>
        <c:holeSize val="50"/>
      </c:doughnutChart>
    </c:plotArea>
    <c:legend>
      <c:legendPos val="r"/>
      <c:layout>
        <c:manualLayout>
          <c:xMode val="edge"/>
          <c:yMode val="edge"/>
          <c:x val="0.55536529680365299"/>
          <c:y val="0.25142546836817831"/>
          <c:w val="0.43321917808219185"/>
          <c:h val="0.579250869503385"/>
        </c:manualLayout>
      </c:layout>
    </c:legend>
    <c:plotVisOnly val="1"/>
    <c:dispBlanksAs val="zero"/>
  </c:chart>
  <c:spPr>
    <a:solidFill>
      <a:schemeClr val="bg1"/>
    </a:solidFill>
  </c:spPr>
  <c:printSettings>
    <c:headerFooter/>
    <c:pageMargins b="0.78740157499999996" l="0.511811024" r="0.511811024" t="0.78740157499999996" header="0.31496062000000236" footer="0.31496062000000236"/>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lang val="pt-BR"/>
  <c:chart>
    <c:autoTitleDeleted val="1"/>
    <c:plotArea>
      <c:layout/>
      <c:doughnutChart>
        <c:varyColors val="1"/>
        <c:ser>
          <c:idx val="0"/>
          <c:order val="0"/>
          <c:dPt>
            <c:idx val="0"/>
            <c:spPr>
              <a:solidFill>
                <a:schemeClr val="bg1">
                  <a:lumMod val="65000"/>
                </a:schemeClr>
              </a:solidFill>
            </c:spPr>
          </c:dPt>
          <c:dPt>
            <c:idx val="1"/>
            <c:spPr>
              <a:solidFill>
                <a:srgbClr val="FF0000"/>
              </a:solidFill>
            </c:spPr>
          </c:dPt>
          <c:dPt>
            <c:idx val="2"/>
            <c:spPr>
              <a:solidFill>
                <a:srgbClr val="FFC000"/>
              </a:solidFill>
            </c:spPr>
          </c:dPt>
          <c:dPt>
            <c:idx val="3"/>
            <c:spPr>
              <a:solidFill>
                <a:srgbClr val="92D050"/>
              </a:solidFill>
            </c:spPr>
          </c:dPt>
          <c:dPt>
            <c:idx val="4"/>
            <c:spPr>
              <a:solidFill>
                <a:srgbClr val="0070C0"/>
              </a:solidFill>
            </c:spPr>
          </c:dPt>
          <c:dPt>
            <c:idx val="5"/>
            <c:spPr>
              <a:solidFill>
                <a:srgbClr val="FF99CC"/>
              </a:solidFill>
            </c:spPr>
          </c:dPt>
          <c:dLbls>
            <c:dLbl>
              <c:idx val="2"/>
              <c:spPr>
                <a:noFill/>
              </c:spPr>
              <c:txPr>
                <a:bodyPr/>
                <a:lstStyle/>
                <a:p>
                  <a:pPr>
                    <a:defRPr b="1">
                      <a:solidFill>
                        <a:schemeClr val="bg1"/>
                      </a:solidFill>
                    </a:defRPr>
                  </a:pPr>
                  <a:endParaRPr lang="pt-BR"/>
                </a:p>
              </c:txPr>
            </c:dLbl>
            <c:dLbl>
              <c:idx val="6"/>
              <c:spPr/>
              <c:txPr>
                <a:bodyPr/>
                <a:lstStyle/>
                <a:p>
                  <a:pPr>
                    <a:defRPr b="1">
                      <a:solidFill>
                        <a:schemeClr val="tx1"/>
                      </a:solidFill>
                    </a:defRPr>
                  </a:pPr>
                  <a:endParaRPr lang="pt-BR"/>
                </a:p>
              </c:txPr>
            </c:dLbl>
            <c:spPr>
              <a:noFill/>
              <a:ln>
                <a:noFill/>
              </a:ln>
              <a:effectLst/>
            </c:spPr>
            <c:txPr>
              <a:bodyPr/>
              <a:lstStyle/>
              <a:p>
                <a:pPr>
                  <a:defRPr b="1">
                    <a:solidFill>
                      <a:schemeClr val="bg1"/>
                    </a:solidFill>
                  </a:defRPr>
                </a:pPr>
                <a:endParaRPr lang="pt-BR"/>
              </a:p>
            </c:txPr>
            <c:showPercent val="1"/>
            <c:showLeaderLines val="1"/>
            <c:extLst>
              <c:ext xmlns:c15="http://schemas.microsoft.com/office/drawing/2012/chart" uri="{CE6537A1-D6FC-4f65-9D91-7224C49458BB}"/>
            </c:extLst>
          </c:dLbls>
          <c:cat>
            <c:strRef>
              <c:f>'Painel de Gestão - 2'!$B$16:$B$21</c:f>
              <c:strCache>
                <c:ptCount val="6"/>
                <c:pt idx="0">
                  <c:v>Início planejado posterior</c:v>
                </c:pt>
                <c:pt idx="1">
                  <c:v>Não concluída ou Não iniciada</c:v>
                </c:pt>
                <c:pt idx="2">
                  <c:v>Em andamento com problemas</c:v>
                </c:pt>
                <c:pt idx="3">
                  <c:v>Em andamento conforme previsto</c:v>
                </c:pt>
                <c:pt idx="4">
                  <c:v>Concluída</c:v>
                </c:pt>
                <c:pt idx="5">
                  <c:v>Ações Novas</c:v>
                </c:pt>
              </c:strCache>
            </c:strRef>
          </c:cat>
          <c:val>
            <c:numRef>
              <c:f>'Painel de Gestão - 2'!$E$16:$E$21</c:f>
              <c:numCache>
                <c:formatCode>General</c:formatCode>
                <c:ptCount val="6"/>
                <c:pt idx="0">
                  <c:v>0</c:v>
                </c:pt>
                <c:pt idx="1">
                  <c:v>31</c:v>
                </c:pt>
                <c:pt idx="2">
                  <c:v>0</c:v>
                </c:pt>
                <c:pt idx="3">
                  <c:v>0</c:v>
                </c:pt>
                <c:pt idx="4">
                  <c:v>9</c:v>
                </c:pt>
                <c:pt idx="5">
                  <c:v>11</c:v>
                </c:pt>
              </c:numCache>
            </c:numRef>
          </c:val>
        </c:ser>
        <c:dLbls>
          <c:showPercent val="1"/>
        </c:dLbls>
        <c:firstSliceAng val="0"/>
        <c:holeSize val="50"/>
      </c:doughnutChart>
    </c:plotArea>
    <c:legend>
      <c:legendPos val="r"/>
      <c:legendEntry>
        <c:idx val="0"/>
        <c:delete val="1"/>
      </c:legendEntry>
      <c:layout>
        <c:manualLayout>
          <c:xMode val="edge"/>
          <c:yMode val="edge"/>
          <c:x val="0.5617596628217536"/>
          <c:y val="0.25142563246539779"/>
          <c:w val="0.43321917808219185"/>
          <c:h val="0.74857452189860951"/>
        </c:manualLayout>
      </c:layout>
    </c:legend>
    <c:plotVisOnly val="1"/>
    <c:dispBlanksAs val="zero"/>
  </c:chart>
  <c:spPr>
    <a:solidFill>
      <a:schemeClr val="bg1"/>
    </a:solidFill>
    <a:ln>
      <a:noFill/>
    </a:ln>
  </c:spPr>
  <c:printSettings>
    <c:headerFooter/>
    <c:pageMargins b="0.78740157499999996" l="0.511811024" r="0.511811024" t="0.78740157499999996" header="0.31496062000000236" footer="0.31496062000000236"/>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lang val="pt-BR"/>
  <c:chart>
    <c:plotArea>
      <c:layout/>
      <c:barChart>
        <c:barDir val="bar"/>
        <c:grouping val="stacked"/>
        <c:ser>
          <c:idx val="0"/>
          <c:order val="0"/>
          <c:spPr>
            <a:solidFill>
              <a:srgbClr val="B15407"/>
            </a:solidFill>
          </c:spPr>
          <c:cat>
            <c:strRef>
              <c:f>'Painel de Gestão - 2'!$B$31:$B$34</c:f>
              <c:strCache>
                <c:ptCount val="4"/>
                <c:pt idx="0">
                  <c:v>OBJETIVO 1</c:v>
                </c:pt>
                <c:pt idx="1">
                  <c:v>OBJETIVO 2</c:v>
                </c:pt>
                <c:pt idx="2">
                  <c:v>OBJETIVO 3</c:v>
                </c:pt>
                <c:pt idx="3">
                  <c:v>OBJETIVO 4</c:v>
                </c:pt>
              </c:strCache>
            </c:strRef>
          </c:cat>
          <c:val>
            <c:numRef>
              <c:f>'Painel de Gestão - 2'!$D$31:$D$34</c:f>
              <c:numCache>
                <c:formatCode>General</c:formatCode>
                <c:ptCount val="4"/>
                <c:pt idx="0">
                  <c:v>1</c:v>
                </c:pt>
                <c:pt idx="1">
                  <c:v>5</c:v>
                </c:pt>
                <c:pt idx="2">
                  <c:v>1</c:v>
                </c:pt>
                <c:pt idx="3">
                  <c:v>1</c:v>
                </c:pt>
              </c:numCache>
            </c:numRef>
          </c:val>
        </c:ser>
        <c:ser>
          <c:idx val="1"/>
          <c:order val="1"/>
          <c:spPr>
            <a:solidFill>
              <a:schemeClr val="bg1">
                <a:lumMod val="65000"/>
              </a:schemeClr>
            </a:solidFill>
          </c:spPr>
          <c:cat>
            <c:strRef>
              <c:f>'Painel de Gestão - 2'!$B$31:$B$34</c:f>
              <c:strCache>
                <c:ptCount val="4"/>
                <c:pt idx="0">
                  <c:v>OBJETIVO 1</c:v>
                </c:pt>
                <c:pt idx="1">
                  <c:v>OBJETIVO 2</c:v>
                </c:pt>
                <c:pt idx="2">
                  <c:v>OBJETIVO 3</c:v>
                </c:pt>
                <c:pt idx="3">
                  <c:v>OBJETIVO 4</c:v>
                </c:pt>
              </c:strCache>
            </c:strRef>
          </c:cat>
          <c:val>
            <c:numRef>
              <c:f>'Painel de Gestão - 2'!$E$31:$E$34</c:f>
              <c:numCache>
                <c:formatCode>General</c:formatCode>
                <c:ptCount val="4"/>
                <c:pt idx="0">
                  <c:v>0</c:v>
                </c:pt>
                <c:pt idx="1">
                  <c:v>0</c:v>
                </c:pt>
                <c:pt idx="2">
                  <c:v>0</c:v>
                </c:pt>
                <c:pt idx="3">
                  <c:v>0</c:v>
                </c:pt>
              </c:numCache>
            </c:numRef>
          </c:val>
        </c:ser>
        <c:ser>
          <c:idx val="2"/>
          <c:order val="2"/>
          <c:spPr>
            <a:solidFill>
              <a:srgbClr val="FF0000"/>
            </a:solidFill>
          </c:spPr>
          <c:cat>
            <c:strRef>
              <c:f>'Painel de Gestão - 2'!$B$31:$B$34</c:f>
              <c:strCache>
                <c:ptCount val="4"/>
                <c:pt idx="0">
                  <c:v>OBJETIVO 1</c:v>
                </c:pt>
                <c:pt idx="1">
                  <c:v>OBJETIVO 2</c:v>
                </c:pt>
                <c:pt idx="2">
                  <c:v>OBJETIVO 3</c:v>
                </c:pt>
                <c:pt idx="3">
                  <c:v>OBJETIVO 4</c:v>
                </c:pt>
              </c:strCache>
            </c:strRef>
          </c:cat>
          <c:val>
            <c:numRef>
              <c:f>'Painel de Gestão - 2'!$F$31:$F$34</c:f>
              <c:numCache>
                <c:formatCode>General</c:formatCode>
                <c:ptCount val="4"/>
                <c:pt idx="0">
                  <c:v>2</c:v>
                </c:pt>
                <c:pt idx="1">
                  <c:v>14</c:v>
                </c:pt>
                <c:pt idx="2">
                  <c:v>15</c:v>
                </c:pt>
                <c:pt idx="3">
                  <c:v>5</c:v>
                </c:pt>
              </c:numCache>
            </c:numRef>
          </c:val>
        </c:ser>
        <c:ser>
          <c:idx val="3"/>
          <c:order val="3"/>
          <c:spPr>
            <a:solidFill>
              <a:srgbClr val="FFC000"/>
            </a:solidFill>
          </c:spPr>
          <c:cat>
            <c:strRef>
              <c:f>'Painel de Gestão - 2'!$B$31:$B$34</c:f>
              <c:strCache>
                <c:ptCount val="4"/>
                <c:pt idx="0">
                  <c:v>OBJETIVO 1</c:v>
                </c:pt>
                <c:pt idx="1">
                  <c:v>OBJETIVO 2</c:v>
                </c:pt>
                <c:pt idx="2">
                  <c:v>OBJETIVO 3</c:v>
                </c:pt>
                <c:pt idx="3">
                  <c:v>OBJETIVO 4</c:v>
                </c:pt>
              </c:strCache>
            </c:strRef>
          </c:cat>
          <c:val>
            <c:numRef>
              <c:f>'Painel de Gestão - 2'!$G$31:$G$34</c:f>
              <c:numCache>
                <c:formatCode>General</c:formatCode>
                <c:ptCount val="4"/>
                <c:pt idx="0">
                  <c:v>0</c:v>
                </c:pt>
                <c:pt idx="1">
                  <c:v>0</c:v>
                </c:pt>
                <c:pt idx="2">
                  <c:v>0</c:v>
                </c:pt>
                <c:pt idx="3">
                  <c:v>0</c:v>
                </c:pt>
              </c:numCache>
            </c:numRef>
          </c:val>
        </c:ser>
        <c:ser>
          <c:idx val="4"/>
          <c:order val="4"/>
          <c:spPr>
            <a:solidFill>
              <a:srgbClr val="92D050"/>
            </a:solidFill>
          </c:spPr>
          <c:cat>
            <c:strRef>
              <c:f>'Painel de Gestão - 2'!$B$31:$B$34</c:f>
              <c:strCache>
                <c:ptCount val="4"/>
                <c:pt idx="0">
                  <c:v>OBJETIVO 1</c:v>
                </c:pt>
                <c:pt idx="1">
                  <c:v>OBJETIVO 2</c:v>
                </c:pt>
                <c:pt idx="2">
                  <c:v>OBJETIVO 3</c:v>
                </c:pt>
                <c:pt idx="3">
                  <c:v>OBJETIVO 4</c:v>
                </c:pt>
              </c:strCache>
            </c:strRef>
          </c:cat>
          <c:val>
            <c:numRef>
              <c:f>'Painel de Gestão - 2'!$H$31:$H$34</c:f>
              <c:numCache>
                <c:formatCode>General</c:formatCode>
                <c:ptCount val="4"/>
                <c:pt idx="0">
                  <c:v>0</c:v>
                </c:pt>
                <c:pt idx="1">
                  <c:v>0</c:v>
                </c:pt>
                <c:pt idx="2">
                  <c:v>0</c:v>
                </c:pt>
                <c:pt idx="3">
                  <c:v>0</c:v>
                </c:pt>
              </c:numCache>
            </c:numRef>
          </c:val>
        </c:ser>
        <c:ser>
          <c:idx val="5"/>
          <c:order val="5"/>
          <c:spPr>
            <a:solidFill>
              <a:srgbClr val="0070C0"/>
            </a:solidFill>
          </c:spPr>
          <c:cat>
            <c:strRef>
              <c:f>'Painel de Gestão - 2'!$B$31:$B$34</c:f>
              <c:strCache>
                <c:ptCount val="4"/>
                <c:pt idx="0">
                  <c:v>OBJETIVO 1</c:v>
                </c:pt>
                <c:pt idx="1">
                  <c:v>OBJETIVO 2</c:v>
                </c:pt>
                <c:pt idx="2">
                  <c:v>OBJETIVO 3</c:v>
                </c:pt>
                <c:pt idx="3">
                  <c:v>OBJETIVO 4</c:v>
                </c:pt>
              </c:strCache>
            </c:strRef>
          </c:cat>
          <c:val>
            <c:numRef>
              <c:f>'Painel de Gestão - 2'!$I$31:$I$34</c:f>
              <c:numCache>
                <c:formatCode>General</c:formatCode>
                <c:ptCount val="4"/>
                <c:pt idx="0">
                  <c:v>4</c:v>
                </c:pt>
                <c:pt idx="1">
                  <c:v>1</c:v>
                </c:pt>
                <c:pt idx="2">
                  <c:v>7</c:v>
                </c:pt>
                <c:pt idx="3">
                  <c:v>0</c:v>
                </c:pt>
              </c:numCache>
            </c:numRef>
          </c:val>
        </c:ser>
        <c:overlap val="100"/>
        <c:axId val="87157376"/>
        <c:axId val="87167360"/>
      </c:barChart>
      <c:catAx>
        <c:axId val="87157376"/>
        <c:scaling>
          <c:orientation val="maxMin"/>
        </c:scaling>
        <c:axPos val="l"/>
        <c:numFmt formatCode="General" sourceLinked="0"/>
        <c:tickLblPos val="nextTo"/>
        <c:crossAx val="87167360"/>
        <c:crosses val="autoZero"/>
        <c:auto val="1"/>
        <c:lblAlgn val="ctr"/>
        <c:lblOffset val="100"/>
      </c:catAx>
      <c:valAx>
        <c:axId val="87167360"/>
        <c:scaling>
          <c:orientation val="minMax"/>
        </c:scaling>
        <c:axPos val="t"/>
        <c:majorGridlines/>
        <c:numFmt formatCode="General" sourceLinked="1"/>
        <c:tickLblPos val="nextTo"/>
        <c:crossAx val="87157376"/>
        <c:crosses val="autoZero"/>
        <c:crossBetween val="between"/>
      </c:valAx>
    </c:plotArea>
    <c:plotVisOnly val="1"/>
    <c:dispBlanksAs val="gap"/>
  </c:chart>
  <c:printSettings>
    <c:headerFooter/>
    <c:pageMargins b="0.78740157499999996" l="0.511811024" r="0.511811024" t="0.78740157499999996" header="0.31496062000000236" footer="0.31496062000000236"/>
    <c:pageSetup/>
  </c:printSettings>
</c:chartSpace>
</file>

<file path=xl/drawings/_rels/drawing1.xml.rels><?xml version="1.0" encoding="UTF-8" standalone="yes"?>
<Relationships xmlns="http://schemas.openxmlformats.org/package/2006/relationships"><Relationship Id="rId8" Type="http://schemas.openxmlformats.org/officeDocument/2006/relationships/hyperlink" Target="#'Painel de Gest&#227;o 3'!A1"/><Relationship Id="rId13" Type="http://schemas.openxmlformats.org/officeDocument/2006/relationships/hyperlink" Target="#'Monitoria Anual 5'!A1"/><Relationship Id="rId3" Type="http://schemas.openxmlformats.org/officeDocument/2006/relationships/image" Target="../media/image1.jpeg"/><Relationship Id="rId7" Type="http://schemas.openxmlformats.org/officeDocument/2006/relationships/hyperlink" Target="#'Monitoria Anual 2'!A1"/><Relationship Id="rId12" Type="http://schemas.openxmlformats.org/officeDocument/2006/relationships/hyperlink" Target="#'Painel de Gest&#227;o 5'!A1"/><Relationship Id="rId2" Type="http://schemas.openxmlformats.org/officeDocument/2006/relationships/hyperlink" Target="#'Painel de Gest&#227;o - 1'!A1"/><Relationship Id="rId1" Type="http://schemas.openxmlformats.org/officeDocument/2006/relationships/hyperlink" Target="#TUTORIAL!A1"/><Relationship Id="rId6" Type="http://schemas.openxmlformats.org/officeDocument/2006/relationships/hyperlink" Target="#'Painel de Gest&#227;o 2'!A1"/><Relationship Id="rId11" Type="http://schemas.openxmlformats.org/officeDocument/2006/relationships/hyperlink" Target="#'Monitoria Anual 4'!A1"/><Relationship Id="rId5" Type="http://schemas.openxmlformats.org/officeDocument/2006/relationships/hyperlink" Target="#'Monitoria Anual 1'!A1"/><Relationship Id="rId10" Type="http://schemas.openxmlformats.org/officeDocument/2006/relationships/hyperlink" Target="#'Painel de Gest&#227;o 4'!A1"/><Relationship Id="rId4" Type="http://schemas.openxmlformats.org/officeDocument/2006/relationships/image" Target="../media/image2.jpeg"/><Relationship Id="rId9" Type="http://schemas.openxmlformats.org/officeDocument/2006/relationships/hyperlink" Target="#'Monitoria Anual 3'!A1"/></Relationships>
</file>

<file path=xl/drawings/_rels/drawing2.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 Id="rId5" Type="http://schemas.openxmlformats.org/officeDocument/2006/relationships/image" Target="../media/image6.jpeg"/><Relationship Id="rId4" Type="http://schemas.openxmlformats.org/officeDocument/2006/relationships/hyperlink" Target="#SUM&#193;RIO!A1"/></Relationships>
</file>

<file path=xl/drawings/_rels/drawing3.xml.rels><?xml version="1.0" encoding="UTF-8" standalone="yes"?>
<Relationships xmlns="http://schemas.openxmlformats.org/package/2006/relationships"><Relationship Id="rId1" Type="http://schemas.openxmlformats.org/officeDocument/2006/relationships/hyperlink" Target="#SUM&#193;RIO!A1"/></Relationships>
</file>

<file path=xl/drawings/_rels/drawing4.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hyperlink" Target="#SUM&#193;RIO!A1"/></Relationships>
</file>

<file path=xl/drawings/_rels/drawing5.xml.rels><?xml version="1.0" encoding="UTF-8" standalone="yes"?>
<Relationships xmlns="http://schemas.openxmlformats.org/package/2006/relationships"><Relationship Id="rId1" Type="http://schemas.openxmlformats.org/officeDocument/2006/relationships/hyperlink" Target="#SUM&#193;RIO!A1"/></Relationships>
</file>

<file path=xl/drawings/_rels/drawing6.xml.rels><?xml version="1.0" encoding="UTF-8" standalone="yes"?>
<Relationships xmlns="http://schemas.openxmlformats.org/package/2006/relationships"><Relationship Id="rId3" Type="http://schemas.openxmlformats.org/officeDocument/2006/relationships/chart" Target="../charts/chart6.xml"/><Relationship Id="rId2" Type="http://schemas.openxmlformats.org/officeDocument/2006/relationships/chart" Target="../charts/chart5.xml"/><Relationship Id="rId1" Type="http://schemas.openxmlformats.org/officeDocument/2006/relationships/chart" Target="../charts/chart4.xml"/><Relationship Id="rId4" Type="http://schemas.openxmlformats.org/officeDocument/2006/relationships/hyperlink" Target="#SUM&#193;RIO!A1"/></Relationships>
</file>

<file path=xl/drawings/_rels/vmlDrawing1.vml.rels><?xml version="1.0" encoding="UTF-8" standalone="yes"?>
<Relationships xmlns="http://schemas.openxmlformats.org/package/2006/relationships"><Relationship Id="rId1" Type="http://schemas.openxmlformats.org/officeDocument/2006/relationships/image" Target="../media/image7.emf"/></Relationships>
</file>

<file path=xl/drawings/drawing1.xml><?xml version="1.0" encoding="utf-8"?>
<xdr:wsDr xmlns:xdr="http://schemas.openxmlformats.org/drawingml/2006/spreadsheetDrawing" xmlns:a="http://schemas.openxmlformats.org/drawingml/2006/main">
  <xdr:twoCellAnchor>
    <xdr:from>
      <xdr:col>0</xdr:col>
      <xdr:colOff>76199</xdr:colOff>
      <xdr:row>5</xdr:row>
      <xdr:rowOff>123826</xdr:rowOff>
    </xdr:from>
    <xdr:to>
      <xdr:col>16</xdr:col>
      <xdr:colOff>581025</xdr:colOff>
      <xdr:row>7</xdr:row>
      <xdr:rowOff>142875</xdr:rowOff>
    </xdr:to>
    <xdr:sp macro="" textlink="">
      <xdr:nvSpPr>
        <xdr:cNvPr id="3" name="CaixaDeTexto 2"/>
        <xdr:cNvSpPr txBox="1"/>
      </xdr:nvSpPr>
      <xdr:spPr>
        <a:xfrm>
          <a:off x="76199" y="1562101"/>
          <a:ext cx="10258426" cy="342899"/>
        </a:xfrm>
        <a:prstGeom prst="rect">
          <a:avLst/>
        </a:prstGeom>
        <a:solidFill>
          <a:schemeClr val="bg1">
            <a:lumMod val="95000"/>
          </a:schemeClr>
        </a:solidFill>
        <a:ln/>
      </xdr:spPr>
      <xdr:style>
        <a:lnRef idx="0">
          <a:schemeClr val="accent5"/>
        </a:lnRef>
        <a:fillRef idx="3">
          <a:schemeClr val="accent5"/>
        </a:fillRef>
        <a:effectRef idx="3">
          <a:schemeClr val="accent5"/>
        </a:effectRef>
        <a:fontRef idx="minor">
          <a:schemeClr val="lt1"/>
        </a:fontRef>
      </xdr:style>
      <xdr:txBody>
        <a:bodyPr vertOverflow="clip" horzOverflow="clip" wrap="square" rtlCol="0" anchor="t"/>
        <a:lstStyle/>
        <a:p>
          <a:r>
            <a:rPr lang="pt-BR" sz="1100">
              <a:solidFill>
                <a:sysClr val="windowText" lastClr="000000"/>
              </a:solidFill>
            </a:rPr>
            <a:t>Essa</a:t>
          </a:r>
          <a:r>
            <a:rPr lang="pt-BR" sz="1100" baseline="0">
              <a:solidFill>
                <a:sysClr val="windowText" lastClr="000000"/>
              </a:solidFill>
            </a:rPr>
            <a:t> ferramenta auxilia  a monitoria anual do desempenho da realização das ações do PAN.   Clique nas figuras ao lado e abaixo ou na aba da planilha para usar a ferramenta. </a:t>
          </a:r>
        </a:p>
        <a:p>
          <a:endParaRPr lang="pt-BR" sz="1100" baseline="0">
            <a:solidFill>
              <a:sysClr val="windowText" lastClr="000000"/>
            </a:solidFill>
          </a:endParaRPr>
        </a:p>
        <a:p>
          <a:endParaRPr lang="pt-BR" sz="1100">
            <a:solidFill>
              <a:sysClr val="windowText" lastClr="000000"/>
            </a:solidFill>
          </a:endParaRPr>
        </a:p>
      </xdr:txBody>
    </xdr:sp>
    <xdr:clientData/>
  </xdr:twoCellAnchor>
  <xdr:twoCellAnchor>
    <xdr:from>
      <xdr:col>17</xdr:col>
      <xdr:colOff>114300</xdr:colOff>
      <xdr:row>4</xdr:row>
      <xdr:rowOff>66675</xdr:rowOff>
    </xdr:from>
    <xdr:to>
      <xdr:col>19</xdr:col>
      <xdr:colOff>457200</xdr:colOff>
      <xdr:row>8</xdr:row>
      <xdr:rowOff>95250</xdr:rowOff>
    </xdr:to>
    <xdr:sp macro="" textlink="">
      <xdr:nvSpPr>
        <xdr:cNvPr id="6" name="Retângulo de cantos arredondados 5">
          <a:hlinkClick xmlns:r="http://schemas.openxmlformats.org/officeDocument/2006/relationships" r:id="rId1"/>
        </xdr:cNvPr>
        <xdr:cNvSpPr/>
      </xdr:nvSpPr>
      <xdr:spPr bwMode="auto">
        <a:xfrm>
          <a:off x="10477500" y="1266825"/>
          <a:ext cx="1562100" cy="752475"/>
        </a:xfrm>
        <a:prstGeom prst="roundRect">
          <a:avLst/>
        </a:prstGeom>
        <a:solidFill>
          <a:schemeClr val="accent6">
            <a:lumMod val="75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600" b="1" i="0"/>
            <a:t>TUTORIAL</a:t>
          </a:r>
          <a:r>
            <a:rPr lang="pt-BR" sz="1600" b="1" i="0" baseline="0"/>
            <a:t> </a:t>
          </a:r>
          <a:r>
            <a:rPr lang="pt-BR" sz="1200" b="1" i="0" baseline="0"/>
            <a:t>(como preencher as matrizes)</a:t>
          </a:r>
          <a:endParaRPr lang="pt-BR" sz="1600" b="1" i="0"/>
        </a:p>
      </xdr:txBody>
    </xdr:sp>
    <xdr:clientData/>
  </xdr:twoCellAnchor>
  <xdr:twoCellAnchor>
    <xdr:from>
      <xdr:col>0</xdr:col>
      <xdr:colOff>180975</xdr:colOff>
      <xdr:row>14</xdr:row>
      <xdr:rowOff>38100</xdr:rowOff>
    </xdr:from>
    <xdr:to>
      <xdr:col>2</xdr:col>
      <xdr:colOff>428625</xdr:colOff>
      <xdr:row>18</xdr:row>
      <xdr:rowOff>95250</xdr:rowOff>
    </xdr:to>
    <xdr:sp macro="" textlink="">
      <xdr:nvSpPr>
        <xdr:cNvPr id="8" name="Elipse 7">
          <a:hlinkClick xmlns:r="http://schemas.openxmlformats.org/officeDocument/2006/relationships" r:id="rId2"/>
        </xdr:cNvPr>
        <xdr:cNvSpPr/>
      </xdr:nvSpPr>
      <xdr:spPr bwMode="auto">
        <a:xfrm>
          <a:off x="180975" y="29337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1</a:t>
          </a:r>
          <a:endParaRPr lang="pt-BR" sz="1050" b="1"/>
        </a:p>
      </xdr:txBody>
    </xdr:sp>
    <xdr:clientData/>
  </xdr:twoCellAnchor>
  <xdr:twoCellAnchor editAs="oneCell">
    <xdr:from>
      <xdr:col>0</xdr:col>
      <xdr:colOff>85725</xdr:colOff>
      <xdr:row>0</xdr:row>
      <xdr:rowOff>104775</xdr:rowOff>
    </xdr:from>
    <xdr:to>
      <xdr:col>1</xdr:col>
      <xdr:colOff>447675</xdr:colOff>
      <xdr:row>3</xdr:row>
      <xdr:rowOff>211340</xdr:rowOff>
    </xdr:to>
    <xdr:pic>
      <xdr:nvPicPr>
        <xdr:cNvPr id="9" name="Imagem 8"/>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xmlns="" val="0"/>
            </a:ext>
          </a:extLst>
        </a:blip>
        <a:stretch>
          <a:fillRect/>
        </a:stretch>
      </xdr:blipFill>
      <xdr:spPr>
        <a:xfrm>
          <a:off x="85725" y="104775"/>
          <a:ext cx="971550" cy="1020965"/>
        </a:xfrm>
        <a:prstGeom prst="rect">
          <a:avLst/>
        </a:prstGeom>
      </xdr:spPr>
    </xdr:pic>
    <xdr:clientData/>
  </xdr:twoCellAnchor>
  <xdr:twoCellAnchor editAs="oneCell">
    <xdr:from>
      <xdr:col>17</xdr:col>
      <xdr:colOff>38100</xdr:colOff>
      <xdr:row>20</xdr:row>
      <xdr:rowOff>28575</xdr:rowOff>
    </xdr:from>
    <xdr:to>
      <xdr:col>18</xdr:col>
      <xdr:colOff>459278</xdr:colOff>
      <xdr:row>24</xdr:row>
      <xdr:rowOff>95770</xdr:rowOff>
    </xdr:to>
    <xdr:pic>
      <xdr:nvPicPr>
        <xdr:cNvPr id="10" name="Imagem 9"/>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xmlns="" val="0"/>
            </a:ext>
          </a:extLst>
        </a:blip>
        <a:stretch>
          <a:fillRect/>
        </a:stretch>
      </xdr:blipFill>
      <xdr:spPr>
        <a:xfrm>
          <a:off x="10401300" y="3895725"/>
          <a:ext cx="1030778" cy="714895"/>
        </a:xfrm>
        <a:prstGeom prst="rect">
          <a:avLst/>
        </a:prstGeom>
      </xdr:spPr>
    </xdr:pic>
    <xdr:clientData/>
  </xdr:twoCellAnchor>
  <xdr:oneCellAnchor>
    <xdr:from>
      <xdr:col>15</xdr:col>
      <xdr:colOff>219075</xdr:colOff>
      <xdr:row>23</xdr:row>
      <xdr:rowOff>19050</xdr:rowOff>
    </xdr:from>
    <xdr:ext cx="878574" cy="264560"/>
    <xdr:sp macro="" textlink="">
      <xdr:nvSpPr>
        <xdr:cNvPr id="11" name="CaixaDeTexto 10"/>
        <xdr:cNvSpPr txBox="1"/>
      </xdr:nvSpPr>
      <xdr:spPr>
        <a:xfrm>
          <a:off x="9363075" y="4371975"/>
          <a:ext cx="878574"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pt-BR" sz="1100"/>
            <a:t>Consultoria:</a:t>
          </a:r>
        </a:p>
      </xdr:txBody>
    </xdr:sp>
    <xdr:clientData/>
  </xdr:oneCellAnchor>
  <xdr:twoCellAnchor>
    <xdr:from>
      <xdr:col>0</xdr:col>
      <xdr:colOff>123825</xdr:colOff>
      <xdr:row>9</xdr:row>
      <xdr:rowOff>19050</xdr:rowOff>
    </xdr:from>
    <xdr:to>
      <xdr:col>2</xdr:col>
      <xdr:colOff>466725</xdr:colOff>
      <xdr:row>13</xdr:row>
      <xdr:rowOff>123825</xdr:rowOff>
    </xdr:to>
    <xdr:sp macro="" textlink="">
      <xdr:nvSpPr>
        <xdr:cNvPr id="12" name="Retângulo de cantos arredondados 11">
          <a:hlinkClick xmlns:r="http://schemas.openxmlformats.org/officeDocument/2006/relationships" r:id="rId5"/>
        </xdr:cNvPr>
        <xdr:cNvSpPr/>
      </xdr:nvSpPr>
      <xdr:spPr bwMode="auto">
        <a:xfrm>
          <a:off x="123825" y="21050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1</a:t>
          </a:r>
          <a:endParaRPr lang="pt-BR" sz="1400" b="1" i="0"/>
        </a:p>
      </xdr:txBody>
    </xdr:sp>
    <xdr:clientData/>
  </xdr:twoCellAnchor>
  <xdr:twoCellAnchor>
    <xdr:from>
      <xdr:col>3</xdr:col>
      <xdr:colOff>38100</xdr:colOff>
      <xdr:row>14</xdr:row>
      <xdr:rowOff>66675</xdr:rowOff>
    </xdr:from>
    <xdr:to>
      <xdr:col>5</xdr:col>
      <xdr:colOff>285750</xdr:colOff>
      <xdr:row>18</xdr:row>
      <xdr:rowOff>123825</xdr:rowOff>
    </xdr:to>
    <xdr:sp macro="" textlink="">
      <xdr:nvSpPr>
        <xdr:cNvPr id="13" name="Elipse 12">
          <a:hlinkClick xmlns:r="http://schemas.openxmlformats.org/officeDocument/2006/relationships" r:id="rId6"/>
        </xdr:cNvPr>
        <xdr:cNvSpPr/>
      </xdr:nvSpPr>
      <xdr:spPr bwMode="auto">
        <a:xfrm>
          <a:off x="1866900" y="29622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2</a:t>
          </a:r>
          <a:endParaRPr lang="pt-BR" sz="1050" b="1"/>
        </a:p>
      </xdr:txBody>
    </xdr:sp>
    <xdr:clientData/>
  </xdr:twoCellAnchor>
  <xdr:twoCellAnchor>
    <xdr:from>
      <xdr:col>2</xdr:col>
      <xdr:colOff>590550</xdr:colOff>
      <xdr:row>9</xdr:row>
      <xdr:rowOff>47625</xdr:rowOff>
    </xdr:from>
    <xdr:to>
      <xdr:col>5</xdr:col>
      <xdr:colOff>323850</xdr:colOff>
      <xdr:row>13</xdr:row>
      <xdr:rowOff>152400</xdr:rowOff>
    </xdr:to>
    <xdr:sp macro="" textlink="">
      <xdr:nvSpPr>
        <xdr:cNvPr id="14" name="Retângulo de cantos arredondados 13">
          <a:hlinkClick xmlns:r="http://schemas.openxmlformats.org/officeDocument/2006/relationships" r:id="rId7"/>
        </xdr:cNvPr>
        <xdr:cNvSpPr/>
      </xdr:nvSpPr>
      <xdr:spPr bwMode="auto">
        <a:xfrm>
          <a:off x="1809750" y="21336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2</a:t>
          </a:r>
          <a:endParaRPr lang="pt-BR" sz="1400" b="1" i="0"/>
        </a:p>
      </xdr:txBody>
    </xdr:sp>
    <xdr:clientData/>
  </xdr:twoCellAnchor>
  <xdr:twoCellAnchor>
    <xdr:from>
      <xdr:col>5</xdr:col>
      <xdr:colOff>514350</xdr:colOff>
      <xdr:row>14</xdr:row>
      <xdr:rowOff>76200</xdr:rowOff>
    </xdr:from>
    <xdr:to>
      <xdr:col>8</xdr:col>
      <xdr:colOff>152400</xdr:colOff>
      <xdr:row>18</xdr:row>
      <xdr:rowOff>133350</xdr:rowOff>
    </xdr:to>
    <xdr:sp macro="" textlink="">
      <xdr:nvSpPr>
        <xdr:cNvPr id="15" name="Elipse 14">
          <a:hlinkClick xmlns:r="http://schemas.openxmlformats.org/officeDocument/2006/relationships" r:id="rId8"/>
        </xdr:cNvPr>
        <xdr:cNvSpPr/>
      </xdr:nvSpPr>
      <xdr:spPr bwMode="auto">
        <a:xfrm>
          <a:off x="3562350" y="29718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3</a:t>
          </a:r>
          <a:endParaRPr lang="pt-BR" sz="1050" b="1"/>
        </a:p>
      </xdr:txBody>
    </xdr:sp>
    <xdr:clientData/>
  </xdr:twoCellAnchor>
  <xdr:twoCellAnchor>
    <xdr:from>
      <xdr:col>5</xdr:col>
      <xdr:colOff>457200</xdr:colOff>
      <xdr:row>9</xdr:row>
      <xdr:rowOff>57150</xdr:rowOff>
    </xdr:from>
    <xdr:to>
      <xdr:col>8</xdr:col>
      <xdr:colOff>190500</xdr:colOff>
      <xdr:row>14</xdr:row>
      <xdr:rowOff>0</xdr:rowOff>
    </xdr:to>
    <xdr:sp macro="" textlink="">
      <xdr:nvSpPr>
        <xdr:cNvPr id="16" name="Retângulo de cantos arredondados 15">
          <a:hlinkClick xmlns:r="http://schemas.openxmlformats.org/officeDocument/2006/relationships" r:id="rId9"/>
        </xdr:cNvPr>
        <xdr:cNvSpPr/>
      </xdr:nvSpPr>
      <xdr:spPr bwMode="auto">
        <a:xfrm>
          <a:off x="3505200" y="21431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3</a:t>
          </a:r>
          <a:endParaRPr lang="pt-BR" sz="1400" b="1" i="0"/>
        </a:p>
      </xdr:txBody>
    </xdr:sp>
    <xdr:clientData/>
  </xdr:twoCellAnchor>
  <xdr:twoCellAnchor>
    <xdr:from>
      <xdr:col>8</xdr:col>
      <xdr:colOff>438150</xdr:colOff>
      <xdr:row>14</xdr:row>
      <xdr:rowOff>104775</xdr:rowOff>
    </xdr:from>
    <xdr:to>
      <xdr:col>11</xdr:col>
      <xdr:colOff>76200</xdr:colOff>
      <xdr:row>19</xdr:row>
      <xdr:rowOff>0</xdr:rowOff>
    </xdr:to>
    <xdr:sp macro="" textlink="">
      <xdr:nvSpPr>
        <xdr:cNvPr id="17" name="Elipse 16">
          <a:hlinkClick xmlns:r="http://schemas.openxmlformats.org/officeDocument/2006/relationships" r:id="rId10"/>
        </xdr:cNvPr>
        <xdr:cNvSpPr/>
      </xdr:nvSpPr>
      <xdr:spPr bwMode="auto">
        <a:xfrm>
          <a:off x="5314950" y="3000375"/>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4</a:t>
          </a:r>
          <a:endParaRPr lang="pt-BR" sz="1050" b="1"/>
        </a:p>
      </xdr:txBody>
    </xdr:sp>
    <xdr:clientData/>
  </xdr:twoCellAnchor>
  <xdr:twoCellAnchor>
    <xdr:from>
      <xdr:col>8</xdr:col>
      <xdr:colOff>381000</xdr:colOff>
      <xdr:row>9</xdr:row>
      <xdr:rowOff>85725</xdr:rowOff>
    </xdr:from>
    <xdr:to>
      <xdr:col>11</xdr:col>
      <xdr:colOff>114300</xdr:colOff>
      <xdr:row>14</xdr:row>
      <xdr:rowOff>28575</xdr:rowOff>
    </xdr:to>
    <xdr:sp macro="" textlink="">
      <xdr:nvSpPr>
        <xdr:cNvPr id="18" name="Retângulo de cantos arredondados 17">
          <a:hlinkClick xmlns:r="http://schemas.openxmlformats.org/officeDocument/2006/relationships" r:id="rId11"/>
        </xdr:cNvPr>
        <xdr:cNvSpPr/>
      </xdr:nvSpPr>
      <xdr:spPr bwMode="auto">
        <a:xfrm>
          <a:off x="5257800" y="2171700"/>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4</a:t>
          </a:r>
          <a:endParaRPr lang="pt-BR" sz="1400" b="1" i="0"/>
        </a:p>
      </xdr:txBody>
    </xdr:sp>
    <xdr:clientData/>
  </xdr:twoCellAnchor>
  <xdr:twoCellAnchor>
    <xdr:from>
      <xdr:col>11</xdr:col>
      <xdr:colOff>352425</xdr:colOff>
      <xdr:row>14</xdr:row>
      <xdr:rowOff>114300</xdr:rowOff>
    </xdr:from>
    <xdr:to>
      <xdr:col>13</xdr:col>
      <xdr:colOff>600075</xdr:colOff>
      <xdr:row>19</xdr:row>
      <xdr:rowOff>9525</xdr:rowOff>
    </xdr:to>
    <xdr:sp macro="" textlink="">
      <xdr:nvSpPr>
        <xdr:cNvPr id="19" name="Elipse 18">
          <a:hlinkClick xmlns:r="http://schemas.openxmlformats.org/officeDocument/2006/relationships" r:id="rId12"/>
        </xdr:cNvPr>
        <xdr:cNvSpPr/>
      </xdr:nvSpPr>
      <xdr:spPr bwMode="auto">
        <a:xfrm>
          <a:off x="7058025" y="3009900"/>
          <a:ext cx="1466850" cy="704850"/>
        </a:xfrm>
        <a:prstGeom prst="ellipse">
          <a:avLst/>
        </a:prstGeom>
        <a:ln>
          <a:headEnd type="none" w="med" len="med"/>
          <a:tailEnd type="none" w="med" len="med"/>
        </a:ln>
      </xdr:spPr>
      <xdr:style>
        <a:lnRef idx="0">
          <a:schemeClr val="accent3"/>
        </a:lnRef>
        <a:fillRef idx="3">
          <a:schemeClr val="accent3"/>
        </a:fillRef>
        <a:effectRef idx="3">
          <a:schemeClr val="accent3"/>
        </a:effectRef>
        <a:fontRef idx="minor">
          <a:schemeClr val="lt1"/>
        </a:fontRef>
      </xdr:style>
      <xdr:txBody>
        <a:bodyPr vertOverflow="clip" horzOverflow="clip" wrap="square" lIns="18288" tIns="0" rIns="0" bIns="0" rtlCol="0" anchor="ctr" upright="1"/>
        <a:lstStyle/>
        <a:p>
          <a:pPr algn="ctr"/>
          <a:r>
            <a:rPr lang="pt-BR" sz="1050" b="1"/>
            <a:t>PAINEL DE GESTÃO  </a:t>
          </a:r>
        </a:p>
        <a:p>
          <a:pPr algn="ctr"/>
          <a:r>
            <a:rPr lang="pt-BR" sz="1050" b="1"/>
            <a:t>ANO</a:t>
          </a:r>
          <a:r>
            <a:rPr lang="pt-BR" sz="1050" b="1" baseline="0"/>
            <a:t> 5</a:t>
          </a:r>
          <a:endParaRPr lang="pt-BR" sz="1050" b="1"/>
        </a:p>
      </xdr:txBody>
    </xdr:sp>
    <xdr:clientData/>
  </xdr:twoCellAnchor>
  <xdr:twoCellAnchor>
    <xdr:from>
      <xdr:col>11</xdr:col>
      <xdr:colOff>295275</xdr:colOff>
      <xdr:row>9</xdr:row>
      <xdr:rowOff>95250</xdr:rowOff>
    </xdr:from>
    <xdr:to>
      <xdr:col>14</xdr:col>
      <xdr:colOff>28575</xdr:colOff>
      <xdr:row>14</xdr:row>
      <xdr:rowOff>38100</xdr:rowOff>
    </xdr:to>
    <xdr:sp macro="" textlink="">
      <xdr:nvSpPr>
        <xdr:cNvPr id="20" name="Retângulo de cantos arredondados 19">
          <a:hlinkClick xmlns:r="http://schemas.openxmlformats.org/officeDocument/2006/relationships" r:id="rId13"/>
        </xdr:cNvPr>
        <xdr:cNvSpPr/>
      </xdr:nvSpPr>
      <xdr:spPr bwMode="auto">
        <a:xfrm>
          <a:off x="7000875" y="2181225"/>
          <a:ext cx="1562100" cy="752475"/>
        </a:xfrm>
        <a:prstGeom prst="roundRect">
          <a:avLst/>
        </a:prstGeom>
        <a:solidFill>
          <a:schemeClr val="accent5">
            <a:lumMod val="50000"/>
          </a:schemeClr>
        </a:solidFill>
        <a:ln>
          <a:headEnd type="none" w="med" len="med"/>
          <a:tailEnd type="none" w="med" len="med"/>
        </a:ln>
      </xdr:spPr>
      <xdr:style>
        <a:lnRef idx="0">
          <a:schemeClr val="accent2"/>
        </a:lnRef>
        <a:fillRef idx="3">
          <a:schemeClr val="accent2"/>
        </a:fillRef>
        <a:effectRef idx="3">
          <a:schemeClr val="accent2"/>
        </a:effectRef>
        <a:fontRef idx="minor">
          <a:schemeClr val="lt1"/>
        </a:fontRef>
      </xdr:style>
      <xdr:txBody>
        <a:bodyPr vertOverflow="clip" horzOverflow="clip" wrap="square" lIns="18288" tIns="0" rIns="0" bIns="0" rtlCol="0" anchor="ctr" upright="1"/>
        <a:lstStyle/>
        <a:p>
          <a:pPr algn="ctr"/>
          <a:r>
            <a:rPr lang="pt-BR" sz="1400" b="1" i="0"/>
            <a:t>MATRIZ</a:t>
          </a:r>
          <a:r>
            <a:rPr lang="pt-BR" sz="1400" b="1" i="0" baseline="0"/>
            <a:t> DE MONITORIA ANO  5</a:t>
          </a:r>
          <a:endParaRPr lang="pt-BR" sz="1400" b="1" i="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190500</xdr:colOff>
      <xdr:row>6</xdr:row>
      <xdr:rowOff>114300</xdr:rowOff>
    </xdr:from>
    <xdr:to>
      <xdr:col>11</xdr:col>
      <xdr:colOff>327660</xdr:colOff>
      <xdr:row>19</xdr:row>
      <xdr:rowOff>83820</xdr:rowOff>
    </xdr:to>
    <xdr:sp macro="" textlink="">
      <xdr:nvSpPr>
        <xdr:cNvPr id="10" name="Retângulo de cantos arredondados 9"/>
        <xdr:cNvSpPr/>
      </xdr:nvSpPr>
      <xdr:spPr>
        <a:xfrm>
          <a:off x="190500" y="12115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1) Preencha o cabeçalho do Painel inserindo o título e o objetivo geral do PAN.</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167640</xdr:colOff>
      <xdr:row>1</xdr:row>
      <xdr:rowOff>68580</xdr:rowOff>
    </xdr:from>
    <xdr:to>
      <xdr:col>11</xdr:col>
      <xdr:colOff>350520</xdr:colOff>
      <xdr:row>2</xdr:row>
      <xdr:rowOff>175260</xdr:rowOff>
    </xdr:to>
    <xdr:sp macro="" textlink="">
      <xdr:nvSpPr>
        <xdr:cNvPr id="11" name="Retângulo 10"/>
        <xdr:cNvSpPr/>
      </xdr:nvSpPr>
      <xdr:spPr>
        <a:xfrm>
          <a:off x="167640" y="251460"/>
          <a:ext cx="6888480" cy="28956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t"/>
        <a:lstStyle/>
        <a:p>
          <a:pPr algn="ctr"/>
          <a:r>
            <a:rPr lang="pt-BR" sz="1400" b="1">
              <a:solidFill>
                <a:schemeClr val="accent3">
                  <a:lumMod val="50000"/>
                </a:schemeClr>
              </a:solidFill>
            </a:rPr>
            <a:t>TUTORIAL</a:t>
          </a:r>
          <a:r>
            <a:rPr lang="pt-BR" sz="1400" b="1" baseline="0">
              <a:solidFill>
                <a:schemeClr val="accent3">
                  <a:lumMod val="50000"/>
                </a:schemeClr>
              </a:solidFill>
            </a:rPr>
            <a:t> </a:t>
          </a:r>
          <a:endParaRPr lang="pt-BR" sz="1400" b="1">
            <a:solidFill>
              <a:schemeClr val="accent3">
                <a:lumMod val="50000"/>
              </a:schemeClr>
            </a:solidFill>
          </a:endParaRPr>
        </a:p>
      </xdr:txBody>
    </xdr:sp>
    <xdr:clientData/>
  </xdr:twoCellAnchor>
  <xdr:twoCellAnchor editAs="oneCell">
    <xdr:from>
      <xdr:col>1</xdr:col>
      <xdr:colOff>331694</xdr:colOff>
      <xdr:row>8</xdr:row>
      <xdr:rowOff>99060</xdr:rowOff>
    </xdr:from>
    <xdr:to>
      <xdr:col>9</xdr:col>
      <xdr:colOff>337820</xdr:colOff>
      <xdr:row>18</xdr:row>
      <xdr:rowOff>86360</xdr:rowOff>
    </xdr:to>
    <xdr:pic>
      <xdr:nvPicPr>
        <xdr:cNvPr id="12" name="Imagem 11"/>
        <xdr:cNvPicPr/>
      </xdr:nvPicPr>
      <xdr:blipFill rotWithShape="1">
        <a:blip xmlns:r="http://schemas.openxmlformats.org/officeDocument/2006/relationships" r:embed="rId1" cstate="print"/>
        <a:srcRect l="1931" t="27274" r="7153" b="12579"/>
        <a:stretch/>
      </xdr:blipFill>
      <xdr:spPr bwMode="auto">
        <a:xfrm>
          <a:off x="941294" y="1533413"/>
          <a:ext cx="4882926" cy="1780241"/>
        </a:xfrm>
        <a:prstGeom prst="rect">
          <a:avLst/>
        </a:prstGeom>
        <a:noFill/>
        <a:ln>
          <a:noFill/>
        </a:ln>
        <a:extLst>
          <a:ext uri="{53640926-AAD7-44D8-BBD7-CCE9431645EC}">
            <a14:shadowObscured xmlns:a14="http://schemas.microsoft.com/office/drawing/2010/main" xmlns=""/>
          </a:ext>
        </a:extLst>
      </xdr:spPr>
    </xdr:pic>
    <xdr:clientData/>
  </xdr:twoCellAnchor>
  <xdr:twoCellAnchor>
    <xdr:from>
      <xdr:col>0</xdr:col>
      <xdr:colOff>312420</xdr:colOff>
      <xdr:row>8</xdr:row>
      <xdr:rowOff>106680</xdr:rowOff>
    </xdr:from>
    <xdr:to>
      <xdr:col>1</xdr:col>
      <xdr:colOff>99060</xdr:colOff>
      <xdr:row>10</xdr:row>
      <xdr:rowOff>0</xdr:rowOff>
    </xdr:to>
    <xdr:sp macro="" textlink="">
      <xdr:nvSpPr>
        <xdr:cNvPr id="11273" name="Seta para a direita 12"/>
        <xdr:cNvSpPr>
          <a:spLocks/>
        </xdr:cNvSpPr>
      </xdr:nvSpPr>
      <xdr:spPr bwMode="auto">
        <a:xfrm>
          <a:off x="312420" y="1569720"/>
          <a:ext cx="396240" cy="259080"/>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167640</xdr:colOff>
      <xdr:row>3</xdr:row>
      <xdr:rowOff>38100</xdr:rowOff>
    </xdr:from>
    <xdr:to>
      <xdr:col>11</xdr:col>
      <xdr:colOff>358140</xdr:colOff>
      <xdr:row>5</xdr:row>
      <xdr:rowOff>137160</xdr:rowOff>
    </xdr:to>
    <xdr:sp macro="" textlink="">
      <xdr:nvSpPr>
        <xdr:cNvPr id="13" name="Retângulo 12"/>
        <xdr:cNvSpPr/>
      </xdr:nvSpPr>
      <xdr:spPr>
        <a:xfrm>
          <a:off x="167640" y="586740"/>
          <a:ext cx="6896100" cy="464820"/>
        </a:xfrm>
        <a:prstGeom prst="rect">
          <a:avLst/>
        </a:prstGeom>
        <a:solidFill>
          <a:schemeClr val="bg1">
            <a:lumMod val="95000"/>
          </a:schemeClr>
        </a:solidFill>
      </xdr:spPr>
      <xdr:style>
        <a:lnRef idx="2">
          <a:schemeClr val="accent3"/>
        </a:lnRef>
        <a:fillRef idx="1">
          <a:schemeClr val="lt1"/>
        </a:fillRef>
        <a:effectRef idx="0">
          <a:schemeClr val="accent3"/>
        </a:effectRef>
        <a:fontRef idx="minor">
          <a:schemeClr val="dk1"/>
        </a:fontRef>
      </xdr:style>
      <xdr:txBody>
        <a:bodyPr vertOverflow="clip" horzOverflow="clip" rtlCol="0" anchor="ctr"/>
        <a:lstStyle/>
        <a:p>
          <a:r>
            <a:rPr lang="pt-BR" sz="1100">
              <a:solidFill>
                <a:schemeClr val="accent3">
                  <a:lumMod val="50000"/>
                </a:schemeClr>
              </a:solidFill>
              <a:effectLst/>
              <a:latin typeface="+mn-lt"/>
              <a:ea typeface="+mn-ea"/>
              <a:cs typeface="+mn-cs"/>
            </a:rPr>
            <a:t>A sequência de imagens a seguir indica como o preenchimento da matriz de monitoria deve ser feito em 4 passos. </a:t>
          </a:r>
          <a:endParaRPr lang="pt-BR">
            <a:solidFill>
              <a:schemeClr val="accent3">
                <a:lumMod val="50000"/>
              </a:schemeClr>
            </a:solidFill>
            <a:effectLst/>
          </a:endParaRPr>
        </a:p>
      </xdr:txBody>
    </xdr:sp>
    <xdr:clientData/>
  </xdr:twoCellAnchor>
  <xdr:twoCellAnchor>
    <xdr:from>
      <xdr:col>0</xdr:col>
      <xdr:colOff>182880</xdr:colOff>
      <xdr:row>20</xdr:row>
      <xdr:rowOff>30480</xdr:rowOff>
    </xdr:from>
    <xdr:to>
      <xdr:col>11</xdr:col>
      <xdr:colOff>320040</xdr:colOff>
      <xdr:row>33</xdr:row>
      <xdr:rowOff>0</xdr:rowOff>
    </xdr:to>
    <xdr:sp macro="" textlink="">
      <xdr:nvSpPr>
        <xdr:cNvPr id="15" name="Retângulo de cantos arredondados 14"/>
        <xdr:cNvSpPr/>
      </xdr:nvSpPr>
      <xdr:spPr>
        <a:xfrm>
          <a:off x="182880" y="3688080"/>
          <a:ext cx="6842760" cy="2346960"/>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pt-BR" sz="1100">
              <a:solidFill>
                <a:sysClr val="windowText" lastClr="000000"/>
              </a:solidFill>
              <a:effectLst/>
              <a:latin typeface="+mn-lt"/>
              <a:ea typeface="+mn-ea"/>
              <a:cs typeface="+mn-cs"/>
            </a:rPr>
            <a:t>2) Insira as informações do planejamento de todas as ações. As informações devem ser extraídas da matriz do plano de ação elaborada a partir da oficina de planejamento do PAN. </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1</xdr:col>
      <xdr:colOff>349623</xdr:colOff>
      <xdr:row>22</xdr:row>
      <xdr:rowOff>116541</xdr:rowOff>
    </xdr:from>
    <xdr:to>
      <xdr:col>9</xdr:col>
      <xdr:colOff>394296</xdr:colOff>
      <xdr:row>32</xdr:row>
      <xdr:rowOff>115569</xdr:rowOff>
    </xdr:to>
    <xdr:pic>
      <xdr:nvPicPr>
        <xdr:cNvPr id="16" name="Imagem 15"/>
        <xdr:cNvPicPr/>
      </xdr:nvPicPr>
      <xdr:blipFill rotWithShape="1">
        <a:blip xmlns:r="http://schemas.openxmlformats.org/officeDocument/2006/relationships" r:embed="rId2" cstate="print"/>
        <a:srcRect l="1769" t="27255" r="6619" b="12447"/>
        <a:stretch/>
      </xdr:blipFill>
      <xdr:spPr bwMode="auto">
        <a:xfrm>
          <a:off x="959223" y="4061012"/>
          <a:ext cx="4921473" cy="1791969"/>
        </a:xfrm>
        <a:prstGeom prst="rect">
          <a:avLst/>
        </a:prstGeom>
        <a:noFill/>
        <a:ln>
          <a:noFill/>
        </a:ln>
        <a:extLst>
          <a:ext uri="{53640926-AAD7-44D8-BBD7-CCE9431645EC}">
            <a14:shadowObscured xmlns:a14="http://schemas.microsoft.com/office/drawing/2010/main" xmlns=""/>
          </a:ext>
        </a:extLst>
      </xdr:spPr>
    </xdr:pic>
    <xdr:clientData/>
  </xdr:twoCellAnchor>
  <xdr:twoCellAnchor>
    <xdr:from>
      <xdr:col>0</xdr:col>
      <xdr:colOff>331245</xdr:colOff>
      <xdr:row>23</xdr:row>
      <xdr:rowOff>51098</xdr:rowOff>
    </xdr:from>
    <xdr:to>
      <xdr:col>1</xdr:col>
      <xdr:colOff>117885</xdr:colOff>
      <xdr:row>24</xdr:row>
      <xdr:rowOff>123712</xdr:rowOff>
    </xdr:to>
    <xdr:sp macro="" textlink="">
      <xdr:nvSpPr>
        <xdr:cNvPr id="11274" name="Seta para a direita 5"/>
        <xdr:cNvSpPr>
          <a:spLocks/>
        </xdr:cNvSpPr>
      </xdr:nvSpPr>
      <xdr:spPr bwMode="auto">
        <a:xfrm>
          <a:off x="331245" y="4174863"/>
          <a:ext cx="396240" cy="251908"/>
        </a:xfrm>
        <a:prstGeom prst="rightArrow">
          <a:avLst>
            <a:gd name="adj1" fmla="val 50000"/>
            <a:gd name="adj2" fmla="val 50371"/>
          </a:avLst>
        </a:prstGeom>
        <a:noFill/>
        <a:ln w="25400" algn="ctr">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xdr:from>
      <xdr:col>0</xdr:col>
      <xdr:colOff>197223</xdr:colOff>
      <xdr:row>33</xdr:row>
      <xdr:rowOff>179293</xdr:rowOff>
    </xdr:from>
    <xdr:to>
      <xdr:col>15</xdr:col>
      <xdr:colOff>412376</xdr:colOff>
      <xdr:row>95</xdr:row>
      <xdr:rowOff>145677</xdr:rowOff>
    </xdr:to>
    <xdr:sp macro="" textlink="">
      <xdr:nvSpPr>
        <xdr:cNvPr id="18" name="Retângulo de cantos arredondados 17"/>
        <xdr:cNvSpPr/>
      </xdr:nvSpPr>
      <xdr:spPr>
        <a:xfrm>
          <a:off x="197223" y="6454587"/>
          <a:ext cx="9280712" cy="11766178"/>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3)</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situação atual das açoes. O painel de cores abaixo indica os tipos de situação do andamento das ações. Os demais campos são relativos à descrição do andamento da ação.</a:t>
          </a: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215153</xdr:colOff>
      <xdr:row>97</xdr:row>
      <xdr:rowOff>6742</xdr:rowOff>
    </xdr:from>
    <xdr:to>
      <xdr:col>11</xdr:col>
      <xdr:colOff>242047</xdr:colOff>
      <xdr:row>113</xdr:row>
      <xdr:rowOff>143454</xdr:rowOff>
    </xdr:to>
    <xdr:sp macro="" textlink="">
      <xdr:nvSpPr>
        <xdr:cNvPr id="23" name="Retângulo de cantos arredondados 22"/>
        <xdr:cNvSpPr/>
      </xdr:nvSpPr>
      <xdr:spPr>
        <a:xfrm>
          <a:off x="215153" y="18462830"/>
          <a:ext cx="6671982" cy="318471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4)</a:t>
          </a:r>
          <a:r>
            <a:rPr lang="pt-BR" sz="1100" baseline="0">
              <a:solidFill>
                <a:sysClr val="windowText" lastClr="000000"/>
              </a:solidFill>
              <a:effectLst/>
              <a:latin typeface="+mn-lt"/>
              <a:ea typeface="+mn-ea"/>
              <a:cs typeface="+mn-cs"/>
            </a:rPr>
            <a:t> </a:t>
          </a:r>
          <a:r>
            <a:rPr lang="pt-BR" sz="1100">
              <a:solidFill>
                <a:sysClr val="windowText" lastClr="000000"/>
              </a:solidFill>
              <a:effectLst/>
              <a:latin typeface="+mn-lt"/>
              <a:ea typeface="+mn-ea"/>
              <a:cs typeface="+mn-cs"/>
            </a:rPr>
            <a:t>Insira as informações da reprogramação da ação, caso exista.Informe</a:t>
          </a:r>
          <a:r>
            <a:rPr lang="pt-BR" sz="1100" baseline="0">
              <a:solidFill>
                <a:sysClr val="windowText" lastClr="000000"/>
              </a:solidFill>
              <a:effectLst/>
              <a:latin typeface="+mn-lt"/>
              <a:ea typeface="+mn-ea"/>
              <a:cs typeface="+mn-cs"/>
            </a:rPr>
            <a:t> se a ação foi excluída ou agrupada.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xdr:from>
      <xdr:col>0</xdr:col>
      <xdr:colOff>394895</xdr:colOff>
      <xdr:row>99</xdr:row>
      <xdr:rowOff>152865</xdr:rowOff>
    </xdr:from>
    <xdr:to>
      <xdr:col>1</xdr:col>
      <xdr:colOff>181535</xdr:colOff>
      <xdr:row>101</xdr:row>
      <xdr:rowOff>57391</xdr:rowOff>
    </xdr:to>
    <xdr:sp macro="" textlink="">
      <xdr:nvSpPr>
        <xdr:cNvPr id="11276" name="Seta para a direita 21"/>
        <xdr:cNvSpPr>
          <a:spLocks/>
        </xdr:cNvSpPr>
      </xdr:nvSpPr>
      <xdr:spPr bwMode="auto">
        <a:xfrm>
          <a:off x="394895" y="18989953"/>
          <a:ext cx="391758" cy="285526"/>
        </a:xfrm>
        <a:prstGeom prst="rightArrow">
          <a:avLst>
            <a:gd name="adj1" fmla="val 50000"/>
            <a:gd name="adj2" fmla="val 48932"/>
          </a:avLst>
        </a:prstGeom>
        <a:noFill/>
        <a:ln w="25400" algn="ctr">
          <a:solidFill>
            <a:srgbClr val="FF0000"/>
          </a:solidFill>
          <a:miter lim="800000"/>
          <a:headEnd/>
          <a:tailEnd/>
        </a:ln>
        <a:extLst>
          <a:ext uri="{909E8E84-426E-40DD-AFC4-6F175D3DCCD1}">
            <a14:hiddenFill xmlns:a14="http://schemas.microsoft.com/office/drawing/2010/main" xmlns="">
              <a:solidFill>
                <a:srgbClr val="FFFFFF"/>
              </a:solidFill>
            </a14:hiddenFill>
          </a:ext>
        </a:extLst>
      </xdr:spPr>
    </xdr:sp>
    <xdr:clientData/>
  </xdr:twoCellAnchor>
  <xdr:twoCellAnchor editAs="oneCell">
    <xdr:from>
      <xdr:col>1</xdr:col>
      <xdr:colOff>448234</xdr:colOff>
      <xdr:row>99</xdr:row>
      <xdr:rowOff>36283</xdr:rowOff>
    </xdr:from>
    <xdr:to>
      <xdr:col>9</xdr:col>
      <xdr:colOff>437640</xdr:colOff>
      <xdr:row>104</xdr:row>
      <xdr:rowOff>183107</xdr:rowOff>
    </xdr:to>
    <xdr:pic>
      <xdr:nvPicPr>
        <xdr:cNvPr id="19" name="Imagem 18"/>
        <xdr:cNvPicPr>
          <a:picLocks noChangeAspect="1"/>
        </xdr:cNvPicPr>
      </xdr:nvPicPr>
      <xdr:blipFill rotWithShape="1">
        <a:blip xmlns:r="http://schemas.openxmlformats.org/officeDocument/2006/relationships" r:embed="rId3" cstate="print"/>
        <a:srcRect l="34662" t="35849" r="7830" b="42233"/>
        <a:stretch/>
      </xdr:blipFill>
      <xdr:spPr>
        <a:xfrm>
          <a:off x="1053352" y="18873371"/>
          <a:ext cx="4819141" cy="1099324"/>
        </a:xfrm>
        <a:prstGeom prst="rect">
          <a:avLst/>
        </a:prstGeom>
      </xdr:spPr>
    </xdr:pic>
    <xdr:clientData/>
  </xdr:twoCellAnchor>
  <xdr:twoCellAnchor>
    <xdr:from>
      <xdr:col>12</xdr:col>
      <xdr:colOff>190500</xdr:colOff>
      <xdr:row>1</xdr:row>
      <xdr:rowOff>134938</xdr:rowOff>
    </xdr:from>
    <xdr:to>
      <xdr:col>14</xdr:col>
      <xdr:colOff>452437</xdr:colOff>
      <xdr:row>5</xdr:row>
      <xdr:rowOff>23813</xdr:rowOff>
    </xdr:to>
    <xdr:sp macro="" textlink="">
      <xdr:nvSpPr>
        <xdr:cNvPr id="2" name="Retângulo de cantos arredondados 1">
          <a:hlinkClick xmlns:r="http://schemas.openxmlformats.org/officeDocument/2006/relationships" r:id="rId4"/>
        </xdr:cNvPr>
        <xdr:cNvSpPr/>
      </xdr:nvSpPr>
      <xdr:spPr>
        <a:xfrm>
          <a:off x="7500938" y="325438"/>
          <a:ext cx="1484312" cy="65087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twoCellAnchor>
    <xdr:from>
      <xdr:col>0</xdr:col>
      <xdr:colOff>206188</xdr:colOff>
      <xdr:row>115</xdr:row>
      <xdr:rowOff>80701</xdr:rowOff>
    </xdr:from>
    <xdr:to>
      <xdr:col>11</xdr:col>
      <xdr:colOff>233082</xdr:colOff>
      <xdr:row>118</xdr:row>
      <xdr:rowOff>163623</xdr:rowOff>
    </xdr:to>
    <xdr:sp macro="" textlink="">
      <xdr:nvSpPr>
        <xdr:cNvPr id="20" name="Retângulo de cantos arredondados 19"/>
        <xdr:cNvSpPr/>
      </xdr:nvSpPr>
      <xdr:spPr>
        <a:xfrm>
          <a:off x="206188" y="21965789"/>
          <a:ext cx="6671982" cy="654422"/>
        </a:xfrm>
        <a:prstGeom prst="roundRect">
          <a:avLst>
            <a:gd name="adj" fmla="val 0"/>
          </a:avLst>
        </a:prstGeom>
        <a:solidFill>
          <a:schemeClr val="bg1">
            <a:lumMod val="95000"/>
          </a:schemeClr>
        </a:solidFill>
        <a:ln>
          <a:solidFill>
            <a:schemeClr val="accent3"/>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lvl="0"/>
          <a:r>
            <a:rPr lang="pt-BR" sz="1100">
              <a:solidFill>
                <a:sysClr val="windowText" lastClr="000000"/>
              </a:solidFill>
              <a:effectLst/>
              <a:latin typeface="+mn-lt"/>
              <a:ea typeface="+mn-ea"/>
              <a:cs typeface="+mn-cs"/>
            </a:rPr>
            <a:t>5)</a:t>
          </a:r>
          <a:r>
            <a:rPr lang="pt-BR" sz="1100" baseline="0">
              <a:solidFill>
                <a:sysClr val="windowText" lastClr="000000"/>
              </a:solidFill>
              <a:effectLst/>
              <a:latin typeface="+mn-lt"/>
              <a:ea typeface="+mn-ea"/>
              <a:cs typeface="+mn-cs"/>
            </a:rPr>
            <a:t> Concluído! </a:t>
          </a:r>
          <a:r>
            <a:rPr lang="pt-BR" sz="1100">
              <a:solidFill>
                <a:sysClr val="windowText" lastClr="000000"/>
              </a:solidFill>
              <a:effectLst/>
              <a:latin typeface="+mn-lt"/>
              <a:ea typeface="+mn-ea"/>
              <a:cs typeface="+mn-cs"/>
            </a:rPr>
            <a:t>Verifique agora</a:t>
          </a:r>
          <a:r>
            <a:rPr lang="pt-BR" sz="1100" baseline="0">
              <a:solidFill>
                <a:sysClr val="windowText" lastClr="000000"/>
              </a:solidFill>
              <a:effectLst/>
              <a:latin typeface="+mn-lt"/>
              <a:ea typeface="+mn-ea"/>
              <a:cs typeface="+mn-cs"/>
            </a:rPr>
            <a:t> o Painel de Gestão na aba seguinte, interpretando o andamento do PAN conforme indicado na Monitoria Anual. Para obter mais informações sobre o Painel de Gestão acesse o Guia. </a:t>
          </a:r>
          <a:endParaRPr lang="pt-BR" sz="1100">
            <a:solidFill>
              <a:sysClr val="windowText" lastClr="000000"/>
            </a:solidFill>
            <a:effectLst/>
            <a:latin typeface="+mn-lt"/>
            <a:ea typeface="+mn-ea"/>
            <a:cs typeface="+mn-cs"/>
          </a:endParaRPr>
        </a:p>
        <a:p>
          <a:pPr lvl="0"/>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r>
            <a:rPr lang="pt-BR" sz="1100">
              <a:solidFill>
                <a:sysClr val="windowText" lastClr="000000"/>
              </a:solidFill>
              <a:effectLst/>
              <a:latin typeface="+mn-lt"/>
              <a:ea typeface="+mn-ea"/>
              <a:cs typeface="+mn-cs"/>
            </a:rPr>
            <a:t> </a:t>
          </a:r>
          <a:endParaRPr lang="pt-BR" sz="1050">
            <a:solidFill>
              <a:sysClr val="windowText" lastClr="000000"/>
            </a:solidFill>
            <a:effectLst/>
            <a:latin typeface="+mn-lt"/>
            <a:ea typeface="+mn-ea"/>
            <a:cs typeface="+mn-cs"/>
          </a:endParaRPr>
        </a:p>
        <a:p>
          <a:pPr algn="l"/>
          <a:endParaRPr lang="pt-BR" sz="1100">
            <a:solidFill>
              <a:sysClr val="windowText" lastClr="000000"/>
            </a:solidFill>
          </a:endParaRPr>
        </a:p>
      </xdr:txBody>
    </xdr:sp>
    <xdr:clientData/>
  </xdr:twoCellAnchor>
  <xdr:twoCellAnchor editAs="oneCell">
    <xdr:from>
      <xdr:col>2</xdr:col>
      <xdr:colOff>201707</xdr:colOff>
      <xdr:row>37</xdr:row>
      <xdr:rowOff>44825</xdr:rowOff>
    </xdr:from>
    <xdr:to>
      <xdr:col>14</xdr:col>
      <xdr:colOff>152387</xdr:colOff>
      <xdr:row>53</xdr:row>
      <xdr:rowOff>87967</xdr:rowOff>
    </xdr:to>
    <xdr:pic>
      <xdr:nvPicPr>
        <xdr:cNvPr id="3" name="Imagem 2"/>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xmlns="" val="0"/>
            </a:ext>
          </a:extLst>
        </a:blip>
        <a:stretch>
          <a:fillRect/>
        </a:stretch>
      </xdr:blipFill>
      <xdr:spPr>
        <a:xfrm>
          <a:off x="1400736" y="7082119"/>
          <a:ext cx="7212092" cy="3079936"/>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7198280" y="701040"/>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15" name="Gráfico 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275166</xdr:colOff>
      <xdr:row>12</xdr:row>
      <xdr:rowOff>316516</xdr:rowOff>
    </xdr:from>
    <xdr:to>
      <xdr:col>13</xdr:col>
      <xdr:colOff>270063</xdr:colOff>
      <xdr:row>13</xdr:row>
      <xdr:rowOff>275167</xdr:rowOff>
    </xdr:to>
    <xdr:sp macro="" textlink="">
      <xdr:nvSpPr>
        <xdr:cNvPr id="3" name="CaixaDeTexto 2"/>
        <xdr:cNvSpPr txBox="1"/>
      </xdr:nvSpPr>
      <xdr:spPr>
        <a:xfrm>
          <a:off x="8434916" y="3237516"/>
          <a:ext cx="1836397" cy="731234"/>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356506</xdr:colOff>
      <xdr:row>29</xdr:row>
      <xdr:rowOff>29935</xdr:rowOff>
    </xdr:from>
    <xdr:to>
      <xdr:col>18</xdr:col>
      <xdr:colOff>114300</xdr:colOff>
      <xdr:row>37</xdr:row>
      <xdr:rowOff>24493</xdr:rowOff>
    </xdr:to>
    <xdr:graphicFrame macro="">
      <xdr:nvGraphicFramePr>
        <xdr:cNvPr id="14" name="Gráfico 1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13</xdr:row>
      <xdr:rowOff>105833</xdr:rowOff>
    </xdr:to>
    <xdr:sp macro="" textlink="">
      <xdr:nvSpPr>
        <xdr:cNvPr id="16" name="CaixaDeTexto 15"/>
        <xdr:cNvSpPr txBox="1"/>
      </xdr:nvSpPr>
      <xdr:spPr>
        <a:xfrm>
          <a:off x="12582826" y="2712978"/>
          <a:ext cx="1932940" cy="5678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8" name="Retângulo de cantos arredondados 7">
          <a:hlinkClick xmlns:r="http://schemas.openxmlformats.org/officeDocument/2006/relationships" r:id="rId4"/>
        </xdr:cNvPr>
        <xdr:cNvSpPr/>
      </xdr:nvSpPr>
      <xdr:spPr>
        <a:xfrm>
          <a:off x="11996057" y="566057"/>
          <a:ext cx="1481137" cy="606052"/>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25</xdr:col>
      <xdr:colOff>1234440</xdr:colOff>
      <xdr:row>4</xdr:row>
      <xdr:rowOff>60960</xdr:rowOff>
    </xdr:from>
    <xdr:to>
      <xdr:col>26</xdr:col>
      <xdr:colOff>1435417</xdr:colOff>
      <xdr:row>6</xdr:row>
      <xdr:rowOff>133612</xdr:rowOff>
    </xdr:to>
    <xdr:sp macro="" textlink="">
      <xdr:nvSpPr>
        <xdr:cNvPr id="2" name="Retângulo de cantos arredondados 1">
          <a:hlinkClick xmlns:r="http://schemas.openxmlformats.org/officeDocument/2006/relationships" r:id="rId1"/>
        </xdr:cNvPr>
        <xdr:cNvSpPr/>
      </xdr:nvSpPr>
      <xdr:spPr>
        <a:xfrm>
          <a:off x="45935265" y="699135"/>
          <a:ext cx="1448752" cy="596527"/>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6</xdr:col>
      <xdr:colOff>247203</xdr:colOff>
      <xdr:row>12</xdr:row>
      <xdr:rowOff>223957</xdr:rowOff>
    </xdr:from>
    <xdr:to>
      <xdr:col>13</xdr:col>
      <xdr:colOff>479004</xdr:colOff>
      <xdr:row>27</xdr:row>
      <xdr:rowOff>23470</xdr:rowOff>
    </xdr:to>
    <xdr:graphicFrame macro="">
      <xdr:nvGraphicFramePr>
        <xdr:cNvPr id="2" name="Gráfico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178624</xdr:colOff>
      <xdr:row>12</xdr:row>
      <xdr:rowOff>316516</xdr:rowOff>
    </xdr:from>
    <xdr:to>
      <xdr:col>13</xdr:col>
      <xdr:colOff>270064</xdr:colOff>
      <xdr:row>14</xdr:row>
      <xdr:rowOff>87084</xdr:rowOff>
    </xdr:to>
    <xdr:sp macro="" textlink="">
      <xdr:nvSpPr>
        <xdr:cNvPr id="3" name="CaixaDeTexto 2"/>
        <xdr:cNvSpPr txBox="1"/>
      </xdr:nvSpPr>
      <xdr:spPr>
        <a:xfrm>
          <a:off x="8179624" y="2697766"/>
          <a:ext cx="1920240" cy="694493"/>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 </a:t>
          </a:r>
        </a:p>
        <a:p>
          <a:pPr algn="r"/>
          <a:r>
            <a:rPr lang="pt-BR" sz="1100" b="1" baseline="0"/>
            <a:t>Monitoria Anual</a:t>
          </a:r>
          <a:endParaRPr lang="pt-BR" sz="1100" b="1"/>
        </a:p>
      </xdr:txBody>
    </xdr:sp>
    <xdr:clientData/>
  </xdr:twoCellAnchor>
  <xdr:twoCellAnchor>
    <xdr:from>
      <xdr:col>13</xdr:col>
      <xdr:colOff>585684</xdr:colOff>
      <xdr:row>12</xdr:row>
      <xdr:rowOff>236764</xdr:rowOff>
    </xdr:from>
    <xdr:to>
      <xdr:col>20</xdr:col>
      <xdr:colOff>290745</xdr:colOff>
      <xdr:row>27</xdr:row>
      <xdr:rowOff>29392</xdr:rowOff>
    </xdr:to>
    <xdr:graphicFrame macro="">
      <xdr:nvGraphicFramePr>
        <xdr:cNvPr id="4" name="Gráfico 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xdr:col>
      <xdr:colOff>359832</xdr:colOff>
      <xdr:row>29</xdr:row>
      <xdr:rowOff>29935</xdr:rowOff>
    </xdr:from>
    <xdr:to>
      <xdr:col>18</xdr:col>
      <xdr:colOff>114299</xdr:colOff>
      <xdr:row>35</xdr:row>
      <xdr:rowOff>169333</xdr:rowOff>
    </xdr:to>
    <xdr:graphicFrame macro="">
      <xdr:nvGraphicFramePr>
        <xdr:cNvPr id="5" name="Gráfico 4"/>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126243</xdr:colOff>
      <xdr:row>12</xdr:row>
      <xdr:rowOff>310561</xdr:rowOff>
    </xdr:from>
    <xdr:to>
      <xdr:col>20</xdr:col>
      <xdr:colOff>217683</xdr:colOff>
      <xdr:row>14</xdr:row>
      <xdr:rowOff>65313</xdr:rowOff>
    </xdr:to>
    <xdr:sp macro="" textlink="">
      <xdr:nvSpPr>
        <xdr:cNvPr id="6" name="CaixaDeTexto 5"/>
        <xdr:cNvSpPr txBox="1"/>
      </xdr:nvSpPr>
      <xdr:spPr>
        <a:xfrm>
          <a:off x="12394443" y="2691811"/>
          <a:ext cx="1920240" cy="678677"/>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r"/>
          <a:r>
            <a:rPr lang="pt-BR" sz="1100" b="1"/>
            <a:t>SITUAÇÃO</a:t>
          </a:r>
          <a:r>
            <a:rPr lang="pt-BR" sz="1100" b="1" baseline="0"/>
            <a:t> DO PAN</a:t>
          </a:r>
        </a:p>
        <a:p>
          <a:pPr algn="r"/>
          <a:r>
            <a:rPr lang="pt-BR" sz="1100" b="1" baseline="0"/>
            <a:t>Após a Monitoria Anual</a:t>
          </a:r>
          <a:endParaRPr lang="pt-BR" sz="1100" b="1"/>
        </a:p>
      </xdr:txBody>
    </xdr:sp>
    <xdr:clientData/>
  </xdr:twoCellAnchor>
  <xdr:twoCellAnchor>
    <xdr:from>
      <xdr:col>16</xdr:col>
      <xdr:colOff>217714</xdr:colOff>
      <xdr:row>3</xdr:row>
      <xdr:rowOff>130628</xdr:rowOff>
    </xdr:from>
    <xdr:to>
      <xdr:col>18</xdr:col>
      <xdr:colOff>479651</xdr:colOff>
      <xdr:row>6</xdr:row>
      <xdr:rowOff>18223</xdr:rowOff>
    </xdr:to>
    <xdr:sp macro="" textlink="">
      <xdr:nvSpPr>
        <xdr:cNvPr id="7" name="Retângulo de cantos arredondados 6">
          <a:hlinkClick xmlns:r="http://schemas.openxmlformats.org/officeDocument/2006/relationships" r:id="rId4"/>
        </xdr:cNvPr>
        <xdr:cNvSpPr/>
      </xdr:nvSpPr>
      <xdr:spPr>
        <a:xfrm>
          <a:off x="11876314" y="568778"/>
          <a:ext cx="1481137" cy="611495"/>
        </a:xfrm>
        <a:prstGeom prst="roundRect">
          <a:avLst/>
        </a:prstGeom>
      </xdr:spPr>
      <xdr:style>
        <a:lnRef idx="0">
          <a:schemeClr val="accent2"/>
        </a:lnRef>
        <a:fillRef idx="3">
          <a:schemeClr val="accent2"/>
        </a:fillRef>
        <a:effectRef idx="3">
          <a:schemeClr val="accent2"/>
        </a:effectRef>
        <a:fontRef idx="minor">
          <a:schemeClr val="lt1"/>
        </a:fontRef>
      </xdr:style>
      <xdr:txBody>
        <a:bodyPr vertOverflow="clip" horzOverflow="clip" rtlCol="0" anchor="ctr"/>
        <a:lstStyle/>
        <a:p>
          <a:pPr algn="ctr"/>
          <a:r>
            <a:rPr lang="pt-BR" sz="1050" b="1"/>
            <a:t>CLIQU</a:t>
          </a:r>
          <a:r>
            <a:rPr lang="pt-BR" sz="1050" b="1" baseline="0"/>
            <a:t>E AQUI PAR A  VOLTAR AO SUMÁRIO</a:t>
          </a:r>
          <a:endParaRPr lang="pt-BR" sz="1050" b="1"/>
        </a:p>
      </xdr:txBody>
    </xdr:sp>
    <xdr:clientData/>
  </xdr:twoCellAnchor>
</xdr:wsDr>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Escritório">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Escritório">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matres.com.br/" TargetMode="Externa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1.bin"/><Relationship Id="rId4" Type="http://schemas.openxmlformats.org/officeDocument/2006/relationships/package" Target="../embeddings/Documento_do_Word_20071.docx"/></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4.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6.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sheet1.xml><?xml version="1.0" encoding="utf-8"?>
<worksheet xmlns="http://schemas.openxmlformats.org/spreadsheetml/2006/main" xmlns:r="http://schemas.openxmlformats.org/officeDocument/2006/relationships">
  <dimension ref="A1:Z33"/>
  <sheetViews>
    <sheetView zoomScale="80" zoomScaleNormal="80" workbookViewId="0"/>
  </sheetViews>
  <sheetFormatPr defaultColWidth="9.140625" defaultRowHeight="15"/>
  <cols>
    <col min="1" max="16384" width="9.140625" style="4"/>
  </cols>
  <sheetData>
    <row r="1" spans="1:26" s="49" customFormat="1" ht="53.25" customHeight="1">
      <c r="B1" s="50"/>
      <c r="C1" s="50" t="s">
        <v>58</v>
      </c>
      <c r="D1" s="50"/>
      <c r="E1" s="50"/>
      <c r="F1" s="50"/>
      <c r="G1" s="50"/>
      <c r="H1" s="50"/>
      <c r="I1" s="50"/>
      <c r="J1" s="50"/>
      <c r="K1" s="50"/>
      <c r="L1" s="50"/>
      <c r="M1" s="50"/>
      <c r="N1" s="50"/>
      <c r="O1" s="50"/>
      <c r="P1" s="50"/>
      <c r="Q1" s="50"/>
      <c r="R1" s="50"/>
      <c r="S1" s="50"/>
      <c r="T1" s="50"/>
      <c r="U1" s="50"/>
      <c r="V1" s="50"/>
      <c r="W1" s="50"/>
      <c r="X1" s="50"/>
      <c r="Y1" s="50"/>
      <c r="Z1" s="50"/>
    </row>
    <row r="2" spans="1:26" s="53" customFormat="1" ht="6" customHeight="1">
      <c r="A2" s="51"/>
      <c r="B2" s="51"/>
      <c r="C2" s="51"/>
      <c r="D2" s="51"/>
      <c r="E2" s="51"/>
      <c r="F2" s="51"/>
      <c r="G2" s="51"/>
      <c r="H2" s="52"/>
      <c r="I2" s="52"/>
      <c r="J2" s="52"/>
      <c r="K2" s="52"/>
      <c r="L2" s="52"/>
      <c r="M2" s="52"/>
      <c r="N2" s="51"/>
      <c r="O2" s="51"/>
      <c r="P2" s="51"/>
    </row>
    <row r="3" spans="1:26" s="53" customFormat="1" ht="12.75"/>
    <row r="4" spans="1:26" s="53" customFormat="1" ht="22.5" customHeight="1"/>
    <row r="5" spans="1:26" s="53" customFormat="1" ht="18.75">
      <c r="A5" s="54" t="s">
        <v>59</v>
      </c>
      <c r="B5" s="54"/>
      <c r="C5" s="54"/>
    </row>
    <row r="6" spans="1:26" s="53" customFormat="1" ht="12.75"/>
    <row r="7" spans="1:26" s="53" customFormat="1" ht="12.75"/>
    <row r="8" spans="1:26" s="53" customFormat="1" ht="12.75"/>
    <row r="9" spans="1:26" s="53" customFormat="1" ht="12.75"/>
    <row r="10" spans="1:26" s="53" customFormat="1" ht="12.75"/>
    <row r="11" spans="1:26" s="53" customFormat="1" ht="12.75"/>
    <row r="12" spans="1:26" s="53" customFormat="1" ht="12.75"/>
    <row r="13" spans="1:26" s="53" customFormat="1" ht="12.75"/>
    <row r="14" spans="1:26" s="53" customFormat="1" ht="12.75"/>
    <row r="15" spans="1:26" s="53" customFormat="1" ht="12.75"/>
    <row r="16" spans="1:26" s="53" customFormat="1" ht="12.75"/>
    <row r="17" spans="11:18" s="53" customFormat="1" ht="12.75"/>
    <row r="18" spans="11:18" s="53" customFormat="1" ht="12.75"/>
    <row r="19" spans="11:18" s="53" customFormat="1" ht="12.75"/>
    <row r="20" spans="11:18" s="53" customFormat="1" ht="12.75"/>
    <row r="21" spans="11:18" s="53" customFormat="1" ht="12.75"/>
    <row r="22" spans="11:18" s="53" customFormat="1" ht="12.75"/>
    <row r="23" spans="11:18" s="53" customFormat="1" ht="12.75"/>
    <row r="24" spans="11:18" s="53" customFormat="1" ht="12.75"/>
    <row r="25" spans="11:18" s="53" customFormat="1" ht="12.75"/>
    <row r="26" spans="11:18" s="53" customFormat="1" ht="12.75">
      <c r="K26" s="55"/>
      <c r="R26" s="55" t="s">
        <v>60</v>
      </c>
    </row>
    <row r="27" spans="11:18" s="53" customFormat="1" ht="12.75"/>
    <row r="28" spans="11:18" s="53" customFormat="1" ht="12.75"/>
    <row r="29" spans="11:18" s="53" customFormat="1" ht="12.75"/>
    <row r="30" spans="11:18" s="53" customFormat="1" ht="12.75"/>
    <row r="31" spans="11:18" s="53" customFormat="1" ht="12.75"/>
    <row r="32" spans="11:18" s="53" customFormat="1" ht="12.75"/>
    <row r="33" s="53" customFormat="1" ht="12.75"/>
  </sheetData>
  <hyperlinks>
    <hyperlink ref="R26" r:id="rId1"/>
  </hyperlinks>
  <pageMargins left="0.511811024" right="0.511811024" top="0.78740157499999996" bottom="0.78740157499999996" header="0.31496062000000002" footer="0.31496062000000002"/>
  <drawing r:id="rId2"/>
</worksheet>
</file>

<file path=xl/worksheets/sheet2.xml><?xml version="1.0" encoding="utf-8"?>
<worksheet xmlns="http://schemas.openxmlformats.org/spreadsheetml/2006/main" xmlns:r="http://schemas.openxmlformats.org/officeDocument/2006/relationships">
  <dimension ref="A1:T44"/>
  <sheetViews>
    <sheetView showGridLines="0" zoomScale="85" zoomScaleNormal="85" workbookViewId="0"/>
  </sheetViews>
  <sheetFormatPr defaultRowHeight="15"/>
  <cols>
    <col min="2" max="2" width="8.85546875" customWidth="1"/>
  </cols>
  <sheetData>
    <row r="1" spans="1:18" s="2" customFormat="1">
      <c r="A1" s="3" t="s">
        <v>57</v>
      </c>
      <c r="I1" s="14"/>
      <c r="J1" s="14"/>
      <c r="K1" s="14"/>
      <c r="L1" s="14"/>
      <c r="M1" s="14"/>
      <c r="R1" s="14"/>
    </row>
    <row r="39" spans="17:20">
      <c r="Q39" s="67"/>
    </row>
    <row r="40" spans="17:20" ht="14.45" customHeight="1">
      <c r="Q40" s="262"/>
      <c r="R40" s="262"/>
      <c r="S40" s="262"/>
      <c r="T40" s="262"/>
    </row>
    <row r="41" spans="17:20">
      <c r="Q41" s="262"/>
      <c r="R41" s="262"/>
      <c r="S41" s="262"/>
      <c r="T41" s="262"/>
    </row>
    <row r="42" spans="17:20">
      <c r="Q42" s="262"/>
      <c r="R42" s="262"/>
      <c r="S42" s="262"/>
      <c r="T42" s="262"/>
    </row>
    <row r="43" spans="17:20">
      <c r="Q43" s="262"/>
      <c r="R43" s="262"/>
      <c r="S43" s="262"/>
      <c r="T43" s="262"/>
    </row>
    <row r="44" spans="17:20">
      <c r="Q44" s="262"/>
      <c r="R44" s="262"/>
      <c r="S44" s="262"/>
      <c r="T44" s="262"/>
    </row>
  </sheetData>
  <mergeCells count="1">
    <mergeCell ref="Q40:T44"/>
  </mergeCells>
  <pageMargins left="0.511811024" right="0.511811024" top="0.78740157499999996" bottom="0.78740157499999996" header="0.31496062000000002" footer="0.31496062000000002"/>
  <pageSetup orientation="portrait" r:id="rId1"/>
  <drawing r:id="rId2"/>
  <legacyDrawing r:id="rId3"/>
  <oleObjects>
    <oleObject progId="Word.Document.12" shapeId="11275" r:id="rId4"/>
  </oleObjects>
</worksheet>
</file>

<file path=xl/worksheets/sheet3.xml><?xml version="1.0" encoding="utf-8"?>
<worksheet xmlns="http://schemas.openxmlformats.org/spreadsheetml/2006/main" xmlns:r="http://schemas.openxmlformats.org/officeDocument/2006/relationships">
  <dimension ref="A1:AF137"/>
  <sheetViews>
    <sheetView showGridLines="0" zoomScale="40" zoomScaleNormal="40" workbookViewId="0">
      <pane xSplit="2" ySplit="10" topLeftCell="C14" activePane="bottomRight" state="frozen"/>
      <selection pane="topRight" activeCell="C1" sqref="C1"/>
      <selection pane="bottomLeft" activeCell="A11" sqref="A11"/>
      <selection pane="bottomRight" activeCell="D7" sqref="D7"/>
    </sheetView>
  </sheetViews>
  <sheetFormatPr defaultColWidth="8.85546875"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14" width="26.7109375" style="16" customWidth="1"/>
    <col min="15" max="15" width="37.85546875" style="1" customWidth="1"/>
    <col min="16" max="16" width="28.7109375" style="1" customWidth="1"/>
    <col min="17" max="17" width="40" style="1" customWidth="1"/>
    <col min="18" max="19" width="26.7109375" style="1" customWidth="1"/>
    <col min="20" max="21" width="28.85546875" style="1" customWidth="1"/>
    <col min="22" max="26" width="18.7109375" style="1" customWidth="1"/>
    <col min="27" max="27" width="22.7109375" style="1" customWidth="1"/>
    <col min="28" max="31" width="8.85546875" style="1"/>
    <col min="32" max="32" width="0" style="1" hidden="1" customWidth="1"/>
    <col min="33" max="16384" width="8.85546875" style="1"/>
  </cols>
  <sheetData>
    <row r="1" spans="1:32" s="2" customFormat="1">
      <c r="A1" s="3" t="s">
        <v>0</v>
      </c>
      <c r="I1" s="14"/>
      <c r="J1" s="14"/>
      <c r="K1" s="14"/>
      <c r="L1" s="14"/>
      <c r="M1" s="14"/>
      <c r="N1" s="14"/>
    </row>
    <row r="2" spans="1:32" s="4" customFormat="1" ht="4.1500000000000004" customHeight="1">
      <c r="I2" s="15"/>
      <c r="J2" s="15"/>
      <c r="K2" s="15"/>
      <c r="L2" s="15"/>
      <c r="M2" s="15"/>
      <c r="N2" s="15"/>
    </row>
    <row r="3" spans="1:32" s="170" customFormat="1" ht="15.75" thickBot="1">
      <c r="A3" s="173" t="s">
        <v>75</v>
      </c>
      <c r="B3" s="173"/>
      <c r="C3" s="173"/>
      <c r="D3" s="173"/>
      <c r="E3" s="173"/>
      <c r="F3" s="173"/>
      <c r="G3" s="173"/>
      <c r="H3" s="173"/>
      <c r="I3" s="173"/>
      <c r="J3" s="173"/>
      <c r="K3" s="173"/>
      <c r="L3" s="173"/>
      <c r="M3" s="173"/>
      <c r="O3" s="173"/>
      <c r="P3" s="173"/>
      <c r="Q3" s="173"/>
    </row>
    <row r="4" spans="1:32" ht="15.75" thickTop="1"/>
    <row r="5" spans="1:32" s="6" customFormat="1" ht="36" customHeight="1" thickBot="1">
      <c r="A5" s="7" t="s">
        <v>1</v>
      </c>
      <c r="B5" s="7"/>
      <c r="C5" s="8"/>
      <c r="D5" s="266" t="s">
        <v>74</v>
      </c>
      <c r="E5" s="267"/>
      <c r="F5" s="267"/>
      <c r="G5" s="267"/>
      <c r="H5" s="267"/>
      <c r="I5" s="267"/>
      <c r="J5" s="267"/>
      <c r="K5" s="267"/>
      <c r="L5" s="267"/>
      <c r="M5" s="268"/>
    </row>
    <row r="6" spans="1:32" ht="15.75" thickTop="1"/>
    <row r="7" spans="1:32" ht="15.75" thickBot="1">
      <c r="A7" s="7" t="s">
        <v>2</v>
      </c>
      <c r="B7" s="7"/>
      <c r="C7" s="8"/>
      <c r="D7" s="97">
        <v>41244</v>
      </c>
      <c r="E7" s="10"/>
      <c r="F7" s="10"/>
      <c r="G7" s="11"/>
      <c r="H7" s="16"/>
      <c r="AF7" s="1" t="s">
        <v>66</v>
      </c>
    </row>
    <row r="8" spans="1:32" ht="15.75" thickTop="1">
      <c r="AF8" s="75" t="s">
        <v>67</v>
      </c>
    </row>
    <row r="9" spans="1:32" ht="16.5" thickBot="1">
      <c r="A9" s="58" t="s">
        <v>11</v>
      </c>
      <c r="B9" s="59"/>
      <c r="C9" s="59"/>
      <c r="D9" s="59"/>
      <c r="E9" s="59"/>
      <c r="F9" s="59"/>
      <c r="G9" s="59"/>
      <c r="H9" s="60"/>
      <c r="I9" s="275" t="s">
        <v>61</v>
      </c>
      <c r="J9" s="276"/>
      <c r="K9" s="276"/>
      <c r="L9" s="276"/>
      <c r="M9" s="276"/>
      <c r="N9" s="276"/>
      <c r="O9" s="276"/>
      <c r="P9" s="276"/>
      <c r="Q9" s="276"/>
      <c r="R9" s="277"/>
      <c r="S9" s="70"/>
      <c r="T9" s="263" t="s">
        <v>30</v>
      </c>
      <c r="U9" s="264"/>
      <c r="V9" s="264"/>
      <c r="W9" s="264"/>
      <c r="X9" s="264"/>
      <c r="Y9" s="264"/>
      <c r="Z9" s="264"/>
      <c r="AA9" s="265"/>
    </row>
    <row r="10" spans="1:32" ht="66" customHeight="1" thickTop="1" thickBot="1">
      <c r="A10" s="22" t="s">
        <v>3</v>
      </c>
      <c r="B10" s="22" t="s">
        <v>4</v>
      </c>
      <c r="C10" s="22" t="s">
        <v>5</v>
      </c>
      <c r="D10" s="22" t="s">
        <v>9</v>
      </c>
      <c r="E10" s="22" t="s">
        <v>10</v>
      </c>
      <c r="F10" s="22" t="s">
        <v>6</v>
      </c>
      <c r="G10" s="22" t="s">
        <v>8</v>
      </c>
      <c r="H10" s="22" t="s">
        <v>64</v>
      </c>
      <c r="I10" s="151" t="s">
        <v>12</v>
      </c>
      <c r="J10" s="18" t="s">
        <v>13</v>
      </c>
      <c r="K10" s="19" t="s">
        <v>14</v>
      </c>
      <c r="L10" s="20" t="s">
        <v>15</v>
      </c>
      <c r="M10" s="21" t="s">
        <v>16</v>
      </c>
      <c r="N10" s="69" t="s">
        <v>17</v>
      </c>
      <c r="O10" s="23" t="s">
        <v>18</v>
      </c>
      <c r="P10" s="23" t="s">
        <v>19</v>
      </c>
      <c r="Q10" s="23" t="s">
        <v>20</v>
      </c>
      <c r="R10" s="23" t="s">
        <v>21</v>
      </c>
      <c r="S10" s="23" t="s">
        <v>62</v>
      </c>
      <c r="T10" s="24" t="s">
        <v>22</v>
      </c>
      <c r="U10" s="25" t="s">
        <v>23</v>
      </c>
      <c r="V10" s="25" t="s">
        <v>24</v>
      </c>
      <c r="W10" s="25" t="s">
        <v>25</v>
      </c>
      <c r="X10" s="25" t="s">
        <v>26</v>
      </c>
      <c r="Y10" s="25" t="s">
        <v>27</v>
      </c>
      <c r="Z10" s="25" t="s">
        <v>28</v>
      </c>
      <c r="AA10" s="25" t="s">
        <v>29</v>
      </c>
    </row>
    <row r="11" spans="1:32" ht="103.5" customHeight="1" thickTop="1">
      <c r="A11" s="272" t="s">
        <v>174</v>
      </c>
      <c r="B11" s="154" t="s">
        <v>497</v>
      </c>
      <c r="C11" s="164" t="s">
        <v>226</v>
      </c>
      <c r="D11" s="174">
        <v>40391</v>
      </c>
      <c r="E11" s="163" t="s">
        <v>227</v>
      </c>
      <c r="F11" s="164" t="s">
        <v>172</v>
      </c>
      <c r="G11" s="152" t="s">
        <v>228</v>
      </c>
      <c r="H11" s="165" t="s">
        <v>123</v>
      </c>
      <c r="I11" s="175"/>
      <c r="J11" s="176"/>
      <c r="K11" s="176"/>
      <c r="L11" s="176" t="s">
        <v>63</v>
      </c>
      <c r="M11" s="176"/>
      <c r="N11" s="177"/>
      <c r="O11" s="152" t="s">
        <v>247</v>
      </c>
      <c r="P11" s="152"/>
      <c r="Q11" s="152" t="s">
        <v>248</v>
      </c>
      <c r="R11" s="152" t="s">
        <v>249</v>
      </c>
      <c r="S11" s="178"/>
      <c r="T11" s="152"/>
      <c r="U11" s="152" t="s">
        <v>76</v>
      </c>
      <c r="V11" s="152"/>
      <c r="W11" s="164">
        <v>42217</v>
      </c>
      <c r="X11" s="152" t="s">
        <v>269</v>
      </c>
      <c r="Y11" s="152"/>
      <c r="Z11" s="152"/>
      <c r="AA11" s="175"/>
    </row>
    <row r="12" spans="1:32" ht="75">
      <c r="A12" s="273"/>
      <c r="B12" s="154" t="s">
        <v>498</v>
      </c>
      <c r="C12" s="164" t="s">
        <v>229</v>
      </c>
      <c r="D12" s="174">
        <v>40391</v>
      </c>
      <c r="E12" s="163">
        <v>41609</v>
      </c>
      <c r="F12" s="164" t="s">
        <v>172</v>
      </c>
      <c r="G12" s="152" t="s">
        <v>231</v>
      </c>
      <c r="H12" s="165" t="s">
        <v>230</v>
      </c>
      <c r="I12" s="175"/>
      <c r="J12" s="176"/>
      <c r="K12" s="176" t="s">
        <v>63</v>
      </c>
      <c r="L12" s="176"/>
      <c r="M12" s="176"/>
      <c r="N12" s="177" t="s">
        <v>67</v>
      </c>
      <c r="O12" s="152" t="s">
        <v>250</v>
      </c>
      <c r="P12" s="152"/>
      <c r="Q12" s="152" t="s">
        <v>251</v>
      </c>
      <c r="R12" s="152" t="s">
        <v>249</v>
      </c>
      <c r="S12" s="179"/>
      <c r="T12" s="152"/>
      <c r="U12" s="152"/>
      <c r="V12" s="152"/>
      <c r="W12" s="152"/>
      <c r="X12" s="152"/>
      <c r="Y12" s="152"/>
      <c r="Z12" s="152"/>
      <c r="AA12" s="175" t="s">
        <v>270</v>
      </c>
    </row>
    <row r="13" spans="1:32" ht="90">
      <c r="A13" s="273"/>
      <c r="B13" s="154" t="s">
        <v>499</v>
      </c>
      <c r="C13" s="164" t="s">
        <v>232</v>
      </c>
      <c r="D13" s="174">
        <v>40391</v>
      </c>
      <c r="E13" s="163">
        <v>41183</v>
      </c>
      <c r="F13" s="164" t="s">
        <v>172</v>
      </c>
      <c r="G13" s="152" t="s">
        <v>233</v>
      </c>
      <c r="H13" s="165" t="s">
        <v>123</v>
      </c>
      <c r="I13" s="175"/>
      <c r="J13" s="176" t="s">
        <v>63</v>
      </c>
      <c r="K13" s="176"/>
      <c r="L13" s="176"/>
      <c r="M13" s="176"/>
      <c r="N13" s="177" t="s">
        <v>67</v>
      </c>
      <c r="O13" s="152" t="s">
        <v>252</v>
      </c>
      <c r="P13" s="152"/>
      <c r="Q13" s="152" t="s">
        <v>253</v>
      </c>
      <c r="R13" s="152" t="s">
        <v>249</v>
      </c>
      <c r="S13" s="175"/>
      <c r="T13" s="152"/>
      <c r="U13" s="152"/>
      <c r="V13" s="152"/>
      <c r="W13" s="152"/>
      <c r="X13" s="152"/>
      <c r="Y13" s="152"/>
      <c r="Z13" s="152"/>
      <c r="AA13" s="179" t="s">
        <v>270</v>
      </c>
    </row>
    <row r="14" spans="1:32" ht="60">
      <c r="A14" s="273"/>
      <c r="B14" s="154" t="s">
        <v>500</v>
      </c>
      <c r="C14" s="164" t="s">
        <v>234</v>
      </c>
      <c r="D14" s="174">
        <v>40391</v>
      </c>
      <c r="E14" s="163">
        <v>41183</v>
      </c>
      <c r="F14" s="164" t="s">
        <v>172</v>
      </c>
      <c r="G14" s="152" t="s">
        <v>235</v>
      </c>
      <c r="H14" s="165" t="s">
        <v>123</v>
      </c>
      <c r="I14" s="175"/>
      <c r="J14" s="176"/>
      <c r="K14" s="176"/>
      <c r="L14" s="176"/>
      <c r="M14" s="176" t="s">
        <v>63</v>
      </c>
      <c r="N14" s="177"/>
      <c r="O14" s="152" t="s">
        <v>254</v>
      </c>
      <c r="P14" s="152" t="s">
        <v>255</v>
      </c>
      <c r="Q14" s="152"/>
      <c r="R14" s="152" t="s">
        <v>249</v>
      </c>
      <c r="S14" s="175"/>
      <c r="T14" s="152"/>
      <c r="U14" s="152"/>
      <c r="V14" s="152"/>
      <c r="W14" s="152"/>
      <c r="X14" s="152"/>
      <c r="Y14" s="152"/>
      <c r="Z14" s="152"/>
      <c r="AA14" s="175"/>
    </row>
    <row r="15" spans="1:32" ht="144.75" customHeight="1">
      <c r="A15" s="273"/>
      <c r="B15" s="154" t="s">
        <v>501</v>
      </c>
      <c r="C15" s="164" t="s">
        <v>236</v>
      </c>
      <c r="D15" s="174">
        <v>40391</v>
      </c>
      <c r="E15" s="163">
        <v>41244</v>
      </c>
      <c r="F15" s="164" t="s">
        <v>237</v>
      </c>
      <c r="G15" s="152" t="s">
        <v>238</v>
      </c>
      <c r="H15" s="165" t="s">
        <v>123</v>
      </c>
      <c r="I15" s="175"/>
      <c r="J15" s="176" t="s">
        <v>63</v>
      </c>
      <c r="K15" s="176"/>
      <c r="L15" s="176"/>
      <c r="M15" s="176"/>
      <c r="N15" s="177"/>
      <c r="O15" s="152" t="s">
        <v>256</v>
      </c>
      <c r="P15" s="152"/>
      <c r="Q15" s="152" t="s">
        <v>257</v>
      </c>
      <c r="R15" s="152" t="s">
        <v>258</v>
      </c>
      <c r="S15" s="175"/>
      <c r="T15" s="152"/>
      <c r="U15" s="152"/>
      <c r="V15" s="152"/>
      <c r="W15" s="164">
        <v>41609</v>
      </c>
      <c r="X15" s="152" t="s">
        <v>271</v>
      </c>
      <c r="Y15" s="152"/>
      <c r="Z15" s="152" t="s">
        <v>272</v>
      </c>
      <c r="AA15" s="175"/>
    </row>
    <row r="16" spans="1:32" ht="292.5" customHeight="1">
      <c r="A16" s="273"/>
      <c r="B16" s="154" t="s">
        <v>522</v>
      </c>
      <c r="C16" s="164" t="s">
        <v>239</v>
      </c>
      <c r="D16" s="174">
        <v>40391</v>
      </c>
      <c r="E16" s="163">
        <v>41244</v>
      </c>
      <c r="F16" s="164" t="s">
        <v>172</v>
      </c>
      <c r="G16" s="152" t="s">
        <v>240</v>
      </c>
      <c r="H16" s="165" t="s">
        <v>123</v>
      </c>
      <c r="I16" s="175"/>
      <c r="J16" s="176" t="s">
        <v>63</v>
      </c>
      <c r="K16" s="176"/>
      <c r="L16" s="176"/>
      <c r="M16" s="176"/>
      <c r="N16" s="177"/>
      <c r="O16" s="152" t="s">
        <v>259</v>
      </c>
      <c r="P16" s="152"/>
      <c r="Q16" s="152" t="s">
        <v>260</v>
      </c>
      <c r="R16" s="152" t="s">
        <v>249</v>
      </c>
      <c r="S16" s="179"/>
      <c r="T16" s="154" t="s">
        <v>523</v>
      </c>
      <c r="U16" s="164" t="s">
        <v>273</v>
      </c>
      <c r="V16" s="152"/>
      <c r="W16" s="164">
        <v>42217</v>
      </c>
      <c r="X16" s="152" t="s">
        <v>269</v>
      </c>
      <c r="Y16" s="152"/>
      <c r="Z16" s="152"/>
      <c r="AA16" s="175"/>
    </row>
    <row r="17" spans="1:27" ht="90">
      <c r="A17" s="273"/>
      <c r="B17" s="154" t="s">
        <v>502</v>
      </c>
      <c r="C17" s="164" t="s">
        <v>241</v>
      </c>
      <c r="D17" s="174">
        <v>40391</v>
      </c>
      <c r="E17" s="163">
        <v>41609</v>
      </c>
      <c r="F17" s="164" t="s">
        <v>148</v>
      </c>
      <c r="G17" s="152" t="s">
        <v>242</v>
      </c>
      <c r="H17" s="166">
        <v>25000</v>
      </c>
      <c r="I17" s="175"/>
      <c r="J17" s="176"/>
      <c r="K17" s="176" t="s">
        <v>63</v>
      </c>
      <c r="L17" s="176"/>
      <c r="M17" s="176"/>
      <c r="N17" s="177"/>
      <c r="O17" s="152" t="s">
        <v>261</v>
      </c>
      <c r="P17" s="152"/>
      <c r="Q17" s="152" t="s">
        <v>262</v>
      </c>
      <c r="R17" s="152" t="s">
        <v>258</v>
      </c>
      <c r="S17" s="179"/>
      <c r="T17" s="155" t="s">
        <v>78</v>
      </c>
      <c r="U17" s="152" t="s">
        <v>274</v>
      </c>
      <c r="V17" s="164">
        <v>41275</v>
      </c>
      <c r="W17" s="164">
        <v>42217</v>
      </c>
      <c r="X17" s="152"/>
      <c r="Y17" s="152"/>
      <c r="Z17" s="152" t="s">
        <v>275</v>
      </c>
      <c r="AA17" s="175"/>
    </row>
    <row r="18" spans="1:27" ht="68.25" customHeight="1">
      <c r="A18" s="273"/>
      <c r="B18" s="154" t="s">
        <v>524</v>
      </c>
      <c r="C18" s="164" t="s">
        <v>243</v>
      </c>
      <c r="D18" s="174">
        <v>40391</v>
      </c>
      <c r="E18" s="163" t="s">
        <v>227</v>
      </c>
      <c r="F18" s="164" t="s">
        <v>150</v>
      </c>
      <c r="G18" s="152" t="s">
        <v>244</v>
      </c>
      <c r="H18" s="166">
        <v>120000</v>
      </c>
      <c r="I18" s="175"/>
      <c r="J18" s="176"/>
      <c r="K18" s="176" t="s">
        <v>63</v>
      </c>
      <c r="L18" s="176"/>
      <c r="M18" s="176"/>
      <c r="N18" s="177"/>
      <c r="O18" s="152" t="s">
        <v>263</v>
      </c>
      <c r="P18" s="152"/>
      <c r="Q18" s="152" t="s">
        <v>264</v>
      </c>
      <c r="R18" s="152" t="s">
        <v>265</v>
      </c>
      <c r="S18" s="179"/>
      <c r="T18" s="152"/>
      <c r="U18" s="152" t="s">
        <v>82</v>
      </c>
      <c r="V18" s="152"/>
      <c r="W18" s="164">
        <v>42217</v>
      </c>
      <c r="X18" s="152"/>
      <c r="Y18" s="152"/>
      <c r="Z18" s="152"/>
      <c r="AA18" s="180" t="s">
        <v>276</v>
      </c>
    </row>
    <row r="19" spans="1:27" ht="107.25" customHeight="1">
      <c r="A19" s="274"/>
      <c r="B19" s="152" t="s">
        <v>503</v>
      </c>
      <c r="C19" s="164" t="s">
        <v>245</v>
      </c>
      <c r="D19" s="174">
        <v>40391</v>
      </c>
      <c r="E19" s="163">
        <v>41426</v>
      </c>
      <c r="F19" s="164" t="s">
        <v>172</v>
      </c>
      <c r="G19" s="152" t="s">
        <v>246</v>
      </c>
      <c r="H19" s="165" t="s">
        <v>123</v>
      </c>
      <c r="I19" s="175"/>
      <c r="J19" s="176"/>
      <c r="K19" s="176"/>
      <c r="L19" s="176" t="s">
        <v>63</v>
      </c>
      <c r="M19" s="176"/>
      <c r="N19" s="177"/>
      <c r="O19" s="152" t="s">
        <v>266</v>
      </c>
      <c r="P19" s="158" t="s">
        <v>267</v>
      </c>
      <c r="Q19" s="152" t="s">
        <v>268</v>
      </c>
      <c r="R19" s="152" t="s">
        <v>249</v>
      </c>
      <c r="S19" s="179"/>
      <c r="T19" s="152"/>
      <c r="U19" s="152" t="s">
        <v>83</v>
      </c>
      <c r="V19" s="152"/>
      <c r="W19" s="164">
        <v>41609</v>
      </c>
      <c r="X19" s="152" t="s">
        <v>277</v>
      </c>
      <c r="Y19" s="152"/>
      <c r="Z19" s="152"/>
      <c r="AA19" s="175" t="s">
        <v>278</v>
      </c>
    </row>
    <row r="20" spans="1:27" s="120" customFormat="1" ht="15.75" customHeight="1">
      <c r="A20" s="181"/>
      <c r="B20" s="182"/>
      <c r="C20" s="182"/>
      <c r="D20" s="183"/>
      <c r="E20" s="184"/>
      <c r="F20" s="185"/>
      <c r="G20" s="182"/>
      <c r="H20" s="186"/>
      <c r="I20" s="187"/>
      <c r="J20" s="187"/>
      <c r="K20" s="187"/>
      <c r="L20" s="187"/>
      <c r="M20" s="187"/>
      <c r="N20" s="188"/>
      <c r="O20" s="189"/>
      <c r="P20" s="190"/>
      <c r="Q20" s="190"/>
      <c r="R20" s="190"/>
      <c r="S20" s="190"/>
      <c r="T20" s="190"/>
      <c r="U20" s="190"/>
      <c r="V20" s="190"/>
      <c r="W20" s="190"/>
      <c r="X20" s="190"/>
      <c r="Y20" s="190"/>
      <c r="Z20" s="190"/>
      <c r="AA20" s="190"/>
    </row>
    <row r="21" spans="1:27" ht="195">
      <c r="A21" s="271" t="s">
        <v>196</v>
      </c>
      <c r="B21" s="156" t="s">
        <v>504</v>
      </c>
      <c r="C21" s="164" t="s">
        <v>279</v>
      </c>
      <c r="D21" s="174">
        <v>40391</v>
      </c>
      <c r="E21" s="163" t="s">
        <v>280</v>
      </c>
      <c r="F21" s="164" t="s">
        <v>172</v>
      </c>
      <c r="G21" s="167" t="s">
        <v>281</v>
      </c>
      <c r="H21" s="165" t="s">
        <v>230</v>
      </c>
      <c r="I21" s="175"/>
      <c r="J21" s="176" t="s">
        <v>63</v>
      </c>
      <c r="K21" s="176"/>
      <c r="L21" s="176"/>
      <c r="M21" s="176"/>
      <c r="N21" s="177"/>
      <c r="O21" s="152" t="s">
        <v>313</v>
      </c>
      <c r="P21" s="152"/>
      <c r="Q21" s="152"/>
      <c r="R21" s="152" t="s">
        <v>249</v>
      </c>
      <c r="S21" s="179"/>
      <c r="T21" s="172" t="s">
        <v>336</v>
      </c>
      <c r="U21" s="152" t="s">
        <v>92</v>
      </c>
      <c r="V21" s="152"/>
      <c r="W21" s="164">
        <v>42217</v>
      </c>
      <c r="X21" s="152" t="s">
        <v>277</v>
      </c>
      <c r="Y21" s="152"/>
      <c r="Z21" s="152"/>
      <c r="AA21" s="175" t="s">
        <v>337</v>
      </c>
    </row>
    <row r="22" spans="1:27" s="153" customFormat="1" ht="90">
      <c r="A22" s="269"/>
      <c r="B22" s="156" t="s">
        <v>505</v>
      </c>
      <c r="C22" s="164" t="s">
        <v>282</v>
      </c>
      <c r="D22" s="174">
        <v>40391</v>
      </c>
      <c r="E22" s="163" t="s">
        <v>280</v>
      </c>
      <c r="F22" s="164" t="s">
        <v>172</v>
      </c>
      <c r="G22" s="167" t="s">
        <v>283</v>
      </c>
      <c r="H22" s="165" t="s">
        <v>230</v>
      </c>
      <c r="I22" s="179"/>
      <c r="J22" s="176" t="s">
        <v>63</v>
      </c>
      <c r="K22" s="176"/>
      <c r="L22" s="176"/>
      <c r="M22" s="176"/>
      <c r="N22" s="177" t="s">
        <v>66</v>
      </c>
      <c r="O22" s="152" t="s">
        <v>256</v>
      </c>
      <c r="P22" s="152"/>
      <c r="Q22" s="152"/>
      <c r="R22" s="152" t="s">
        <v>249</v>
      </c>
      <c r="S22" s="179"/>
      <c r="T22" s="152"/>
      <c r="U22" s="152"/>
      <c r="V22" s="152"/>
      <c r="W22" s="152"/>
      <c r="X22" s="152" t="s">
        <v>338</v>
      </c>
      <c r="Y22" s="152"/>
      <c r="Z22" s="152"/>
      <c r="AA22" s="175" t="s">
        <v>496</v>
      </c>
    </row>
    <row r="23" spans="1:27" s="153" customFormat="1" ht="75">
      <c r="A23" s="269"/>
      <c r="B23" s="156" t="s">
        <v>525</v>
      </c>
      <c r="C23" s="164" t="s">
        <v>284</v>
      </c>
      <c r="D23" s="174">
        <v>40391</v>
      </c>
      <c r="E23" s="163">
        <v>41974</v>
      </c>
      <c r="F23" s="164" t="s">
        <v>285</v>
      </c>
      <c r="G23" s="167" t="s">
        <v>286</v>
      </c>
      <c r="H23" s="165" t="s">
        <v>230</v>
      </c>
      <c r="I23" s="179"/>
      <c r="J23" s="176"/>
      <c r="K23" s="176" t="s">
        <v>63</v>
      </c>
      <c r="L23" s="176"/>
      <c r="M23" s="176"/>
      <c r="N23" s="177"/>
      <c r="O23" s="152" t="s">
        <v>314</v>
      </c>
      <c r="P23" s="152" t="s">
        <v>315</v>
      </c>
      <c r="Q23" s="152" t="s">
        <v>316</v>
      </c>
      <c r="R23" s="152" t="s">
        <v>317</v>
      </c>
      <c r="S23" s="179"/>
      <c r="T23" s="172" t="s">
        <v>526</v>
      </c>
      <c r="U23" s="164" t="s">
        <v>339</v>
      </c>
      <c r="V23" s="152"/>
      <c r="W23" s="164">
        <v>42217</v>
      </c>
      <c r="X23" s="152" t="s">
        <v>340</v>
      </c>
      <c r="Y23" s="152"/>
      <c r="Z23" s="152" t="s">
        <v>341</v>
      </c>
      <c r="AA23" s="175"/>
    </row>
    <row r="24" spans="1:27" s="153" customFormat="1" ht="105">
      <c r="A24" s="269"/>
      <c r="B24" s="156" t="s">
        <v>527</v>
      </c>
      <c r="C24" s="164" t="s">
        <v>94</v>
      </c>
      <c r="D24" s="174">
        <v>40391</v>
      </c>
      <c r="E24" s="163">
        <v>41974</v>
      </c>
      <c r="F24" s="164" t="s">
        <v>285</v>
      </c>
      <c r="G24" s="167" t="s">
        <v>287</v>
      </c>
      <c r="H24" s="165" t="s">
        <v>230</v>
      </c>
      <c r="I24" s="179"/>
      <c r="J24" s="176"/>
      <c r="K24" s="176"/>
      <c r="L24" s="176" t="s">
        <v>63</v>
      </c>
      <c r="M24" s="176"/>
      <c r="N24" s="177"/>
      <c r="O24" s="152" t="s">
        <v>318</v>
      </c>
      <c r="P24" s="152"/>
      <c r="Q24" s="152" t="s">
        <v>319</v>
      </c>
      <c r="R24" s="152" t="s">
        <v>258</v>
      </c>
      <c r="S24" s="179"/>
      <c r="T24" s="152"/>
      <c r="U24" s="152"/>
      <c r="V24" s="152"/>
      <c r="W24" s="152"/>
      <c r="X24" s="152" t="s">
        <v>342</v>
      </c>
      <c r="Y24" s="152"/>
      <c r="Z24" s="152"/>
      <c r="AA24" s="175"/>
    </row>
    <row r="25" spans="1:27" s="153" customFormat="1" ht="45">
      <c r="A25" s="269"/>
      <c r="B25" s="156" t="s">
        <v>506</v>
      </c>
      <c r="C25" s="164" t="s">
        <v>95</v>
      </c>
      <c r="D25" s="174">
        <v>40391</v>
      </c>
      <c r="E25" s="163">
        <v>41974</v>
      </c>
      <c r="F25" s="164" t="s">
        <v>285</v>
      </c>
      <c r="G25" s="167" t="s">
        <v>288</v>
      </c>
      <c r="H25" s="165" t="s">
        <v>230</v>
      </c>
      <c r="I25" s="179"/>
      <c r="J25" s="176"/>
      <c r="K25" s="176"/>
      <c r="L25" s="176" t="s">
        <v>63</v>
      </c>
      <c r="M25" s="176"/>
      <c r="N25" s="177"/>
      <c r="O25" s="152" t="s">
        <v>320</v>
      </c>
      <c r="P25" s="152"/>
      <c r="Q25" s="152"/>
      <c r="R25" s="152" t="s">
        <v>321</v>
      </c>
      <c r="S25" s="179"/>
      <c r="T25" s="152"/>
      <c r="U25" s="152"/>
      <c r="V25" s="152"/>
      <c r="W25" s="152"/>
      <c r="X25" s="152" t="s">
        <v>321</v>
      </c>
      <c r="Y25" s="152"/>
      <c r="Z25" s="152"/>
      <c r="AA25" s="175"/>
    </row>
    <row r="26" spans="1:27" s="153" customFormat="1" ht="120">
      <c r="A26" s="269"/>
      <c r="B26" s="156" t="s">
        <v>507</v>
      </c>
      <c r="C26" s="164" t="s">
        <v>96</v>
      </c>
      <c r="D26" s="174">
        <v>40391</v>
      </c>
      <c r="E26" s="163">
        <v>42339</v>
      </c>
      <c r="F26" s="164" t="s">
        <v>289</v>
      </c>
      <c r="G26" s="167" t="s">
        <v>290</v>
      </c>
      <c r="H26" s="165" t="s">
        <v>230</v>
      </c>
      <c r="I26" s="179"/>
      <c r="J26" s="176"/>
      <c r="K26" s="176" t="s">
        <v>63</v>
      </c>
      <c r="L26" s="176"/>
      <c r="M26" s="176"/>
      <c r="N26" s="177"/>
      <c r="O26" s="152" t="s">
        <v>322</v>
      </c>
      <c r="P26" s="152"/>
      <c r="Q26" s="152" t="s">
        <v>323</v>
      </c>
      <c r="R26" s="152" t="s">
        <v>271</v>
      </c>
      <c r="S26" s="179"/>
      <c r="T26" s="152"/>
      <c r="U26" s="152"/>
      <c r="V26" s="152"/>
      <c r="W26" s="152"/>
      <c r="X26" s="152" t="s">
        <v>271</v>
      </c>
      <c r="Y26" s="152"/>
      <c r="Z26" s="152"/>
      <c r="AA26" s="175"/>
    </row>
    <row r="27" spans="1:27" s="153" customFormat="1" ht="375">
      <c r="A27" s="269"/>
      <c r="B27" s="156" t="s">
        <v>528</v>
      </c>
      <c r="C27" s="164" t="s">
        <v>97</v>
      </c>
      <c r="D27" s="174">
        <v>40391</v>
      </c>
      <c r="E27" s="163" t="s">
        <v>291</v>
      </c>
      <c r="F27" s="164" t="s">
        <v>172</v>
      </c>
      <c r="G27" s="167" t="s">
        <v>292</v>
      </c>
      <c r="H27" s="165" t="s">
        <v>230</v>
      </c>
      <c r="I27" s="179"/>
      <c r="J27" s="176"/>
      <c r="K27" s="176" t="s">
        <v>63</v>
      </c>
      <c r="L27" s="176"/>
      <c r="M27" s="176"/>
      <c r="N27" s="177"/>
      <c r="O27" s="152" t="s">
        <v>324</v>
      </c>
      <c r="P27" s="152"/>
      <c r="Q27" s="152" t="s">
        <v>325</v>
      </c>
      <c r="R27" s="152" t="s">
        <v>249</v>
      </c>
      <c r="S27" s="179"/>
      <c r="T27" s="159" t="s">
        <v>529</v>
      </c>
      <c r="U27" s="152"/>
      <c r="V27" s="152"/>
      <c r="W27" s="164">
        <v>42339</v>
      </c>
      <c r="X27" s="152" t="s">
        <v>277</v>
      </c>
      <c r="Y27" s="152"/>
      <c r="Z27" s="152"/>
      <c r="AA27" s="175" t="s">
        <v>343</v>
      </c>
    </row>
    <row r="28" spans="1:27" s="153" customFormat="1" ht="75">
      <c r="A28" s="269"/>
      <c r="B28" s="156" t="s">
        <v>508</v>
      </c>
      <c r="C28" s="164" t="s">
        <v>293</v>
      </c>
      <c r="D28" s="174">
        <v>40391</v>
      </c>
      <c r="E28" s="163">
        <v>41487</v>
      </c>
      <c r="F28" s="164" t="s">
        <v>172</v>
      </c>
      <c r="G28" s="167" t="s">
        <v>294</v>
      </c>
      <c r="H28" s="165" t="s">
        <v>230</v>
      </c>
      <c r="I28" s="179"/>
      <c r="J28" s="176"/>
      <c r="K28" s="176" t="s">
        <v>63</v>
      </c>
      <c r="L28" s="176"/>
      <c r="M28" s="176"/>
      <c r="N28" s="177"/>
      <c r="O28" s="152" t="s">
        <v>326</v>
      </c>
      <c r="P28" s="152"/>
      <c r="Q28" s="152" t="s">
        <v>327</v>
      </c>
      <c r="R28" s="152" t="s">
        <v>249</v>
      </c>
      <c r="S28" s="179"/>
      <c r="T28" s="152"/>
      <c r="U28" s="152"/>
      <c r="V28" s="152"/>
      <c r="W28" s="152"/>
      <c r="X28" s="152" t="s">
        <v>340</v>
      </c>
      <c r="Y28" s="152"/>
      <c r="Z28" s="152"/>
      <c r="AA28" s="175" t="s">
        <v>344</v>
      </c>
    </row>
    <row r="29" spans="1:27" s="153" customFormat="1" ht="165">
      <c r="A29" s="269"/>
      <c r="B29" s="156" t="s">
        <v>530</v>
      </c>
      <c r="C29" s="164" t="s">
        <v>295</v>
      </c>
      <c r="D29" s="174">
        <v>40391</v>
      </c>
      <c r="E29" s="163" t="s">
        <v>296</v>
      </c>
      <c r="F29" s="164" t="s">
        <v>285</v>
      </c>
      <c r="G29" s="167" t="s">
        <v>297</v>
      </c>
      <c r="H29" s="165" t="s">
        <v>230</v>
      </c>
      <c r="I29" s="179"/>
      <c r="J29" s="176" t="s">
        <v>63</v>
      </c>
      <c r="K29" s="176"/>
      <c r="L29" s="176"/>
      <c r="M29" s="176"/>
      <c r="N29" s="177"/>
      <c r="O29" s="152" t="s">
        <v>313</v>
      </c>
      <c r="P29" s="152"/>
      <c r="Q29" s="191" t="s">
        <v>328</v>
      </c>
      <c r="R29" s="152"/>
      <c r="S29" s="179"/>
      <c r="T29" s="158" t="s">
        <v>531</v>
      </c>
      <c r="U29" s="152" t="s">
        <v>345</v>
      </c>
      <c r="V29" s="152"/>
      <c r="W29" s="164">
        <v>41579</v>
      </c>
      <c r="X29" s="152" t="s">
        <v>340</v>
      </c>
      <c r="Y29" s="152"/>
      <c r="Z29" s="152" t="s">
        <v>346</v>
      </c>
      <c r="AA29" s="175"/>
    </row>
    <row r="30" spans="1:27" s="153" customFormat="1" ht="105">
      <c r="A30" s="269"/>
      <c r="B30" s="156" t="s">
        <v>532</v>
      </c>
      <c r="C30" s="164" t="s">
        <v>298</v>
      </c>
      <c r="D30" s="174">
        <v>40391</v>
      </c>
      <c r="E30" s="163" t="s">
        <v>299</v>
      </c>
      <c r="F30" s="164" t="s">
        <v>172</v>
      </c>
      <c r="G30" s="167" t="s">
        <v>300</v>
      </c>
      <c r="H30" s="165" t="s">
        <v>230</v>
      </c>
      <c r="I30" s="179"/>
      <c r="J30" s="176" t="s">
        <v>63</v>
      </c>
      <c r="K30" s="176"/>
      <c r="L30" s="176"/>
      <c r="M30" s="176"/>
      <c r="N30" s="177"/>
      <c r="O30" s="152" t="s">
        <v>256</v>
      </c>
      <c r="P30" s="152" t="s">
        <v>329</v>
      </c>
      <c r="Q30" s="152"/>
      <c r="R30" s="152" t="s">
        <v>249</v>
      </c>
      <c r="S30" s="179"/>
      <c r="T30" s="172" t="s">
        <v>533</v>
      </c>
      <c r="U30" s="152" t="s">
        <v>347</v>
      </c>
      <c r="V30" s="152"/>
      <c r="W30" s="164">
        <v>42217</v>
      </c>
      <c r="X30" s="152" t="s">
        <v>348</v>
      </c>
      <c r="Y30" s="152"/>
      <c r="Z30" s="152"/>
      <c r="AA30" s="175" t="s">
        <v>349</v>
      </c>
    </row>
    <row r="31" spans="1:27" s="153" customFormat="1" ht="75">
      <c r="A31" s="269"/>
      <c r="B31" s="156" t="s">
        <v>534</v>
      </c>
      <c r="C31" s="164" t="s">
        <v>301</v>
      </c>
      <c r="D31" s="174">
        <v>40391</v>
      </c>
      <c r="E31" s="163" t="s">
        <v>302</v>
      </c>
      <c r="F31" s="164" t="s">
        <v>172</v>
      </c>
      <c r="G31" s="167" t="s">
        <v>303</v>
      </c>
      <c r="H31" s="165" t="s">
        <v>230</v>
      </c>
      <c r="I31" s="179"/>
      <c r="J31" s="176" t="s">
        <v>63</v>
      </c>
      <c r="K31" s="176"/>
      <c r="L31" s="176"/>
      <c r="M31" s="176"/>
      <c r="N31" s="177" t="s">
        <v>66</v>
      </c>
      <c r="O31" s="152" t="s">
        <v>313</v>
      </c>
      <c r="P31" s="152"/>
      <c r="Q31" s="152" t="s">
        <v>330</v>
      </c>
      <c r="R31" s="152" t="s">
        <v>249</v>
      </c>
      <c r="S31" s="179"/>
      <c r="T31" s="152"/>
      <c r="U31" s="152"/>
      <c r="V31" s="152"/>
      <c r="W31" s="152"/>
      <c r="X31" s="152"/>
      <c r="Y31" s="152"/>
      <c r="Z31" s="152"/>
      <c r="AA31" s="175" t="s">
        <v>350</v>
      </c>
    </row>
    <row r="32" spans="1:27" s="153" customFormat="1" ht="165">
      <c r="A32" s="269"/>
      <c r="B32" s="156" t="s">
        <v>535</v>
      </c>
      <c r="C32" s="164" t="s">
        <v>304</v>
      </c>
      <c r="D32" s="174">
        <v>40391</v>
      </c>
      <c r="E32" s="163" t="s">
        <v>302</v>
      </c>
      <c r="F32" s="164" t="s">
        <v>110</v>
      </c>
      <c r="G32" s="167" t="s">
        <v>305</v>
      </c>
      <c r="H32" s="165" t="s">
        <v>230</v>
      </c>
      <c r="I32" s="179"/>
      <c r="J32" s="176" t="s">
        <v>63</v>
      </c>
      <c r="K32" s="176"/>
      <c r="L32" s="176"/>
      <c r="M32" s="176"/>
      <c r="N32" s="177"/>
      <c r="O32" s="152" t="s">
        <v>331</v>
      </c>
      <c r="P32" s="152"/>
      <c r="Q32" s="152"/>
      <c r="R32" s="152" t="s">
        <v>258</v>
      </c>
      <c r="S32" s="179"/>
      <c r="T32" s="162" t="s">
        <v>351</v>
      </c>
      <c r="U32" s="164" t="s">
        <v>101</v>
      </c>
      <c r="V32" s="152"/>
      <c r="W32" s="164">
        <v>42217</v>
      </c>
      <c r="X32" s="152"/>
      <c r="Y32" s="152"/>
      <c r="Z32" s="152"/>
      <c r="AA32" s="175"/>
    </row>
    <row r="33" spans="1:27" s="153" customFormat="1" ht="105">
      <c r="A33" s="269"/>
      <c r="B33" s="156" t="s">
        <v>536</v>
      </c>
      <c r="C33" s="164" t="s">
        <v>537</v>
      </c>
      <c r="D33" s="174">
        <v>40391</v>
      </c>
      <c r="E33" s="163" t="s">
        <v>299</v>
      </c>
      <c r="F33" s="164" t="s">
        <v>172</v>
      </c>
      <c r="G33" s="167" t="s">
        <v>300</v>
      </c>
      <c r="H33" s="165" t="s">
        <v>230</v>
      </c>
      <c r="I33" s="179"/>
      <c r="J33" s="176"/>
      <c r="K33" s="176"/>
      <c r="L33" s="176" t="s">
        <v>63</v>
      </c>
      <c r="M33" s="176"/>
      <c r="N33" s="177"/>
      <c r="O33" s="152" t="s">
        <v>332</v>
      </c>
      <c r="P33" s="152"/>
      <c r="Q33" s="152"/>
      <c r="R33" s="152" t="s">
        <v>249</v>
      </c>
      <c r="S33" s="179"/>
      <c r="T33" s="162" t="s">
        <v>352</v>
      </c>
      <c r="U33" s="152" t="s">
        <v>347</v>
      </c>
      <c r="V33" s="152"/>
      <c r="W33" s="164">
        <v>42217</v>
      </c>
      <c r="X33" s="152" t="s">
        <v>341</v>
      </c>
      <c r="Y33" s="152"/>
      <c r="Z33" s="152" t="s">
        <v>271</v>
      </c>
      <c r="AA33" s="175"/>
    </row>
    <row r="34" spans="1:27" s="153" customFormat="1" ht="105">
      <c r="A34" s="269"/>
      <c r="B34" s="156" t="s">
        <v>538</v>
      </c>
      <c r="C34" s="164" t="s">
        <v>96</v>
      </c>
      <c r="D34" s="174">
        <v>40391</v>
      </c>
      <c r="E34" s="163" t="s">
        <v>299</v>
      </c>
      <c r="F34" s="164" t="s">
        <v>172</v>
      </c>
      <c r="G34" s="167" t="s">
        <v>306</v>
      </c>
      <c r="H34" s="165" t="s">
        <v>230</v>
      </c>
      <c r="I34" s="179"/>
      <c r="J34" s="176" t="s">
        <v>63</v>
      </c>
      <c r="K34" s="176"/>
      <c r="L34" s="176"/>
      <c r="M34" s="176"/>
      <c r="N34" s="177"/>
      <c r="O34" s="152" t="s">
        <v>256</v>
      </c>
      <c r="P34" s="152"/>
      <c r="Q34" s="152"/>
      <c r="R34" s="152" t="s">
        <v>249</v>
      </c>
      <c r="S34" s="179"/>
      <c r="T34" s="162" t="s">
        <v>353</v>
      </c>
      <c r="U34" s="152" t="s">
        <v>354</v>
      </c>
      <c r="V34" s="152"/>
      <c r="W34" s="164">
        <v>42217</v>
      </c>
      <c r="X34" s="152" t="s">
        <v>355</v>
      </c>
      <c r="Y34" s="152"/>
      <c r="Z34" s="152"/>
      <c r="AA34" s="175" t="s">
        <v>356</v>
      </c>
    </row>
    <row r="35" spans="1:27" s="153" customFormat="1" ht="75">
      <c r="A35" s="269"/>
      <c r="B35" s="156" t="s">
        <v>539</v>
      </c>
      <c r="C35" s="164" t="s">
        <v>307</v>
      </c>
      <c r="D35" s="174">
        <v>40391</v>
      </c>
      <c r="E35" s="163" t="s">
        <v>302</v>
      </c>
      <c r="F35" s="164" t="s">
        <v>172</v>
      </c>
      <c r="G35" s="167" t="s">
        <v>303</v>
      </c>
      <c r="H35" s="165" t="s">
        <v>230</v>
      </c>
      <c r="I35" s="179"/>
      <c r="J35" s="176" t="s">
        <v>63</v>
      </c>
      <c r="K35" s="176"/>
      <c r="L35" s="176"/>
      <c r="M35" s="176"/>
      <c r="N35" s="177" t="s">
        <v>67</v>
      </c>
      <c r="O35" s="152" t="s">
        <v>313</v>
      </c>
      <c r="P35" s="152"/>
      <c r="Q35" s="152"/>
      <c r="R35" s="152" t="s">
        <v>249</v>
      </c>
      <c r="S35" s="179"/>
      <c r="T35" s="152"/>
      <c r="U35" s="152"/>
      <c r="V35" s="152"/>
      <c r="W35" s="152"/>
      <c r="X35" s="152"/>
      <c r="Y35" s="152"/>
      <c r="Z35" s="152"/>
      <c r="AA35" s="152" t="s">
        <v>357</v>
      </c>
    </row>
    <row r="36" spans="1:27" ht="75">
      <c r="A36" s="269"/>
      <c r="B36" s="156" t="s">
        <v>540</v>
      </c>
      <c r="C36" s="164" t="s">
        <v>308</v>
      </c>
      <c r="D36" s="174">
        <v>40391</v>
      </c>
      <c r="E36" s="163">
        <v>41974</v>
      </c>
      <c r="F36" s="164" t="s">
        <v>172</v>
      </c>
      <c r="G36" s="167" t="s">
        <v>309</v>
      </c>
      <c r="H36" s="165" t="s">
        <v>230</v>
      </c>
      <c r="I36" s="175"/>
      <c r="J36" s="176"/>
      <c r="K36" s="176" t="s">
        <v>63</v>
      </c>
      <c r="L36" s="176"/>
      <c r="M36" s="176"/>
      <c r="N36" s="177"/>
      <c r="O36" s="152" t="s">
        <v>313</v>
      </c>
      <c r="P36" s="152"/>
      <c r="Q36" s="152" t="s">
        <v>333</v>
      </c>
      <c r="R36" s="152" t="s">
        <v>249</v>
      </c>
      <c r="S36" s="179"/>
      <c r="T36" s="162" t="s">
        <v>358</v>
      </c>
      <c r="U36" s="152"/>
      <c r="V36" s="152"/>
      <c r="W36" s="164">
        <v>42217</v>
      </c>
      <c r="X36" s="152" t="s">
        <v>271</v>
      </c>
      <c r="Y36" s="152"/>
      <c r="Z36" s="152" t="s">
        <v>359</v>
      </c>
      <c r="AA36" s="175"/>
    </row>
    <row r="37" spans="1:27" ht="150">
      <c r="A37" s="269"/>
      <c r="B37" s="156" t="s">
        <v>541</v>
      </c>
      <c r="C37" s="164" t="s">
        <v>310</v>
      </c>
      <c r="D37" s="174">
        <v>40391</v>
      </c>
      <c r="E37" s="163" t="s">
        <v>311</v>
      </c>
      <c r="F37" s="164" t="s">
        <v>289</v>
      </c>
      <c r="G37" s="167" t="s">
        <v>312</v>
      </c>
      <c r="H37" s="166">
        <v>25000</v>
      </c>
      <c r="I37" s="175"/>
      <c r="J37" s="176" t="s">
        <v>63</v>
      </c>
      <c r="K37" s="176"/>
      <c r="L37" s="176"/>
      <c r="M37" s="176"/>
      <c r="N37" s="177"/>
      <c r="O37" s="152" t="s">
        <v>256</v>
      </c>
      <c r="P37" s="152"/>
      <c r="Q37" s="152"/>
      <c r="R37" s="152" t="s">
        <v>258</v>
      </c>
      <c r="S37" s="176"/>
      <c r="T37" s="162" t="s">
        <v>360</v>
      </c>
      <c r="U37" s="152"/>
      <c r="V37" s="152"/>
      <c r="W37" s="164">
        <v>42217</v>
      </c>
      <c r="X37" s="152"/>
      <c r="Y37" s="152"/>
      <c r="Z37" s="152"/>
      <c r="AA37" s="175"/>
    </row>
    <row r="38" spans="1:27" ht="75">
      <c r="A38" s="270"/>
      <c r="B38" s="156" t="s">
        <v>542</v>
      </c>
      <c r="C38" s="164" t="s">
        <v>310</v>
      </c>
      <c r="D38" s="174">
        <v>40391</v>
      </c>
      <c r="E38" s="163" t="s">
        <v>280</v>
      </c>
      <c r="F38" s="164" t="s">
        <v>110</v>
      </c>
      <c r="G38" s="167" t="s">
        <v>312</v>
      </c>
      <c r="H38" s="166">
        <v>30000</v>
      </c>
      <c r="I38" s="175"/>
      <c r="J38" s="176"/>
      <c r="K38" s="176" t="s">
        <v>63</v>
      </c>
      <c r="L38" s="176"/>
      <c r="M38" s="176"/>
      <c r="N38" s="177" t="s">
        <v>66</v>
      </c>
      <c r="O38" s="152" t="s">
        <v>334</v>
      </c>
      <c r="P38" s="152"/>
      <c r="Q38" s="152" t="s">
        <v>335</v>
      </c>
      <c r="R38" s="152" t="s">
        <v>258</v>
      </c>
      <c r="S38" s="176"/>
      <c r="T38" s="152"/>
      <c r="U38" s="152"/>
      <c r="V38" s="152"/>
      <c r="W38" s="152"/>
      <c r="X38" s="152"/>
      <c r="Y38" s="152"/>
      <c r="Z38" s="152"/>
      <c r="AA38" s="175" t="s">
        <v>361</v>
      </c>
    </row>
    <row r="39" spans="1:27" s="120" customFormat="1">
      <c r="A39" s="192"/>
      <c r="B39" s="193"/>
      <c r="C39" s="194"/>
      <c r="D39" s="195"/>
      <c r="E39" s="196"/>
      <c r="F39" s="197"/>
      <c r="G39" s="198"/>
      <c r="H39" s="199"/>
      <c r="I39" s="187"/>
      <c r="J39" s="187"/>
      <c r="K39" s="187"/>
      <c r="L39" s="187"/>
      <c r="M39" s="187"/>
      <c r="N39" s="188"/>
      <c r="O39" s="187"/>
      <c r="P39" s="187"/>
      <c r="Q39" s="198"/>
      <c r="R39" s="187"/>
      <c r="S39" s="187"/>
      <c r="T39" s="198"/>
      <c r="U39" s="187"/>
      <c r="V39" s="200"/>
      <c r="W39" s="200"/>
      <c r="X39" s="187"/>
      <c r="Y39" s="187"/>
      <c r="Z39" s="187"/>
      <c r="AA39" s="187"/>
    </row>
    <row r="40" spans="1:27" ht="180">
      <c r="A40" s="269" t="s">
        <v>197</v>
      </c>
      <c r="B40" s="201" t="s">
        <v>543</v>
      </c>
      <c r="C40" s="164" t="s">
        <v>362</v>
      </c>
      <c r="D40" s="174">
        <v>40391</v>
      </c>
      <c r="E40" s="163" t="s">
        <v>363</v>
      </c>
      <c r="F40" s="160" t="s">
        <v>153</v>
      </c>
      <c r="G40" s="167" t="s">
        <v>364</v>
      </c>
      <c r="H40" s="166">
        <v>200000</v>
      </c>
      <c r="I40" s="175"/>
      <c r="J40" s="176"/>
      <c r="K40" s="176" t="s">
        <v>63</v>
      </c>
      <c r="L40" s="176"/>
      <c r="M40" s="176"/>
      <c r="N40" s="177"/>
      <c r="O40" s="152" t="s">
        <v>388</v>
      </c>
      <c r="P40" s="152"/>
      <c r="Q40" s="152" t="s">
        <v>389</v>
      </c>
      <c r="R40" s="152" t="s">
        <v>258</v>
      </c>
      <c r="S40" s="176"/>
      <c r="T40" s="202" t="s">
        <v>544</v>
      </c>
      <c r="U40" s="152" t="s">
        <v>425</v>
      </c>
      <c r="V40" s="152"/>
      <c r="W40" s="164">
        <v>42217</v>
      </c>
      <c r="X40" s="152"/>
      <c r="Y40" s="152"/>
      <c r="Z40" s="152" t="s">
        <v>426</v>
      </c>
      <c r="AA40" s="175"/>
    </row>
    <row r="41" spans="1:27" s="157" customFormat="1" ht="60">
      <c r="A41" s="269"/>
      <c r="B41" s="201" t="s">
        <v>545</v>
      </c>
      <c r="C41" s="164" t="s">
        <v>126</v>
      </c>
      <c r="D41" s="174">
        <v>40391</v>
      </c>
      <c r="E41" s="163">
        <v>42339</v>
      </c>
      <c r="F41" s="164" t="s">
        <v>150</v>
      </c>
      <c r="G41" s="167" t="s">
        <v>365</v>
      </c>
      <c r="H41" s="166">
        <v>40000</v>
      </c>
      <c r="I41" s="179"/>
      <c r="J41" s="176"/>
      <c r="K41" s="176"/>
      <c r="L41" s="176" t="s">
        <v>63</v>
      </c>
      <c r="M41" s="176"/>
      <c r="N41" s="177"/>
      <c r="O41" s="152" t="s">
        <v>390</v>
      </c>
      <c r="P41" s="152"/>
      <c r="Q41" s="152" t="s">
        <v>391</v>
      </c>
      <c r="R41" s="152" t="s">
        <v>392</v>
      </c>
      <c r="S41" s="176"/>
      <c r="T41" s="152"/>
      <c r="U41" s="152"/>
      <c r="V41" s="152"/>
      <c r="W41" s="152"/>
      <c r="X41" s="152"/>
      <c r="Y41" s="152"/>
      <c r="Z41" s="152"/>
      <c r="AA41" s="175"/>
    </row>
    <row r="42" spans="1:27" s="157" customFormat="1" ht="90">
      <c r="A42" s="269"/>
      <c r="B42" s="201" t="s">
        <v>546</v>
      </c>
      <c r="C42" s="164" t="s">
        <v>547</v>
      </c>
      <c r="D42" s="174">
        <v>40391</v>
      </c>
      <c r="E42" s="163">
        <v>41974</v>
      </c>
      <c r="F42" s="164" t="s">
        <v>153</v>
      </c>
      <c r="G42" s="167"/>
      <c r="H42" s="166">
        <v>40000</v>
      </c>
      <c r="I42" s="179"/>
      <c r="J42" s="176"/>
      <c r="K42" s="176"/>
      <c r="L42" s="176" t="s">
        <v>63</v>
      </c>
      <c r="M42" s="176"/>
      <c r="N42" s="177"/>
      <c r="O42" s="152" t="s">
        <v>393</v>
      </c>
      <c r="P42" s="152"/>
      <c r="Q42" s="152" t="s">
        <v>389</v>
      </c>
      <c r="R42" s="152" t="s">
        <v>258</v>
      </c>
      <c r="S42" s="176"/>
      <c r="T42" s="152"/>
      <c r="U42" s="152"/>
      <c r="V42" s="152"/>
      <c r="W42" s="152"/>
      <c r="X42" s="152"/>
      <c r="Y42" s="152"/>
      <c r="Z42" s="152" t="s">
        <v>427</v>
      </c>
      <c r="AA42" s="175" t="s">
        <v>428</v>
      </c>
    </row>
    <row r="43" spans="1:27" s="157" customFormat="1" ht="134.25">
      <c r="A43" s="269"/>
      <c r="B43" s="201" t="s">
        <v>548</v>
      </c>
      <c r="C43" s="164" t="s">
        <v>367</v>
      </c>
      <c r="D43" s="174">
        <v>40391</v>
      </c>
      <c r="E43" s="163" t="s">
        <v>368</v>
      </c>
      <c r="F43" s="164" t="s">
        <v>153</v>
      </c>
      <c r="G43" s="167" t="s">
        <v>369</v>
      </c>
      <c r="H43" s="166">
        <v>120000</v>
      </c>
      <c r="I43" s="179"/>
      <c r="J43" s="176" t="s">
        <v>63</v>
      </c>
      <c r="K43" s="176"/>
      <c r="L43" s="176"/>
      <c r="M43" s="176"/>
      <c r="N43" s="177"/>
      <c r="O43" s="152" t="s">
        <v>394</v>
      </c>
      <c r="P43" s="152"/>
      <c r="Q43" s="152"/>
      <c r="R43" s="152" t="s">
        <v>395</v>
      </c>
      <c r="S43" s="176"/>
      <c r="T43" s="202" t="s">
        <v>549</v>
      </c>
      <c r="U43" s="152" t="s">
        <v>429</v>
      </c>
      <c r="V43" s="152"/>
      <c r="W43" s="164">
        <v>42217</v>
      </c>
      <c r="X43" s="152"/>
      <c r="Y43" s="152"/>
      <c r="Z43" s="152"/>
      <c r="AA43" s="175"/>
    </row>
    <row r="44" spans="1:27" s="157" customFormat="1" ht="60">
      <c r="A44" s="269"/>
      <c r="B44" s="201" t="s">
        <v>202</v>
      </c>
      <c r="C44" s="164" t="s">
        <v>129</v>
      </c>
      <c r="D44" s="174">
        <v>40391</v>
      </c>
      <c r="E44" s="163">
        <v>41609</v>
      </c>
      <c r="F44" s="164" t="s">
        <v>148</v>
      </c>
      <c r="G44" s="167" t="s">
        <v>370</v>
      </c>
      <c r="H44" s="166">
        <v>15000</v>
      </c>
      <c r="I44" s="179"/>
      <c r="J44" s="176"/>
      <c r="K44" s="176"/>
      <c r="L44" s="176" t="s">
        <v>63</v>
      </c>
      <c r="M44" s="176"/>
      <c r="N44" s="177"/>
      <c r="O44" s="152" t="s">
        <v>396</v>
      </c>
      <c r="P44" s="152"/>
      <c r="Q44" s="152" t="s">
        <v>397</v>
      </c>
      <c r="R44" s="152" t="s">
        <v>398</v>
      </c>
      <c r="S44" s="176"/>
      <c r="T44" s="152"/>
      <c r="U44" s="152"/>
      <c r="V44" s="152"/>
      <c r="W44" s="164">
        <v>42217</v>
      </c>
      <c r="X44" s="152"/>
      <c r="Y44" s="152"/>
      <c r="Z44" s="152"/>
      <c r="AA44" s="175"/>
    </row>
    <row r="45" spans="1:27" s="157" customFormat="1" ht="72.75">
      <c r="A45" s="269"/>
      <c r="B45" s="201" t="s">
        <v>550</v>
      </c>
      <c r="C45" s="164" t="s">
        <v>130</v>
      </c>
      <c r="D45" s="174">
        <v>40391</v>
      </c>
      <c r="E45" s="163">
        <v>41974</v>
      </c>
      <c r="F45" s="164" t="s">
        <v>150</v>
      </c>
      <c r="G45" s="167" t="s">
        <v>371</v>
      </c>
      <c r="H45" s="166">
        <v>50000</v>
      </c>
      <c r="I45" s="179"/>
      <c r="J45" s="176"/>
      <c r="K45" s="176"/>
      <c r="L45" s="176" t="s">
        <v>63</v>
      </c>
      <c r="M45" s="176"/>
      <c r="N45" s="177"/>
      <c r="O45" s="152" t="s">
        <v>399</v>
      </c>
      <c r="P45" s="152"/>
      <c r="Q45" s="152"/>
      <c r="R45" s="152" t="s">
        <v>317</v>
      </c>
      <c r="S45" s="176"/>
      <c r="T45" s="152"/>
      <c r="U45" s="152"/>
      <c r="V45" s="152"/>
      <c r="W45" s="152"/>
      <c r="X45" s="152"/>
      <c r="Y45" s="152"/>
      <c r="Z45" s="152"/>
      <c r="AA45" s="175"/>
    </row>
    <row r="46" spans="1:27" s="157" customFormat="1" ht="135">
      <c r="A46" s="269"/>
      <c r="B46" s="201" t="s">
        <v>509</v>
      </c>
      <c r="C46" s="164" t="s">
        <v>131</v>
      </c>
      <c r="D46" s="174">
        <v>40391</v>
      </c>
      <c r="E46" s="163">
        <v>41974</v>
      </c>
      <c r="F46" s="164" t="s">
        <v>285</v>
      </c>
      <c r="G46" s="167" t="s">
        <v>372</v>
      </c>
      <c r="H46" s="166">
        <v>65000</v>
      </c>
      <c r="I46" s="179"/>
      <c r="J46" s="176"/>
      <c r="K46" s="176"/>
      <c r="L46" s="176" t="s">
        <v>63</v>
      </c>
      <c r="M46" s="176"/>
      <c r="N46" s="177"/>
      <c r="O46" s="152" t="s">
        <v>400</v>
      </c>
      <c r="P46" s="152" t="s">
        <v>401</v>
      </c>
      <c r="Q46" s="152"/>
      <c r="R46" s="152" t="s">
        <v>258</v>
      </c>
      <c r="S46" s="176"/>
      <c r="T46" s="152"/>
      <c r="U46" s="152"/>
      <c r="V46" s="152"/>
      <c r="W46" s="152"/>
      <c r="X46" s="152"/>
      <c r="Y46" s="152"/>
      <c r="Z46" s="152"/>
      <c r="AA46" s="175" t="s">
        <v>430</v>
      </c>
    </row>
    <row r="47" spans="1:27" s="157" customFormat="1" ht="45">
      <c r="A47" s="269"/>
      <c r="B47" s="201" t="s">
        <v>510</v>
      </c>
      <c r="C47" s="164" t="s">
        <v>373</v>
      </c>
      <c r="D47" s="174">
        <v>40391</v>
      </c>
      <c r="E47" s="163">
        <v>41487</v>
      </c>
      <c r="F47" s="164" t="s">
        <v>150</v>
      </c>
      <c r="G47" s="167" t="s">
        <v>370</v>
      </c>
      <c r="H47" s="166">
        <v>15000</v>
      </c>
      <c r="I47" s="179"/>
      <c r="J47" s="176" t="s">
        <v>63</v>
      </c>
      <c r="K47" s="176"/>
      <c r="L47" s="176"/>
      <c r="M47" s="176"/>
      <c r="N47" s="177" t="s">
        <v>67</v>
      </c>
      <c r="O47" s="152" t="s">
        <v>402</v>
      </c>
      <c r="P47" s="152"/>
      <c r="Q47" s="152" t="s">
        <v>403</v>
      </c>
      <c r="R47" s="152"/>
      <c r="S47" s="176"/>
      <c r="T47" s="152"/>
      <c r="U47" s="152"/>
      <c r="V47" s="152"/>
      <c r="W47" s="152"/>
      <c r="X47" s="152"/>
      <c r="Y47" s="152"/>
      <c r="Z47" s="152"/>
      <c r="AA47" s="175" t="s">
        <v>270</v>
      </c>
    </row>
    <row r="48" spans="1:27" s="157" customFormat="1" ht="120">
      <c r="A48" s="269"/>
      <c r="B48" s="203" t="s">
        <v>511</v>
      </c>
      <c r="C48" s="164" t="s">
        <v>374</v>
      </c>
      <c r="D48" s="174">
        <v>40391</v>
      </c>
      <c r="E48" s="163">
        <v>41609</v>
      </c>
      <c r="F48" s="164" t="s">
        <v>110</v>
      </c>
      <c r="G48" s="167" t="s">
        <v>375</v>
      </c>
      <c r="H48" s="166">
        <v>22000</v>
      </c>
      <c r="I48" s="179"/>
      <c r="J48" s="176" t="s">
        <v>63</v>
      </c>
      <c r="K48" s="176"/>
      <c r="L48" s="176"/>
      <c r="M48" s="176"/>
      <c r="N48" s="177"/>
      <c r="O48" s="152" t="s">
        <v>256</v>
      </c>
      <c r="P48" s="152"/>
      <c r="Q48" s="152"/>
      <c r="R48" s="152" t="s">
        <v>258</v>
      </c>
      <c r="S48" s="176"/>
      <c r="T48" s="162" t="s">
        <v>431</v>
      </c>
      <c r="U48" s="152" t="s">
        <v>432</v>
      </c>
      <c r="V48" s="152"/>
      <c r="W48" s="164">
        <v>42217</v>
      </c>
      <c r="X48" s="152"/>
      <c r="Y48" s="152"/>
      <c r="Z48" s="191" t="s">
        <v>271</v>
      </c>
      <c r="AA48" s="175" t="s">
        <v>433</v>
      </c>
    </row>
    <row r="49" spans="1:27" s="157" customFormat="1" ht="180">
      <c r="A49" s="269"/>
      <c r="B49" s="203" t="s">
        <v>551</v>
      </c>
      <c r="C49" s="164" t="s">
        <v>366</v>
      </c>
      <c r="D49" s="174">
        <v>40391</v>
      </c>
      <c r="E49" s="163">
        <v>41852</v>
      </c>
      <c r="F49" s="164" t="s">
        <v>150</v>
      </c>
      <c r="G49" s="167" t="s">
        <v>376</v>
      </c>
      <c r="H49" s="166">
        <v>35000</v>
      </c>
      <c r="I49" s="179"/>
      <c r="J49" s="176"/>
      <c r="K49" s="176"/>
      <c r="L49" s="176" t="s">
        <v>63</v>
      </c>
      <c r="M49" s="176"/>
      <c r="N49" s="177"/>
      <c r="O49" s="152" t="s">
        <v>404</v>
      </c>
      <c r="P49" s="152"/>
      <c r="Q49" s="152" t="s">
        <v>405</v>
      </c>
      <c r="R49" s="152" t="s">
        <v>392</v>
      </c>
      <c r="S49" s="176"/>
      <c r="T49" s="162" t="s">
        <v>552</v>
      </c>
      <c r="U49" s="152"/>
      <c r="V49" s="152"/>
      <c r="W49" s="152"/>
      <c r="X49" s="152"/>
      <c r="Y49" s="191">
        <v>1000000</v>
      </c>
      <c r="Z49" s="152"/>
      <c r="AA49" s="175" t="s">
        <v>434</v>
      </c>
    </row>
    <row r="50" spans="1:27" s="157" customFormat="1" ht="75">
      <c r="A50" s="269"/>
      <c r="B50" s="201" t="s">
        <v>553</v>
      </c>
      <c r="C50" s="164" t="s">
        <v>554</v>
      </c>
      <c r="D50" s="174">
        <v>40391</v>
      </c>
      <c r="E50" s="163">
        <v>41974</v>
      </c>
      <c r="F50" s="164" t="s">
        <v>110</v>
      </c>
      <c r="G50" s="167" t="s">
        <v>377</v>
      </c>
      <c r="H50" s="166">
        <v>50000</v>
      </c>
      <c r="I50" s="179"/>
      <c r="J50" s="176" t="s">
        <v>63</v>
      </c>
      <c r="K50" s="176"/>
      <c r="L50" s="176"/>
      <c r="M50" s="176"/>
      <c r="N50" s="177" t="s">
        <v>66</v>
      </c>
      <c r="O50" s="152" t="s">
        <v>256</v>
      </c>
      <c r="P50" s="152"/>
      <c r="Q50" s="152" t="s">
        <v>406</v>
      </c>
      <c r="R50" s="152" t="s">
        <v>258</v>
      </c>
      <c r="S50" s="176"/>
      <c r="T50" s="201"/>
      <c r="U50" s="152"/>
      <c r="V50" s="152"/>
      <c r="W50" s="152"/>
      <c r="X50" s="152"/>
      <c r="Y50" s="152"/>
      <c r="Z50" s="152"/>
      <c r="AA50" s="175"/>
    </row>
    <row r="51" spans="1:27" s="157" customFormat="1" ht="60">
      <c r="A51" s="269"/>
      <c r="B51" s="201" t="s">
        <v>555</v>
      </c>
      <c r="C51" s="164" t="s">
        <v>556</v>
      </c>
      <c r="D51" s="174">
        <v>40391</v>
      </c>
      <c r="E51" s="163">
        <v>41609</v>
      </c>
      <c r="F51" s="164" t="s">
        <v>150</v>
      </c>
      <c r="G51" s="167" t="s">
        <v>377</v>
      </c>
      <c r="H51" s="166">
        <v>45000</v>
      </c>
      <c r="I51" s="179"/>
      <c r="J51" s="176" t="s">
        <v>63</v>
      </c>
      <c r="K51" s="176"/>
      <c r="L51" s="176"/>
      <c r="M51" s="176"/>
      <c r="N51" s="177" t="s">
        <v>66</v>
      </c>
      <c r="O51" s="152" t="s">
        <v>256</v>
      </c>
      <c r="P51" s="152"/>
      <c r="Q51" s="152" t="s">
        <v>407</v>
      </c>
      <c r="R51" s="152" t="s">
        <v>258</v>
      </c>
      <c r="S51" s="176"/>
      <c r="T51" s="201"/>
      <c r="U51" s="152"/>
      <c r="V51" s="152"/>
      <c r="W51" s="152"/>
      <c r="X51" s="152"/>
      <c r="Y51" s="152"/>
      <c r="Z51" s="152"/>
      <c r="AA51" s="175"/>
    </row>
    <row r="52" spans="1:27" s="157" customFormat="1" ht="120">
      <c r="A52" s="269"/>
      <c r="B52" s="203" t="s">
        <v>512</v>
      </c>
      <c r="C52" s="164" t="s">
        <v>378</v>
      </c>
      <c r="D52" s="174">
        <v>40391</v>
      </c>
      <c r="E52" s="163" t="s">
        <v>379</v>
      </c>
      <c r="F52" s="164" t="s">
        <v>110</v>
      </c>
      <c r="G52" s="167" t="s">
        <v>377</v>
      </c>
      <c r="H52" s="166">
        <v>150000</v>
      </c>
      <c r="I52" s="179"/>
      <c r="J52" s="176"/>
      <c r="K52" s="176" t="s">
        <v>63</v>
      </c>
      <c r="L52" s="176"/>
      <c r="M52" s="176"/>
      <c r="N52" s="177"/>
      <c r="O52" s="152" t="s">
        <v>408</v>
      </c>
      <c r="P52" s="152"/>
      <c r="Q52" s="152" t="s">
        <v>409</v>
      </c>
      <c r="R52" s="152" t="s">
        <v>258</v>
      </c>
      <c r="S52" s="176"/>
      <c r="T52" s="162" t="s">
        <v>435</v>
      </c>
      <c r="U52" s="152"/>
      <c r="V52" s="152"/>
      <c r="W52" s="152"/>
      <c r="X52" s="152"/>
      <c r="Y52" s="152"/>
      <c r="Z52" s="152"/>
      <c r="AA52" s="175" t="s">
        <v>436</v>
      </c>
    </row>
    <row r="53" spans="1:27" s="157" customFormat="1" ht="87.75">
      <c r="A53" s="269"/>
      <c r="B53" s="201" t="s">
        <v>557</v>
      </c>
      <c r="C53" s="164" t="s">
        <v>558</v>
      </c>
      <c r="D53" s="174">
        <v>40391</v>
      </c>
      <c r="E53" s="163" t="s">
        <v>380</v>
      </c>
      <c r="F53" s="164" t="s">
        <v>150</v>
      </c>
      <c r="G53" s="167" t="s">
        <v>377</v>
      </c>
      <c r="H53" s="166">
        <v>120000</v>
      </c>
      <c r="I53" s="179"/>
      <c r="J53" s="176" t="s">
        <v>63</v>
      </c>
      <c r="K53" s="176"/>
      <c r="L53" s="176"/>
      <c r="M53" s="176"/>
      <c r="N53" s="177"/>
      <c r="O53" s="152" t="s">
        <v>256</v>
      </c>
      <c r="P53" s="152"/>
      <c r="Q53" s="152"/>
      <c r="R53" s="152" t="s">
        <v>258</v>
      </c>
      <c r="S53" s="176"/>
      <c r="T53" s="202" t="s">
        <v>124</v>
      </c>
      <c r="U53" s="152"/>
      <c r="V53" s="152"/>
      <c r="W53" s="152"/>
      <c r="X53" s="152"/>
      <c r="Y53" s="152"/>
      <c r="Z53" s="152"/>
      <c r="AA53" s="175"/>
    </row>
    <row r="54" spans="1:27" s="157" customFormat="1" ht="75">
      <c r="A54" s="269"/>
      <c r="B54" s="203" t="s">
        <v>513</v>
      </c>
      <c r="C54" s="164" t="s">
        <v>136</v>
      </c>
      <c r="D54" s="174">
        <v>40391</v>
      </c>
      <c r="E54" s="163" t="s">
        <v>291</v>
      </c>
      <c r="F54" s="164" t="s">
        <v>150</v>
      </c>
      <c r="G54" s="167" t="s">
        <v>377</v>
      </c>
      <c r="H54" s="166">
        <v>140000</v>
      </c>
      <c r="I54" s="179"/>
      <c r="J54" s="176"/>
      <c r="K54" s="176"/>
      <c r="L54" s="176" t="s">
        <v>63</v>
      </c>
      <c r="M54" s="176"/>
      <c r="N54" s="177"/>
      <c r="O54" s="152" t="s">
        <v>410</v>
      </c>
      <c r="P54" s="152"/>
      <c r="Q54" s="152"/>
      <c r="R54" s="152" t="s">
        <v>258</v>
      </c>
      <c r="S54" s="176"/>
      <c r="T54" s="152"/>
      <c r="U54" s="152"/>
      <c r="V54" s="152"/>
      <c r="W54" s="164">
        <v>42217</v>
      </c>
      <c r="X54" s="152"/>
      <c r="Y54" s="152"/>
      <c r="Z54" s="152"/>
      <c r="AA54" s="175" t="s">
        <v>437</v>
      </c>
    </row>
    <row r="55" spans="1:27" s="157" customFormat="1" ht="132.75">
      <c r="A55" s="269"/>
      <c r="B55" s="201" t="s">
        <v>559</v>
      </c>
      <c r="C55" s="164" t="s">
        <v>381</v>
      </c>
      <c r="D55" s="174">
        <v>40391</v>
      </c>
      <c r="E55" s="163">
        <v>41609</v>
      </c>
      <c r="F55" s="164" t="s">
        <v>150</v>
      </c>
      <c r="G55" s="167" t="s">
        <v>377</v>
      </c>
      <c r="H55" s="166">
        <v>90000</v>
      </c>
      <c r="I55" s="179"/>
      <c r="J55" s="176"/>
      <c r="K55" s="176" t="s">
        <v>63</v>
      </c>
      <c r="L55" s="176"/>
      <c r="M55" s="176"/>
      <c r="N55" s="177"/>
      <c r="O55" s="152" t="s">
        <v>411</v>
      </c>
      <c r="P55" s="152"/>
      <c r="Q55" s="152"/>
      <c r="R55" s="152" t="s">
        <v>340</v>
      </c>
      <c r="S55" s="176"/>
      <c r="T55" s="202" t="s">
        <v>560</v>
      </c>
      <c r="U55" s="152"/>
      <c r="V55" s="152"/>
      <c r="W55" s="164">
        <v>42217</v>
      </c>
      <c r="X55" s="152" t="s">
        <v>340</v>
      </c>
      <c r="Y55" s="152"/>
      <c r="Z55" s="152"/>
      <c r="AA55" s="175" t="s">
        <v>438</v>
      </c>
    </row>
    <row r="56" spans="1:27" s="157" customFormat="1" ht="90">
      <c r="A56" s="269"/>
      <c r="B56" s="201" t="s">
        <v>561</v>
      </c>
      <c r="C56" s="164" t="s">
        <v>562</v>
      </c>
      <c r="D56" s="174">
        <v>40391</v>
      </c>
      <c r="E56" s="163">
        <v>41487</v>
      </c>
      <c r="F56" s="164" t="s">
        <v>150</v>
      </c>
      <c r="G56" s="167" t="s">
        <v>382</v>
      </c>
      <c r="H56" s="166">
        <v>55000</v>
      </c>
      <c r="I56" s="179"/>
      <c r="J56" s="176"/>
      <c r="K56" s="176"/>
      <c r="L56" s="176" t="s">
        <v>63</v>
      </c>
      <c r="M56" s="176"/>
      <c r="N56" s="177"/>
      <c r="O56" s="152" t="s">
        <v>412</v>
      </c>
      <c r="P56" s="152"/>
      <c r="Q56" s="152"/>
      <c r="R56" s="152" t="s">
        <v>413</v>
      </c>
      <c r="S56" s="176"/>
      <c r="T56" s="152"/>
      <c r="U56" s="152"/>
      <c r="V56" s="152"/>
      <c r="W56" s="152"/>
      <c r="X56" s="152" t="s">
        <v>413</v>
      </c>
      <c r="Y56" s="152"/>
      <c r="Z56" s="152"/>
      <c r="AA56" s="175"/>
    </row>
    <row r="57" spans="1:27" s="157" customFormat="1" ht="75">
      <c r="A57" s="269"/>
      <c r="B57" s="201" t="s">
        <v>563</v>
      </c>
      <c r="C57" s="164" t="s">
        <v>564</v>
      </c>
      <c r="D57" s="174">
        <v>40391</v>
      </c>
      <c r="E57" s="163" t="s">
        <v>291</v>
      </c>
      <c r="F57" s="164" t="s">
        <v>150</v>
      </c>
      <c r="G57" s="167" t="s">
        <v>382</v>
      </c>
      <c r="H57" s="166">
        <v>80000</v>
      </c>
      <c r="I57" s="179"/>
      <c r="J57" s="176"/>
      <c r="K57" s="176"/>
      <c r="L57" s="176" t="s">
        <v>63</v>
      </c>
      <c r="M57" s="176"/>
      <c r="N57" s="177"/>
      <c r="O57" s="152" t="s">
        <v>414</v>
      </c>
      <c r="P57" s="152"/>
      <c r="Q57" s="152"/>
      <c r="R57" s="152" t="s">
        <v>258</v>
      </c>
      <c r="S57" s="176"/>
      <c r="T57" s="152"/>
      <c r="U57" s="152"/>
      <c r="V57" s="152"/>
      <c r="W57" s="164">
        <v>42217</v>
      </c>
      <c r="X57" s="152" t="s">
        <v>413</v>
      </c>
      <c r="Y57" s="152"/>
      <c r="Z57" s="152"/>
      <c r="AA57" s="175"/>
    </row>
    <row r="58" spans="1:27" s="157" customFormat="1" ht="90">
      <c r="A58" s="269"/>
      <c r="B58" s="201" t="s">
        <v>565</v>
      </c>
      <c r="C58" s="164" t="s">
        <v>566</v>
      </c>
      <c r="D58" s="174">
        <v>40391</v>
      </c>
      <c r="E58" s="163">
        <v>41974</v>
      </c>
      <c r="F58" s="164" t="s">
        <v>150</v>
      </c>
      <c r="G58" s="167" t="s">
        <v>377</v>
      </c>
      <c r="H58" s="166">
        <v>40000</v>
      </c>
      <c r="I58" s="179"/>
      <c r="J58" s="176"/>
      <c r="K58" s="176"/>
      <c r="L58" s="176" t="s">
        <v>63</v>
      </c>
      <c r="M58" s="176"/>
      <c r="N58" s="177"/>
      <c r="O58" s="152" t="s">
        <v>415</v>
      </c>
      <c r="P58" s="152"/>
      <c r="Q58" s="152" t="s">
        <v>416</v>
      </c>
      <c r="R58" s="152" t="s">
        <v>392</v>
      </c>
      <c r="S58" s="176"/>
      <c r="T58" s="152"/>
      <c r="U58" s="152"/>
      <c r="V58" s="152"/>
      <c r="W58" s="152"/>
      <c r="X58" s="152"/>
      <c r="Y58" s="152"/>
      <c r="Z58" s="152"/>
      <c r="AA58" s="175"/>
    </row>
    <row r="59" spans="1:27" s="157" customFormat="1" ht="87.75">
      <c r="A59" s="269"/>
      <c r="B59" s="203" t="s">
        <v>514</v>
      </c>
      <c r="C59" s="164" t="s">
        <v>141</v>
      </c>
      <c r="D59" s="174">
        <v>40391</v>
      </c>
      <c r="E59" s="163">
        <v>41852</v>
      </c>
      <c r="F59" s="164" t="s">
        <v>383</v>
      </c>
      <c r="G59" s="167" t="s">
        <v>377</v>
      </c>
      <c r="H59" s="166">
        <v>80000</v>
      </c>
      <c r="I59" s="179"/>
      <c r="J59" s="176"/>
      <c r="K59" s="176" t="s">
        <v>63</v>
      </c>
      <c r="L59" s="176"/>
      <c r="M59" s="176"/>
      <c r="N59" s="177"/>
      <c r="O59" s="152" t="s">
        <v>417</v>
      </c>
      <c r="P59" s="152"/>
      <c r="Q59" s="152" t="s">
        <v>418</v>
      </c>
      <c r="R59" s="152" t="s">
        <v>341</v>
      </c>
      <c r="S59" s="176"/>
      <c r="T59" s="162" t="s">
        <v>439</v>
      </c>
      <c r="U59" s="152"/>
      <c r="V59" s="152"/>
      <c r="W59" s="152"/>
      <c r="X59" s="152"/>
      <c r="Y59" s="152"/>
      <c r="Z59" s="152" t="s">
        <v>440</v>
      </c>
      <c r="AA59" s="175"/>
    </row>
    <row r="60" spans="1:27" s="157" customFormat="1" ht="60">
      <c r="A60" s="269"/>
      <c r="B60" s="203" t="s">
        <v>515</v>
      </c>
      <c r="C60" s="164" t="s">
        <v>373</v>
      </c>
      <c r="D60" s="174">
        <v>40391</v>
      </c>
      <c r="E60" s="163">
        <v>41487</v>
      </c>
      <c r="F60" s="164" t="s">
        <v>150</v>
      </c>
      <c r="G60" s="167" t="s">
        <v>377</v>
      </c>
      <c r="H60" s="166">
        <v>25000</v>
      </c>
      <c r="I60" s="179"/>
      <c r="J60" s="176"/>
      <c r="K60" s="176"/>
      <c r="L60" s="176"/>
      <c r="M60" s="176" t="s">
        <v>63</v>
      </c>
      <c r="N60" s="177"/>
      <c r="O60" s="152" t="s">
        <v>419</v>
      </c>
      <c r="P60" s="152"/>
      <c r="Q60" s="152"/>
      <c r="R60" s="152" t="s">
        <v>392</v>
      </c>
      <c r="S60" s="176"/>
      <c r="T60" s="152"/>
      <c r="U60" s="152"/>
      <c r="V60" s="152"/>
      <c r="W60" s="152"/>
      <c r="X60" s="152"/>
      <c r="Y60" s="152"/>
      <c r="Z60" s="152"/>
      <c r="AA60" s="175"/>
    </row>
    <row r="61" spans="1:27" s="157" customFormat="1" ht="165.75" customHeight="1">
      <c r="A61" s="269"/>
      <c r="B61" s="203" t="s">
        <v>567</v>
      </c>
      <c r="C61" s="164" t="s">
        <v>141</v>
      </c>
      <c r="D61" s="174">
        <v>40391</v>
      </c>
      <c r="E61" s="163">
        <v>41852</v>
      </c>
      <c r="F61" s="164" t="s">
        <v>383</v>
      </c>
      <c r="G61" s="167" t="s">
        <v>377</v>
      </c>
      <c r="H61" s="166">
        <v>60000</v>
      </c>
      <c r="I61" s="179"/>
      <c r="J61" s="176" t="s">
        <v>63</v>
      </c>
      <c r="K61" s="176"/>
      <c r="L61" s="176"/>
      <c r="M61" s="176"/>
      <c r="N61" s="177"/>
      <c r="O61" s="152" t="s">
        <v>256</v>
      </c>
      <c r="P61" s="152"/>
      <c r="Q61" s="152"/>
      <c r="R61" s="152" t="s">
        <v>341</v>
      </c>
      <c r="S61" s="176"/>
      <c r="T61" s="152"/>
      <c r="U61" s="152"/>
      <c r="V61" s="152"/>
      <c r="W61" s="164">
        <v>42217</v>
      </c>
      <c r="X61" s="152"/>
      <c r="Y61" s="152"/>
      <c r="Z61" s="152"/>
      <c r="AA61" s="175"/>
    </row>
    <row r="62" spans="1:27" s="157" customFormat="1" ht="103.5">
      <c r="A62" s="269"/>
      <c r="B62" s="201" t="s">
        <v>568</v>
      </c>
      <c r="C62" s="164" t="s">
        <v>374</v>
      </c>
      <c r="D62" s="174">
        <v>40391</v>
      </c>
      <c r="E62" s="163">
        <v>41487</v>
      </c>
      <c r="F62" s="164" t="s">
        <v>150</v>
      </c>
      <c r="G62" s="167" t="s">
        <v>375</v>
      </c>
      <c r="H62" s="166">
        <v>45000</v>
      </c>
      <c r="I62" s="179"/>
      <c r="J62" s="176"/>
      <c r="K62" s="176"/>
      <c r="L62" s="176" t="s">
        <v>63</v>
      </c>
      <c r="M62" s="176"/>
      <c r="N62" s="177"/>
      <c r="O62" s="152" t="s">
        <v>420</v>
      </c>
      <c r="P62" s="152"/>
      <c r="Q62" s="152"/>
      <c r="R62" s="152" t="s">
        <v>392</v>
      </c>
      <c r="S62" s="176"/>
      <c r="T62" s="152"/>
      <c r="U62" s="152"/>
      <c r="V62" s="152"/>
      <c r="W62" s="164">
        <v>42217</v>
      </c>
      <c r="X62" s="152"/>
      <c r="Y62" s="152"/>
      <c r="Z62" s="152" t="s">
        <v>441</v>
      </c>
      <c r="AA62" s="175"/>
    </row>
    <row r="63" spans="1:27" ht="105">
      <c r="A63" s="269"/>
      <c r="B63" s="201" t="s">
        <v>569</v>
      </c>
      <c r="C63" s="164" t="s">
        <v>570</v>
      </c>
      <c r="D63" s="174">
        <v>40391</v>
      </c>
      <c r="E63" s="163">
        <v>41609</v>
      </c>
      <c r="F63" s="164" t="s">
        <v>153</v>
      </c>
      <c r="G63" s="167" t="s">
        <v>384</v>
      </c>
      <c r="H63" s="166">
        <v>50000</v>
      </c>
      <c r="I63" s="175"/>
      <c r="J63" s="176"/>
      <c r="K63" s="176"/>
      <c r="L63" s="176" t="s">
        <v>63</v>
      </c>
      <c r="M63" s="176"/>
      <c r="N63" s="177"/>
      <c r="O63" s="152" t="s">
        <v>421</v>
      </c>
      <c r="P63" s="152"/>
      <c r="Q63" s="152" t="s">
        <v>422</v>
      </c>
      <c r="R63" s="152" t="s">
        <v>258</v>
      </c>
      <c r="S63" s="179"/>
      <c r="T63" s="152"/>
      <c r="U63" s="152"/>
      <c r="V63" s="152"/>
      <c r="W63" s="152"/>
      <c r="X63" s="152"/>
      <c r="Y63" s="152"/>
      <c r="Z63" s="152"/>
      <c r="AA63" s="175" t="s">
        <v>442</v>
      </c>
    </row>
    <row r="64" spans="1:27" ht="60">
      <c r="A64" s="269"/>
      <c r="B64" s="201" t="s">
        <v>516</v>
      </c>
      <c r="C64" s="164" t="s">
        <v>144</v>
      </c>
      <c r="D64" s="174">
        <v>40391</v>
      </c>
      <c r="E64" s="163">
        <v>41244</v>
      </c>
      <c r="F64" s="164" t="s">
        <v>150</v>
      </c>
      <c r="G64" s="167" t="s">
        <v>385</v>
      </c>
      <c r="H64" s="165" t="s">
        <v>123</v>
      </c>
      <c r="I64" s="175"/>
      <c r="J64" s="176"/>
      <c r="K64" s="176" t="s">
        <v>63</v>
      </c>
      <c r="L64" s="176"/>
      <c r="M64" s="176"/>
      <c r="N64" s="177"/>
      <c r="O64" s="152" t="s">
        <v>402</v>
      </c>
      <c r="P64" s="152"/>
      <c r="Q64" s="152" t="s">
        <v>423</v>
      </c>
      <c r="R64" s="152" t="s">
        <v>424</v>
      </c>
      <c r="S64" s="179"/>
      <c r="T64" s="152"/>
      <c r="U64" s="152"/>
      <c r="V64" s="152"/>
      <c r="W64" s="164">
        <v>41974</v>
      </c>
      <c r="X64" s="152"/>
      <c r="Y64" s="152"/>
      <c r="Z64" s="152"/>
      <c r="AA64" s="175"/>
    </row>
    <row r="65" spans="1:27" ht="165">
      <c r="A65" s="270"/>
      <c r="B65" s="204" t="s">
        <v>571</v>
      </c>
      <c r="C65" s="164" t="s">
        <v>386</v>
      </c>
      <c r="D65" s="174">
        <v>40391</v>
      </c>
      <c r="E65" s="163">
        <v>42339</v>
      </c>
      <c r="F65" s="164" t="s">
        <v>110</v>
      </c>
      <c r="G65" s="167" t="s">
        <v>387</v>
      </c>
      <c r="H65" s="166">
        <v>100000</v>
      </c>
      <c r="I65" s="175"/>
      <c r="J65" s="176"/>
      <c r="K65" s="176"/>
      <c r="L65" s="176"/>
      <c r="M65" s="176"/>
      <c r="N65" s="177"/>
      <c r="O65" s="152"/>
      <c r="P65" s="152"/>
      <c r="Q65" s="152"/>
      <c r="R65" s="152" t="s">
        <v>348</v>
      </c>
      <c r="S65" s="179"/>
      <c r="T65" s="152"/>
      <c r="U65" s="152"/>
      <c r="V65" s="152"/>
      <c r="W65" s="152"/>
      <c r="X65" s="152"/>
      <c r="Y65" s="152"/>
      <c r="Z65" s="152"/>
      <c r="AA65" s="175"/>
    </row>
    <row r="66" spans="1:27" s="120" customFormat="1">
      <c r="A66" s="205"/>
      <c r="B66" s="206"/>
      <c r="C66" s="207"/>
      <c r="D66" s="195"/>
      <c r="E66" s="196"/>
      <c r="F66" s="197"/>
      <c r="G66" s="189"/>
      <c r="H66" s="208"/>
      <c r="I66" s="187"/>
      <c r="J66" s="187"/>
      <c r="K66" s="187"/>
      <c r="L66" s="187"/>
      <c r="M66" s="187"/>
      <c r="N66" s="188"/>
      <c r="O66" s="190"/>
      <c r="P66" s="190"/>
      <c r="Q66" s="190"/>
      <c r="R66" s="190"/>
      <c r="S66" s="190"/>
      <c r="T66" s="189"/>
      <c r="U66" s="190"/>
      <c r="V66" s="190"/>
      <c r="W66" s="190"/>
      <c r="X66" s="190"/>
      <c r="Y66" s="190"/>
      <c r="Z66" s="189"/>
      <c r="AA66" s="190"/>
    </row>
    <row r="67" spans="1:27" ht="75">
      <c r="A67" s="271" t="s">
        <v>220</v>
      </c>
      <c r="B67" s="201" t="s">
        <v>221</v>
      </c>
      <c r="C67" s="164" t="s">
        <v>443</v>
      </c>
      <c r="D67" s="174">
        <v>40391</v>
      </c>
      <c r="E67" s="163">
        <v>41244</v>
      </c>
      <c r="F67" s="165" t="s">
        <v>123</v>
      </c>
      <c r="G67" s="164" t="s">
        <v>172</v>
      </c>
      <c r="H67" s="167" t="s">
        <v>444</v>
      </c>
      <c r="I67" s="176"/>
      <c r="J67" s="176"/>
      <c r="K67" s="176" t="s">
        <v>63</v>
      </c>
      <c r="L67" s="176"/>
      <c r="M67" s="176"/>
      <c r="N67" s="177"/>
      <c r="O67" s="152" t="s">
        <v>465</v>
      </c>
      <c r="P67" s="152"/>
      <c r="Q67" s="152" t="s">
        <v>466</v>
      </c>
      <c r="R67" s="152" t="s">
        <v>249</v>
      </c>
      <c r="S67" s="179"/>
      <c r="T67" s="152"/>
      <c r="U67" s="152" t="s">
        <v>167</v>
      </c>
      <c r="V67" s="152"/>
      <c r="W67" s="164">
        <v>41426</v>
      </c>
      <c r="X67" s="152"/>
      <c r="Y67" s="152"/>
      <c r="Z67" s="152" t="s">
        <v>490</v>
      </c>
      <c r="AA67" s="175"/>
    </row>
    <row r="68" spans="1:27" ht="90">
      <c r="A68" s="269"/>
      <c r="B68" s="201" t="s">
        <v>517</v>
      </c>
      <c r="C68" s="164" t="s">
        <v>445</v>
      </c>
      <c r="D68" s="174">
        <v>40391</v>
      </c>
      <c r="E68" s="163">
        <v>41183</v>
      </c>
      <c r="F68" s="165" t="s">
        <v>123</v>
      </c>
      <c r="G68" s="164" t="s">
        <v>172</v>
      </c>
      <c r="H68" s="167" t="s">
        <v>446</v>
      </c>
      <c r="I68" s="176"/>
      <c r="J68" s="176" t="s">
        <v>63</v>
      </c>
      <c r="K68" s="176"/>
      <c r="L68" s="176"/>
      <c r="M68" s="176"/>
      <c r="N68" s="177" t="s">
        <v>66</v>
      </c>
      <c r="O68" s="152" t="s">
        <v>467</v>
      </c>
      <c r="P68" s="152"/>
      <c r="Q68" s="152" t="s">
        <v>468</v>
      </c>
      <c r="R68" s="152" t="s">
        <v>249</v>
      </c>
      <c r="S68" s="179"/>
      <c r="T68" s="152"/>
      <c r="U68" s="152"/>
      <c r="V68" s="152"/>
      <c r="W68" s="152"/>
      <c r="X68" s="152"/>
      <c r="Y68" s="152"/>
      <c r="Z68" s="152"/>
      <c r="AA68" s="152" t="s">
        <v>491</v>
      </c>
    </row>
    <row r="69" spans="1:27" ht="89.25" customHeight="1">
      <c r="A69" s="269"/>
      <c r="B69" s="201" t="s">
        <v>518</v>
      </c>
      <c r="C69" s="164" t="s">
        <v>447</v>
      </c>
      <c r="D69" s="174">
        <v>40391</v>
      </c>
      <c r="E69" s="163">
        <v>41609</v>
      </c>
      <c r="F69" s="166">
        <v>100000</v>
      </c>
      <c r="G69" s="164" t="s">
        <v>172</v>
      </c>
      <c r="H69" s="167" t="s">
        <v>448</v>
      </c>
      <c r="I69" s="176"/>
      <c r="J69" s="176"/>
      <c r="K69" s="176"/>
      <c r="L69" s="176" t="s">
        <v>63</v>
      </c>
      <c r="M69" s="176"/>
      <c r="N69" s="177"/>
      <c r="O69" s="152" t="s">
        <v>469</v>
      </c>
      <c r="P69" s="152"/>
      <c r="Q69" s="152"/>
      <c r="R69" s="152" t="s">
        <v>249</v>
      </c>
      <c r="S69" s="179"/>
      <c r="T69" s="202" t="s">
        <v>572</v>
      </c>
      <c r="U69" s="152"/>
      <c r="V69" s="152"/>
      <c r="W69" s="164">
        <v>42217</v>
      </c>
      <c r="X69" s="152"/>
      <c r="Y69" s="152"/>
      <c r="Z69" s="152"/>
      <c r="AA69" s="175"/>
    </row>
    <row r="70" spans="1:27" ht="124.5" customHeight="1">
      <c r="A70" s="269"/>
      <c r="B70" s="201" t="s">
        <v>519</v>
      </c>
      <c r="C70" s="164" t="s">
        <v>449</v>
      </c>
      <c r="D70" s="174">
        <v>40391</v>
      </c>
      <c r="E70" s="163">
        <v>41183</v>
      </c>
      <c r="F70" s="164" t="s">
        <v>172</v>
      </c>
      <c r="G70" s="167" t="s">
        <v>450</v>
      </c>
      <c r="H70" s="165" t="s">
        <v>123</v>
      </c>
      <c r="I70" s="175"/>
      <c r="J70" s="176"/>
      <c r="K70" s="176" t="s">
        <v>63</v>
      </c>
      <c r="L70" s="176"/>
      <c r="M70" s="176"/>
      <c r="N70" s="177"/>
      <c r="O70" s="152" t="s">
        <v>470</v>
      </c>
      <c r="P70" s="152"/>
      <c r="Q70" s="152"/>
      <c r="R70" s="152" t="s">
        <v>258</v>
      </c>
      <c r="S70" s="179"/>
      <c r="T70" s="152"/>
      <c r="U70" s="152"/>
      <c r="V70" s="152"/>
      <c r="W70" s="164">
        <v>42217</v>
      </c>
      <c r="X70" s="152"/>
      <c r="Y70" s="152"/>
      <c r="Z70" s="152"/>
      <c r="AA70" s="152" t="s">
        <v>492</v>
      </c>
    </row>
    <row r="71" spans="1:27" ht="75">
      <c r="A71" s="269"/>
      <c r="B71" s="201" t="s">
        <v>573</v>
      </c>
      <c r="C71" s="164" t="s">
        <v>451</v>
      </c>
      <c r="D71" s="174">
        <v>40391</v>
      </c>
      <c r="E71" s="163">
        <v>41609</v>
      </c>
      <c r="F71" s="164" t="s">
        <v>452</v>
      </c>
      <c r="G71" s="167" t="s">
        <v>453</v>
      </c>
      <c r="H71" s="166">
        <v>10000</v>
      </c>
      <c r="I71" s="175"/>
      <c r="J71" s="176"/>
      <c r="K71" s="176" t="s">
        <v>63</v>
      </c>
      <c r="L71" s="176"/>
      <c r="M71" s="176"/>
      <c r="N71" s="177" t="s">
        <v>66</v>
      </c>
      <c r="O71" s="152" t="s">
        <v>471</v>
      </c>
      <c r="P71" s="152"/>
      <c r="Q71" s="152"/>
      <c r="R71" s="152" t="s">
        <v>392</v>
      </c>
      <c r="S71" s="179"/>
      <c r="T71" s="152"/>
      <c r="U71" s="152"/>
      <c r="V71" s="152"/>
      <c r="W71" s="152"/>
      <c r="X71" s="152"/>
      <c r="Y71" s="152"/>
      <c r="Z71" s="152"/>
      <c r="AA71" s="152" t="s">
        <v>491</v>
      </c>
    </row>
    <row r="72" spans="1:27" ht="52.5" customHeight="1">
      <c r="A72" s="269"/>
      <c r="B72" s="201" t="s">
        <v>520</v>
      </c>
      <c r="C72" s="164" t="s">
        <v>454</v>
      </c>
      <c r="D72" s="174">
        <v>40391</v>
      </c>
      <c r="E72" s="163" t="s">
        <v>296</v>
      </c>
      <c r="F72" s="164" t="s">
        <v>173</v>
      </c>
      <c r="G72" s="167" t="s">
        <v>455</v>
      </c>
      <c r="H72" s="166">
        <v>20000</v>
      </c>
      <c r="I72" s="175"/>
      <c r="J72" s="176" t="s">
        <v>63</v>
      </c>
      <c r="K72" s="176"/>
      <c r="L72" s="176"/>
      <c r="M72" s="176"/>
      <c r="N72" s="177"/>
      <c r="O72" s="152" t="s">
        <v>472</v>
      </c>
      <c r="P72" s="152"/>
      <c r="Q72" s="152" t="s">
        <v>473</v>
      </c>
      <c r="R72" s="152" t="s">
        <v>392</v>
      </c>
      <c r="S72" s="179"/>
      <c r="T72" s="152"/>
      <c r="U72" s="152"/>
      <c r="V72" s="152"/>
      <c r="W72" s="164">
        <v>42217</v>
      </c>
      <c r="X72" s="152"/>
      <c r="Y72" s="152"/>
      <c r="Z72" s="152"/>
      <c r="AA72" s="152" t="s">
        <v>492</v>
      </c>
    </row>
    <row r="73" spans="1:27" s="161" customFormat="1" ht="57">
      <c r="A73" s="269"/>
      <c r="B73" s="201" t="s">
        <v>521</v>
      </c>
      <c r="C73" s="164" t="s">
        <v>456</v>
      </c>
      <c r="D73" s="174">
        <v>40391</v>
      </c>
      <c r="E73" s="163">
        <v>41244</v>
      </c>
      <c r="F73" s="164" t="s">
        <v>173</v>
      </c>
      <c r="G73" s="167" t="s">
        <v>457</v>
      </c>
      <c r="H73" s="165" t="s">
        <v>123</v>
      </c>
      <c r="I73" s="179"/>
      <c r="J73" s="176"/>
      <c r="K73" s="176"/>
      <c r="L73" s="176"/>
      <c r="M73" s="176" t="s">
        <v>63</v>
      </c>
      <c r="N73" s="177" t="s">
        <v>66</v>
      </c>
      <c r="O73" s="152" t="s">
        <v>474</v>
      </c>
      <c r="P73" s="152" t="s">
        <v>475</v>
      </c>
      <c r="Q73" s="152" t="s">
        <v>476</v>
      </c>
      <c r="R73" s="152" t="s">
        <v>477</v>
      </c>
      <c r="S73" s="179"/>
      <c r="T73" s="152"/>
      <c r="U73" s="152"/>
      <c r="V73" s="152"/>
      <c r="W73" s="152"/>
      <c r="X73" s="152"/>
      <c r="Y73" s="152"/>
      <c r="Z73" s="152"/>
      <c r="AA73" s="152" t="s">
        <v>491</v>
      </c>
    </row>
    <row r="74" spans="1:27" s="161" customFormat="1" ht="60">
      <c r="A74" s="269"/>
      <c r="B74" s="201" t="s">
        <v>574</v>
      </c>
      <c r="C74" s="164" t="s">
        <v>373</v>
      </c>
      <c r="D74" s="174">
        <v>40391</v>
      </c>
      <c r="E74" s="163">
        <v>41244</v>
      </c>
      <c r="F74" s="164" t="s">
        <v>452</v>
      </c>
      <c r="G74" s="167" t="s">
        <v>377</v>
      </c>
      <c r="H74" s="166">
        <v>5000</v>
      </c>
      <c r="I74" s="179"/>
      <c r="J74" s="176"/>
      <c r="K74" s="176"/>
      <c r="L74" s="176"/>
      <c r="M74" s="176" t="s">
        <v>63</v>
      </c>
      <c r="N74" s="177" t="s">
        <v>66</v>
      </c>
      <c r="O74" s="152" t="s">
        <v>478</v>
      </c>
      <c r="P74" s="152" t="s">
        <v>479</v>
      </c>
      <c r="Q74" s="152" t="s">
        <v>480</v>
      </c>
      <c r="R74" s="152" t="s">
        <v>392</v>
      </c>
      <c r="S74" s="179"/>
      <c r="T74" s="152"/>
      <c r="U74" s="152"/>
      <c r="V74" s="152"/>
      <c r="W74" s="152"/>
      <c r="X74" s="152"/>
      <c r="Y74" s="152"/>
      <c r="Z74" s="152"/>
      <c r="AA74" s="152" t="s">
        <v>491</v>
      </c>
    </row>
    <row r="75" spans="1:27" s="161" customFormat="1" ht="60">
      <c r="A75" s="269"/>
      <c r="B75" s="201" t="s">
        <v>575</v>
      </c>
      <c r="C75" s="164" t="s">
        <v>458</v>
      </c>
      <c r="D75" s="174">
        <v>40391</v>
      </c>
      <c r="E75" s="163">
        <v>41244</v>
      </c>
      <c r="F75" s="164" t="s">
        <v>173</v>
      </c>
      <c r="G75" s="167" t="s">
        <v>459</v>
      </c>
      <c r="H75" s="165" t="s">
        <v>123</v>
      </c>
      <c r="I75" s="179"/>
      <c r="J75" s="176"/>
      <c r="K75" s="176" t="s">
        <v>63</v>
      </c>
      <c r="L75" s="176"/>
      <c r="M75" s="176"/>
      <c r="N75" s="177" t="s">
        <v>66</v>
      </c>
      <c r="O75" s="152" t="s">
        <v>481</v>
      </c>
      <c r="P75" s="152"/>
      <c r="Q75" s="152" t="s">
        <v>482</v>
      </c>
      <c r="R75" s="152" t="s">
        <v>477</v>
      </c>
      <c r="S75" s="179"/>
      <c r="T75" s="152"/>
      <c r="U75" s="152"/>
      <c r="V75" s="152"/>
      <c r="W75" s="152"/>
      <c r="X75" s="152"/>
      <c r="Y75" s="152"/>
      <c r="Z75" s="152"/>
      <c r="AA75" s="152" t="s">
        <v>491</v>
      </c>
    </row>
    <row r="76" spans="1:27" s="161" customFormat="1" ht="90">
      <c r="A76" s="269"/>
      <c r="B76" s="201" t="s">
        <v>576</v>
      </c>
      <c r="C76" s="164" t="s">
        <v>460</v>
      </c>
      <c r="D76" s="174">
        <v>40391</v>
      </c>
      <c r="E76" s="163">
        <v>41487</v>
      </c>
      <c r="F76" s="164" t="s">
        <v>173</v>
      </c>
      <c r="G76" s="167" t="s">
        <v>455</v>
      </c>
      <c r="H76" s="165" t="s">
        <v>123</v>
      </c>
      <c r="I76" s="179"/>
      <c r="J76" s="176" t="s">
        <v>63</v>
      </c>
      <c r="K76" s="176"/>
      <c r="L76" s="176"/>
      <c r="M76" s="176"/>
      <c r="N76" s="177" t="s">
        <v>66</v>
      </c>
      <c r="O76" s="152" t="s">
        <v>483</v>
      </c>
      <c r="P76" s="152" t="s">
        <v>484</v>
      </c>
      <c r="Q76" s="152" t="s">
        <v>482</v>
      </c>
      <c r="R76" s="152" t="s">
        <v>395</v>
      </c>
      <c r="S76" s="179"/>
      <c r="T76" s="152"/>
      <c r="U76" s="152"/>
      <c r="V76" s="152"/>
      <c r="W76" s="152"/>
      <c r="X76" s="152"/>
      <c r="Y76" s="152"/>
      <c r="Z76" s="152"/>
      <c r="AA76" s="152" t="s">
        <v>491</v>
      </c>
    </row>
    <row r="77" spans="1:27" s="161" customFormat="1" ht="72.75">
      <c r="A77" s="269"/>
      <c r="B77" s="201" t="s">
        <v>577</v>
      </c>
      <c r="C77" s="164" t="s">
        <v>373</v>
      </c>
      <c r="D77" s="174">
        <v>40391</v>
      </c>
      <c r="E77" s="163">
        <v>41244</v>
      </c>
      <c r="F77" s="164" t="s">
        <v>452</v>
      </c>
      <c r="G77" s="167" t="s">
        <v>377</v>
      </c>
      <c r="H77" s="166">
        <v>10000</v>
      </c>
      <c r="I77" s="179"/>
      <c r="J77" s="176" t="s">
        <v>63</v>
      </c>
      <c r="K77" s="176"/>
      <c r="L77" s="176"/>
      <c r="M77" s="176"/>
      <c r="N77" s="177" t="s">
        <v>66</v>
      </c>
      <c r="O77" s="152" t="s">
        <v>472</v>
      </c>
      <c r="P77" s="152"/>
      <c r="Q77" s="152" t="s">
        <v>482</v>
      </c>
      <c r="R77" s="152" t="s">
        <v>395</v>
      </c>
      <c r="S77" s="179"/>
      <c r="T77" s="152"/>
      <c r="U77" s="152"/>
      <c r="V77" s="152"/>
      <c r="W77" s="152"/>
      <c r="X77" s="152"/>
      <c r="Y77" s="152"/>
      <c r="Z77" s="152"/>
      <c r="AA77" s="152" t="s">
        <v>491</v>
      </c>
    </row>
    <row r="78" spans="1:27" ht="89.25">
      <c r="A78" s="269"/>
      <c r="B78" s="201" t="s">
        <v>578</v>
      </c>
      <c r="C78" s="164" t="s">
        <v>579</v>
      </c>
      <c r="D78" s="174">
        <v>40391</v>
      </c>
      <c r="E78" s="163" t="s">
        <v>461</v>
      </c>
      <c r="F78" s="164" t="s">
        <v>110</v>
      </c>
      <c r="G78" s="167" t="s">
        <v>462</v>
      </c>
      <c r="H78" s="166">
        <v>10000</v>
      </c>
      <c r="I78" s="175"/>
      <c r="J78" s="176" t="s">
        <v>63</v>
      </c>
      <c r="K78" s="176"/>
      <c r="L78" s="176"/>
      <c r="M78" s="176"/>
      <c r="N78" s="177"/>
      <c r="O78" s="152" t="s">
        <v>472</v>
      </c>
      <c r="P78" s="152"/>
      <c r="Q78" s="152" t="s">
        <v>485</v>
      </c>
      <c r="R78" s="152" t="s">
        <v>258</v>
      </c>
      <c r="S78" s="179"/>
      <c r="T78" s="152"/>
      <c r="U78" s="152"/>
      <c r="V78" s="152"/>
      <c r="W78" s="164">
        <v>42217</v>
      </c>
      <c r="X78" s="152"/>
      <c r="Y78" s="152"/>
      <c r="Z78" s="152"/>
      <c r="AA78" s="175"/>
    </row>
    <row r="79" spans="1:27" ht="75">
      <c r="A79" s="269"/>
      <c r="B79" s="201" t="s">
        <v>580</v>
      </c>
      <c r="C79" s="164" t="s">
        <v>581</v>
      </c>
      <c r="D79" s="174">
        <v>40391</v>
      </c>
      <c r="E79" s="163" t="s">
        <v>302</v>
      </c>
      <c r="F79" s="164" t="s">
        <v>173</v>
      </c>
      <c r="G79" s="167" t="s">
        <v>377</v>
      </c>
      <c r="H79" s="166">
        <v>30000</v>
      </c>
      <c r="I79" s="175"/>
      <c r="J79" s="176"/>
      <c r="K79" s="176" t="s">
        <v>63</v>
      </c>
      <c r="L79" s="176"/>
      <c r="M79" s="176"/>
      <c r="N79" s="177" t="s">
        <v>66</v>
      </c>
      <c r="O79" s="152" t="s">
        <v>486</v>
      </c>
      <c r="P79" s="152"/>
      <c r="Q79" s="152" t="s">
        <v>487</v>
      </c>
      <c r="R79" s="152" t="s">
        <v>395</v>
      </c>
      <c r="S79" s="179"/>
      <c r="T79" s="152"/>
      <c r="U79" s="152"/>
      <c r="V79" s="152"/>
      <c r="W79" s="152"/>
      <c r="X79" s="152"/>
      <c r="Y79" s="152"/>
      <c r="Z79" s="152"/>
      <c r="AA79" s="152" t="s">
        <v>491</v>
      </c>
    </row>
    <row r="80" spans="1:27" ht="105">
      <c r="A80" s="270"/>
      <c r="B80" s="201" t="s">
        <v>582</v>
      </c>
      <c r="C80" s="164" t="s">
        <v>463</v>
      </c>
      <c r="D80" s="174">
        <v>40391</v>
      </c>
      <c r="E80" s="163" t="s">
        <v>302</v>
      </c>
      <c r="F80" s="164" t="s">
        <v>173</v>
      </c>
      <c r="G80" s="167" t="s">
        <v>464</v>
      </c>
      <c r="H80" s="165" t="s">
        <v>123</v>
      </c>
      <c r="I80" s="209"/>
      <c r="J80" s="176"/>
      <c r="K80" s="176" t="s">
        <v>63</v>
      </c>
      <c r="L80" s="176"/>
      <c r="M80" s="176"/>
      <c r="N80" s="177" t="s">
        <v>66</v>
      </c>
      <c r="O80" s="152" t="s">
        <v>488</v>
      </c>
      <c r="P80" s="152" t="s">
        <v>489</v>
      </c>
      <c r="Q80" s="152" t="s">
        <v>487</v>
      </c>
      <c r="R80" s="152" t="s">
        <v>249</v>
      </c>
      <c r="S80" s="179"/>
      <c r="T80" s="152"/>
      <c r="U80" s="152"/>
      <c r="V80" s="152"/>
      <c r="W80" s="152"/>
      <c r="X80" s="152"/>
      <c r="Y80" s="152"/>
      <c r="Z80" s="152"/>
      <c r="AA80" s="152" t="s">
        <v>491</v>
      </c>
    </row>
    <row r="81" spans="1:27" s="120" customFormat="1" ht="15.6" customHeight="1">
      <c r="A81" s="210"/>
      <c r="B81" s="206"/>
      <c r="C81" s="197"/>
      <c r="D81" s="195"/>
      <c r="E81" s="196"/>
      <c r="F81" s="197"/>
      <c r="G81" s="211"/>
      <c r="H81" s="212"/>
      <c r="I81" s="187"/>
      <c r="J81" s="213"/>
      <c r="K81" s="213"/>
      <c r="L81" s="213"/>
      <c r="M81" s="213"/>
      <c r="N81" s="214"/>
      <c r="O81" s="215"/>
      <c r="P81" s="215"/>
      <c r="Q81" s="215"/>
      <c r="R81" s="215"/>
      <c r="S81" s="215"/>
      <c r="T81" s="215"/>
      <c r="U81" s="215"/>
      <c r="V81" s="216"/>
      <c r="W81" s="216"/>
      <c r="X81" s="215"/>
      <c r="Y81" s="215"/>
      <c r="Z81" s="215"/>
      <c r="AA81" s="215"/>
    </row>
    <row r="82" spans="1:27">
      <c r="A82" s="217"/>
      <c r="B82" s="217"/>
      <c r="C82" s="217"/>
      <c r="D82" s="217"/>
      <c r="E82" s="217"/>
      <c r="F82" s="217"/>
      <c r="G82" s="217"/>
      <c r="H82" s="217"/>
      <c r="I82" s="209"/>
      <c r="J82" s="209"/>
      <c r="K82" s="209"/>
      <c r="L82" s="209"/>
      <c r="M82" s="209"/>
      <c r="N82" s="209"/>
      <c r="O82" s="217"/>
      <c r="P82" s="217"/>
      <c r="Q82" s="217"/>
      <c r="R82" s="217"/>
      <c r="S82" s="217"/>
      <c r="T82" s="217"/>
      <c r="U82" s="217"/>
      <c r="V82" s="217"/>
      <c r="W82" s="217"/>
      <c r="X82" s="217"/>
      <c r="Y82" s="217"/>
      <c r="Z82" s="217"/>
      <c r="AA82" s="217"/>
    </row>
    <row r="83" spans="1:27">
      <c r="A83" s="217"/>
      <c r="B83" s="217"/>
      <c r="C83" s="217"/>
      <c r="D83" s="217"/>
      <c r="E83" s="217"/>
      <c r="F83" s="217"/>
      <c r="G83" s="217"/>
      <c r="H83" s="217"/>
      <c r="I83" s="209"/>
      <c r="J83" s="209"/>
      <c r="K83" s="209"/>
      <c r="L83" s="209"/>
      <c r="M83" s="209"/>
      <c r="N83" s="209"/>
      <c r="O83" s="217"/>
      <c r="P83" s="217"/>
      <c r="Q83" s="217"/>
      <c r="R83" s="217"/>
      <c r="S83" s="217"/>
      <c r="T83" s="217"/>
      <c r="U83" s="217"/>
      <c r="V83" s="217"/>
      <c r="W83" s="217"/>
      <c r="X83" s="217"/>
      <c r="Y83" s="217"/>
      <c r="Z83" s="217"/>
      <c r="AA83" s="217"/>
    </row>
    <row r="84" spans="1:27">
      <c r="A84" s="217"/>
      <c r="B84" s="217"/>
      <c r="C84" s="217"/>
      <c r="D84" s="217"/>
      <c r="E84" s="217"/>
      <c r="F84" s="217"/>
      <c r="G84" s="217"/>
      <c r="H84" s="217"/>
      <c r="I84" s="209"/>
      <c r="J84" s="209"/>
      <c r="K84" s="209"/>
      <c r="L84" s="209"/>
      <c r="M84" s="209"/>
      <c r="N84" s="209"/>
      <c r="O84" s="217"/>
      <c r="P84" s="217"/>
      <c r="Q84" s="217"/>
      <c r="R84" s="217"/>
      <c r="S84" s="217"/>
      <c r="T84" s="217"/>
      <c r="U84" s="217"/>
      <c r="V84" s="217"/>
      <c r="W84" s="217"/>
      <c r="X84" s="217"/>
      <c r="Y84" s="217"/>
      <c r="Z84" s="217"/>
      <c r="AA84" s="217"/>
    </row>
    <row r="85" spans="1:27">
      <c r="A85" s="217"/>
      <c r="B85" s="217"/>
      <c r="C85" s="217"/>
      <c r="D85" s="217"/>
      <c r="E85" s="217"/>
      <c r="F85" s="217"/>
      <c r="G85" s="217"/>
      <c r="H85" s="217"/>
      <c r="I85" s="209"/>
      <c r="J85" s="209"/>
      <c r="K85" s="209"/>
      <c r="L85" s="209"/>
      <c r="M85" s="209"/>
      <c r="N85" s="209"/>
      <c r="O85" s="217"/>
      <c r="P85" s="217"/>
      <c r="Q85" s="217"/>
      <c r="R85" s="217"/>
      <c r="S85" s="217"/>
      <c r="T85" s="217"/>
      <c r="U85" s="217"/>
      <c r="V85" s="217"/>
      <c r="W85" s="217"/>
      <c r="X85" s="217"/>
      <c r="Y85" s="217"/>
      <c r="Z85" s="217"/>
      <c r="AA85" s="217"/>
    </row>
    <row r="86" spans="1:27" ht="15.75" thickBot="1">
      <c r="A86" s="217"/>
      <c r="B86" s="217"/>
      <c r="C86" s="217"/>
      <c r="D86" s="217"/>
      <c r="E86" s="217"/>
      <c r="F86" s="217"/>
      <c r="G86" s="217"/>
      <c r="H86" s="217"/>
      <c r="I86" s="209"/>
      <c r="J86" s="209"/>
      <c r="K86" s="209"/>
      <c r="L86" s="209"/>
      <c r="M86" s="209"/>
      <c r="N86" s="209"/>
      <c r="O86" s="217"/>
      <c r="P86" s="217"/>
      <c r="Q86" s="217"/>
      <c r="R86" s="217"/>
      <c r="S86" s="217"/>
      <c r="T86" s="217"/>
      <c r="U86" s="217"/>
      <c r="V86" s="217"/>
      <c r="W86" s="217"/>
      <c r="X86" s="217"/>
      <c r="Y86" s="217"/>
      <c r="Z86" s="217"/>
      <c r="AA86" s="217"/>
    </row>
    <row r="87" spans="1:27" ht="43.5" customHeight="1" thickTop="1" thickBot="1">
      <c r="A87" s="218" t="s">
        <v>52</v>
      </c>
      <c r="B87" s="219"/>
      <c r="C87" s="217"/>
      <c r="D87" s="217"/>
      <c r="E87" s="217"/>
      <c r="F87" s="217"/>
      <c r="G87" s="217"/>
      <c r="H87" s="217"/>
      <c r="I87" s="209"/>
      <c r="J87" s="209"/>
      <c r="K87" s="209"/>
      <c r="L87" s="209"/>
      <c r="M87" s="209"/>
      <c r="N87" s="209"/>
      <c r="O87" s="217"/>
      <c r="P87" s="217"/>
      <c r="Q87" s="217"/>
      <c r="R87" s="217"/>
      <c r="S87" s="217"/>
      <c r="T87" s="217"/>
      <c r="U87" s="217"/>
      <c r="V87" s="217"/>
      <c r="W87" s="217"/>
      <c r="X87" s="217"/>
      <c r="Y87" s="217"/>
      <c r="Z87" s="217"/>
      <c r="AA87" s="217"/>
    </row>
    <row r="88" spans="1:27" ht="15.75" customHeight="1" thickTop="1">
      <c r="A88" s="217"/>
      <c r="B88" s="217"/>
      <c r="C88" s="217"/>
      <c r="D88" s="217"/>
      <c r="E88" s="217"/>
      <c r="F88" s="217"/>
      <c r="G88" s="217"/>
      <c r="H88" s="217"/>
      <c r="I88" s="209"/>
      <c r="J88" s="209"/>
      <c r="K88" s="209"/>
      <c r="L88" s="209"/>
      <c r="M88" s="209"/>
      <c r="N88" s="209"/>
      <c r="O88" s="217"/>
      <c r="P88" s="217"/>
      <c r="Q88" s="217"/>
      <c r="R88" s="217"/>
      <c r="S88" s="217"/>
      <c r="T88" s="217"/>
      <c r="U88" s="217"/>
      <c r="V88" s="217"/>
      <c r="W88" s="217"/>
      <c r="X88" s="217"/>
      <c r="Y88" s="217"/>
      <c r="Z88" s="217"/>
      <c r="AA88" s="217"/>
    </row>
    <row r="89" spans="1:27">
      <c r="A89" s="217"/>
      <c r="B89" s="217"/>
      <c r="C89" s="217"/>
      <c r="D89" s="217"/>
      <c r="E89" s="217"/>
      <c r="F89" s="217"/>
      <c r="G89" s="217"/>
      <c r="H89" s="217"/>
      <c r="I89" s="209"/>
      <c r="J89" s="209"/>
      <c r="K89" s="209"/>
      <c r="L89" s="209"/>
      <c r="M89" s="209"/>
      <c r="N89" s="209"/>
      <c r="O89" s="217"/>
      <c r="P89" s="217"/>
      <c r="Q89" s="217"/>
      <c r="R89" s="217"/>
      <c r="S89" s="217"/>
      <c r="T89" s="217"/>
      <c r="U89" s="217"/>
      <c r="V89" s="217"/>
      <c r="W89" s="217"/>
      <c r="X89" s="217"/>
      <c r="Y89" s="217"/>
      <c r="Z89" s="217"/>
      <c r="AA89" s="217"/>
    </row>
    <row r="90" spans="1:27" ht="15.75" thickBot="1">
      <c r="A90" s="217"/>
      <c r="B90" s="217"/>
      <c r="C90" s="217"/>
      <c r="D90" s="217"/>
      <c r="E90" s="217"/>
      <c r="F90" s="217"/>
      <c r="G90" s="217"/>
      <c r="H90" s="217"/>
      <c r="I90" s="209"/>
      <c r="J90" s="209"/>
      <c r="K90" s="209"/>
      <c r="L90" s="209"/>
      <c r="M90" s="209"/>
      <c r="N90" s="209"/>
      <c r="O90" s="217"/>
      <c r="P90" s="217"/>
      <c r="Q90" s="217"/>
      <c r="R90" s="217"/>
      <c r="S90" s="217"/>
      <c r="T90" s="217"/>
      <c r="U90" s="217"/>
      <c r="V90" s="217"/>
      <c r="W90" s="217"/>
      <c r="X90" s="217"/>
      <c r="Y90" s="217"/>
      <c r="Z90" s="217"/>
      <c r="AA90" s="217"/>
    </row>
    <row r="91" spans="1:27" ht="16.5" thickTop="1" thickBot="1">
      <c r="A91" s="218" t="s">
        <v>55</v>
      </c>
      <c r="B91" s="218" t="s">
        <v>54</v>
      </c>
      <c r="C91" s="220" t="s">
        <v>5</v>
      </c>
      <c r="D91" s="220" t="s">
        <v>9</v>
      </c>
      <c r="E91" s="220" t="s">
        <v>10</v>
      </c>
      <c r="F91" s="220" t="s">
        <v>7</v>
      </c>
      <c r="G91" s="220" t="s">
        <v>6</v>
      </c>
      <c r="H91" s="220" t="s">
        <v>8</v>
      </c>
      <c r="I91" s="220" t="s">
        <v>71</v>
      </c>
      <c r="J91" s="209"/>
      <c r="K91" s="209"/>
      <c r="L91" s="209"/>
      <c r="M91" s="209"/>
      <c r="N91" s="209"/>
      <c r="O91" s="217"/>
      <c r="P91" s="217"/>
      <c r="Q91" s="217"/>
      <c r="R91" s="217"/>
      <c r="S91" s="217"/>
      <c r="T91" s="217"/>
      <c r="U91" s="217"/>
      <c r="V91" s="217"/>
      <c r="W91" s="217"/>
      <c r="X91" s="217"/>
      <c r="Y91" s="217"/>
      <c r="Z91" s="217"/>
      <c r="AA91" s="217"/>
    </row>
    <row r="92" spans="1:27" ht="120.75" thickTop="1">
      <c r="A92" s="221">
        <v>2</v>
      </c>
      <c r="B92" s="172" t="s">
        <v>493</v>
      </c>
      <c r="C92" s="222" t="s">
        <v>494</v>
      </c>
      <c r="D92" s="223">
        <v>41244</v>
      </c>
      <c r="E92" s="223">
        <v>42217</v>
      </c>
      <c r="F92" s="221"/>
      <c r="G92" s="222" t="s">
        <v>271</v>
      </c>
      <c r="H92" s="224" t="s">
        <v>495</v>
      </c>
      <c r="I92" s="225"/>
      <c r="J92" s="209"/>
      <c r="K92" s="209"/>
      <c r="L92" s="209"/>
      <c r="M92" s="209"/>
      <c r="N92" s="209"/>
      <c r="O92" s="217"/>
      <c r="P92" s="217"/>
      <c r="Q92" s="217"/>
      <c r="R92" s="217"/>
      <c r="S92" s="217"/>
      <c r="T92" s="217"/>
      <c r="U92" s="217"/>
      <c r="V92" s="217"/>
      <c r="W92" s="217"/>
      <c r="X92" s="217"/>
      <c r="Y92" s="217"/>
      <c r="Z92" s="217"/>
      <c r="AA92" s="217"/>
    </row>
    <row r="93" spans="1:27">
      <c r="A93" s="65"/>
      <c r="B93" s="99"/>
      <c r="C93" s="100"/>
      <c r="D93" s="101"/>
      <c r="E93" s="100"/>
      <c r="F93" s="100"/>
      <c r="G93" s="48"/>
      <c r="H93" s="102"/>
      <c r="I93" s="48"/>
    </row>
    <row r="94" spans="1:27">
      <c r="A94" s="65"/>
      <c r="B94" s="48"/>
      <c r="C94" s="48"/>
      <c r="D94" s="48"/>
      <c r="E94" s="48"/>
      <c r="F94" s="48"/>
      <c r="G94" s="48"/>
      <c r="H94" s="48"/>
      <c r="I94" s="48"/>
    </row>
    <row r="95" spans="1:27">
      <c r="A95" s="65"/>
      <c r="B95" s="48"/>
      <c r="C95" s="48"/>
      <c r="D95" s="48"/>
      <c r="E95" s="48"/>
      <c r="F95" s="48"/>
      <c r="G95" s="48"/>
      <c r="H95" s="48"/>
      <c r="I95" s="48"/>
    </row>
    <row r="96" spans="1:27">
      <c r="A96" s="65"/>
      <c r="B96" s="48"/>
      <c r="C96" s="48"/>
      <c r="D96" s="48"/>
      <c r="E96" s="48"/>
      <c r="F96" s="48"/>
      <c r="G96" s="48"/>
      <c r="H96" s="48"/>
      <c r="I96" s="48"/>
    </row>
    <row r="97" spans="1:9">
      <c r="A97" s="65"/>
      <c r="B97" s="48"/>
      <c r="C97" s="48"/>
      <c r="D97" s="48"/>
      <c r="E97" s="48"/>
      <c r="F97" s="48"/>
      <c r="G97" s="48"/>
      <c r="H97" s="48"/>
      <c r="I97" s="48"/>
    </row>
    <row r="98" spans="1:9">
      <c r="A98" s="65"/>
      <c r="B98" s="48"/>
      <c r="C98" s="48"/>
      <c r="D98" s="48"/>
      <c r="E98" s="48"/>
      <c r="F98" s="48"/>
      <c r="G98" s="48"/>
      <c r="H98" s="48"/>
      <c r="I98" s="48"/>
    </row>
    <row r="99" spans="1:9">
      <c r="A99" s="65"/>
      <c r="B99" s="48"/>
      <c r="C99" s="48"/>
      <c r="D99" s="48"/>
      <c r="E99" s="48"/>
      <c r="F99" s="48"/>
      <c r="G99" s="48"/>
      <c r="H99" s="48"/>
      <c r="I99" s="48"/>
    </row>
    <row r="100" spans="1:9">
      <c r="A100" s="65"/>
      <c r="B100" s="48"/>
      <c r="C100" s="48"/>
      <c r="D100" s="48"/>
      <c r="E100" s="48"/>
      <c r="F100" s="48"/>
      <c r="G100" s="48"/>
      <c r="H100" s="48"/>
      <c r="I100" s="48"/>
    </row>
    <row r="101" spans="1:9">
      <c r="A101" s="66"/>
      <c r="B101" s="48"/>
      <c r="C101" s="48"/>
      <c r="D101" s="48"/>
      <c r="E101" s="48"/>
      <c r="F101" s="48"/>
      <c r="G101" s="48"/>
      <c r="H101" s="48"/>
      <c r="I101" s="48"/>
    </row>
    <row r="102" spans="1:9" ht="15.75" thickBot="1"/>
    <row r="103" spans="1:9" ht="17.25" thickTop="1" thickBot="1">
      <c r="A103" s="80" t="s">
        <v>55</v>
      </c>
      <c r="B103" s="80" t="s">
        <v>54</v>
      </c>
      <c r="C103" s="80" t="s">
        <v>5</v>
      </c>
      <c r="D103" s="80" t="s">
        <v>9</v>
      </c>
      <c r="E103" s="80" t="s">
        <v>10</v>
      </c>
      <c r="F103" s="80" t="s">
        <v>7</v>
      </c>
      <c r="G103" s="80" t="s">
        <v>6</v>
      </c>
      <c r="H103" s="80" t="s">
        <v>8</v>
      </c>
      <c r="I103" s="81" t="s">
        <v>71</v>
      </c>
    </row>
    <row r="104" spans="1:9" ht="15.75" thickTop="1">
      <c r="A104" s="103"/>
      <c r="B104" s="98"/>
      <c r="C104" s="100"/>
      <c r="D104" s="100"/>
      <c r="E104" s="100"/>
      <c r="F104" s="100"/>
      <c r="G104" s="48"/>
      <c r="H104" s="48"/>
      <c r="I104" s="48"/>
    </row>
    <row r="105" spans="1:9" ht="15.75" customHeight="1">
      <c r="A105" s="65"/>
      <c r="B105" s="104"/>
      <c r="C105" s="100"/>
      <c r="D105" s="100"/>
      <c r="E105" s="100"/>
      <c r="F105" s="100"/>
      <c r="G105" s="48"/>
      <c r="H105" s="48"/>
      <c r="I105" s="48"/>
    </row>
    <row r="106" spans="1:9">
      <c r="A106" s="65"/>
      <c r="B106" s="48"/>
      <c r="C106" s="48"/>
      <c r="D106" s="48"/>
      <c r="E106" s="48"/>
      <c r="F106" s="48"/>
      <c r="G106" s="48"/>
      <c r="H106" s="48"/>
      <c r="I106" s="48"/>
    </row>
    <row r="107" spans="1:9">
      <c r="A107" s="65"/>
      <c r="B107" s="48"/>
      <c r="C107" s="48"/>
      <c r="D107" s="48"/>
      <c r="E107" s="48"/>
      <c r="F107" s="48"/>
      <c r="G107" s="48"/>
      <c r="H107" s="48"/>
      <c r="I107" s="48"/>
    </row>
    <row r="108" spans="1:9">
      <c r="A108" s="65"/>
      <c r="B108" s="48"/>
      <c r="C108" s="48"/>
      <c r="D108" s="48"/>
      <c r="E108" s="48"/>
      <c r="F108" s="48"/>
      <c r="G108" s="48"/>
      <c r="H108" s="48"/>
      <c r="I108" s="48"/>
    </row>
    <row r="109" spans="1:9">
      <c r="A109" s="65"/>
      <c r="B109" s="48"/>
      <c r="C109" s="48"/>
      <c r="D109" s="48"/>
      <c r="E109" s="48"/>
      <c r="F109" s="48"/>
      <c r="G109" s="48"/>
      <c r="H109" s="48"/>
      <c r="I109" s="48"/>
    </row>
    <row r="110" spans="1:9">
      <c r="A110" s="65"/>
      <c r="B110" s="48"/>
      <c r="C110" s="48"/>
      <c r="D110" s="48"/>
      <c r="E110" s="48"/>
      <c r="F110" s="48"/>
      <c r="G110" s="48"/>
      <c r="H110" s="48"/>
      <c r="I110" s="48"/>
    </row>
    <row r="111" spans="1:9">
      <c r="A111" s="56"/>
      <c r="B111" s="48"/>
      <c r="C111" s="48"/>
      <c r="D111" s="48"/>
      <c r="E111" s="48"/>
      <c r="F111" s="48"/>
      <c r="G111" s="48"/>
      <c r="H111" s="48"/>
      <c r="I111" s="48"/>
    </row>
    <row r="112" spans="1:9">
      <c r="A112" s="56"/>
      <c r="B112" s="48"/>
      <c r="C112" s="48"/>
      <c r="D112" s="48"/>
      <c r="E112" s="48"/>
      <c r="F112" s="48"/>
      <c r="G112" s="48"/>
      <c r="H112" s="48"/>
      <c r="I112" s="48"/>
    </row>
    <row r="113" spans="1:9">
      <c r="A113" s="57"/>
      <c r="B113" s="48"/>
      <c r="C113" s="48"/>
      <c r="D113" s="48"/>
      <c r="E113" s="48"/>
      <c r="F113" s="48"/>
      <c r="G113" s="48"/>
      <c r="H113" s="48"/>
      <c r="I113" s="48"/>
    </row>
    <row r="114" spans="1:9" ht="15.75" thickBot="1"/>
    <row r="115" spans="1:9" ht="17.25" thickTop="1" thickBot="1">
      <c r="A115" s="80" t="s">
        <v>55</v>
      </c>
      <c r="B115" s="80" t="s">
        <v>54</v>
      </c>
      <c r="C115" s="80" t="s">
        <v>5</v>
      </c>
      <c r="D115" s="80" t="s">
        <v>9</v>
      </c>
      <c r="E115" s="80" t="s">
        <v>10</v>
      </c>
      <c r="F115" s="80" t="s">
        <v>7</v>
      </c>
      <c r="G115" s="80" t="s">
        <v>6</v>
      </c>
      <c r="H115" s="80" t="s">
        <v>8</v>
      </c>
      <c r="I115" s="81" t="s">
        <v>71</v>
      </c>
    </row>
    <row r="116" spans="1:9" ht="15.75" thickTop="1">
      <c r="A116" s="68" t="s">
        <v>53</v>
      </c>
      <c r="B116" s="48"/>
      <c r="C116" s="48"/>
      <c r="D116" s="48"/>
      <c r="E116" s="48"/>
      <c r="F116" s="48"/>
      <c r="G116" s="48"/>
      <c r="H116" s="48"/>
      <c r="I116" s="48"/>
    </row>
    <row r="117" spans="1:9">
      <c r="A117" s="56"/>
      <c r="B117" s="48"/>
      <c r="C117" s="48"/>
      <c r="D117" s="48"/>
      <c r="E117" s="48"/>
      <c r="F117" s="48"/>
      <c r="G117" s="48"/>
      <c r="H117" s="48"/>
      <c r="I117" s="48"/>
    </row>
    <row r="118" spans="1:9">
      <c r="A118" s="56"/>
      <c r="B118" s="48"/>
      <c r="C118" s="48"/>
      <c r="D118" s="48"/>
      <c r="E118" s="48"/>
      <c r="F118" s="48"/>
      <c r="G118" s="48"/>
      <c r="H118" s="48"/>
      <c r="I118" s="48"/>
    </row>
    <row r="119" spans="1:9">
      <c r="A119" s="56"/>
      <c r="B119" s="48"/>
      <c r="C119" s="48"/>
      <c r="D119" s="48"/>
      <c r="E119" s="48"/>
      <c r="F119" s="48"/>
      <c r="G119" s="48"/>
      <c r="H119" s="48"/>
      <c r="I119" s="48"/>
    </row>
    <row r="120" spans="1:9">
      <c r="A120" s="56"/>
      <c r="B120" s="48"/>
      <c r="C120" s="48"/>
      <c r="D120" s="48"/>
      <c r="E120" s="48"/>
      <c r="F120" s="48"/>
      <c r="G120" s="48"/>
      <c r="H120" s="48"/>
      <c r="I120" s="48"/>
    </row>
    <row r="121" spans="1:9">
      <c r="A121" s="56"/>
      <c r="B121" s="48"/>
      <c r="C121" s="48"/>
      <c r="D121" s="48"/>
      <c r="E121" s="48"/>
      <c r="F121" s="48"/>
      <c r="G121" s="48"/>
      <c r="H121" s="48"/>
      <c r="I121" s="48"/>
    </row>
    <row r="122" spans="1:9">
      <c r="A122" s="56"/>
      <c r="B122" s="48"/>
      <c r="C122" s="48"/>
      <c r="D122" s="48"/>
      <c r="E122" s="48"/>
      <c r="F122" s="48"/>
      <c r="G122" s="48"/>
      <c r="H122" s="48"/>
      <c r="I122" s="48"/>
    </row>
    <row r="123" spans="1:9">
      <c r="A123" s="56"/>
      <c r="B123" s="48"/>
      <c r="C123" s="48"/>
      <c r="D123" s="48"/>
      <c r="E123" s="48"/>
      <c r="F123" s="48"/>
      <c r="G123" s="48"/>
      <c r="H123" s="48"/>
      <c r="I123" s="48"/>
    </row>
    <row r="124" spans="1:9">
      <c r="A124" s="56"/>
      <c r="B124" s="48"/>
      <c r="C124" s="48"/>
      <c r="D124" s="48"/>
      <c r="E124" s="48"/>
      <c r="F124" s="48"/>
      <c r="G124" s="48"/>
      <c r="H124" s="48"/>
      <c r="I124" s="48"/>
    </row>
    <row r="125" spans="1:9">
      <c r="A125" s="57"/>
      <c r="B125" s="48"/>
      <c r="C125" s="48"/>
      <c r="D125" s="48"/>
      <c r="E125" s="48"/>
      <c r="F125" s="48"/>
      <c r="G125" s="48"/>
      <c r="H125" s="48"/>
      <c r="I125" s="48"/>
    </row>
    <row r="126" spans="1:9" ht="15.75" thickBot="1"/>
    <row r="127" spans="1:9" ht="17.25" thickTop="1" thickBot="1">
      <c r="A127" s="81" t="s">
        <v>55</v>
      </c>
      <c r="B127" s="81" t="s">
        <v>54</v>
      </c>
      <c r="C127" s="81" t="s">
        <v>5</v>
      </c>
      <c r="D127" s="81" t="s">
        <v>9</v>
      </c>
      <c r="E127" s="81" t="s">
        <v>10</v>
      </c>
      <c r="F127" s="81" t="s">
        <v>7</v>
      </c>
      <c r="G127" s="81" t="s">
        <v>6</v>
      </c>
      <c r="H127" s="81" t="s">
        <v>8</v>
      </c>
      <c r="I127" s="81" t="s">
        <v>71</v>
      </c>
    </row>
    <row r="128" spans="1:9" ht="15.75" thickTop="1">
      <c r="A128" s="68" t="s">
        <v>53</v>
      </c>
      <c r="B128" s="48"/>
      <c r="C128" s="48"/>
      <c r="D128" s="48"/>
      <c r="E128" s="48"/>
      <c r="F128" s="48"/>
      <c r="G128" s="48"/>
      <c r="H128" s="48"/>
      <c r="I128" s="48"/>
    </row>
    <row r="129" spans="1:9">
      <c r="A129" s="56"/>
      <c r="B129" s="48"/>
      <c r="C129" s="48"/>
      <c r="D129" s="48"/>
      <c r="E129" s="48"/>
      <c r="F129" s="48"/>
      <c r="G129" s="48"/>
      <c r="H129" s="48"/>
      <c r="I129" s="48"/>
    </row>
    <row r="130" spans="1:9">
      <c r="A130" s="56"/>
      <c r="B130" s="48"/>
      <c r="C130" s="48"/>
      <c r="D130" s="48"/>
      <c r="E130" s="48"/>
      <c r="F130" s="48"/>
      <c r="G130" s="48"/>
      <c r="H130" s="48"/>
      <c r="I130" s="48"/>
    </row>
    <row r="131" spans="1:9">
      <c r="A131" s="56"/>
      <c r="B131" s="48"/>
      <c r="C131" s="48"/>
      <c r="D131" s="48"/>
      <c r="E131" s="48"/>
      <c r="F131" s="48"/>
      <c r="G131" s="48"/>
      <c r="H131" s="48"/>
      <c r="I131" s="48"/>
    </row>
    <row r="132" spans="1:9">
      <c r="A132" s="56"/>
      <c r="B132" s="48"/>
      <c r="C132" s="48"/>
      <c r="D132" s="48"/>
      <c r="E132" s="48"/>
      <c r="F132" s="48"/>
      <c r="G132" s="48"/>
      <c r="H132" s="48"/>
      <c r="I132" s="48"/>
    </row>
    <row r="133" spans="1:9">
      <c r="A133" s="56"/>
      <c r="B133" s="48"/>
      <c r="C133" s="48"/>
      <c r="D133" s="48"/>
      <c r="E133" s="48"/>
      <c r="F133" s="48"/>
      <c r="G133" s="48"/>
      <c r="H133" s="48"/>
      <c r="I133" s="48"/>
    </row>
    <row r="134" spans="1:9">
      <c r="A134" s="56"/>
      <c r="B134" s="48"/>
      <c r="C134" s="48"/>
      <c r="D134" s="48"/>
      <c r="E134" s="48"/>
      <c r="F134" s="48"/>
      <c r="G134" s="48"/>
      <c r="H134" s="48"/>
      <c r="I134" s="48"/>
    </row>
    <row r="135" spans="1:9">
      <c r="A135" s="56"/>
      <c r="B135" s="48"/>
      <c r="C135" s="48"/>
      <c r="D135" s="48"/>
      <c r="E135" s="48"/>
      <c r="F135" s="48"/>
      <c r="G135" s="48"/>
      <c r="H135" s="48"/>
      <c r="I135" s="48"/>
    </row>
    <row r="136" spans="1:9">
      <c r="A136" s="56"/>
      <c r="B136" s="48"/>
      <c r="C136" s="48"/>
      <c r="D136" s="48"/>
      <c r="E136" s="48"/>
      <c r="F136" s="48"/>
      <c r="G136" s="48"/>
      <c r="H136" s="48"/>
      <c r="I136" s="48"/>
    </row>
    <row r="137" spans="1:9">
      <c r="A137" s="57"/>
      <c r="B137" s="48"/>
      <c r="C137" s="48"/>
      <c r="D137" s="48"/>
      <c r="E137" s="48"/>
      <c r="F137" s="48"/>
      <c r="G137" s="48"/>
      <c r="H137" s="48"/>
      <c r="I137" s="48"/>
    </row>
  </sheetData>
  <mergeCells count="7">
    <mergeCell ref="T9:AA9"/>
    <mergeCell ref="D5:M5"/>
    <mergeCell ref="A40:A65"/>
    <mergeCell ref="A67:A80"/>
    <mergeCell ref="A11:A19"/>
    <mergeCell ref="A21:A38"/>
    <mergeCell ref="I9:R9"/>
  </mergeCells>
  <conditionalFormatting sqref="AF7:AF8">
    <cfRule type="cellIs" dxfId="18" priority="363" stopIfTrue="1" operator="equal">
      <formula>$AF$7</formula>
    </cfRule>
  </conditionalFormatting>
  <conditionalFormatting sqref="I20 I39 I66:I69 I81">
    <cfRule type="cellIs" dxfId="17" priority="362" stopIfTrue="1" operator="equal">
      <formula>"x"</formula>
    </cfRule>
  </conditionalFormatting>
  <conditionalFormatting sqref="J11:J81">
    <cfRule type="cellIs" dxfId="16" priority="361" operator="equal">
      <formula>"x"</formula>
    </cfRule>
  </conditionalFormatting>
  <conditionalFormatting sqref="K11:K81">
    <cfRule type="cellIs" dxfId="15" priority="360" operator="equal">
      <formula>"x"</formula>
    </cfRule>
  </conditionalFormatting>
  <conditionalFormatting sqref="L11:L81">
    <cfRule type="cellIs" dxfId="14" priority="359" stopIfTrue="1" operator="equal">
      <formula>"x"</formula>
    </cfRule>
  </conditionalFormatting>
  <conditionalFormatting sqref="M11:M81">
    <cfRule type="cellIs" dxfId="13" priority="358" operator="equal">
      <formula>"x"</formula>
    </cfRule>
  </conditionalFormatting>
  <conditionalFormatting sqref="N11:N81">
    <cfRule type="cellIs" dxfId="12" priority="50" stopIfTrue="1" operator="equal">
      <formula>$AF$8</formula>
    </cfRule>
    <cfRule type="cellIs" dxfId="11" priority="53" stopIfTrue="1" operator="equal">
      <formula>$AF$7</formula>
    </cfRule>
  </conditionalFormatting>
  <dataValidations count="1">
    <dataValidation type="list" allowBlank="1" showInputMessage="1" showErrorMessage="1" sqref="N11:N81">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4.xml><?xml version="1.0" encoding="utf-8"?>
<worksheet xmlns="http://schemas.openxmlformats.org/spreadsheetml/2006/main" xmlns:r="http://schemas.openxmlformats.org/officeDocument/2006/relationships">
  <dimension ref="A1:S35"/>
  <sheetViews>
    <sheetView showGridLines="0" topLeftCell="B16" zoomScale="90" zoomScaleNormal="90" zoomScalePageLayoutView="70" workbookViewId="0">
      <selection activeCell="F33" sqref="F33:I33"/>
    </sheetView>
  </sheetViews>
  <sheetFormatPr defaultRowHeight="15"/>
  <cols>
    <col min="1" max="1" width="0.85546875" customWidth="1"/>
    <col min="2" max="2" width="36.7109375" customWidth="1"/>
    <col min="3" max="3" width="14.28515625" customWidth="1"/>
    <col min="5" max="5" width="13.28515625" customWidth="1"/>
    <col min="6" max="6" width="11.28515625" customWidth="1"/>
  </cols>
  <sheetData>
    <row r="1" spans="1:19" s="2" customFormat="1">
      <c r="A1" s="3" t="s">
        <v>0</v>
      </c>
      <c r="H1" s="14"/>
      <c r="I1" s="14"/>
      <c r="J1" s="14"/>
      <c r="K1" s="14"/>
      <c r="L1" s="14"/>
      <c r="M1" s="14"/>
    </row>
    <row r="2" spans="1:19" s="4" customFormat="1" ht="4.1500000000000004" customHeight="1">
      <c r="H2" s="15"/>
      <c r="I2" s="15"/>
      <c r="J2" s="15"/>
      <c r="K2" s="15"/>
      <c r="L2" s="15"/>
      <c r="M2" s="15"/>
    </row>
    <row r="3" spans="1:19" s="5" customFormat="1" ht="15.75" thickBot="1">
      <c r="A3" s="280" t="str">
        <f>'Monitoria Anual 1'!A3</f>
        <v>PLANO DE AÇÃO NACIONAL PARA A CONSERVAÇÃO DOS CERVÍDEOS BRASILEIROS AMEAÇADOS DE EXTINÇÃO</v>
      </c>
      <c r="B3" s="280"/>
      <c r="C3" s="280"/>
      <c r="D3" s="280"/>
      <c r="E3" s="280"/>
      <c r="F3" s="280"/>
      <c r="G3" s="280"/>
      <c r="H3" s="280"/>
      <c r="I3" s="280"/>
      <c r="J3" s="280"/>
      <c r="K3" s="280"/>
      <c r="L3" s="280"/>
      <c r="M3" s="280"/>
      <c r="N3" s="280"/>
      <c r="O3" s="280"/>
      <c r="P3" s="280"/>
    </row>
    <row r="4" spans="1:19" s="1" customFormat="1" ht="15.75" thickTop="1">
      <c r="H4" s="16"/>
      <c r="I4" s="16"/>
      <c r="J4" s="16"/>
      <c r="K4" s="16"/>
      <c r="L4" s="16"/>
      <c r="M4" s="16"/>
    </row>
    <row r="5" spans="1:19" s="6" customFormat="1" ht="66.75" customHeight="1" thickBot="1">
      <c r="A5" s="7" t="s">
        <v>1</v>
      </c>
      <c r="B5" s="7"/>
      <c r="C5" s="286" t="str">
        <f>'Monitoria Anual 1'!D5</f>
        <v>Manter a viabilidade populacional (genética e demográfica) das espécies de cervídeos brasileiros ameaçados de extinção</v>
      </c>
      <c r="D5" s="286"/>
      <c r="E5" s="286"/>
      <c r="F5" s="286"/>
      <c r="G5" s="286"/>
      <c r="H5" s="286"/>
      <c r="I5" s="286"/>
      <c r="J5" s="286"/>
      <c r="K5" s="286"/>
      <c r="L5" s="286"/>
      <c r="M5" s="286"/>
      <c r="N5" s="286"/>
      <c r="O5" s="286"/>
      <c r="P5" s="287"/>
    </row>
    <row r="6" spans="1:19" s="1" customFormat="1" ht="15.75" thickTop="1">
      <c r="H6" s="16"/>
      <c r="I6" s="16"/>
      <c r="J6" s="16"/>
      <c r="K6" s="16"/>
      <c r="L6" s="16"/>
      <c r="M6" s="16"/>
    </row>
    <row r="7" spans="1:19" s="1" customFormat="1" ht="15.75" thickBot="1">
      <c r="A7" s="7" t="s">
        <v>2</v>
      </c>
      <c r="B7" s="7"/>
      <c r="C7" s="105">
        <f>'Monitoria Anual 1'!D7</f>
        <v>41244</v>
      </c>
      <c r="D7" s="9"/>
      <c r="E7" s="10"/>
      <c r="F7" s="10"/>
      <c r="G7" s="11"/>
      <c r="H7" s="16"/>
      <c r="I7" s="16"/>
      <c r="J7" s="16"/>
      <c r="K7" s="16"/>
      <c r="L7" s="16"/>
      <c r="M7" s="16"/>
    </row>
    <row r="8" spans="1:19" ht="15.75" thickTop="1"/>
    <row r="9" spans="1:19" ht="18.75">
      <c r="A9" s="46" t="s">
        <v>32</v>
      </c>
      <c r="B9" s="46"/>
      <c r="C9" s="46"/>
      <c r="D9" s="46"/>
      <c r="E9" s="46"/>
      <c r="F9" s="46"/>
      <c r="G9" s="46"/>
      <c r="H9" s="46"/>
      <c r="I9" s="46"/>
      <c r="J9" s="46"/>
      <c r="K9" s="46"/>
      <c r="L9" s="46"/>
      <c r="M9" s="46"/>
      <c r="N9" s="46"/>
      <c r="O9" s="46"/>
      <c r="P9" s="46"/>
      <c r="Q9" s="46"/>
      <c r="R9" s="46"/>
      <c r="S9" s="46"/>
    </row>
    <row r="11" spans="1:19">
      <c r="B11" s="26" t="s">
        <v>43</v>
      </c>
      <c r="C11" s="27"/>
      <c r="D11" s="27"/>
    </row>
    <row r="12" spans="1:19" ht="15.75" thickBot="1">
      <c r="E12" s="284" t="s">
        <v>73</v>
      </c>
      <c r="F12" s="285"/>
    </row>
    <row r="13" spans="1:19" ht="60.75" customHeight="1" thickTop="1" thickBot="1">
      <c r="B13" s="278" t="s">
        <v>34</v>
      </c>
      <c r="C13" s="279"/>
      <c r="D13" s="279"/>
      <c r="E13" s="282" t="s">
        <v>72</v>
      </c>
      <c r="F13" s="283"/>
    </row>
    <row r="14" spans="1:19" s="71" customFormat="1" ht="31.9" customHeight="1" thickTop="1" thickBot="1">
      <c r="B14" s="72" t="s">
        <v>40</v>
      </c>
      <c r="C14" s="74" t="s">
        <v>70</v>
      </c>
      <c r="D14" s="73" t="s">
        <v>41</v>
      </c>
      <c r="E14" s="95" t="s">
        <v>65</v>
      </c>
      <c r="F14" s="96" t="s">
        <v>41</v>
      </c>
    </row>
    <row r="15" spans="1:19" ht="16.5" thickTop="1">
      <c r="B15" s="47" t="s">
        <v>35</v>
      </c>
      <c r="C15" s="82"/>
      <c r="D15" s="83"/>
      <c r="E15" s="82">
        <f>COUNTA('Monitoria Anual 1'!N11:N81)</f>
        <v>18</v>
      </c>
      <c r="F15" s="83"/>
    </row>
    <row r="16" spans="1:19" ht="15.75">
      <c r="B16" s="34" t="s">
        <v>47</v>
      </c>
      <c r="C16" s="84">
        <f>COUNTA('Monitoria Anual 1'!I11:I81)</f>
        <v>0</v>
      </c>
      <c r="D16" s="85">
        <f>C16/C22</f>
        <v>0</v>
      </c>
      <c r="E16" s="84">
        <f>C16-0</f>
        <v>0</v>
      </c>
      <c r="F16" s="85">
        <f>E16/$E$22</f>
        <v>0</v>
      </c>
    </row>
    <row r="17" spans="2:9" ht="15.75">
      <c r="B17" s="28" t="s">
        <v>36</v>
      </c>
      <c r="C17" s="86">
        <f>COUNTA('Monitoria Anual 1'!J11:J81)</f>
        <v>24</v>
      </c>
      <c r="D17" s="107">
        <f>C17/C22</f>
        <v>0.36363636363636365</v>
      </c>
      <c r="E17" s="84">
        <f>C17-10</f>
        <v>14</v>
      </c>
      <c r="F17" s="85">
        <f t="shared" ref="F17:F21" si="0">E17/$E$22</f>
        <v>0.29166666666666669</v>
      </c>
    </row>
    <row r="18" spans="2:9" ht="15.75">
      <c r="B18" s="29" t="s">
        <v>37</v>
      </c>
      <c r="C18" s="86">
        <f>COUNTA('Monitoria Anual 1'!K11:K81)</f>
        <v>20</v>
      </c>
      <c r="D18" s="87">
        <f>C18/C22</f>
        <v>0.30303030303030304</v>
      </c>
      <c r="E18" s="84">
        <f>C18-6</f>
        <v>14</v>
      </c>
      <c r="F18" s="85">
        <f t="shared" si="0"/>
        <v>0.29166666666666669</v>
      </c>
    </row>
    <row r="19" spans="2:9" ht="15.75">
      <c r="B19" s="30" t="s">
        <v>38</v>
      </c>
      <c r="C19" s="86">
        <f>COUNTA('Monitoria Anual 1'!L11:L81)</f>
        <v>18</v>
      </c>
      <c r="D19" s="87">
        <f>C19/C22</f>
        <v>0.27272727272727271</v>
      </c>
      <c r="E19" s="84">
        <f t="shared" ref="E19" si="1">C19</f>
        <v>18</v>
      </c>
      <c r="F19" s="85">
        <f t="shared" si="0"/>
        <v>0.375</v>
      </c>
    </row>
    <row r="20" spans="2:9" ht="16.5" thickBot="1">
      <c r="B20" s="31" t="s">
        <v>39</v>
      </c>
      <c r="C20" s="86">
        <f>COUNTA('Monitoria Anual 1'!M11:M81)</f>
        <v>4</v>
      </c>
      <c r="D20" s="87">
        <f>C20/C22</f>
        <v>6.0606060606060608E-2</v>
      </c>
      <c r="E20" s="84">
        <f>C20-2</f>
        <v>2</v>
      </c>
      <c r="F20" s="85">
        <f t="shared" si="0"/>
        <v>4.1666666666666664E-2</v>
      </c>
    </row>
    <row r="21" spans="2:9" ht="17.25" thickTop="1" thickBot="1">
      <c r="B21" s="79" t="s">
        <v>56</v>
      </c>
      <c r="C21" s="86"/>
      <c r="D21" s="87"/>
      <c r="E21" s="86">
        <f>'Monitoria Anual 1'!B87</f>
        <v>0</v>
      </c>
      <c r="F21" s="85">
        <f t="shared" si="0"/>
        <v>0</v>
      </c>
    </row>
    <row r="22" spans="2:9" ht="16.5" thickTop="1" thickBot="1">
      <c r="B22" s="89" t="s">
        <v>42</v>
      </c>
      <c r="C22" s="90">
        <f>C16+C17+C18+C19+C20</f>
        <v>66</v>
      </c>
      <c r="D22" s="91">
        <f>SUM(D15:D21)</f>
        <v>1</v>
      </c>
      <c r="E22" s="90">
        <f>SUM(E16:E21)</f>
        <v>48</v>
      </c>
      <c r="F22" s="88">
        <f>SUM(F16:F21)</f>
        <v>1</v>
      </c>
    </row>
    <row r="23" spans="2:9" ht="16.5" thickTop="1" thickBot="1">
      <c r="B23" s="281" t="s">
        <v>69</v>
      </c>
      <c r="C23" s="281"/>
      <c r="D23" s="281"/>
      <c r="E23" s="94">
        <f>COUNTIF('Monitoria Anual 1'!N11:N81,'Monitoria Anual 1'!AF7)</f>
        <v>14</v>
      </c>
      <c r="F23" s="92"/>
    </row>
    <row r="24" spans="2:9" ht="16.5" thickTop="1" thickBot="1">
      <c r="B24" s="281" t="s">
        <v>68</v>
      </c>
      <c r="C24" s="281"/>
      <c r="D24" s="281"/>
      <c r="E24" s="94">
        <f>COUNTIF('Monitoria Anual 1'!N11:N81,'Monitoria Anual 1'!AF8)</f>
        <v>4</v>
      </c>
      <c r="F24" s="93"/>
    </row>
    <row r="25" spans="2:9" ht="15.75" thickTop="1"/>
    <row r="26" spans="2:9">
      <c r="B26" s="26" t="s">
        <v>44</v>
      </c>
      <c r="C26" s="27"/>
      <c r="D26" s="27"/>
    </row>
    <row r="27" spans="2:9" ht="3" customHeight="1"/>
    <row r="28" spans="2:9" ht="36" customHeight="1">
      <c r="B28" s="45" t="s">
        <v>33</v>
      </c>
      <c r="C28" s="33">
        <f>COUNTA('Monitoria Anual 1'!A11:A81)</f>
        <v>4</v>
      </c>
    </row>
    <row r="29" spans="2:9" ht="6.6" customHeight="1" thickBot="1"/>
    <row r="30" spans="2:9" ht="16.5" thickTop="1" thickBot="1">
      <c r="B30" s="251" t="s">
        <v>45</v>
      </c>
      <c r="C30" s="252" t="s">
        <v>46</v>
      </c>
      <c r="D30" s="253"/>
      <c r="E30" s="254"/>
      <c r="F30" s="255"/>
      <c r="G30" s="256"/>
      <c r="H30" s="257"/>
      <c r="I30" s="258"/>
    </row>
    <row r="31" spans="2:9" ht="16.5" thickTop="1" thickBot="1">
      <c r="B31" s="259" t="s">
        <v>48</v>
      </c>
      <c r="C31" s="260">
        <f>COUNTA('Monitoria Anual 1'!B11:B19)</f>
        <v>9</v>
      </c>
      <c r="D31" s="261">
        <f>COUNTA('Monitoria Anual 1'!N11:N19)</f>
        <v>2</v>
      </c>
      <c r="E31" s="261"/>
      <c r="F31" s="261">
        <f>COUNTA('Monitoria Anual 1'!J11:J19)</f>
        <v>3</v>
      </c>
      <c r="G31" s="261">
        <f>COUNTA('Monitoria Anual 1'!K11:K19)</f>
        <v>3</v>
      </c>
      <c r="H31" s="261">
        <f>COUNTA('Monitoria Anual 1'!L11:L19)</f>
        <v>2</v>
      </c>
      <c r="I31" s="261">
        <f>COUNTA('Monitoria Anual 1'!M11:M19)</f>
        <v>1</v>
      </c>
    </row>
    <row r="32" spans="2:9" ht="16.5" thickTop="1" thickBot="1">
      <c r="B32" s="259" t="s">
        <v>49</v>
      </c>
      <c r="C32" s="260">
        <f>COUNTA('Monitoria Anual 1'!B21:B38)</f>
        <v>18</v>
      </c>
      <c r="D32" s="260">
        <f>COUNTA('Monitoria Anual 1'!N21:N38)</f>
        <v>4</v>
      </c>
      <c r="E32" s="260"/>
      <c r="F32" s="260">
        <f>COUNTA('Monitoria Anual 1'!J21:J38)</f>
        <v>9</v>
      </c>
      <c r="G32" s="260">
        <f>COUNTA('Monitoria Anual 1'!K21:K38)</f>
        <v>6</v>
      </c>
      <c r="H32" s="260">
        <f>COUNTA('Monitoria Anual 1'!L21:L38)</f>
        <v>3</v>
      </c>
      <c r="I32" s="260">
        <f>COUNTA('Monitoria Anual 1'!M21:M38)</f>
        <v>0</v>
      </c>
    </row>
    <row r="33" spans="2:9" ht="16.5" thickTop="1" thickBot="1">
      <c r="B33" s="259" t="s">
        <v>50</v>
      </c>
      <c r="C33" s="260">
        <f>COUNTA('Monitoria Anual 1'!B40:B64)</f>
        <v>25</v>
      </c>
      <c r="D33" s="260">
        <f>COUNTA('Monitoria Anual 1'!N40:N64)</f>
        <v>3</v>
      </c>
      <c r="E33" s="260"/>
      <c r="F33" s="260">
        <f>COUNTA('Monitoria Anual 1'!J40:J64)</f>
        <v>7</v>
      </c>
      <c r="G33" s="260">
        <f>COUNTA('Monitoria Anual 1'!K40:K64)</f>
        <v>5</v>
      </c>
      <c r="H33" s="260">
        <f>COUNTA('Monitoria Anual 1'!L40:L64)</f>
        <v>12</v>
      </c>
      <c r="I33" s="260">
        <f>COUNTA('Monitoria Anual 1'!M40:M64)</f>
        <v>1</v>
      </c>
    </row>
    <row r="34" spans="2:9" ht="16.5" thickTop="1" thickBot="1">
      <c r="B34" s="259" t="s">
        <v>51</v>
      </c>
      <c r="C34" s="260">
        <f>COUNTA('Monitoria Anual 1'!B67:B80)</f>
        <v>14</v>
      </c>
      <c r="D34" s="260">
        <f>COUNTA('Monitoria Anual 1'!N67:N80)</f>
        <v>9</v>
      </c>
      <c r="E34" s="260">
        <f>COUNTA('Monitoria Anual 1'!I67:I68)</f>
        <v>0</v>
      </c>
      <c r="F34" s="260">
        <f>COUNTA('Monitoria Anual 1'!J67:J80)</f>
        <v>5</v>
      </c>
      <c r="G34" s="260">
        <f>COUNTA('Monitoria Anual 1'!K67:K80)</f>
        <v>6</v>
      </c>
      <c r="H34" s="260">
        <f>COUNTA('Monitoria Anual 1'!L67:L80)</f>
        <v>1</v>
      </c>
      <c r="I34" s="260">
        <f>COUNTA('Monitoria Anual 1'!M67:M80)</f>
        <v>2</v>
      </c>
    </row>
    <row r="35" spans="2:9" ht="15.75" thickTop="1"/>
  </sheetData>
  <mergeCells count="7">
    <mergeCell ref="B13:D13"/>
    <mergeCell ref="A3:P3"/>
    <mergeCell ref="B23:D23"/>
    <mergeCell ref="B24:D24"/>
    <mergeCell ref="E13:F13"/>
    <mergeCell ref="E12:F12"/>
    <mergeCell ref="C5:P5"/>
  </mergeCells>
  <conditionalFormatting sqref="D31:E31 E31:I34">
    <cfRule type="cellIs" dxfId="10" priority="5"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xl/worksheets/sheet5.xml><?xml version="1.0" encoding="utf-8"?>
<worksheet xmlns="http://schemas.openxmlformats.org/spreadsheetml/2006/main" xmlns:r="http://schemas.openxmlformats.org/officeDocument/2006/relationships">
  <dimension ref="A1:AF103"/>
  <sheetViews>
    <sheetView showGridLines="0" zoomScale="40" zoomScaleNormal="40" workbookViewId="0">
      <pane xSplit="2" ySplit="10" topLeftCell="C14" activePane="bottomRight" state="frozen"/>
      <selection pane="topRight" activeCell="C1" sqref="C1"/>
      <selection pane="bottomLeft" activeCell="A11" sqref="A11"/>
      <selection pane="bottomRight" activeCell="B82" sqref="B82"/>
    </sheetView>
  </sheetViews>
  <sheetFormatPr defaultRowHeight="15"/>
  <cols>
    <col min="1" max="1" width="35.28515625" style="1" customWidth="1"/>
    <col min="2" max="2" width="38" style="1" customWidth="1"/>
    <col min="3" max="3" width="18.7109375" style="1" customWidth="1"/>
    <col min="4" max="4" width="19.42578125" style="1" customWidth="1"/>
    <col min="5" max="5" width="25.7109375" style="1" customWidth="1"/>
    <col min="6" max="6" width="27.5703125" style="1" customWidth="1"/>
    <col min="7" max="7" width="25.140625" style="1" customWidth="1"/>
    <col min="8" max="8" width="27.7109375" style="1" bestFit="1" customWidth="1"/>
    <col min="9" max="9" width="26.7109375" style="16" hidden="1" customWidth="1"/>
    <col min="10" max="10" width="26.7109375" style="16" customWidth="1"/>
    <col min="11" max="12" width="26.7109375" style="16" hidden="1" customWidth="1"/>
    <col min="13" max="14" width="26.7109375" style="16" customWidth="1"/>
    <col min="15" max="15" width="37.85546875" style="1" customWidth="1"/>
    <col min="16" max="16" width="28.7109375" style="1" customWidth="1"/>
    <col min="17" max="17" width="40" style="1" customWidth="1"/>
    <col min="18" max="19" width="26.7109375" style="1" customWidth="1"/>
    <col min="20" max="21" width="28.85546875" style="16" customWidth="1"/>
    <col min="22" max="26" width="18.7109375" style="1" customWidth="1"/>
    <col min="27" max="27" width="22.7109375" style="1" customWidth="1"/>
    <col min="28" max="31" width="8.85546875" style="1"/>
    <col min="32" max="32" width="0" style="1" hidden="1" customWidth="1"/>
    <col min="33" max="16384" width="9.140625" style="1"/>
  </cols>
  <sheetData>
    <row r="1" spans="1:32" s="2" customFormat="1">
      <c r="A1" s="3" t="s">
        <v>0</v>
      </c>
      <c r="I1" s="14"/>
      <c r="J1" s="14"/>
      <c r="K1" s="14"/>
      <c r="L1" s="14"/>
      <c r="M1" s="14"/>
      <c r="N1" s="14"/>
      <c r="T1" s="14"/>
      <c r="U1" s="14"/>
    </row>
    <row r="2" spans="1:32" s="4" customFormat="1" ht="4.1500000000000004" customHeight="1">
      <c r="I2" s="15"/>
      <c r="J2" s="15"/>
      <c r="K2" s="15"/>
      <c r="L2" s="15"/>
      <c r="M2" s="15"/>
      <c r="N2" s="15"/>
      <c r="T2" s="15"/>
      <c r="U2" s="15"/>
    </row>
    <row r="3" spans="1:32" s="5" customFormat="1" ht="15.75" thickBot="1">
      <c r="A3" s="106" t="s">
        <v>75</v>
      </c>
      <c r="B3" s="78"/>
      <c r="C3" s="78"/>
      <c r="D3" s="78"/>
      <c r="E3" s="78"/>
      <c r="F3" s="78"/>
      <c r="G3" s="78"/>
      <c r="H3" s="78"/>
      <c r="I3" s="78"/>
      <c r="J3" s="78"/>
      <c r="K3" s="78"/>
      <c r="L3" s="78"/>
      <c r="M3" s="78"/>
      <c r="O3" s="78"/>
      <c r="P3" s="78"/>
      <c r="Q3" s="78"/>
      <c r="T3" s="239"/>
      <c r="U3" s="239"/>
    </row>
    <row r="4" spans="1:32" ht="15.75" thickTop="1"/>
    <row r="5" spans="1:32" s="6" customFormat="1" ht="25.9" customHeight="1" thickBot="1">
      <c r="A5" s="7" t="s">
        <v>1</v>
      </c>
      <c r="B5" s="7"/>
      <c r="C5" s="288" t="s">
        <v>74</v>
      </c>
      <c r="D5" s="288"/>
      <c r="E5" s="288"/>
      <c r="F5" s="288"/>
      <c r="G5" s="288"/>
      <c r="H5" s="288"/>
      <c r="I5" s="288"/>
      <c r="J5" s="288"/>
      <c r="K5" s="288"/>
      <c r="L5" s="288"/>
      <c r="M5" s="13"/>
      <c r="T5" s="240"/>
      <c r="U5" s="240"/>
    </row>
    <row r="6" spans="1:32" ht="15.75" thickTop="1"/>
    <row r="7" spans="1:32" ht="15.75" thickBot="1">
      <c r="A7" s="7" t="s">
        <v>2</v>
      </c>
      <c r="B7" s="7"/>
      <c r="C7" s="8"/>
      <c r="D7" s="108" t="s">
        <v>583</v>
      </c>
      <c r="E7" s="10"/>
      <c r="F7" s="10"/>
      <c r="G7" s="11"/>
      <c r="H7" s="16"/>
      <c r="AF7" s="1" t="s">
        <v>66</v>
      </c>
    </row>
    <row r="8" spans="1:32" ht="15.75" thickTop="1">
      <c r="AF8" s="75" t="s">
        <v>67</v>
      </c>
    </row>
    <row r="9" spans="1:32" ht="16.5" thickBot="1">
      <c r="A9" s="62" t="s">
        <v>11</v>
      </c>
      <c r="B9" s="63"/>
      <c r="C9" s="63"/>
      <c r="D9" s="63"/>
      <c r="E9" s="63"/>
      <c r="F9" s="63"/>
      <c r="G9" s="63"/>
      <c r="H9" s="64"/>
      <c r="I9" s="275" t="s">
        <v>61</v>
      </c>
      <c r="J9" s="276"/>
      <c r="K9" s="276"/>
      <c r="L9" s="276"/>
      <c r="M9" s="276"/>
      <c r="N9" s="276"/>
      <c r="O9" s="276"/>
      <c r="P9" s="276"/>
      <c r="Q9" s="276"/>
      <c r="R9" s="277"/>
      <c r="S9" s="76"/>
      <c r="T9" s="263" t="s">
        <v>680</v>
      </c>
      <c r="U9" s="264"/>
      <c r="V9" s="264"/>
      <c r="W9" s="264"/>
      <c r="X9" s="264"/>
      <c r="Y9" s="264"/>
      <c r="Z9" s="264"/>
      <c r="AA9" s="265"/>
    </row>
    <row r="10" spans="1:32" ht="64.5" thickTop="1" thickBot="1">
      <c r="A10" s="22" t="s">
        <v>3</v>
      </c>
      <c r="B10" s="22" t="s">
        <v>4</v>
      </c>
      <c r="C10" s="22" t="s">
        <v>5</v>
      </c>
      <c r="D10" s="22" t="s">
        <v>9</v>
      </c>
      <c r="E10" s="22" t="s">
        <v>10</v>
      </c>
      <c r="F10" s="22" t="s">
        <v>6</v>
      </c>
      <c r="G10" s="22" t="s">
        <v>8</v>
      </c>
      <c r="H10" s="22" t="s">
        <v>64</v>
      </c>
      <c r="I10" s="17" t="s">
        <v>12</v>
      </c>
      <c r="J10" s="18" t="s">
        <v>13</v>
      </c>
      <c r="K10" s="19" t="s">
        <v>14</v>
      </c>
      <c r="L10" s="20" t="s">
        <v>15</v>
      </c>
      <c r="M10" s="21" t="s">
        <v>16</v>
      </c>
      <c r="N10" s="249" t="s">
        <v>679</v>
      </c>
      <c r="O10" s="23" t="s">
        <v>18</v>
      </c>
      <c r="P10" s="23" t="s">
        <v>19</v>
      </c>
      <c r="Q10" s="23" t="s">
        <v>20</v>
      </c>
      <c r="R10" s="23" t="s">
        <v>21</v>
      </c>
      <c r="S10" s="23" t="s">
        <v>62</v>
      </c>
      <c r="T10" s="24" t="s">
        <v>22</v>
      </c>
      <c r="U10" s="25" t="s">
        <v>23</v>
      </c>
      <c r="V10" s="25" t="s">
        <v>24</v>
      </c>
      <c r="W10" s="25" t="s">
        <v>25</v>
      </c>
      <c r="X10" s="25" t="s">
        <v>26</v>
      </c>
      <c r="Y10" s="25" t="s">
        <v>27</v>
      </c>
      <c r="Z10" s="25" t="s">
        <v>28</v>
      </c>
      <c r="AA10" s="25" t="s">
        <v>29</v>
      </c>
    </row>
    <row r="11" spans="1:32" ht="100.5" customHeight="1" thickTop="1">
      <c r="A11" s="289">
        <v>0</v>
      </c>
      <c r="B11" s="109" t="s">
        <v>175</v>
      </c>
      <c r="C11" s="109" t="s">
        <v>76</v>
      </c>
      <c r="D11" s="110">
        <v>41275</v>
      </c>
      <c r="E11" s="111">
        <v>42217</v>
      </c>
      <c r="F11" s="144" t="s">
        <v>77</v>
      </c>
      <c r="G11" s="103"/>
      <c r="H11" s="61"/>
      <c r="I11" s="61"/>
      <c r="J11" s="61"/>
      <c r="K11" s="61"/>
      <c r="L11" s="61"/>
      <c r="M11" s="61" t="s">
        <v>63</v>
      </c>
      <c r="N11" s="226"/>
      <c r="O11" s="233" t="s">
        <v>589</v>
      </c>
      <c r="P11" s="61"/>
      <c r="Q11" s="61"/>
      <c r="R11" s="61"/>
      <c r="S11" s="61"/>
      <c r="T11" s="144" t="s">
        <v>590</v>
      </c>
      <c r="U11" s="144"/>
      <c r="V11" s="61"/>
      <c r="W11" s="61">
        <v>2020</v>
      </c>
      <c r="X11" s="61" t="s">
        <v>591</v>
      </c>
      <c r="Y11" s="61"/>
      <c r="Z11" s="61"/>
      <c r="AA11" s="61"/>
      <c r="AB11" s="103"/>
      <c r="AC11" s="103"/>
    </row>
    <row r="12" spans="1:32" ht="345" customHeight="1">
      <c r="A12" s="290"/>
      <c r="B12" s="112" t="s">
        <v>176</v>
      </c>
      <c r="C12" s="109" t="s">
        <v>79</v>
      </c>
      <c r="D12" s="110">
        <v>41275</v>
      </c>
      <c r="E12" s="110">
        <v>41609</v>
      </c>
      <c r="F12" s="109" t="s">
        <v>84</v>
      </c>
      <c r="G12" s="109" t="s">
        <v>88</v>
      </c>
      <c r="H12" s="115">
        <v>10000</v>
      </c>
      <c r="I12" s="61"/>
      <c r="J12" s="61" t="s">
        <v>63</v>
      </c>
      <c r="K12" s="61"/>
      <c r="L12" s="61"/>
      <c r="M12" s="61"/>
      <c r="N12" s="226"/>
      <c r="O12" s="158" t="s">
        <v>592</v>
      </c>
      <c r="P12" s="171"/>
      <c r="Q12" s="171"/>
      <c r="R12" s="171"/>
      <c r="S12" s="171"/>
      <c r="T12" s="168" t="s">
        <v>593</v>
      </c>
      <c r="U12" s="168"/>
      <c r="V12" s="171"/>
      <c r="W12" s="236">
        <v>43070</v>
      </c>
      <c r="X12" s="171" t="s">
        <v>591</v>
      </c>
      <c r="Y12" s="171"/>
      <c r="Z12" s="171"/>
      <c r="AA12" s="171" t="s">
        <v>624</v>
      </c>
      <c r="AB12" s="103"/>
      <c r="AC12" s="103"/>
    </row>
    <row r="13" spans="1:32" ht="407.25" customHeight="1">
      <c r="A13" s="290"/>
      <c r="B13" s="109" t="s">
        <v>177</v>
      </c>
      <c r="C13" s="109" t="s">
        <v>80</v>
      </c>
      <c r="D13" s="110">
        <v>41275</v>
      </c>
      <c r="E13" s="110">
        <v>42217</v>
      </c>
      <c r="F13" s="109" t="s">
        <v>77</v>
      </c>
      <c r="G13" s="109"/>
      <c r="H13" s="116" t="s">
        <v>91</v>
      </c>
      <c r="I13" s="61"/>
      <c r="J13" s="61" t="s">
        <v>63</v>
      </c>
      <c r="K13" s="61"/>
      <c r="L13" s="61"/>
      <c r="M13" s="61"/>
      <c r="N13" s="226"/>
      <c r="O13" s="158" t="s">
        <v>594</v>
      </c>
      <c r="P13" s="171"/>
      <c r="Q13" s="171"/>
      <c r="R13" s="171"/>
      <c r="S13" s="171"/>
      <c r="T13" s="168" t="s">
        <v>596</v>
      </c>
      <c r="U13" s="168" t="s">
        <v>597</v>
      </c>
      <c r="V13" s="171"/>
      <c r="W13" s="171">
        <v>2020</v>
      </c>
      <c r="X13" s="171" t="s">
        <v>595</v>
      </c>
      <c r="Y13" s="171"/>
      <c r="Z13" s="171"/>
      <c r="AA13" s="171"/>
      <c r="AB13" s="103"/>
      <c r="AC13" s="103"/>
    </row>
    <row r="14" spans="1:32" ht="126">
      <c r="A14" s="290"/>
      <c r="B14" s="112" t="s">
        <v>178</v>
      </c>
      <c r="C14" s="109" t="s">
        <v>81</v>
      </c>
      <c r="D14" s="110">
        <v>41275</v>
      </c>
      <c r="E14" s="110">
        <v>42217</v>
      </c>
      <c r="F14" s="109" t="s">
        <v>85</v>
      </c>
      <c r="G14" s="109" t="s">
        <v>89</v>
      </c>
      <c r="H14" s="117">
        <v>200000</v>
      </c>
      <c r="I14" s="61"/>
      <c r="J14" s="61"/>
      <c r="K14" s="61"/>
      <c r="L14" s="61"/>
      <c r="M14" s="61" t="s">
        <v>31</v>
      </c>
      <c r="N14" s="226"/>
      <c r="O14" s="158" t="s">
        <v>604</v>
      </c>
      <c r="P14" s="171"/>
      <c r="Q14" s="171"/>
      <c r="R14" s="171"/>
      <c r="S14" s="171"/>
      <c r="T14" s="168"/>
      <c r="U14" s="168"/>
      <c r="V14" s="171"/>
      <c r="W14" s="171">
        <v>2020</v>
      </c>
      <c r="X14" s="171" t="s">
        <v>605</v>
      </c>
      <c r="Y14" s="171"/>
      <c r="Z14" s="171" t="s">
        <v>477</v>
      </c>
      <c r="AA14" s="171"/>
      <c r="AB14" s="103"/>
      <c r="AC14" s="103"/>
    </row>
    <row r="15" spans="1:32" ht="90.75" customHeight="1">
      <c r="A15" s="290"/>
      <c r="B15" s="112" t="s">
        <v>179</v>
      </c>
      <c r="C15" s="111" t="s">
        <v>82</v>
      </c>
      <c r="D15" s="113">
        <v>41275</v>
      </c>
      <c r="E15" s="110">
        <v>42217</v>
      </c>
      <c r="F15" s="111" t="s">
        <v>86</v>
      </c>
      <c r="G15" s="114" t="s">
        <v>90</v>
      </c>
      <c r="H15" s="117">
        <v>210000</v>
      </c>
      <c r="I15" s="61"/>
      <c r="J15" s="61"/>
      <c r="K15" s="61"/>
      <c r="L15" s="61"/>
      <c r="M15" s="61" t="s">
        <v>63</v>
      </c>
      <c r="N15" s="226"/>
      <c r="O15" s="158" t="s">
        <v>601</v>
      </c>
      <c r="P15" s="171"/>
      <c r="Q15" s="171"/>
      <c r="R15" s="171"/>
      <c r="S15" s="171"/>
      <c r="T15" s="168" t="s">
        <v>598</v>
      </c>
      <c r="U15" s="168" t="s">
        <v>599</v>
      </c>
      <c r="V15" s="171"/>
      <c r="W15" s="171">
        <v>2020</v>
      </c>
      <c r="X15" s="171" t="s">
        <v>600</v>
      </c>
      <c r="Y15" s="171"/>
      <c r="Z15" s="171"/>
      <c r="AA15" s="171"/>
      <c r="AB15" s="103"/>
      <c r="AC15" s="103"/>
    </row>
    <row r="16" spans="1:32" ht="132.75" customHeight="1">
      <c r="A16" s="290"/>
      <c r="B16" s="112" t="s">
        <v>180</v>
      </c>
      <c r="C16" s="112" t="s">
        <v>83</v>
      </c>
      <c r="D16" s="111">
        <v>41275</v>
      </c>
      <c r="E16" s="111">
        <v>41609</v>
      </c>
      <c r="F16" s="112" t="s">
        <v>87</v>
      </c>
      <c r="G16" s="112" t="s">
        <v>84</v>
      </c>
      <c r="H16" s="112"/>
      <c r="I16" s="61"/>
      <c r="J16" s="61"/>
      <c r="K16" s="61"/>
      <c r="L16" s="61"/>
      <c r="M16" s="61" t="s">
        <v>63</v>
      </c>
      <c r="N16" s="226" t="s">
        <v>67</v>
      </c>
      <c r="O16" s="158" t="s">
        <v>603</v>
      </c>
      <c r="P16" s="171" t="s">
        <v>602</v>
      </c>
      <c r="Q16" s="171"/>
      <c r="R16" s="171"/>
      <c r="S16" s="171"/>
      <c r="T16" s="168"/>
      <c r="U16" s="168"/>
      <c r="V16" s="171"/>
      <c r="W16" s="171"/>
      <c r="X16" s="171"/>
      <c r="Y16" s="171"/>
      <c r="Z16" s="171"/>
      <c r="AA16" s="171"/>
      <c r="AB16" s="103"/>
      <c r="AC16" s="103"/>
    </row>
    <row r="17" spans="1:29" s="120" customFormat="1" ht="15.75">
      <c r="A17" s="118"/>
      <c r="B17" s="227"/>
      <c r="C17" s="227"/>
      <c r="D17" s="227"/>
      <c r="E17" s="227"/>
      <c r="F17" s="227"/>
      <c r="G17" s="227"/>
      <c r="H17" s="227"/>
      <c r="I17" s="124"/>
      <c r="J17" s="124"/>
      <c r="K17" s="124"/>
      <c r="L17" s="124"/>
      <c r="M17" s="124"/>
      <c r="N17" s="228"/>
      <c r="O17" s="227"/>
      <c r="P17" s="227"/>
      <c r="Q17" s="227"/>
      <c r="R17" s="227"/>
      <c r="S17" s="227"/>
      <c r="T17" s="241"/>
      <c r="U17" s="241"/>
      <c r="V17" s="227"/>
      <c r="W17" s="227"/>
      <c r="X17" s="227"/>
      <c r="Y17" s="227"/>
      <c r="Z17" s="227"/>
      <c r="AA17" s="227"/>
      <c r="AB17" s="229"/>
      <c r="AC17" s="229"/>
    </row>
    <row r="18" spans="1:29" ht="220.5" customHeight="1">
      <c r="A18" s="291" t="s">
        <v>196</v>
      </c>
      <c r="B18" s="121" t="s">
        <v>181</v>
      </c>
      <c r="C18" s="122" t="s">
        <v>92</v>
      </c>
      <c r="D18" s="114">
        <v>41275</v>
      </c>
      <c r="E18" s="114">
        <v>42217</v>
      </c>
      <c r="F18" s="122" t="s">
        <v>106</v>
      </c>
      <c r="G18" s="125" t="s">
        <v>84</v>
      </c>
      <c r="H18" s="122"/>
      <c r="I18" s="144"/>
      <c r="J18" s="144" t="s">
        <v>63</v>
      </c>
      <c r="K18" s="144"/>
      <c r="L18" s="144"/>
      <c r="M18" s="144"/>
      <c r="N18" s="237"/>
      <c r="O18" s="168" t="s">
        <v>606</v>
      </c>
      <c r="P18" s="168"/>
      <c r="Q18" s="168"/>
      <c r="R18" s="168"/>
      <c r="S18" s="168"/>
      <c r="T18" s="168" t="s">
        <v>607</v>
      </c>
      <c r="U18" s="168" t="s">
        <v>608</v>
      </c>
      <c r="V18" s="168"/>
      <c r="W18" s="168">
        <v>2020</v>
      </c>
      <c r="X18" s="168" t="s">
        <v>595</v>
      </c>
      <c r="Y18" s="168"/>
      <c r="Z18" s="168"/>
      <c r="AA18" s="168"/>
      <c r="AB18" s="103"/>
      <c r="AC18" s="103"/>
    </row>
    <row r="19" spans="1:29" ht="102" customHeight="1">
      <c r="A19" s="290"/>
      <c r="B19" s="121" t="s">
        <v>182</v>
      </c>
      <c r="C19" s="114" t="s">
        <v>93</v>
      </c>
      <c r="D19" s="114">
        <v>40391</v>
      </c>
      <c r="E19" s="114">
        <v>42217</v>
      </c>
      <c r="F19" s="122" t="s">
        <v>107</v>
      </c>
      <c r="G19" s="122" t="s">
        <v>114</v>
      </c>
      <c r="H19" s="122"/>
      <c r="I19" s="144"/>
      <c r="J19" s="144" t="s">
        <v>31</v>
      </c>
      <c r="K19" s="144"/>
      <c r="L19" s="144"/>
      <c r="M19" s="144"/>
      <c r="N19" s="237"/>
      <c r="O19" s="158" t="s">
        <v>609</v>
      </c>
      <c r="P19" s="168"/>
      <c r="Q19" s="168"/>
      <c r="R19" s="168"/>
      <c r="S19" s="168"/>
      <c r="T19" s="168"/>
      <c r="U19" s="168"/>
      <c r="V19" s="168"/>
      <c r="W19" s="168"/>
      <c r="X19" s="168"/>
      <c r="Y19" s="168"/>
      <c r="Z19" s="168"/>
      <c r="AA19" s="168"/>
      <c r="AB19" s="103"/>
      <c r="AC19" s="103"/>
    </row>
    <row r="20" spans="1:29" ht="263.25" customHeight="1">
      <c r="A20" s="290"/>
      <c r="B20" s="121" t="s">
        <v>183</v>
      </c>
      <c r="C20" s="114" t="s">
        <v>94</v>
      </c>
      <c r="D20" s="127">
        <v>40391</v>
      </c>
      <c r="E20" s="125">
        <v>41974</v>
      </c>
      <c r="F20" s="114" t="s">
        <v>108</v>
      </c>
      <c r="G20" s="125"/>
      <c r="H20" s="114"/>
      <c r="I20" s="144"/>
      <c r="J20" s="144" t="s">
        <v>31</v>
      </c>
      <c r="K20" s="144"/>
      <c r="L20" s="144"/>
      <c r="M20" s="144"/>
      <c r="N20" s="237"/>
      <c r="O20" s="234" t="s">
        <v>610</v>
      </c>
      <c r="P20" s="144"/>
      <c r="Q20" s="144"/>
      <c r="R20" s="144"/>
      <c r="S20" s="144"/>
      <c r="T20" s="233" t="s">
        <v>611</v>
      </c>
      <c r="U20" s="144"/>
      <c r="V20" s="144"/>
      <c r="W20" s="144">
        <v>2020</v>
      </c>
      <c r="X20" s="144" t="s">
        <v>613</v>
      </c>
      <c r="Y20" s="144"/>
      <c r="Z20" s="144" t="s">
        <v>612</v>
      </c>
      <c r="AA20" s="16"/>
      <c r="AB20" s="103"/>
      <c r="AC20" s="103"/>
    </row>
    <row r="21" spans="1:29" ht="84.75" customHeight="1">
      <c r="A21" s="290"/>
      <c r="B21" s="121" t="s">
        <v>184</v>
      </c>
      <c r="C21" s="114" t="s">
        <v>95</v>
      </c>
      <c r="D21" s="127">
        <v>40391</v>
      </c>
      <c r="E21" s="125">
        <v>41974</v>
      </c>
      <c r="F21" s="125" t="s">
        <v>109</v>
      </c>
      <c r="G21" s="125" t="s">
        <v>115</v>
      </c>
      <c r="H21" s="114"/>
      <c r="I21" s="144"/>
      <c r="J21" s="144"/>
      <c r="K21" s="144"/>
      <c r="L21" s="144"/>
      <c r="M21" s="144" t="s">
        <v>31</v>
      </c>
      <c r="N21" s="237" t="s">
        <v>67</v>
      </c>
      <c r="O21" s="144" t="s">
        <v>614</v>
      </c>
      <c r="P21" s="144"/>
      <c r="Q21" s="144"/>
      <c r="R21" s="144"/>
      <c r="S21" s="144"/>
      <c r="T21" s="144"/>
      <c r="U21" s="144"/>
      <c r="V21" s="144"/>
      <c r="W21" s="144"/>
      <c r="X21" s="144"/>
      <c r="Y21" s="144"/>
      <c r="Z21" s="144"/>
      <c r="AA21" s="144"/>
      <c r="AB21" s="103"/>
      <c r="AC21" s="103"/>
    </row>
    <row r="22" spans="1:29" ht="95.25" customHeight="1">
      <c r="A22" s="290"/>
      <c r="B22" s="121" t="s">
        <v>185</v>
      </c>
      <c r="C22" s="114" t="s">
        <v>96</v>
      </c>
      <c r="D22" s="127">
        <v>40391</v>
      </c>
      <c r="E22" s="125">
        <v>42339</v>
      </c>
      <c r="F22" s="114" t="s">
        <v>84</v>
      </c>
      <c r="G22" s="125"/>
      <c r="H22" s="114" t="s">
        <v>122</v>
      </c>
      <c r="I22" s="144"/>
      <c r="J22" s="144" t="s">
        <v>63</v>
      </c>
      <c r="K22" s="144"/>
      <c r="L22" s="144"/>
      <c r="M22" s="144"/>
      <c r="N22" s="237" t="s">
        <v>67</v>
      </c>
      <c r="O22" s="144" t="s">
        <v>615</v>
      </c>
      <c r="P22" s="144"/>
      <c r="Q22" s="144"/>
      <c r="R22" s="144"/>
      <c r="S22" s="144"/>
      <c r="T22" s="144"/>
      <c r="U22" s="144"/>
      <c r="V22" s="144"/>
      <c r="W22" s="144"/>
      <c r="X22" s="144"/>
      <c r="Y22" s="144"/>
      <c r="Z22" s="144"/>
      <c r="AA22" s="144"/>
      <c r="AB22" s="103"/>
      <c r="AC22" s="103"/>
    </row>
    <row r="23" spans="1:29" ht="387" customHeight="1">
      <c r="A23" s="290"/>
      <c r="B23" s="123" t="s">
        <v>186</v>
      </c>
      <c r="C23" s="114" t="s">
        <v>97</v>
      </c>
      <c r="D23" s="127">
        <v>41275</v>
      </c>
      <c r="E23" s="125">
        <v>42339</v>
      </c>
      <c r="F23" s="114" t="s">
        <v>106</v>
      </c>
      <c r="G23" s="125"/>
      <c r="H23" s="114"/>
      <c r="I23" s="144"/>
      <c r="J23" s="144" t="s">
        <v>31</v>
      </c>
      <c r="K23" s="144"/>
      <c r="L23" s="144"/>
      <c r="M23" s="144"/>
      <c r="N23" s="237"/>
      <c r="O23" s="144" t="s">
        <v>616</v>
      </c>
      <c r="P23" s="144"/>
      <c r="Q23" s="144"/>
      <c r="R23" s="144"/>
      <c r="S23" s="144"/>
      <c r="T23" s="144" t="s">
        <v>620</v>
      </c>
      <c r="U23" s="144" t="s">
        <v>617</v>
      </c>
      <c r="V23" s="144">
        <v>2018</v>
      </c>
      <c r="W23" s="144">
        <v>2020</v>
      </c>
      <c r="X23" s="144" t="s">
        <v>618</v>
      </c>
      <c r="Y23" s="144"/>
      <c r="Z23" s="144"/>
      <c r="AA23" s="144" t="s">
        <v>621</v>
      </c>
      <c r="AB23" s="103"/>
      <c r="AC23" s="103"/>
    </row>
    <row r="24" spans="1:29" ht="107.25" customHeight="1">
      <c r="A24" s="290"/>
      <c r="B24" s="123" t="s">
        <v>187</v>
      </c>
      <c r="C24" s="114" t="s">
        <v>98</v>
      </c>
      <c r="D24" s="127">
        <v>40391</v>
      </c>
      <c r="E24" s="125">
        <v>41487</v>
      </c>
      <c r="F24" s="114" t="s">
        <v>107</v>
      </c>
      <c r="G24" s="125"/>
      <c r="H24" s="114"/>
      <c r="I24" s="144"/>
      <c r="J24" s="144" t="s">
        <v>63</v>
      </c>
      <c r="K24" s="144"/>
      <c r="L24" s="144"/>
      <c r="M24" s="144"/>
      <c r="N24" s="237"/>
      <c r="O24" s="235" t="s">
        <v>586</v>
      </c>
      <c r="P24" s="144"/>
      <c r="Q24" s="144"/>
      <c r="R24" s="144"/>
      <c r="S24" s="144"/>
      <c r="T24" s="144" t="s">
        <v>622</v>
      </c>
      <c r="U24" s="144" t="s">
        <v>623</v>
      </c>
      <c r="V24" s="144"/>
      <c r="W24" s="144"/>
      <c r="X24" s="144" t="s">
        <v>618</v>
      </c>
      <c r="Y24" s="144"/>
      <c r="Z24" s="144"/>
      <c r="AA24" s="144"/>
      <c r="AB24" s="103"/>
      <c r="AC24" s="103"/>
    </row>
    <row r="25" spans="1:29" ht="185.25" customHeight="1">
      <c r="A25" s="290"/>
      <c r="B25" s="123" t="s">
        <v>188</v>
      </c>
      <c r="C25" s="122" t="s">
        <v>99</v>
      </c>
      <c r="D25" s="128">
        <v>41275</v>
      </c>
      <c r="E25" s="128">
        <v>41579</v>
      </c>
      <c r="F25" s="114" t="s">
        <v>107</v>
      </c>
      <c r="G25" s="122" t="s">
        <v>116</v>
      </c>
      <c r="H25" s="129"/>
      <c r="I25" s="144"/>
      <c r="J25" s="144" t="s">
        <v>63</v>
      </c>
      <c r="K25" s="144"/>
      <c r="L25" s="144"/>
      <c r="M25" s="144"/>
      <c r="N25" s="237" t="s">
        <v>66</v>
      </c>
      <c r="O25" s="233" t="s">
        <v>587</v>
      </c>
      <c r="P25" s="144"/>
      <c r="Q25" s="144"/>
      <c r="R25" s="144"/>
      <c r="S25" s="144"/>
      <c r="T25" s="144"/>
      <c r="U25" s="144"/>
      <c r="V25" s="144"/>
      <c r="W25" s="144"/>
      <c r="X25" s="144"/>
      <c r="Y25" s="144"/>
      <c r="Z25" s="144"/>
      <c r="AA25" s="144" t="s">
        <v>625</v>
      </c>
      <c r="AB25" s="103"/>
      <c r="AC25" s="103"/>
    </row>
    <row r="26" spans="1:29" ht="155.25" customHeight="1">
      <c r="A26" s="290"/>
      <c r="B26" s="123" t="s">
        <v>189</v>
      </c>
      <c r="C26" s="122" t="s">
        <v>100</v>
      </c>
      <c r="D26" s="128">
        <v>41275</v>
      </c>
      <c r="E26" s="128">
        <v>42217</v>
      </c>
      <c r="F26" s="126" t="s">
        <v>110</v>
      </c>
      <c r="G26" s="122" t="s">
        <v>84</v>
      </c>
      <c r="H26" s="114"/>
      <c r="I26" s="144"/>
      <c r="J26" s="144" t="s">
        <v>63</v>
      </c>
      <c r="K26" s="144"/>
      <c r="L26" s="144"/>
      <c r="M26" s="144"/>
      <c r="N26" s="237"/>
      <c r="O26" s="144" t="s">
        <v>626</v>
      </c>
      <c r="P26" s="144"/>
      <c r="Q26" s="144"/>
      <c r="R26" s="144"/>
      <c r="S26" s="144"/>
      <c r="T26" s="144" t="s">
        <v>630</v>
      </c>
      <c r="U26" s="144"/>
      <c r="V26" s="144"/>
      <c r="W26" s="144">
        <v>2020</v>
      </c>
      <c r="X26" s="144" t="s">
        <v>341</v>
      </c>
      <c r="Y26" s="144"/>
      <c r="Z26" s="144" t="s">
        <v>627</v>
      </c>
      <c r="AA26" s="144"/>
      <c r="AB26" s="103"/>
      <c r="AC26" s="103"/>
    </row>
    <row r="27" spans="1:29" ht="139.5" customHeight="1">
      <c r="A27" s="290"/>
      <c r="B27" s="123" t="s">
        <v>190</v>
      </c>
      <c r="C27" s="114" t="s">
        <v>101</v>
      </c>
      <c r="D27" s="127">
        <v>41609</v>
      </c>
      <c r="E27" s="125">
        <v>42217</v>
      </c>
      <c r="F27" s="126" t="s">
        <v>110</v>
      </c>
      <c r="G27" s="125" t="s">
        <v>117</v>
      </c>
      <c r="H27" s="114"/>
      <c r="I27" s="144"/>
      <c r="J27" s="144" t="s">
        <v>63</v>
      </c>
      <c r="K27" s="144"/>
      <c r="L27" s="144"/>
      <c r="M27" s="144"/>
      <c r="N27" s="237"/>
      <c r="O27" s="144" t="s">
        <v>628</v>
      </c>
      <c r="P27" s="144"/>
      <c r="Q27" s="144"/>
      <c r="R27" s="144"/>
      <c r="S27" s="144"/>
      <c r="T27" s="144"/>
      <c r="U27" s="144"/>
      <c r="V27" s="144"/>
      <c r="W27" s="144"/>
      <c r="X27" s="144"/>
      <c r="Y27" s="144"/>
      <c r="Z27" s="144"/>
      <c r="AA27" s="144"/>
      <c r="AB27" s="103"/>
      <c r="AC27" s="103"/>
    </row>
    <row r="28" spans="1:29" ht="103.5" customHeight="1">
      <c r="A28" s="290"/>
      <c r="B28" s="123" t="s">
        <v>191</v>
      </c>
      <c r="C28" s="122" t="s">
        <v>100</v>
      </c>
      <c r="D28" s="114">
        <v>41275</v>
      </c>
      <c r="E28" s="114">
        <v>42217</v>
      </c>
      <c r="F28" s="114" t="s">
        <v>111</v>
      </c>
      <c r="G28" s="122" t="s">
        <v>118</v>
      </c>
      <c r="H28" s="122" t="s">
        <v>123</v>
      </c>
      <c r="I28" s="144"/>
      <c r="J28" s="144" t="s">
        <v>31</v>
      </c>
      <c r="K28" s="144"/>
      <c r="L28" s="144"/>
      <c r="M28" s="144"/>
      <c r="N28" s="237" t="s">
        <v>66</v>
      </c>
      <c r="O28" s="144" t="s">
        <v>616</v>
      </c>
      <c r="P28" s="144"/>
      <c r="Q28" s="144"/>
      <c r="R28" s="144"/>
      <c r="S28" s="144"/>
      <c r="T28" s="144"/>
      <c r="U28" s="144"/>
      <c r="V28" s="144"/>
      <c r="W28" s="144"/>
      <c r="X28" s="144"/>
      <c r="Y28" s="144"/>
      <c r="Z28" s="144"/>
      <c r="AA28" s="144" t="s">
        <v>629</v>
      </c>
      <c r="AB28" s="103"/>
      <c r="AC28" s="103"/>
    </row>
    <row r="29" spans="1:29" ht="76.5" customHeight="1">
      <c r="A29" s="290"/>
      <c r="B29" s="123" t="s">
        <v>192</v>
      </c>
      <c r="C29" s="122" t="s">
        <v>102</v>
      </c>
      <c r="D29" s="114">
        <v>41275</v>
      </c>
      <c r="E29" s="111">
        <v>42217</v>
      </c>
      <c r="F29" s="111" t="s">
        <v>112</v>
      </c>
      <c r="G29" s="114" t="s">
        <v>119</v>
      </c>
      <c r="H29" s="122" t="s">
        <v>123</v>
      </c>
      <c r="I29" s="144"/>
      <c r="J29" s="144" t="s">
        <v>63</v>
      </c>
      <c r="K29" s="144"/>
      <c r="L29" s="144"/>
      <c r="M29" s="144"/>
      <c r="N29" s="237" t="s">
        <v>67</v>
      </c>
      <c r="O29" s="144" t="s">
        <v>631</v>
      </c>
      <c r="P29" s="144"/>
      <c r="Q29" s="144"/>
      <c r="R29" s="144"/>
      <c r="S29" s="144"/>
      <c r="T29" s="144"/>
      <c r="U29" s="144"/>
      <c r="V29" s="144"/>
      <c r="W29" s="144"/>
      <c r="X29" s="144"/>
      <c r="Y29" s="144"/>
      <c r="Z29" s="144"/>
      <c r="AA29" s="144"/>
      <c r="AB29" s="103"/>
      <c r="AC29" s="103"/>
    </row>
    <row r="30" spans="1:29" ht="87" customHeight="1">
      <c r="A30" s="290"/>
      <c r="B30" s="123" t="s">
        <v>193</v>
      </c>
      <c r="C30" s="114" t="s">
        <v>103</v>
      </c>
      <c r="D30" s="114">
        <v>41275</v>
      </c>
      <c r="E30" s="114">
        <v>42217</v>
      </c>
      <c r="F30" s="122" t="s">
        <v>84</v>
      </c>
      <c r="G30" s="126" t="s">
        <v>110</v>
      </c>
      <c r="H30" s="122"/>
      <c r="I30" s="144"/>
      <c r="J30" s="144" t="s">
        <v>63</v>
      </c>
      <c r="K30" s="144"/>
      <c r="L30" s="144"/>
      <c r="M30" s="144"/>
      <c r="N30" s="237"/>
      <c r="O30" s="144" t="s">
        <v>632</v>
      </c>
      <c r="P30" s="144"/>
      <c r="Q30" s="144"/>
      <c r="R30" s="144"/>
      <c r="S30" s="144"/>
      <c r="T30" s="144"/>
      <c r="U30" s="144"/>
      <c r="V30" s="144"/>
      <c r="W30" s="144"/>
      <c r="X30" s="144"/>
      <c r="Y30" s="144"/>
      <c r="Z30" s="144"/>
      <c r="AA30" s="144"/>
      <c r="AB30" s="103"/>
      <c r="AC30" s="103"/>
    </row>
    <row r="31" spans="1:29" ht="114" customHeight="1">
      <c r="A31" s="290"/>
      <c r="B31" s="123" t="s">
        <v>194</v>
      </c>
      <c r="C31" s="114" t="s">
        <v>104</v>
      </c>
      <c r="D31" s="127">
        <v>40391</v>
      </c>
      <c r="E31" s="127">
        <v>42217</v>
      </c>
      <c r="F31" s="114" t="s">
        <v>111</v>
      </c>
      <c r="G31" s="125" t="s">
        <v>120</v>
      </c>
      <c r="H31" s="130">
        <v>60000</v>
      </c>
      <c r="I31" s="144"/>
      <c r="J31" s="144" t="s">
        <v>31</v>
      </c>
      <c r="K31" s="144"/>
      <c r="L31" s="144"/>
      <c r="M31" s="144"/>
      <c r="N31" s="237"/>
      <c r="O31" s="144" t="s">
        <v>633</v>
      </c>
      <c r="P31" s="144"/>
      <c r="Q31" s="144"/>
      <c r="R31" s="144"/>
      <c r="S31" s="144"/>
      <c r="T31" s="144"/>
      <c r="U31" s="144"/>
      <c r="V31" s="144"/>
      <c r="W31" s="144"/>
      <c r="X31" s="144"/>
      <c r="Y31" s="144"/>
      <c r="Z31" s="144"/>
      <c r="AA31" s="144"/>
      <c r="AB31" s="103"/>
      <c r="AC31" s="103"/>
    </row>
    <row r="32" spans="1:29" ht="225">
      <c r="A32" s="292"/>
      <c r="B32" s="123" t="s">
        <v>195</v>
      </c>
      <c r="C32" s="122" t="s">
        <v>105</v>
      </c>
      <c r="D32" s="114">
        <v>41275</v>
      </c>
      <c r="E32" s="114">
        <v>42217</v>
      </c>
      <c r="F32" s="114" t="s">
        <v>113</v>
      </c>
      <c r="G32" s="122" t="s">
        <v>121</v>
      </c>
      <c r="H32" s="122"/>
      <c r="I32" s="144"/>
      <c r="J32" s="144" t="s">
        <v>31</v>
      </c>
      <c r="K32" s="144"/>
      <c r="L32" s="144"/>
      <c r="M32" s="144"/>
      <c r="N32" s="237"/>
      <c r="O32" s="233" t="s">
        <v>634</v>
      </c>
      <c r="P32" s="144"/>
      <c r="Q32" s="144"/>
      <c r="R32" s="144"/>
      <c r="S32" s="144"/>
      <c r="T32" s="144"/>
      <c r="U32" s="144"/>
      <c r="V32" s="144"/>
      <c r="W32" s="144"/>
      <c r="X32" s="144"/>
      <c r="Y32" s="144"/>
      <c r="Z32" s="144"/>
      <c r="AA32" s="144"/>
      <c r="AB32" s="103"/>
      <c r="AC32" s="103"/>
    </row>
    <row r="33" spans="1:29" s="120" customFormat="1" ht="15.6" customHeight="1">
      <c r="A33" s="124"/>
      <c r="B33" s="227"/>
      <c r="C33" s="124"/>
      <c r="D33" s="124"/>
      <c r="E33" s="124"/>
      <c r="F33" s="124"/>
      <c r="G33" s="124"/>
      <c r="H33" s="124"/>
      <c r="I33" s="124"/>
      <c r="J33" s="124"/>
      <c r="K33" s="124"/>
      <c r="L33" s="124"/>
      <c r="M33" s="124"/>
      <c r="N33" s="228"/>
      <c r="O33" s="124"/>
      <c r="P33" s="124"/>
      <c r="Q33" s="124"/>
      <c r="R33" s="124"/>
      <c r="S33" s="124"/>
      <c r="T33" s="242"/>
      <c r="U33" s="242"/>
      <c r="V33" s="124"/>
      <c r="W33" s="124"/>
      <c r="X33" s="124"/>
      <c r="Y33" s="124"/>
      <c r="Z33" s="124"/>
      <c r="AA33" s="124"/>
      <c r="AB33" s="229"/>
      <c r="AC33" s="229"/>
    </row>
    <row r="34" spans="1:29" ht="409.5">
      <c r="A34" s="291" t="s">
        <v>197</v>
      </c>
      <c r="B34" s="112" t="s">
        <v>198</v>
      </c>
      <c r="C34" s="112" t="s">
        <v>125</v>
      </c>
      <c r="D34" s="132">
        <v>41275</v>
      </c>
      <c r="E34" s="113">
        <v>42339</v>
      </c>
      <c r="F34" s="111" t="s">
        <v>107</v>
      </c>
      <c r="G34" s="122" t="s">
        <v>154</v>
      </c>
      <c r="H34" s="133">
        <v>200000</v>
      </c>
      <c r="I34" s="61"/>
      <c r="J34" s="61" t="s">
        <v>31</v>
      </c>
      <c r="K34" s="61"/>
      <c r="L34" s="61"/>
      <c r="M34" s="61"/>
      <c r="N34" s="226"/>
      <c r="O34" s="158" t="s">
        <v>635</v>
      </c>
      <c r="P34" s="171"/>
      <c r="Q34" s="171"/>
      <c r="R34" s="171"/>
      <c r="S34" s="171"/>
      <c r="T34" s="168" t="s">
        <v>590</v>
      </c>
      <c r="U34" s="168"/>
      <c r="V34" s="171"/>
      <c r="W34" s="171">
        <v>2020</v>
      </c>
      <c r="X34" s="171"/>
      <c r="Y34" s="171"/>
      <c r="Z34" s="171"/>
      <c r="AA34" s="171"/>
      <c r="AB34" s="103"/>
      <c r="AC34" s="103"/>
    </row>
    <row r="35" spans="1:29" ht="108" customHeight="1">
      <c r="A35" s="290"/>
      <c r="B35" s="112" t="s">
        <v>199</v>
      </c>
      <c r="C35" s="111" t="s">
        <v>126</v>
      </c>
      <c r="D35" s="132">
        <v>40391</v>
      </c>
      <c r="E35" s="113">
        <v>42339</v>
      </c>
      <c r="F35" s="111" t="s">
        <v>146</v>
      </c>
      <c r="G35" s="111" t="s">
        <v>155</v>
      </c>
      <c r="H35" s="133">
        <v>50000</v>
      </c>
      <c r="I35" s="61"/>
      <c r="J35" s="61" t="s">
        <v>63</v>
      </c>
      <c r="K35" s="61"/>
      <c r="L35" s="61"/>
      <c r="M35" s="61"/>
      <c r="N35" s="226"/>
      <c r="O35" s="168" t="s">
        <v>636</v>
      </c>
      <c r="P35" s="171" t="s">
        <v>637</v>
      </c>
      <c r="Q35" s="171"/>
      <c r="R35" s="171"/>
      <c r="S35" s="171"/>
      <c r="T35" s="168" t="s">
        <v>590</v>
      </c>
      <c r="U35" s="168" t="s">
        <v>638</v>
      </c>
      <c r="V35" s="171"/>
      <c r="W35" s="171">
        <v>2020</v>
      </c>
      <c r="X35" s="171"/>
      <c r="Y35" s="171"/>
      <c r="Z35" s="171"/>
      <c r="AA35" s="171"/>
      <c r="AB35" s="103"/>
      <c r="AC35" s="103"/>
    </row>
    <row r="36" spans="1:29" ht="194.25" customHeight="1">
      <c r="A36" s="290"/>
      <c r="B36" s="112" t="s">
        <v>200</v>
      </c>
      <c r="C36" s="111" t="s">
        <v>127</v>
      </c>
      <c r="D36" s="132">
        <v>40391</v>
      </c>
      <c r="E36" s="113">
        <v>41974</v>
      </c>
      <c r="F36" s="111" t="s">
        <v>147</v>
      </c>
      <c r="G36" s="122" t="s">
        <v>156</v>
      </c>
      <c r="H36" s="133">
        <v>100000</v>
      </c>
      <c r="I36" s="61"/>
      <c r="J36" s="61"/>
      <c r="K36" s="61"/>
      <c r="L36" s="61"/>
      <c r="M36" s="61" t="s">
        <v>63</v>
      </c>
      <c r="N36" s="226" t="s">
        <v>67</v>
      </c>
      <c r="O36" s="158" t="s">
        <v>584</v>
      </c>
      <c r="P36" s="168" t="s">
        <v>639</v>
      </c>
      <c r="Q36" s="171"/>
      <c r="R36" s="171"/>
      <c r="S36" s="171"/>
      <c r="T36" s="168"/>
      <c r="U36" s="168"/>
      <c r="V36" s="171"/>
      <c r="W36" s="171"/>
      <c r="X36" s="171"/>
      <c r="Y36" s="171"/>
      <c r="Z36" s="171"/>
      <c r="AA36" s="171"/>
      <c r="AB36" s="103"/>
      <c r="AC36" s="103"/>
    </row>
    <row r="37" spans="1:29" ht="213.75" customHeight="1">
      <c r="A37" s="290"/>
      <c r="B37" s="112" t="s">
        <v>201</v>
      </c>
      <c r="C37" s="112" t="s">
        <v>128</v>
      </c>
      <c r="D37" s="132">
        <v>41275</v>
      </c>
      <c r="E37" s="113">
        <v>42217</v>
      </c>
      <c r="F37" s="111" t="s">
        <v>107</v>
      </c>
      <c r="G37" s="122" t="s">
        <v>157</v>
      </c>
      <c r="H37" s="133">
        <v>120000</v>
      </c>
      <c r="I37" s="61"/>
      <c r="J37" s="61" t="s">
        <v>63</v>
      </c>
      <c r="K37" s="61"/>
      <c r="L37" s="61"/>
      <c r="M37" s="61"/>
      <c r="N37" s="226"/>
      <c r="O37" s="158" t="s">
        <v>640</v>
      </c>
      <c r="P37" s="171"/>
      <c r="Q37" s="171"/>
      <c r="R37" s="171"/>
      <c r="S37" s="171"/>
      <c r="T37" s="168" t="s">
        <v>607</v>
      </c>
      <c r="U37" s="168" t="s">
        <v>641</v>
      </c>
      <c r="V37" s="171"/>
      <c r="W37" s="171">
        <v>2020</v>
      </c>
      <c r="X37" s="171" t="s">
        <v>600</v>
      </c>
      <c r="Y37" s="171">
        <v>500000</v>
      </c>
      <c r="Z37" s="171"/>
      <c r="AA37" s="171"/>
      <c r="AB37" s="103"/>
      <c r="AC37" s="103"/>
    </row>
    <row r="38" spans="1:29" ht="114.75" customHeight="1">
      <c r="A38" s="290"/>
      <c r="B38" s="112" t="s">
        <v>202</v>
      </c>
      <c r="C38" s="111" t="s">
        <v>129</v>
      </c>
      <c r="D38" s="132">
        <v>40391</v>
      </c>
      <c r="E38" s="113">
        <v>42217</v>
      </c>
      <c r="F38" s="111" t="s">
        <v>148</v>
      </c>
      <c r="G38" s="111" t="s">
        <v>158</v>
      </c>
      <c r="H38" s="133">
        <v>300000</v>
      </c>
      <c r="I38" s="61"/>
      <c r="J38" s="61"/>
      <c r="K38" s="61"/>
      <c r="L38" s="61"/>
      <c r="M38" s="61" t="s">
        <v>63</v>
      </c>
      <c r="N38" s="226"/>
      <c r="O38" s="171" t="s">
        <v>590</v>
      </c>
      <c r="P38" s="171" t="s">
        <v>642</v>
      </c>
      <c r="Q38" s="171"/>
      <c r="R38" s="171"/>
      <c r="S38" s="171"/>
      <c r="T38" s="168" t="s">
        <v>607</v>
      </c>
      <c r="U38" s="168" t="s">
        <v>643</v>
      </c>
      <c r="V38" s="171"/>
      <c r="W38" s="171">
        <v>2020</v>
      </c>
      <c r="X38" s="171" t="s">
        <v>644</v>
      </c>
      <c r="Y38" s="171"/>
      <c r="Z38" s="171" t="s">
        <v>477</v>
      </c>
      <c r="AA38" s="171"/>
      <c r="AB38" s="103"/>
      <c r="AC38" s="103"/>
    </row>
    <row r="39" spans="1:29" ht="130.5" customHeight="1">
      <c r="A39" s="290"/>
      <c r="B39" s="112" t="s">
        <v>203</v>
      </c>
      <c r="C39" s="111" t="s">
        <v>130</v>
      </c>
      <c r="D39" s="132">
        <v>40391</v>
      </c>
      <c r="E39" s="113">
        <v>41974</v>
      </c>
      <c r="F39" s="111" t="s">
        <v>146</v>
      </c>
      <c r="G39" s="111" t="s">
        <v>159</v>
      </c>
      <c r="H39" s="133">
        <v>50000</v>
      </c>
      <c r="I39" s="61"/>
      <c r="J39" s="61" t="s">
        <v>63</v>
      </c>
      <c r="K39" s="61"/>
      <c r="L39" s="61"/>
      <c r="M39" s="61"/>
      <c r="N39" s="226"/>
      <c r="O39" s="168" t="s">
        <v>645</v>
      </c>
      <c r="P39" s="171"/>
      <c r="Q39" s="171"/>
      <c r="R39" s="171"/>
      <c r="S39" s="171"/>
      <c r="T39" s="168" t="s">
        <v>607</v>
      </c>
      <c r="U39" s="168" t="s">
        <v>646</v>
      </c>
      <c r="V39" s="171"/>
      <c r="W39" s="171">
        <v>2020</v>
      </c>
      <c r="X39" s="171"/>
      <c r="Y39" s="171"/>
      <c r="Z39" s="171"/>
      <c r="AA39" s="171"/>
      <c r="AB39" s="103"/>
      <c r="AC39" s="103"/>
    </row>
    <row r="40" spans="1:29" ht="237.75" customHeight="1">
      <c r="A40" s="290"/>
      <c r="B40" s="112" t="s">
        <v>204</v>
      </c>
      <c r="C40" s="111" t="s">
        <v>131</v>
      </c>
      <c r="D40" s="132">
        <v>41275</v>
      </c>
      <c r="E40" s="113">
        <v>41974</v>
      </c>
      <c r="F40" s="111" t="s">
        <v>107</v>
      </c>
      <c r="G40" s="111" t="s">
        <v>160</v>
      </c>
      <c r="H40" s="133">
        <v>65000</v>
      </c>
      <c r="I40" s="61"/>
      <c r="J40" s="61" t="s">
        <v>63</v>
      </c>
      <c r="K40" s="61"/>
      <c r="L40" s="61"/>
      <c r="M40" s="61"/>
      <c r="N40" s="226"/>
      <c r="O40" s="158" t="s">
        <v>647</v>
      </c>
      <c r="P40" s="171"/>
      <c r="Q40" s="171"/>
      <c r="R40" s="171"/>
      <c r="S40" s="171"/>
      <c r="T40" s="168" t="s">
        <v>607</v>
      </c>
      <c r="U40" s="168"/>
      <c r="V40" s="171"/>
      <c r="W40" s="171"/>
      <c r="X40" s="171"/>
      <c r="Y40" s="171"/>
      <c r="Z40" s="171"/>
      <c r="AA40" s="171"/>
      <c r="AB40" s="103"/>
      <c r="AC40" s="103"/>
    </row>
    <row r="41" spans="1:29" ht="126.75" customHeight="1">
      <c r="A41" s="290"/>
      <c r="B41" s="112" t="s">
        <v>205</v>
      </c>
      <c r="C41" s="112" t="s">
        <v>132</v>
      </c>
      <c r="D41" s="132">
        <v>41275</v>
      </c>
      <c r="E41" s="113">
        <v>42217</v>
      </c>
      <c r="F41" s="114" t="s">
        <v>84</v>
      </c>
      <c r="G41" s="112"/>
      <c r="H41" s="133">
        <v>22000</v>
      </c>
      <c r="I41" s="61"/>
      <c r="J41" s="61" t="s">
        <v>63</v>
      </c>
      <c r="K41" s="61"/>
      <c r="L41" s="61"/>
      <c r="M41" s="61"/>
      <c r="N41" s="226"/>
      <c r="O41" s="168" t="s">
        <v>648</v>
      </c>
      <c r="P41" s="171"/>
      <c r="Q41" s="171"/>
      <c r="R41" s="171"/>
      <c r="S41" s="171"/>
      <c r="T41" s="168"/>
      <c r="U41" s="168"/>
      <c r="V41" s="171"/>
      <c r="W41" s="171"/>
      <c r="X41" s="171"/>
      <c r="Y41" s="171"/>
      <c r="Z41" s="171"/>
      <c r="AA41" s="171"/>
      <c r="AB41" s="103"/>
      <c r="AC41" s="103"/>
    </row>
    <row r="42" spans="1:29" ht="218.25" customHeight="1">
      <c r="A42" s="290"/>
      <c r="B42" s="112" t="s">
        <v>206</v>
      </c>
      <c r="C42" s="111" t="s">
        <v>133</v>
      </c>
      <c r="D42" s="132">
        <v>41275</v>
      </c>
      <c r="E42" s="113">
        <v>41852</v>
      </c>
      <c r="F42" s="111" t="s">
        <v>149</v>
      </c>
      <c r="G42" s="111" t="s">
        <v>161</v>
      </c>
      <c r="H42" s="133">
        <v>1000000</v>
      </c>
      <c r="I42" s="61"/>
      <c r="J42" s="61" t="s">
        <v>31</v>
      </c>
      <c r="K42" s="61"/>
      <c r="L42" s="61"/>
      <c r="M42" s="61"/>
      <c r="N42" s="226"/>
      <c r="O42" s="144" t="s">
        <v>649</v>
      </c>
      <c r="P42" s="61"/>
      <c r="Q42" s="61"/>
      <c r="R42" s="61"/>
      <c r="S42" s="61"/>
      <c r="T42" s="144" t="s">
        <v>650</v>
      </c>
      <c r="U42" s="144"/>
      <c r="V42" s="61"/>
      <c r="W42" s="61">
        <v>2020</v>
      </c>
      <c r="X42" s="61" t="s">
        <v>658</v>
      </c>
      <c r="Y42" s="61">
        <v>100000</v>
      </c>
      <c r="Z42" s="61"/>
      <c r="AA42" s="61"/>
      <c r="AB42" s="103"/>
      <c r="AC42" s="103"/>
    </row>
    <row r="43" spans="1:29" ht="113.25" customHeight="1">
      <c r="A43" s="290"/>
      <c r="B43" s="112" t="s">
        <v>207</v>
      </c>
      <c r="C43" s="111" t="s">
        <v>134</v>
      </c>
      <c r="D43" s="132">
        <v>41275</v>
      </c>
      <c r="E43" s="113">
        <v>42217</v>
      </c>
      <c r="F43" s="111" t="s">
        <v>110</v>
      </c>
      <c r="G43" s="111"/>
      <c r="H43" s="133">
        <v>150000</v>
      </c>
      <c r="I43" s="61"/>
      <c r="J43" s="61" t="s">
        <v>31</v>
      </c>
      <c r="K43" s="61"/>
      <c r="L43" s="61"/>
      <c r="M43" s="61"/>
      <c r="N43" s="226"/>
      <c r="O43" s="144"/>
      <c r="P43" s="61"/>
      <c r="Q43" s="61"/>
      <c r="R43" s="61"/>
      <c r="S43" s="61"/>
      <c r="T43" s="144"/>
      <c r="U43" s="144"/>
      <c r="V43" s="61"/>
      <c r="W43" s="61">
        <v>2020</v>
      </c>
      <c r="X43" s="61" t="s">
        <v>658</v>
      </c>
      <c r="Y43" s="61"/>
      <c r="Z43" s="61"/>
      <c r="AA43" s="61"/>
      <c r="AB43" s="103"/>
      <c r="AC43" s="103"/>
    </row>
    <row r="44" spans="1:29" ht="87.75" customHeight="1">
      <c r="A44" s="290"/>
      <c r="B44" s="112" t="s">
        <v>208</v>
      </c>
      <c r="C44" s="111" t="s">
        <v>135</v>
      </c>
      <c r="D44" s="132">
        <v>41275</v>
      </c>
      <c r="E44" s="113">
        <v>42217</v>
      </c>
      <c r="F44" s="111" t="s">
        <v>150</v>
      </c>
      <c r="G44" s="111"/>
      <c r="H44" s="133">
        <v>120000</v>
      </c>
      <c r="I44" s="61"/>
      <c r="J44" s="61" t="s">
        <v>31</v>
      </c>
      <c r="K44" s="61"/>
      <c r="L44" s="61"/>
      <c r="M44" s="61"/>
      <c r="N44" s="226"/>
      <c r="O44" s="144" t="s">
        <v>651</v>
      </c>
      <c r="P44" s="61"/>
      <c r="Q44" s="61"/>
      <c r="R44" s="61"/>
      <c r="S44" s="61"/>
      <c r="T44" s="144" t="s">
        <v>590</v>
      </c>
      <c r="U44" s="144"/>
      <c r="V44" s="61"/>
      <c r="W44" s="61">
        <v>2020</v>
      </c>
      <c r="X44" s="61" t="s">
        <v>658</v>
      </c>
      <c r="Y44" s="61"/>
      <c r="Z44" s="61"/>
      <c r="AA44" s="238" t="s">
        <v>652</v>
      </c>
      <c r="AB44" s="103"/>
      <c r="AC44" s="103"/>
    </row>
    <row r="45" spans="1:29" ht="153" customHeight="1">
      <c r="A45" s="290"/>
      <c r="B45" s="131" t="s">
        <v>209</v>
      </c>
      <c r="C45" s="111" t="s">
        <v>136</v>
      </c>
      <c r="D45" s="132">
        <v>40391</v>
      </c>
      <c r="E45" s="113">
        <v>42218</v>
      </c>
      <c r="F45" s="111" t="s">
        <v>150</v>
      </c>
      <c r="G45" s="111"/>
      <c r="H45" s="133">
        <v>140000</v>
      </c>
      <c r="I45" s="61"/>
      <c r="J45" s="61"/>
      <c r="K45" s="61"/>
      <c r="L45" s="61"/>
      <c r="M45" s="61" t="s">
        <v>63</v>
      </c>
      <c r="N45" s="226"/>
      <c r="O45" s="233" t="s">
        <v>585</v>
      </c>
      <c r="P45" s="61"/>
      <c r="Q45" s="61"/>
      <c r="R45" s="61"/>
      <c r="S45" s="61"/>
      <c r="T45" s="144" t="s">
        <v>653</v>
      </c>
      <c r="U45" s="144" t="s">
        <v>654</v>
      </c>
      <c r="V45" s="61"/>
      <c r="W45" s="61">
        <v>2020</v>
      </c>
      <c r="X45" s="61"/>
      <c r="Y45" s="61"/>
      <c r="Z45" s="61"/>
      <c r="AA45" s="61"/>
      <c r="AB45" s="103"/>
      <c r="AC45" s="103"/>
    </row>
    <row r="46" spans="1:29" ht="146.25" customHeight="1">
      <c r="A46" s="290"/>
      <c r="B46" s="112" t="s">
        <v>210</v>
      </c>
      <c r="C46" s="111" t="s">
        <v>137</v>
      </c>
      <c r="D46" s="132">
        <v>41275</v>
      </c>
      <c r="E46" s="113">
        <v>42217</v>
      </c>
      <c r="F46" s="111" t="s">
        <v>151</v>
      </c>
      <c r="G46" s="111"/>
      <c r="H46" s="133">
        <v>90000</v>
      </c>
      <c r="I46" s="61"/>
      <c r="J46" s="61"/>
      <c r="K46" s="61"/>
      <c r="L46" s="61"/>
      <c r="M46" s="61" t="s">
        <v>63</v>
      </c>
      <c r="N46" s="226"/>
      <c r="O46" s="233" t="s">
        <v>588</v>
      </c>
      <c r="P46" s="144" t="s">
        <v>655</v>
      </c>
      <c r="Q46" s="61"/>
      <c r="R46" s="61"/>
      <c r="S46" s="61"/>
      <c r="T46" s="144" t="s">
        <v>590</v>
      </c>
      <c r="U46" s="144"/>
      <c r="V46" s="61"/>
      <c r="W46" s="61"/>
      <c r="X46" s="61"/>
      <c r="Y46" s="61"/>
      <c r="Z46" s="61"/>
      <c r="AA46" s="61"/>
      <c r="AB46" s="103"/>
      <c r="AC46" s="103"/>
    </row>
    <row r="47" spans="1:29" ht="110.25">
      <c r="A47" s="290"/>
      <c r="B47" s="131" t="s">
        <v>211</v>
      </c>
      <c r="C47" s="111" t="s">
        <v>138</v>
      </c>
      <c r="D47" s="132">
        <v>41275</v>
      </c>
      <c r="E47" s="113">
        <v>41487</v>
      </c>
      <c r="F47" s="111" t="s">
        <v>112</v>
      </c>
      <c r="G47" s="111" t="s">
        <v>119</v>
      </c>
      <c r="H47" s="133">
        <v>55000</v>
      </c>
      <c r="I47" s="61"/>
      <c r="J47" s="61"/>
      <c r="K47" s="61"/>
      <c r="L47" s="61"/>
      <c r="M47" s="61" t="s">
        <v>63</v>
      </c>
      <c r="N47" s="226"/>
      <c r="O47" s="233" t="s">
        <v>656</v>
      </c>
      <c r="P47" s="61"/>
      <c r="Q47" s="61"/>
      <c r="R47" s="61"/>
      <c r="S47" s="61"/>
      <c r="T47" s="144" t="s">
        <v>590</v>
      </c>
      <c r="U47" s="144" t="s">
        <v>657</v>
      </c>
      <c r="V47" s="61"/>
      <c r="W47" s="61">
        <v>2020</v>
      </c>
      <c r="X47" s="61" t="s">
        <v>413</v>
      </c>
      <c r="Y47" s="61"/>
      <c r="Z47" s="61"/>
      <c r="AA47" s="61"/>
      <c r="AB47" s="103"/>
      <c r="AC47" s="103"/>
    </row>
    <row r="48" spans="1:29" ht="103.5" customHeight="1">
      <c r="A48" s="290"/>
      <c r="B48" s="131" t="s">
        <v>212</v>
      </c>
      <c r="C48" s="111" t="s">
        <v>139</v>
      </c>
      <c r="D48" s="113">
        <v>41275</v>
      </c>
      <c r="E48" s="113">
        <v>42217</v>
      </c>
      <c r="F48" s="111" t="s">
        <v>112</v>
      </c>
      <c r="G48" s="111" t="s">
        <v>119</v>
      </c>
      <c r="H48" s="133">
        <v>80000</v>
      </c>
      <c r="I48" s="61"/>
      <c r="J48" s="61" t="s">
        <v>63</v>
      </c>
      <c r="K48" s="61"/>
      <c r="L48" s="61"/>
      <c r="M48" s="61"/>
      <c r="N48" s="226"/>
      <c r="O48" s="61" t="s">
        <v>659</v>
      </c>
      <c r="P48" s="61"/>
      <c r="Q48" s="61"/>
      <c r="R48" s="61"/>
      <c r="S48" s="61"/>
      <c r="T48" s="144" t="s">
        <v>590</v>
      </c>
      <c r="U48" s="144" t="s">
        <v>660</v>
      </c>
      <c r="V48" s="61"/>
      <c r="W48" s="61">
        <v>2020</v>
      </c>
      <c r="X48" s="61" t="s">
        <v>413</v>
      </c>
      <c r="Y48" s="61"/>
      <c r="Z48" s="61" t="s">
        <v>341</v>
      </c>
      <c r="AA48" s="61"/>
      <c r="AB48" s="103"/>
      <c r="AC48" s="103"/>
    </row>
    <row r="49" spans="1:29" ht="94.5">
      <c r="A49" s="290"/>
      <c r="B49" s="131" t="s">
        <v>213</v>
      </c>
      <c r="C49" s="111" t="s">
        <v>140</v>
      </c>
      <c r="D49" s="132">
        <v>40391</v>
      </c>
      <c r="E49" s="113">
        <v>41974</v>
      </c>
      <c r="F49" s="111" t="s">
        <v>152</v>
      </c>
      <c r="G49" s="111" t="s">
        <v>155</v>
      </c>
      <c r="H49" s="133">
        <v>40000</v>
      </c>
      <c r="I49" s="61"/>
      <c r="J49" s="61" t="s">
        <v>63</v>
      </c>
      <c r="K49" s="61"/>
      <c r="L49" s="61"/>
      <c r="M49" s="61"/>
      <c r="N49" s="226"/>
      <c r="O49" s="61" t="s">
        <v>661</v>
      </c>
      <c r="P49" s="61"/>
      <c r="Q49" s="61"/>
      <c r="R49" s="61"/>
      <c r="S49" s="61"/>
      <c r="T49" s="144" t="s">
        <v>590</v>
      </c>
      <c r="U49" s="144" t="s">
        <v>663</v>
      </c>
      <c r="V49" s="61"/>
      <c r="W49" s="61">
        <v>2020</v>
      </c>
      <c r="X49" s="61" t="s">
        <v>664</v>
      </c>
      <c r="Y49" s="61"/>
      <c r="Z49" s="61"/>
      <c r="AA49" s="61"/>
      <c r="AB49" s="103"/>
      <c r="AC49" s="103"/>
    </row>
    <row r="50" spans="1:29" ht="105">
      <c r="A50" s="290"/>
      <c r="B50" s="112" t="s">
        <v>214</v>
      </c>
      <c r="C50" s="111" t="s">
        <v>141</v>
      </c>
      <c r="D50" s="132">
        <v>40391</v>
      </c>
      <c r="E50" s="113">
        <v>41852</v>
      </c>
      <c r="F50" s="114" t="s">
        <v>111</v>
      </c>
      <c r="G50" s="111" t="s">
        <v>162</v>
      </c>
      <c r="H50" s="133">
        <v>320000</v>
      </c>
      <c r="I50" s="61"/>
      <c r="J50" s="61"/>
      <c r="K50" s="61"/>
      <c r="L50" s="61"/>
      <c r="M50" s="61" t="s">
        <v>63</v>
      </c>
      <c r="N50" s="226"/>
      <c r="O50" s="144" t="s">
        <v>665</v>
      </c>
      <c r="P50" s="61"/>
      <c r="Q50" s="61"/>
      <c r="R50" s="61"/>
      <c r="S50" s="61"/>
      <c r="T50" s="144" t="s">
        <v>666</v>
      </c>
      <c r="U50" s="144" t="s">
        <v>654</v>
      </c>
      <c r="V50" s="61"/>
      <c r="W50" s="61">
        <v>2020</v>
      </c>
      <c r="X50" s="61" t="s">
        <v>341</v>
      </c>
      <c r="Y50" s="61"/>
      <c r="Z50" s="61"/>
      <c r="AA50" s="61"/>
      <c r="AB50" s="103"/>
      <c r="AC50" s="103"/>
    </row>
    <row r="51" spans="1:29" ht="159.75" customHeight="1">
      <c r="A51" s="290"/>
      <c r="B51" s="131" t="s">
        <v>215</v>
      </c>
      <c r="C51" s="111" t="s">
        <v>141</v>
      </c>
      <c r="D51" s="113">
        <v>40391</v>
      </c>
      <c r="E51" s="113">
        <v>42217</v>
      </c>
      <c r="F51" s="114" t="s">
        <v>111</v>
      </c>
      <c r="G51" s="111" t="s">
        <v>163</v>
      </c>
      <c r="H51" s="133">
        <v>150000</v>
      </c>
      <c r="I51" s="61"/>
      <c r="J51" s="61" t="s">
        <v>63</v>
      </c>
      <c r="K51" s="61"/>
      <c r="L51" s="61"/>
      <c r="M51" s="61"/>
      <c r="N51" s="226"/>
      <c r="O51" s="61" t="s">
        <v>667</v>
      </c>
      <c r="P51" s="61"/>
      <c r="Q51" s="61"/>
      <c r="R51" s="61"/>
      <c r="S51" s="61"/>
      <c r="T51" s="144" t="s">
        <v>668</v>
      </c>
      <c r="U51" s="144" t="s">
        <v>643</v>
      </c>
      <c r="V51" s="61"/>
      <c r="W51" s="61">
        <v>2020</v>
      </c>
      <c r="X51" s="61" t="s">
        <v>341</v>
      </c>
      <c r="Y51" s="61"/>
      <c r="Z51" s="61"/>
      <c r="AA51" s="61"/>
      <c r="AB51" s="103"/>
      <c r="AC51" s="103"/>
    </row>
    <row r="52" spans="1:29" ht="130.5" customHeight="1">
      <c r="A52" s="290"/>
      <c r="B52" s="131" t="s">
        <v>216</v>
      </c>
      <c r="C52" s="111" t="s">
        <v>142</v>
      </c>
      <c r="D52" s="132">
        <v>40391</v>
      </c>
      <c r="E52" s="113">
        <v>42217</v>
      </c>
      <c r="F52" s="111" t="s">
        <v>149</v>
      </c>
      <c r="G52" s="134" t="s">
        <v>164</v>
      </c>
      <c r="H52" s="133">
        <v>45000</v>
      </c>
      <c r="I52" s="61"/>
      <c r="J52" s="61" t="s">
        <v>63</v>
      </c>
      <c r="K52" s="61"/>
      <c r="L52" s="61"/>
      <c r="M52" s="61"/>
      <c r="N52" s="226"/>
      <c r="O52" s="61" t="s">
        <v>669</v>
      </c>
      <c r="P52" s="61"/>
      <c r="Q52" s="61"/>
      <c r="R52" s="61"/>
      <c r="S52" s="61"/>
      <c r="T52" s="144" t="s">
        <v>590</v>
      </c>
      <c r="U52" s="144" t="s">
        <v>662</v>
      </c>
      <c r="V52" s="61"/>
      <c r="W52" s="61">
        <v>2018</v>
      </c>
      <c r="X52" s="61" t="s">
        <v>664</v>
      </c>
      <c r="Y52" s="61"/>
      <c r="Z52" s="61"/>
      <c r="AA52" s="61"/>
      <c r="AB52" s="103"/>
      <c r="AC52" s="103"/>
    </row>
    <row r="53" spans="1:29" ht="94.5">
      <c r="A53" s="290"/>
      <c r="B53" s="131" t="s">
        <v>217</v>
      </c>
      <c r="C53" s="111" t="s">
        <v>143</v>
      </c>
      <c r="D53" s="132">
        <v>40391</v>
      </c>
      <c r="E53" s="113">
        <v>41609</v>
      </c>
      <c r="F53" s="111" t="s">
        <v>153</v>
      </c>
      <c r="G53" s="111" t="s">
        <v>165</v>
      </c>
      <c r="H53" s="133">
        <v>50000</v>
      </c>
      <c r="I53" s="61"/>
      <c r="J53" s="61" t="s">
        <v>63</v>
      </c>
      <c r="K53" s="61"/>
      <c r="L53" s="61"/>
      <c r="M53" s="61"/>
      <c r="N53" s="226"/>
      <c r="O53" s="233" t="s">
        <v>670</v>
      </c>
      <c r="P53" s="61"/>
      <c r="Q53" s="61"/>
      <c r="R53" s="61"/>
      <c r="S53" s="61"/>
      <c r="T53" s="144" t="s">
        <v>590</v>
      </c>
      <c r="U53" s="144" t="s">
        <v>660</v>
      </c>
      <c r="V53" s="61"/>
      <c r="W53" s="61">
        <v>2020</v>
      </c>
      <c r="X53" s="61" t="s">
        <v>671</v>
      </c>
      <c r="Y53" s="61"/>
      <c r="Z53" s="61"/>
      <c r="AA53" s="61"/>
      <c r="AB53" s="103"/>
      <c r="AC53" s="103"/>
    </row>
    <row r="54" spans="1:29" ht="105.75" customHeight="1">
      <c r="A54" s="290"/>
      <c r="B54" s="131" t="s">
        <v>218</v>
      </c>
      <c r="C54" s="111" t="s">
        <v>144</v>
      </c>
      <c r="D54" s="132">
        <v>40391</v>
      </c>
      <c r="E54" s="113">
        <v>41974</v>
      </c>
      <c r="F54" s="111" t="s">
        <v>149</v>
      </c>
      <c r="G54" s="111" t="s">
        <v>166</v>
      </c>
      <c r="H54" s="109" t="s">
        <v>123</v>
      </c>
      <c r="I54" s="61"/>
      <c r="J54" s="61"/>
      <c r="K54" s="61"/>
      <c r="L54" s="61"/>
      <c r="M54" s="61" t="s">
        <v>63</v>
      </c>
      <c r="N54" s="226"/>
      <c r="O54" s="61" t="s">
        <v>672</v>
      </c>
      <c r="P54" s="61"/>
      <c r="Q54" s="61"/>
      <c r="R54" s="61"/>
      <c r="S54" s="61"/>
      <c r="T54" s="144" t="s">
        <v>590</v>
      </c>
      <c r="U54" s="144" t="s">
        <v>657</v>
      </c>
      <c r="V54" s="61"/>
      <c r="W54" s="61">
        <v>2017</v>
      </c>
      <c r="X54" s="61" t="s">
        <v>600</v>
      </c>
      <c r="Y54" s="61"/>
      <c r="Z54" s="61"/>
      <c r="AA54" s="61"/>
      <c r="AB54" s="103"/>
      <c r="AC54" s="103"/>
    </row>
    <row r="55" spans="1:29" ht="258" customHeight="1">
      <c r="A55" s="290"/>
      <c r="B55" s="131" t="s">
        <v>219</v>
      </c>
      <c r="C55" s="111" t="s">
        <v>145</v>
      </c>
      <c r="D55" s="230"/>
      <c r="E55" s="113">
        <v>42339</v>
      </c>
      <c r="F55" s="111" t="s">
        <v>110</v>
      </c>
      <c r="G55" s="111"/>
      <c r="H55" s="145">
        <v>100000</v>
      </c>
      <c r="I55" s="171"/>
      <c r="J55" s="171" t="s">
        <v>63</v>
      </c>
      <c r="K55" s="171"/>
      <c r="L55" s="171"/>
      <c r="M55" s="171"/>
      <c r="N55" s="231"/>
      <c r="O55" s="171"/>
      <c r="P55" s="171"/>
      <c r="Q55" s="171"/>
      <c r="R55" s="171"/>
      <c r="S55" s="171"/>
      <c r="T55" s="168" t="s">
        <v>673</v>
      </c>
      <c r="U55" s="168" t="s">
        <v>642</v>
      </c>
      <c r="V55" s="171"/>
      <c r="W55" s="171">
        <v>2020</v>
      </c>
      <c r="X55" s="171" t="s">
        <v>658</v>
      </c>
      <c r="Y55" s="171"/>
      <c r="Z55" s="171"/>
      <c r="AA55" s="171"/>
      <c r="AB55" s="103"/>
      <c r="AC55" s="103"/>
    </row>
    <row r="56" spans="1:29" s="120" customFormat="1" ht="19.5" customHeight="1" thickBot="1">
      <c r="A56" s="140"/>
      <c r="B56" s="141"/>
      <c r="C56" s="142"/>
      <c r="D56" s="232"/>
      <c r="E56" s="143"/>
      <c r="F56" s="142"/>
      <c r="G56" s="142"/>
      <c r="H56" s="146"/>
      <c r="I56" s="146"/>
      <c r="J56" s="146"/>
      <c r="K56" s="146"/>
      <c r="L56" s="146"/>
      <c r="M56" s="146"/>
      <c r="N56" s="146"/>
      <c r="O56" s="227"/>
      <c r="P56" s="227"/>
      <c r="Q56" s="227"/>
      <c r="R56" s="227"/>
      <c r="S56" s="227"/>
      <c r="T56" s="241"/>
      <c r="U56" s="241"/>
      <c r="V56" s="227"/>
      <c r="W56" s="227"/>
      <c r="X56" s="227"/>
      <c r="Y56" s="227"/>
      <c r="Z56" s="227"/>
      <c r="AA56" s="227"/>
      <c r="AB56" s="229"/>
      <c r="AC56" s="229"/>
    </row>
    <row r="57" spans="1:29" ht="124.5" customHeight="1" thickTop="1">
      <c r="A57" s="289" t="s">
        <v>220</v>
      </c>
      <c r="B57" s="123" t="s">
        <v>221</v>
      </c>
      <c r="C57" s="123" t="s">
        <v>167</v>
      </c>
      <c r="D57" s="136">
        <v>40391</v>
      </c>
      <c r="E57" s="136">
        <v>41426</v>
      </c>
      <c r="F57" s="125" t="s">
        <v>172</v>
      </c>
      <c r="G57" s="138"/>
      <c r="H57" s="139"/>
      <c r="I57" s="168"/>
      <c r="J57" s="171" t="s">
        <v>63</v>
      </c>
      <c r="K57" s="171"/>
      <c r="L57" s="171"/>
      <c r="M57" s="171"/>
      <c r="N57" s="231"/>
      <c r="O57" s="171"/>
      <c r="P57" s="171"/>
      <c r="Q57" s="171"/>
      <c r="R57" s="171"/>
      <c r="S57" s="171"/>
      <c r="T57" s="168" t="s">
        <v>660</v>
      </c>
      <c r="U57" s="168"/>
      <c r="V57" s="171"/>
      <c r="W57" s="171"/>
      <c r="X57" s="171" t="s">
        <v>595</v>
      </c>
      <c r="Y57" s="171"/>
      <c r="Z57" s="171"/>
      <c r="AA57" s="171"/>
      <c r="AB57" s="103"/>
      <c r="AC57" s="103"/>
    </row>
    <row r="58" spans="1:29" ht="88.5" customHeight="1">
      <c r="A58" s="290"/>
      <c r="B58" s="123" t="s">
        <v>222</v>
      </c>
      <c r="C58" s="125" t="s">
        <v>168</v>
      </c>
      <c r="D58" s="125">
        <v>41275</v>
      </c>
      <c r="E58" s="137">
        <v>42217</v>
      </c>
      <c r="F58" s="125" t="s">
        <v>172</v>
      </c>
      <c r="G58" s="130">
        <v>100000</v>
      </c>
      <c r="H58" s="147"/>
      <c r="I58" s="168"/>
      <c r="J58" s="171" t="s">
        <v>63</v>
      </c>
      <c r="K58" s="171"/>
      <c r="L58" s="171"/>
      <c r="M58" s="171"/>
      <c r="N58" s="231"/>
      <c r="O58" s="171"/>
      <c r="P58" s="171"/>
      <c r="Q58" s="171"/>
      <c r="R58" s="171"/>
      <c r="S58" s="171"/>
      <c r="T58" s="168" t="s">
        <v>660</v>
      </c>
      <c r="U58" s="168"/>
      <c r="V58" s="171"/>
      <c r="W58" s="171"/>
      <c r="X58" s="171" t="s">
        <v>595</v>
      </c>
      <c r="Y58" s="171"/>
      <c r="Z58" s="171"/>
      <c r="AA58" s="171"/>
      <c r="AB58" s="103"/>
      <c r="AC58" s="103"/>
    </row>
    <row r="59" spans="1:29" ht="180.75" customHeight="1">
      <c r="A59" s="290"/>
      <c r="B59" s="123" t="s">
        <v>223</v>
      </c>
      <c r="C59" s="169" t="s">
        <v>169</v>
      </c>
      <c r="D59" s="125">
        <v>40391</v>
      </c>
      <c r="E59" s="125">
        <v>42217</v>
      </c>
      <c r="F59" s="125" t="s">
        <v>172</v>
      </c>
      <c r="G59" s="139" t="s">
        <v>123</v>
      </c>
      <c r="H59" s="148"/>
      <c r="I59" s="168"/>
      <c r="J59" s="171" t="s">
        <v>63</v>
      </c>
      <c r="K59" s="171"/>
      <c r="L59" s="171"/>
      <c r="M59" s="171"/>
      <c r="N59" s="231"/>
      <c r="O59" s="171"/>
      <c r="P59" s="171"/>
      <c r="Q59" s="171"/>
      <c r="R59" s="171"/>
      <c r="S59" s="171"/>
      <c r="T59" s="168" t="s">
        <v>660</v>
      </c>
      <c r="U59" s="168"/>
      <c r="V59" s="171"/>
      <c r="W59" s="171">
        <v>2020</v>
      </c>
      <c r="X59" s="171" t="s">
        <v>595</v>
      </c>
      <c r="Y59" s="171"/>
      <c r="Z59" s="171"/>
      <c r="AA59" s="168" t="s">
        <v>674</v>
      </c>
      <c r="AB59" s="103"/>
      <c r="AC59" s="103"/>
    </row>
    <row r="60" spans="1:29" ht="108.75" customHeight="1">
      <c r="A60" s="290"/>
      <c r="B60" s="123" t="s">
        <v>224</v>
      </c>
      <c r="C60" s="125" t="s">
        <v>170</v>
      </c>
      <c r="D60" s="125">
        <v>40391</v>
      </c>
      <c r="E60" s="137">
        <v>42217</v>
      </c>
      <c r="F60" s="125" t="s">
        <v>173</v>
      </c>
      <c r="G60" s="130">
        <v>40000</v>
      </c>
      <c r="H60" s="149" t="s">
        <v>159</v>
      </c>
      <c r="I60" s="168"/>
      <c r="J60" s="171" t="s">
        <v>63</v>
      </c>
      <c r="K60" s="171"/>
      <c r="L60" s="171"/>
      <c r="M60" s="171"/>
      <c r="N60" s="231"/>
      <c r="O60" s="168" t="s">
        <v>675</v>
      </c>
      <c r="P60" s="171"/>
      <c r="Q60" s="171"/>
      <c r="R60" s="171"/>
      <c r="S60" s="171"/>
      <c r="T60" s="168" t="s">
        <v>660</v>
      </c>
      <c r="U60" s="168" t="s">
        <v>676</v>
      </c>
      <c r="V60" s="171"/>
      <c r="W60" s="171">
        <v>2020</v>
      </c>
      <c r="X60" s="171" t="s">
        <v>477</v>
      </c>
      <c r="Y60" s="171"/>
      <c r="Z60" s="171"/>
      <c r="AA60" s="171"/>
      <c r="AB60" s="103"/>
      <c r="AC60" s="103"/>
    </row>
    <row r="61" spans="1:29" ht="126.75" customHeight="1">
      <c r="A61" s="290"/>
      <c r="B61" s="123" t="s">
        <v>225</v>
      </c>
      <c r="C61" s="125" t="s">
        <v>171</v>
      </c>
      <c r="D61" s="125">
        <v>40422</v>
      </c>
      <c r="E61" s="137">
        <v>42218</v>
      </c>
      <c r="F61" s="125" t="s">
        <v>110</v>
      </c>
      <c r="G61" s="130">
        <v>10000</v>
      </c>
      <c r="H61" s="150"/>
      <c r="I61" s="168"/>
      <c r="J61" s="171" t="s">
        <v>63</v>
      </c>
      <c r="K61" s="171"/>
      <c r="L61" s="171"/>
      <c r="M61" s="171"/>
      <c r="N61" s="231" t="s">
        <v>67</v>
      </c>
      <c r="O61" s="171" t="s">
        <v>677</v>
      </c>
      <c r="P61" s="171"/>
      <c r="Q61" s="171"/>
      <c r="R61" s="171"/>
      <c r="S61" s="171"/>
      <c r="T61" s="168"/>
      <c r="U61" s="168"/>
      <c r="V61" s="171"/>
      <c r="W61" s="171"/>
      <c r="X61" s="171"/>
      <c r="Y61" s="171"/>
      <c r="Z61" s="171"/>
      <c r="AA61" s="171"/>
      <c r="AB61" s="103"/>
      <c r="AC61" s="103"/>
    </row>
    <row r="62" spans="1:29" s="120" customFormat="1">
      <c r="A62" s="124"/>
      <c r="B62" s="119"/>
      <c r="C62" s="119"/>
      <c r="D62" s="119"/>
      <c r="E62" s="119"/>
      <c r="F62" s="119"/>
      <c r="G62" s="119"/>
      <c r="H62" s="119"/>
      <c r="I62" s="135"/>
      <c r="J62" s="135"/>
      <c r="K62" s="135"/>
      <c r="L62" s="135"/>
      <c r="M62" s="135"/>
      <c r="N62" s="135"/>
      <c r="T62" s="135"/>
      <c r="U62" s="135"/>
    </row>
    <row r="64" spans="1:29" s="161" customFormat="1">
      <c r="I64" s="16"/>
      <c r="J64" s="16"/>
      <c r="K64" s="16"/>
      <c r="L64" s="16"/>
      <c r="M64" s="16"/>
      <c r="N64" s="16"/>
      <c r="T64" s="16"/>
      <c r="U64" s="16"/>
    </row>
    <row r="65" spans="1:21" s="161" customFormat="1">
      <c r="I65" s="16"/>
      <c r="J65" s="16"/>
      <c r="K65" s="16"/>
      <c r="L65" s="16"/>
      <c r="M65" s="16"/>
      <c r="N65" s="16"/>
      <c r="T65" s="16"/>
      <c r="U65" s="16"/>
    </row>
    <row r="66" spans="1:21" s="161" customFormat="1" ht="15.75" thickBot="1">
      <c r="I66" s="16"/>
      <c r="J66" s="16"/>
      <c r="K66" s="16"/>
      <c r="L66" s="16"/>
      <c r="M66" s="16"/>
      <c r="N66" s="16"/>
      <c r="T66" s="16"/>
      <c r="U66" s="16"/>
    </row>
    <row r="67" spans="1:21" s="161" customFormat="1" ht="35.25" thickTop="1" thickBot="1">
      <c r="A67" s="250" t="s">
        <v>52</v>
      </c>
      <c r="B67" s="248">
        <v>11</v>
      </c>
      <c r="I67" s="16"/>
      <c r="J67" s="16"/>
      <c r="K67" s="16"/>
      <c r="L67" s="16"/>
      <c r="M67" s="16"/>
      <c r="N67" s="16"/>
      <c r="T67" s="16"/>
      <c r="U67" s="16"/>
    </row>
    <row r="68" spans="1:21" s="161" customFormat="1" ht="15.75" thickTop="1">
      <c r="I68" s="16"/>
      <c r="J68" s="16"/>
      <c r="K68" s="16"/>
      <c r="L68" s="16"/>
      <c r="M68" s="16"/>
      <c r="N68" s="16"/>
      <c r="T68" s="16"/>
      <c r="U68" s="16"/>
    </row>
    <row r="69" spans="1:21" s="161" customFormat="1">
      <c r="I69" s="16"/>
      <c r="J69" s="16"/>
      <c r="K69" s="16"/>
      <c r="L69" s="16"/>
      <c r="M69" s="16"/>
      <c r="N69" s="16"/>
      <c r="T69" s="16"/>
      <c r="U69" s="16"/>
    </row>
    <row r="70" spans="1:21" s="161" customFormat="1" ht="15.75" thickBot="1">
      <c r="I70" s="16"/>
      <c r="J70" s="16"/>
      <c r="K70" s="16"/>
      <c r="L70" s="16"/>
      <c r="M70" s="16"/>
      <c r="N70" s="16"/>
      <c r="T70" s="16"/>
      <c r="U70" s="16"/>
    </row>
    <row r="71" spans="1:21" ht="17.25" thickTop="1" thickBot="1">
      <c r="A71" s="80" t="s">
        <v>55</v>
      </c>
      <c r="B71" s="80" t="s">
        <v>54</v>
      </c>
      <c r="C71" s="80" t="s">
        <v>5</v>
      </c>
      <c r="D71" s="80" t="s">
        <v>9</v>
      </c>
      <c r="E71" s="80" t="s">
        <v>10</v>
      </c>
      <c r="F71" s="80" t="s">
        <v>7</v>
      </c>
      <c r="G71" s="80" t="s">
        <v>6</v>
      </c>
      <c r="H71" s="80" t="s">
        <v>8</v>
      </c>
    </row>
    <row r="72" spans="1:21" ht="83.25" customHeight="1" thickTop="1">
      <c r="A72" s="293" t="s">
        <v>48</v>
      </c>
      <c r="B72" s="123" t="s">
        <v>683</v>
      </c>
      <c r="C72" s="123"/>
      <c r="D72" s="123"/>
      <c r="E72" s="123"/>
      <c r="F72" s="123"/>
      <c r="G72" s="123"/>
      <c r="H72" s="123"/>
    </row>
    <row r="73" spans="1:21" ht="116.25" customHeight="1">
      <c r="A73" s="294"/>
      <c r="B73" s="123" t="s">
        <v>684</v>
      </c>
      <c r="C73" s="123"/>
      <c r="D73" s="123"/>
      <c r="E73" s="123"/>
      <c r="F73" s="123"/>
      <c r="G73" s="123"/>
      <c r="H73" s="123"/>
    </row>
    <row r="74" spans="1:21" ht="124.5" customHeight="1">
      <c r="A74" s="295"/>
      <c r="B74" s="123" t="s">
        <v>685</v>
      </c>
      <c r="C74" s="123"/>
      <c r="D74" s="123"/>
      <c r="E74" s="123"/>
      <c r="F74" s="123"/>
      <c r="G74" s="123"/>
      <c r="H74" s="123"/>
    </row>
    <row r="75" spans="1:21" ht="130.5" customHeight="1">
      <c r="A75" s="123" t="s">
        <v>49</v>
      </c>
      <c r="B75" s="123" t="s">
        <v>686</v>
      </c>
      <c r="C75" s="123"/>
      <c r="D75" s="123"/>
      <c r="E75" s="123"/>
      <c r="F75" s="123"/>
      <c r="G75" s="123"/>
      <c r="H75" s="123"/>
    </row>
    <row r="76" spans="1:21" s="161" customFormat="1" ht="144" customHeight="1">
      <c r="A76" s="296" t="s">
        <v>50</v>
      </c>
      <c r="B76" s="123" t="s">
        <v>693</v>
      </c>
      <c r="C76" s="123"/>
      <c r="D76" s="123"/>
      <c r="E76" s="123"/>
      <c r="F76" s="123"/>
      <c r="G76" s="123"/>
      <c r="H76" s="123"/>
      <c r="I76" s="16"/>
      <c r="J76" s="16"/>
      <c r="K76" s="16"/>
      <c r="L76" s="16"/>
      <c r="M76" s="16"/>
      <c r="N76" s="16"/>
      <c r="T76" s="16"/>
      <c r="U76" s="16"/>
    </row>
    <row r="77" spans="1:21" ht="81.75" customHeight="1">
      <c r="A77" s="294"/>
      <c r="B77" s="123" t="s">
        <v>687</v>
      </c>
      <c r="C77" s="123" t="s">
        <v>619</v>
      </c>
      <c r="D77" s="123"/>
      <c r="E77" s="123"/>
      <c r="F77" s="123"/>
      <c r="G77" s="123"/>
      <c r="H77" s="123"/>
    </row>
    <row r="78" spans="1:21" ht="57.75" customHeight="1">
      <c r="A78" s="294"/>
      <c r="B78" s="123" t="s">
        <v>688</v>
      </c>
      <c r="C78" s="123" t="s">
        <v>643</v>
      </c>
      <c r="D78" s="123"/>
      <c r="E78" s="123"/>
      <c r="F78" s="123"/>
      <c r="G78" s="123"/>
      <c r="H78" s="123"/>
    </row>
    <row r="79" spans="1:21" ht="88.5" customHeight="1">
      <c r="A79" s="294"/>
      <c r="B79" s="123" t="s">
        <v>689</v>
      </c>
      <c r="C79" s="123" t="s">
        <v>678</v>
      </c>
      <c r="D79" s="123"/>
      <c r="E79" s="123"/>
      <c r="F79" s="123"/>
      <c r="G79" s="123"/>
      <c r="H79" s="123"/>
    </row>
    <row r="80" spans="1:21" ht="117.75" customHeight="1">
      <c r="A80" s="295"/>
      <c r="B80" s="123" t="s">
        <v>690</v>
      </c>
      <c r="C80" s="123" t="s">
        <v>102</v>
      </c>
      <c r="D80" s="123"/>
      <c r="E80" s="123"/>
      <c r="F80" s="123"/>
      <c r="G80" s="123"/>
      <c r="H80" s="123"/>
    </row>
    <row r="81" spans="1:8" ht="96.75" customHeight="1">
      <c r="A81" s="296" t="s">
        <v>51</v>
      </c>
      <c r="B81" s="123" t="s">
        <v>692</v>
      </c>
      <c r="C81" s="123"/>
      <c r="D81" s="123"/>
      <c r="E81" s="123"/>
      <c r="F81" s="123"/>
      <c r="G81" s="123"/>
      <c r="H81" s="123"/>
    </row>
    <row r="82" spans="1:8" ht="90" customHeight="1">
      <c r="A82" s="295"/>
      <c r="B82" s="123" t="s">
        <v>691</v>
      </c>
      <c r="C82" s="123"/>
      <c r="D82" s="123"/>
      <c r="E82" s="123"/>
      <c r="F82" s="123"/>
      <c r="G82" s="123"/>
      <c r="H82" s="123"/>
    </row>
    <row r="83" spans="1:8" ht="15.75" thickBot="1">
      <c r="B83" s="16"/>
    </row>
    <row r="84" spans="1:8" ht="17.25" thickTop="1" thickBot="1">
      <c r="A84" s="80" t="s">
        <v>55</v>
      </c>
      <c r="B84" s="80" t="s">
        <v>54</v>
      </c>
      <c r="C84" s="80" t="s">
        <v>5</v>
      </c>
      <c r="D84" s="80" t="s">
        <v>9</v>
      </c>
      <c r="E84" s="80" t="s">
        <v>10</v>
      </c>
      <c r="F84" s="80" t="s">
        <v>7</v>
      </c>
      <c r="G84" s="80" t="s">
        <v>6</v>
      </c>
      <c r="H84" s="80" t="s">
        <v>8</v>
      </c>
    </row>
    <row r="85" spans="1:8" ht="15.75" thickTop="1">
      <c r="A85" s="65"/>
      <c r="B85" s="48"/>
      <c r="C85" s="48"/>
      <c r="D85" s="48"/>
      <c r="E85" s="48"/>
      <c r="F85" s="48"/>
      <c r="G85" s="48"/>
      <c r="H85" s="48"/>
    </row>
    <row r="86" spans="1:8">
      <c r="A86" s="65"/>
      <c r="B86" s="48"/>
      <c r="C86" s="48"/>
      <c r="D86" s="48"/>
      <c r="E86" s="48"/>
      <c r="F86" s="48"/>
      <c r="G86" s="48"/>
      <c r="H86" s="48"/>
    </row>
    <row r="87" spans="1:8">
      <c r="A87" s="65"/>
      <c r="B87" s="48"/>
      <c r="C87" s="48"/>
      <c r="D87" s="48"/>
      <c r="E87" s="48"/>
      <c r="F87" s="48"/>
      <c r="G87" s="48"/>
      <c r="H87" s="48"/>
    </row>
    <row r="88" spans="1:8">
      <c r="A88" s="65"/>
      <c r="B88" s="48"/>
      <c r="C88" s="48"/>
      <c r="D88" s="48"/>
      <c r="E88" s="48"/>
      <c r="F88" s="48"/>
      <c r="G88" s="48"/>
      <c r="H88" s="48"/>
    </row>
    <row r="89" spans="1:8">
      <c r="A89" s="65"/>
      <c r="B89" s="48"/>
      <c r="C89" s="48"/>
      <c r="D89" s="48"/>
      <c r="E89" s="48"/>
      <c r="F89" s="48"/>
      <c r="G89" s="48"/>
      <c r="H89" s="48"/>
    </row>
    <row r="90" spans="1:8">
      <c r="A90" s="65"/>
      <c r="B90" s="48"/>
      <c r="C90" s="48"/>
      <c r="D90" s="48"/>
      <c r="E90" s="48"/>
      <c r="F90" s="48"/>
      <c r="G90" s="48"/>
      <c r="H90" s="48"/>
    </row>
    <row r="91" spans="1:8">
      <c r="A91" s="66"/>
      <c r="B91" s="48"/>
      <c r="C91" s="48"/>
      <c r="D91" s="48"/>
      <c r="E91" s="48"/>
      <c r="F91" s="48"/>
      <c r="G91" s="48"/>
      <c r="H91" s="48"/>
    </row>
    <row r="92" spans="1:8" ht="15.75" thickBot="1"/>
    <row r="93" spans="1:8" ht="17.25" thickTop="1" thickBot="1">
      <c r="A93" s="80" t="s">
        <v>55</v>
      </c>
      <c r="B93" s="80" t="s">
        <v>54</v>
      </c>
      <c r="C93" s="80" t="s">
        <v>5</v>
      </c>
      <c r="D93" s="80" t="s">
        <v>9</v>
      </c>
      <c r="E93" s="80" t="s">
        <v>10</v>
      </c>
      <c r="F93" s="80" t="s">
        <v>7</v>
      </c>
      <c r="G93" s="80" t="s">
        <v>6</v>
      </c>
      <c r="H93" s="80" t="s">
        <v>8</v>
      </c>
    </row>
    <row r="94" spans="1:8" ht="15.75" thickTop="1"/>
    <row r="95" spans="1:8">
      <c r="A95" s="65"/>
      <c r="B95" s="48"/>
      <c r="C95" s="48"/>
      <c r="D95" s="48"/>
      <c r="E95" s="48"/>
      <c r="F95" s="48"/>
      <c r="G95" s="48"/>
      <c r="H95" s="48"/>
    </row>
    <row r="96" spans="1:8">
      <c r="A96" s="65"/>
      <c r="B96" s="48"/>
      <c r="C96" s="48"/>
      <c r="D96" s="48"/>
      <c r="E96" s="48"/>
      <c r="F96" s="48"/>
      <c r="G96" s="48"/>
      <c r="H96" s="48"/>
    </row>
    <row r="97" spans="1:8">
      <c r="A97" s="65"/>
      <c r="B97" s="48"/>
      <c r="C97" s="48"/>
      <c r="D97" s="48"/>
      <c r="E97" s="48"/>
      <c r="F97" s="48"/>
      <c r="G97" s="48"/>
      <c r="H97" s="48"/>
    </row>
    <row r="98" spans="1:8">
      <c r="A98" s="65"/>
      <c r="B98" s="48"/>
      <c r="C98" s="48"/>
      <c r="D98" s="48"/>
      <c r="E98" s="48"/>
      <c r="F98" s="48"/>
      <c r="G98" s="48"/>
      <c r="H98" s="48"/>
    </row>
    <row r="99" spans="1:8">
      <c r="A99" s="65"/>
      <c r="B99" s="48"/>
      <c r="C99" s="48"/>
      <c r="D99" s="48"/>
      <c r="E99" s="48"/>
      <c r="F99" s="48"/>
      <c r="G99" s="48"/>
      <c r="H99" s="48"/>
    </row>
    <row r="100" spans="1:8">
      <c r="A100" s="65"/>
      <c r="B100" s="48"/>
      <c r="C100" s="48"/>
      <c r="D100" s="48"/>
      <c r="E100" s="48"/>
      <c r="F100" s="48"/>
      <c r="G100" s="48"/>
      <c r="H100" s="48"/>
    </row>
    <row r="101" spans="1:8">
      <c r="A101" s="65"/>
      <c r="B101" s="48"/>
      <c r="C101" s="48"/>
      <c r="D101" s="48"/>
      <c r="E101" s="48"/>
      <c r="F101" s="48"/>
      <c r="G101" s="48"/>
      <c r="H101" s="48"/>
    </row>
    <row r="102" spans="1:8">
      <c r="A102" s="65"/>
      <c r="B102" s="48"/>
      <c r="C102" s="48"/>
      <c r="D102" s="48"/>
      <c r="E102" s="48"/>
      <c r="F102" s="48"/>
      <c r="G102" s="48"/>
      <c r="H102" s="48"/>
    </row>
    <row r="103" spans="1:8">
      <c r="A103" s="66"/>
      <c r="B103" s="48"/>
      <c r="C103" s="48"/>
      <c r="D103" s="48"/>
      <c r="E103" s="48"/>
      <c r="F103" s="48"/>
      <c r="G103" s="48"/>
      <c r="H103" s="48"/>
    </row>
  </sheetData>
  <mergeCells count="10">
    <mergeCell ref="A72:A74"/>
    <mergeCell ref="A81:A82"/>
    <mergeCell ref="A76:A80"/>
    <mergeCell ref="A57:A61"/>
    <mergeCell ref="I9:R9"/>
    <mergeCell ref="T9:AA9"/>
    <mergeCell ref="C5:L5"/>
    <mergeCell ref="A11:A16"/>
    <mergeCell ref="A18:A32"/>
    <mergeCell ref="A34:A55"/>
  </mergeCells>
  <conditionalFormatting sqref="AF7:AF8">
    <cfRule type="cellIs" dxfId="9" priority="279" stopIfTrue="1" operator="equal">
      <formula>$AF$7</formula>
    </cfRule>
  </conditionalFormatting>
  <conditionalFormatting sqref="I11:I55">
    <cfRule type="cellIs" dxfId="8" priority="278" stopIfTrue="1" operator="equal">
      <formula>"x"</formula>
    </cfRule>
  </conditionalFormatting>
  <conditionalFormatting sqref="J11:J55 J57:J61">
    <cfRule type="cellIs" dxfId="7" priority="277" operator="equal">
      <formula>"x"</formula>
    </cfRule>
  </conditionalFormatting>
  <conditionalFormatting sqref="K11:K55 K57:K61">
    <cfRule type="cellIs" dxfId="6" priority="276" operator="equal">
      <formula>"x"</formula>
    </cfRule>
  </conditionalFormatting>
  <conditionalFormatting sqref="L11:L55 L57:L61">
    <cfRule type="cellIs" dxfId="5" priority="275" stopIfTrue="1" operator="equal">
      <formula>"x"</formula>
    </cfRule>
  </conditionalFormatting>
  <conditionalFormatting sqref="M11:M55 M57:M61">
    <cfRule type="cellIs" dxfId="4" priority="274" operator="equal">
      <formula>"x"</formula>
    </cfRule>
  </conditionalFormatting>
  <conditionalFormatting sqref="N49">
    <cfRule type="cellIs" dxfId="3" priority="53" stopIfTrue="1" operator="equal">
      <formula>"x"</formula>
    </cfRule>
  </conditionalFormatting>
  <conditionalFormatting sqref="N11:N55 N57:N61">
    <cfRule type="cellIs" dxfId="2" priority="15" stopIfTrue="1" operator="equal">
      <formula>$AF$8</formula>
    </cfRule>
    <cfRule type="cellIs" dxfId="1" priority="16" stopIfTrue="1" operator="equal">
      <formula>$AF$7</formula>
    </cfRule>
  </conditionalFormatting>
  <dataValidations count="1">
    <dataValidation type="list" allowBlank="1" showInputMessage="1" showErrorMessage="1" sqref="N11:N55 N57:N61">
      <formula1>$AF$7:$AF$8</formula1>
    </dataValidation>
  </dataValidations>
  <pageMargins left="0.511811024" right="0.511811024" top="0.78740157499999996" bottom="0.78740157499999996" header="0.31496062000000002" footer="0.31496062000000002"/>
  <pageSetup orientation="portrait" r:id="rId1"/>
  <drawing r:id="rId2"/>
</worksheet>
</file>

<file path=xl/worksheets/sheet6.xml><?xml version="1.0" encoding="utf-8"?>
<worksheet xmlns="http://schemas.openxmlformats.org/spreadsheetml/2006/main" xmlns:r="http://schemas.openxmlformats.org/officeDocument/2006/relationships">
  <dimension ref="A1:S35"/>
  <sheetViews>
    <sheetView showGridLines="0" tabSelected="1" topLeftCell="A13" zoomScale="90" zoomScaleNormal="90" zoomScalePageLayoutView="70" workbookViewId="0">
      <selection activeCell="E17" sqref="E17"/>
    </sheetView>
  </sheetViews>
  <sheetFormatPr defaultRowHeight="15"/>
  <cols>
    <col min="1" max="1" width="0.85546875" customWidth="1"/>
    <col min="2" max="2" width="36.7109375" customWidth="1"/>
    <col min="3" max="3" width="14.28515625" customWidth="1"/>
    <col min="5" max="5" width="13.28515625" customWidth="1"/>
    <col min="6" max="6" width="11.85546875" customWidth="1"/>
  </cols>
  <sheetData>
    <row r="1" spans="1:19" s="2" customFormat="1">
      <c r="A1" s="3" t="s">
        <v>0</v>
      </c>
      <c r="H1" s="14"/>
      <c r="I1" s="14"/>
      <c r="J1" s="14"/>
      <c r="K1" s="14"/>
      <c r="L1" s="14"/>
      <c r="M1" s="14"/>
    </row>
    <row r="2" spans="1:19" s="4" customFormat="1" ht="4.1500000000000004" customHeight="1">
      <c r="H2" s="15"/>
      <c r="I2" s="15"/>
      <c r="J2" s="15"/>
      <c r="K2" s="15"/>
      <c r="L2" s="15"/>
      <c r="M2" s="15"/>
    </row>
    <row r="3" spans="1:19" s="5" customFormat="1" ht="15.75" thickBot="1">
      <c r="A3" s="280" t="str">
        <f>'Monitoria Anual 1'!A3</f>
        <v>PLANO DE AÇÃO NACIONAL PARA A CONSERVAÇÃO DOS CERVÍDEOS BRASILEIROS AMEAÇADOS DE EXTINÇÃO</v>
      </c>
      <c r="B3" s="280"/>
      <c r="C3" s="280"/>
      <c r="D3" s="280"/>
      <c r="E3" s="280"/>
      <c r="F3" s="280"/>
      <c r="G3" s="280"/>
      <c r="H3" s="280"/>
      <c r="I3" s="280"/>
      <c r="J3" s="280"/>
      <c r="K3" s="280"/>
      <c r="L3" s="280"/>
      <c r="M3" s="280"/>
      <c r="N3" s="280"/>
      <c r="O3" s="280"/>
      <c r="P3" s="280"/>
    </row>
    <row r="4" spans="1:19" s="1" customFormat="1" ht="15.75" thickTop="1">
      <c r="H4" s="16"/>
      <c r="I4" s="16"/>
      <c r="J4" s="16"/>
      <c r="K4" s="16"/>
      <c r="L4" s="16"/>
      <c r="M4" s="16"/>
    </row>
    <row r="5" spans="1:19" s="6" customFormat="1" ht="25.9" customHeight="1" thickBot="1">
      <c r="A5" s="7" t="s">
        <v>1</v>
      </c>
      <c r="B5" s="7"/>
      <c r="C5" s="243" t="str">
        <f>'Monitoria Anual 1'!D5</f>
        <v>Manter a viabilidade populacional (genética e demográfica) das espécies de cervídeos brasileiros ameaçados de extinção</v>
      </c>
      <c r="D5" s="12"/>
      <c r="E5" s="12"/>
      <c r="F5" s="12"/>
      <c r="G5" s="12"/>
      <c r="H5" s="12"/>
      <c r="I5" s="12"/>
      <c r="J5" s="12"/>
      <c r="K5" s="12"/>
      <c r="L5" s="12"/>
      <c r="M5" s="12"/>
      <c r="N5" s="12"/>
      <c r="O5" s="12"/>
      <c r="P5" s="13"/>
    </row>
    <row r="6" spans="1:19" s="1" customFormat="1" ht="15.75" thickTop="1">
      <c r="H6" s="16"/>
      <c r="I6" s="16"/>
      <c r="J6" s="16"/>
      <c r="K6" s="16"/>
      <c r="L6" s="16"/>
      <c r="M6" s="16"/>
    </row>
    <row r="7" spans="1:19" s="1" customFormat="1" ht="15.75" thickBot="1">
      <c r="A7" s="7" t="s">
        <v>2</v>
      </c>
      <c r="B7" s="7"/>
      <c r="C7" s="105" t="s">
        <v>583</v>
      </c>
      <c r="D7" s="9"/>
      <c r="E7" s="10"/>
      <c r="F7" s="10"/>
      <c r="G7" s="11"/>
      <c r="H7" s="16"/>
      <c r="I7" s="16"/>
      <c r="J7" s="16"/>
      <c r="K7" s="16"/>
      <c r="L7" s="16"/>
      <c r="M7" s="16"/>
    </row>
    <row r="8" spans="1:19" ht="15.75" thickTop="1"/>
    <row r="9" spans="1:19" ht="18.75">
      <c r="A9" s="46" t="s">
        <v>32</v>
      </c>
      <c r="B9" s="46"/>
      <c r="C9" s="46"/>
      <c r="D9" s="46"/>
      <c r="E9" s="46"/>
      <c r="F9" s="46"/>
      <c r="G9" s="46"/>
      <c r="H9" s="46"/>
      <c r="I9" s="46"/>
      <c r="J9" s="46"/>
      <c r="K9" s="46"/>
      <c r="L9" s="46"/>
      <c r="M9" s="46"/>
      <c r="N9" s="46"/>
      <c r="O9" s="46"/>
      <c r="P9" s="46"/>
      <c r="Q9" s="46"/>
      <c r="R9" s="46"/>
      <c r="S9" s="46"/>
    </row>
    <row r="11" spans="1:19">
      <c r="B11" s="26" t="s">
        <v>43</v>
      </c>
      <c r="C11" s="27"/>
      <c r="D11" s="27"/>
    </row>
    <row r="12" spans="1:19" ht="15.75" thickBot="1">
      <c r="E12" s="284" t="s">
        <v>73</v>
      </c>
      <c r="F12" s="285"/>
    </row>
    <row r="13" spans="1:19" ht="58.5" customHeight="1" thickTop="1" thickBot="1">
      <c r="B13" s="278" t="s">
        <v>34</v>
      </c>
      <c r="C13" s="279"/>
      <c r="D13" s="297"/>
      <c r="E13" s="282" t="s">
        <v>72</v>
      </c>
      <c r="F13" s="283"/>
    </row>
    <row r="14" spans="1:19" s="71" customFormat="1" ht="31.9" customHeight="1" thickTop="1" thickBot="1">
      <c r="B14" s="72" t="s">
        <v>40</v>
      </c>
      <c r="C14" s="74" t="s">
        <v>70</v>
      </c>
      <c r="D14" s="73" t="s">
        <v>41</v>
      </c>
      <c r="E14" s="74" t="s">
        <v>65</v>
      </c>
      <c r="F14" s="73" t="s">
        <v>41</v>
      </c>
    </row>
    <row r="15" spans="1:19" ht="16.5" thickTop="1">
      <c r="B15" s="47" t="s">
        <v>35</v>
      </c>
      <c r="C15" s="82"/>
      <c r="D15" s="83"/>
      <c r="E15" s="82">
        <f>COUNTA('Monitoria Anual 2'!N11:N61)</f>
        <v>8</v>
      </c>
      <c r="F15" s="83"/>
    </row>
    <row r="16" spans="1:19" ht="15.75">
      <c r="B16" s="34" t="s">
        <v>47</v>
      </c>
      <c r="C16" s="84">
        <f>COUNTA('Monitoria Anual 2'!I11:I61)</f>
        <v>0</v>
      </c>
      <c r="D16" s="85">
        <f>C16/C22</f>
        <v>0</v>
      </c>
      <c r="E16" s="84">
        <v>0</v>
      </c>
      <c r="F16" s="85">
        <f>E16/$E$22</f>
        <v>0</v>
      </c>
    </row>
    <row r="17" spans="2:9" ht="15.75">
      <c r="B17" s="28" t="s">
        <v>36</v>
      </c>
      <c r="C17" s="86">
        <f>COUNTA('Monitoria Anual 2'!J11:J61)</f>
        <v>36</v>
      </c>
      <c r="D17" s="87">
        <f>C17/C22</f>
        <v>0.75</v>
      </c>
      <c r="E17" s="86">
        <f>36-5</f>
        <v>31</v>
      </c>
      <c r="F17" s="85">
        <f t="shared" ref="F17:F21" si="0">E17/$E$22</f>
        <v>0.60784313725490191</v>
      </c>
    </row>
    <row r="18" spans="2:9" ht="15.75">
      <c r="B18" s="29" t="s">
        <v>37</v>
      </c>
      <c r="C18" s="86">
        <f>COUNTA('Monitoria Anual 2'!K11:K61)</f>
        <v>0</v>
      </c>
      <c r="D18" s="87">
        <f>C18/C22</f>
        <v>0</v>
      </c>
      <c r="E18" s="86">
        <v>0</v>
      </c>
      <c r="F18" s="85">
        <f t="shared" si="0"/>
        <v>0</v>
      </c>
    </row>
    <row r="19" spans="2:9" ht="15.75">
      <c r="B19" s="30" t="s">
        <v>38</v>
      </c>
      <c r="C19" s="86">
        <f>COUNTA('Monitoria Anual 2'!L11:L61)</f>
        <v>0</v>
      </c>
      <c r="D19" s="87">
        <f>C19/C22</f>
        <v>0</v>
      </c>
      <c r="E19" s="86">
        <v>0</v>
      </c>
      <c r="F19" s="85">
        <f t="shared" si="0"/>
        <v>0</v>
      </c>
    </row>
    <row r="20" spans="2:9" ht="16.5" thickBot="1">
      <c r="B20" s="31" t="s">
        <v>39</v>
      </c>
      <c r="C20" s="86">
        <f>COUNTA('Monitoria Anual 2'!M11:M61)</f>
        <v>12</v>
      </c>
      <c r="D20" s="87">
        <f>C20/C22</f>
        <v>0.25</v>
      </c>
      <c r="E20" s="86">
        <f>12-3</f>
        <v>9</v>
      </c>
      <c r="F20" s="85">
        <f t="shared" si="0"/>
        <v>0.17647058823529413</v>
      </c>
    </row>
    <row r="21" spans="2:9" ht="17.25" thickTop="1" thickBot="1">
      <c r="B21" s="79" t="s">
        <v>56</v>
      </c>
      <c r="C21" s="86"/>
      <c r="D21" s="87"/>
      <c r="E21" s="86">
        <f>'Monitoria Anual 2'!B67</f>
        <v>11</v>
      </c>
      <c r="F21" s="85">
        <f t="shared" si="0"/>
        <v>0.21568627450980393</v>
      </c>
    </row>
    <row r="22" spans="2:9" ht="16.5" thickTop="1" thickBot="1">
      <c r="B22" s="89" t="s">
        <v>42</v>
      </c>
      <c r="C22" s="90">
        <f>C16+C17+C18+C19+C20</f>
        <v>48</v>
      </c>
      <c r="D22" s="91">
        <f>SUM(D15:D21)</f>
        <v>1</v>
      </c>
      <c r="E22" s="90">
        <f>SUM(E16:E21)</f>
        <v>51</v>
      </c>
      <c r="F22" s="88">
        <f>SUM(F16:F21)</f>
        <v>1</v>
      </c>
    </row>
    <row r="23" spans="2:9" ht="16.5" thickTop="1" thickBot="1">
      <c r="B23" s="281" t="s">
        <v>681</v>
      </c>
      <c r="C23" s="281"/>
      <c r="D23" s="281"/>
      <c r="E23" s="94">
        <f>COUNTIF('Monitoria Anual 2'!N11:N61,'Monitoria Anual 2'!AF7)</f>
        <v>2</v>
      </c>
      <c r="F23" s="92"/>
    </row>
    <row r="24" spans="2:9" ht="16.5" thickTop="1" thickBot="1">
      <c r="B24" s="281" t="s">
        <v>682</v>
      </c>
      <c r="C24" s="281"/>
      <c r="D24" s="281"/>
      <c r="E24" s="94">
        <f>COUNTIF('Monitoria Anual 2'!N11:N61,'Monitoria Anual 2'!AF8)</f>
        <v>6</v>
      </c>
      <c r="F24" s="93"/>
    </row>
    <row r="25" spans="2:9" ht="15.75" thickTop="1"/>
    <row r="26" spans="2:9">
      <c r="B26" s="26" t="s">
        <v>44</v>
      </c>
      <c r="C26" s="27"/>
      <c r="D26" s="27"/>
    </row>
    <row r="27" spans="2:9" ht="3" customHeight="1"/>
    <row r="28" spans="2:9" ht="36" customHeight="1">
      <c r="B28" s="45" t="s">
        <v>33</v>
      </c>
      <c r="C28" s="33">
        <f>COUNTA('Monitoria Anual 2'!A11:A61)</f>
        <v>4</v>
      </c>
    </row>
    <row r="29" spans="2:9" ht="6.6" customHeight="1" thickBot="1"/>
    <row r="30" spans="2:9" ht="16.5" thickTop="1" thickBot="1">
      <c r="B30" s="32" t="s">
        <v>45</v>
      </c>
      <c r="C30" s="77" t="s">
        <v>46</v>
      </c>
      <c r="D30" s="35"/>
      <c r="E30" s="36"/>
      <c r="F30" s="37"/>
      <c r="G30" s="38"/>
      <c r="H30" s="39"/>
      <c r="I30" s="40"/>
    </row>
    <row r="31" spans="2:9" ht="15.75" thickTop="1">
      <c r="B31" s="41" t="s">
        <v>48</v>
      </c>
      <c r="C31" s="43">
        <f>COUNTA('Monitoria Anual 2'!B11:B17)</f>
        <v>6</v>
      </c>
      <c r="D31" s="244">
        <f>COUNTA('Monitoria Anual 2'!N11:N17)</f>
        <v>1</v>
      </c>
      <c r="E31" s="244">
        <f>COUNTA('Monitoria Anual 2'!I11:I17)</f>
        <v>0</v>
      </c>
      <c r="F31" s="244">
        <f>COUNTA('Monitoria Anual 2'!J11:J17)</f>
        <v>2</v>
      </c>
      <c r="G31" s="244">
        <f>COUNTA('Monitoria Anual 2'!K11:K17)</f>
        <v>0</v>
      </c>
      <c r="H31" s="244">
        <f>COUNTA('Monitoria Anual 2'!L11:L17)</f>
        <v>0</v>
      </c>
      <c r="I31" s="246">
        <f>COUNTA('Monitoria Anual 2'!M11:M17)</f>
        <v>4</v>
      </c>
    </row>
    <row r="32" spans="2:9">
      <c r="B32" s="42" t="s">
        <v>49</v>
      </c>
      <c r="C32" s="44">
        <f>COUNTA('Monitoria Anual 2'!B18:B32)</f>
        <v>15</v>
      </c>
      <c r="D32" s="246">
        <f>COUNTA('Monitoria Anual 2'!N18:N32)</f>
        <v>5</v>
      </c>
      <c r="E32" s="246">
        <f>COUNTA('Monitoria Anual 2'!I18:I32)</f>
        <v>0</v>
      </c>
      <c r="F32" s="246">
        <f>COUNTA('Monitoria Anual 2'!J18:J32)</f>
        <v>14</v>
      </c>
      <c r="G32" s="246">
        <f>COUNTA('Monitoria Anual 2'!K18:K32)</f>
        <v>0</v>
      </c>
      <c r="H32" s="246">
        <f>COUNTA('Monitoria Anual 2'!L18:L32)</f>
        <v>0</v>
      </c>
      <c r="I32" s="246">
        <f>COUNTA('Monitoria Anual 2'!M18:M32)</f>
        <v>1</v>
      </c>
    </row>
    <row r="33" spans="2:9">
      <c r="B33" s="42" t="s">
        <v>50</v>
      </c>
      <c r="C33" s="44">
        <f>COUNTA('Monitoria Anual 2'!B33:B56)</f>
        <v>22</v>
      </c>
      <c r="D33" s="246">
        <f>COUNTA('Monitoria Anual 2'!N33:N56)</f>
        <v>1</v>
      </c>
      <c r="E33" s="246">
        <f>COUNTA('Monitoria Anual 2'!I33:I56)</f>
        <v>0</v>
      </c>
      <c r="F33" s="246">
        <f>COUNTA('Monitoria Anual 2'!J33:J56)</f>
        <v>15</v>
      </c>
      <c r="G33" s="246">
        <f>COUNTA('Monitoria Anual 2'!K33:K56)</f>
        <v>0</v>
      </c>
      <c r="H33" s="246">
        <f>COUNTA('Monitoria Anual 2'!L33:L56)</f>
        <v>0</v>
      </c>
      <c r="I33" s="246">
        <f>COUNTA('Monitoria Anual 2'!M33:M56)</f>
        <v>7</v>
      </c>
    </row>
    <row r="34" spans="2:9" ht="15.75" thickBot="1">
      <c r="B34" s="245" t="s">
        <v>51</v>
      </c>
      <c r="C34" s="247">
        <f>COUNTA('Monitoria Anual 2'!B57:B61)</f>
        <v>5</v>
      </c>
      <c r="D34" s="247">
        <f>COUNTA('Monitoria Anual 2'!N57:N61)</f>
        <v>1</v>
      </c>
      <c r="E34" s="247">
        <f>COUNTA('Monitoria Anual 2'!I57:I61)</f>
        <v>0</v>
      </c>
      <c r="F34" s="247">
        <f>COUNTA('Monitoria Anual 2'!J57:J61)</f>
        <v>5</v>
      </c>
      <c r="G34" s="247">
        <f>COUNTA('Monitoria Anual 2'!K57:K61)</f>
        <v>0</v>
      </c>
      <c r="H34" s="247">
        <f>COUNTA('Monitoria Anual 2'!L57:L61)</f>
        <v>0</v>
      </c>
      <c r="I34" s="247">
        <f>COUNTA('Monitoria Anual 2'!M57:M61)</f>
        <v>0</v>
      </c>
    </row>
    <row r="35" spans="2:9" ht="15.75" thickTop="1"/>
  </sheetData>
  <sheetProtection password="F03E" sheet="1" objects="1" scenarios="1"/>
  <mergeCells count="6">
    <mergeCell ref="A3:P3"/>
    <mergeCell ref="B13:D13"/>
    <mergeCell ref="B23:D23"/>
    <mergeCell ref="B24:D24"/>
    <mergeCell ref="E12:F12"/>
    <mergeCell ref="E13:F13"/>
  </mergeCells>
  <conditionalFormatting sqref="D31:I34">
    <cfRule type="cellIs" dxfId="0" priority="10" stopIfTrue="1" operator="equal">
      <formula>0</formula>
    </cfRule>
  </conditionalFormatting>
  <pageMargins left="0.511811024" right="0.511811024" top="0.78740157499999996" bottom="0.78740157499999996" header="0.31496062000000002" footer="0.31496062000000002"/>
  <pageSetup scale="95" orientation="portrait" r:id="rId1"/>
  <colBreaks count="1" manualBreakCount="1">
    <brk id="9" max="1048575" man="1"/>
  </colBreaks>
  <drawing r:id="rId2"/>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6</vt:i4>
      </vt:variant>
      <vt:variant>
        <vt:lpstr>Intervalos nomeados</vt:lpstr>
      </vt:variant>
      <vt:variant>
        <vt:i4>5</vt:i4>
      </vt:variant>
    </vt:vector>
  </HeadingPairs>
  <TitlesOfParts>
    <vt:vector size="11" baseType="lpstr">
      <vt:lpstr>SUMÁRIO</vt:lpstr>
      <vt:lpstr>TUTORIAL</vt:lpstr>
      <vt:lpstr>Monitoria Anual 1</vt:lpstr>
      <vt:lpstr>Painel de Gestão - 1</vt:lpstr>
      <vt:lpstr>Monitoria Anual 2</vt:lpstr>
      <vt:lpstr>Painel de Gestão - 2</vt:lpstr>
      <vt:lpstr>TUTORIAL!_Toc331412130</vt:lpstr>
      <vt:lpstr>TUTORIAL!_Toc331412131</vt:lpstr>
      <vt:lpstr>TUTORIAL!_Toc331412132</vt:lpstr>
      <vt:lpstr>TUTORIAL!_Toc331412133</vt:lpstr>
      <vt:lpstr>TUTORIAL!_Toc331412162</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Renata Navega</dc:creator>
  <cp:lastModifiedBy>05260677137</cp:lastModifiedBy>
  <dcterms:created xsi:type="dcterms:W3CDTF">2012-07-30T00:05:19Z</dcterms:created>
  <dcterms:modified xsi:type="dcterms:W3CDTF">2016-07-13T19:44:24Z</dcterms:modified>
</cp:coreProperties>
</file>