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Backup Cintia 29JAN2024\CLG\COPAN\Trabalho remoto\Site PANs\CERPAN\Produtos_Divulgaveis_CERPAN___Planilha_de_produtos_e_Pastas_Acoes_1.1_a_4.1\Ação 01.5 - Reuber Brandão\"/>
    </mc:Choice>
  </mc:AlternateContent>
  <xr:revisionPtr revIDLastSave="0" documentId="13_ncr:1_{AC277E5F-0F0B-49DC-94BE-F8105717B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 RPPN RPC" sheetId="5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5" l="1"/>
  <c r="AB15" i="5"/>
  <c r="M39" i="5"/>
  <c r="I45" i="5" l="1"/>
  <c r="I51" i="5" l="1"/>
  <c r="M51" i="5"/>
  <c r="AA11" i="5" l="1"/>
  <c r="AB7" i="5" s="1"/>
  <c r="F31" i="5"/>
  <c r="M15" i="5"/>
  <c r="I15" i="5"/>
  <c r="M3" i="5"/>
  <c r="K3" i="5"/>
  <c r="J3" i="5"/>
  <c r="I3" i="5"/>
  <c r="AB8" i="5" l="1"/>
  <c r="AB5" i="5"/>
  <c r="AB6" i="5"/>
  <c r="AB2" i="5"/>
  <c r="AB4" i="5"/>
  <c r="AB3" i="5"/>
  <c r="C29" i="5"/>
  <c r="F29" i="5"/>
  <c r="G29" i="5"/>
  <c r="H29" i="5"/>
  <c r="I29" i="5"/>
  <c r="J29" i="5"/>
  <c r="K29" i="5"/>
  <c r="L29" i="5"/>
  <c r="C30" i="5"/>
  <c r="F30" i="5"/>
  <c r="G30" i="5"/>
  <c r="H30" i="5"/>
  <c r="I30" i="5"/>
  <c r="J30" i="5"/>
  <c r="K30" i="5"/>
  <c r="L30" i="5"/>
  <c r="I39" i="5" l="1"/>
  <c r="AB11" i="5"/>
  <c r="L15" i="5"/>
  <c r="K15" i="5"/>
  <c r="J15" i="5"/>
  <c r="I6" i="5" l="1"/>
  <c r="J6" i="5"/>
  <c r="K6" i="5"/>
  <c r="M6" i="5"/>
  <c r="I9" i="5"/>
  <c r="J9" i="5"/>
  <c r="K9" i="5"/>
  <c r="L9" i="5"/>
  <c r="M9" i="5"/>
  <c r="I18" i="5"/>
  <c r="J18" i="5"/>
  <c r="K18" i="5"/>
  <c r="L18" i="5"/>
  <c r="M18" i="5"/>
  <c r="M53" i="5" l="1"/>
  <c r="I53" i="5"/>
</calcChain>
</file>

<file path=xl/sharedStrings.xml><?xml version="1.0" encoding="utf-8"?>
<sst xmlns="http://schemas.openxmlformats.org/spreadsheetml/2006/main" count="312" uniqueCount="149">
  <si>
    <t>Nº</t>
  </si>
  <si>
    <t>Nome do Proprietário</t>
  </si>
  <si>
    <t>Nome da RPPN</t>
  </si>
  <si>
    <t>Cidade</t>
  </si>
  <si>
    <t>Estado</t>
  </si>
  <si>
    <t>Área</t>
  </si>
  <si>
    <t>Fase 1</t>
  </si>
  <si>
    <t>Fase 2</t>
  </si>
  <si>
    <t>Fase 3</t>
  </si>
  <si>
    <t>Criada</t>
  </si>
  <si>
    <t>Protocolo</t>
  </si>
  <si>
    <t>Responsável</t>
  </si>
  <si>
    <t>Raimundo Primo Macedo</t>
  </si>
  <si>
    <t>RPPN Limoeiro</t>
  </si>
  <si>
    <t>Feira da Mata</t>
  </si>
  <si>
    <t>BA</t>
  </si>
  <si>
    <t>Estadual</t>
  </si>
  <si>
    <t>CRIADA PORTARIA 14 BA SEMA</t>
  </si>
  <si>
    <t xml:space="preserve">TOTAL DE RPPN </t>
  </si>
  <si>
    <t>MS</t>
  </si>
  <si>
    <t>TO</t>
  </si>
  <si>
    <t>Maria Otilia Zardo</t>
  </si>
  <si>
    <t>RPPN Arival Antônio Zardo</t>
  </si>
  <si>
    <t>Chapadão do Sul</t>
  </si>
  <si>
    <t>Federal</t>
  </si>
  <si>
    <t>CRIADA PORTARIA 540</t>
  </si>
  <si>
    <t>MG</t>
  </si>
  <si>
    <t>TOTAL DE RPPN FEDERAL</t>
  </si>
  <si>
    <t>GO</t>
  </si>
  <si>
    <t>SP</t>
  </si>
  <si>
    <t>Joanizia Alves de Goveia Justino</t>
  </si>
  <si>
    <t>RPPN Morro do Segredo</t>
  </si>
  <si>
    <t>Lajeado</t>
  </si>
  <si>
    <t>CRIADA PORTARIA 604</t>
  </si>
  <si>
    <t>MA</t>
  </si>
  <si>
    <t>PI</t>
  </si>
  <si>
    <t>MT</t>
  </si>
  <si>
    <t>José Raimundo Silva Cerqueira</t>
  </si>
  <si>
    <t>RPPN Jaguatirica</t>
  </si>
  <si>
    <t>Montezuma</t>
  </si>
  <si>
    <t>CRIADA PORTARIA 473</t>
  </si>
  <si>
    <t>HECTARES</t>
  </si>
  <si>
    <t>Mitra Arquidiocese de Belo Horizonte</t>
  </si>
  <si>
    <t>RPPN Serra da Piedade</t>
  </si>
  <si>
    <t>Caeté</t>
  </si>
  <si>
    <t>CRIADA PORTARIA 31 MG IEF</t>
  </si>
  <si>
    <t>CIANSP (Congregação das Irmãs Auxiliadoras de Nossa Senhora da Piedade)</t>
  </si>
  <si>
    <t>RPPN Monsenhor Domingos Evangelista</t>
  </si>
  <si>
    <t>CRIADA PORTARIA 32 MG IEF</t>
  </si>
  <si>
    <t>Associação Escola da Unidade</t>
  </si>
  <si>
    <t>RPPN Terra do Sol</t>
  </si>
  <si>
    <t>Serro</t>
  </si>
  <si>
    <t>CRIADA PORTARIA 36 MG IEF</t>
  </si>
  <si>
    <t>FEDERAL</t>
  </si>
  <si>
    <t>ESTADUAL</t>
  </si>
  <si>
    <t>Maria Vargas de Fátima Pollastrini Vargas (Representante legal)</t>
  </si>
  <si>
    <t>RPPN Fazenda Chapadões</t>
  </si>
  <si>
    <t>Alto Parnaíba</t>
  </si>
  <si>
    <t>CRIADA PORTARIA 713</t>
  </si>
  <si>
    <t>RPPN</t>
  </si>
  <si>
    <t>Instituto Bioregional do Cerrado - IBC (Chyslia Fernanda de Santana)</t>
  </si>
  <si>
    <t>Biorregional</t>
  </si>
  <si>
    <t>Alto Paraíso de Goiás</t>
  </si>
  <si>
    <t>CRIADA PORTARIA 307</t>
  </si>
  <si>
    <t>Mulheres</t>
  </si>
  <si>
    <t>Murundu</t>
  </si>
  <si>
    <t>CRIADA PORTARIA 716</t>
  </si>
  <si>
    <t>Homens</t>
  </si>
  <si>
    <t>Marcia Ahreuds Braga</t>
  </si>
  <si>
    <t>Campos Úmidos Vochysias</t>
  </si>
  <si>
    <t>CRIADA PORTARIA 558</t>
  </si>
  <si>
    <t>Outros</t>
  </si>
  <si>
    <t>Fabio Padula de Souza</t>
  </si>
  <si>
    <t>Bacupari</t>
  </si>
  <si>
    <t>Cavalcante</t>
  </si>
  <si>
    <t>CRIADA PORTARIA 234</t>
  </si>
  <si>
    <t>Anna Izabel Costa Barbosa</t>
  </si>
  <si>
    <t>Rio Almas</t>
  </si>
  <si>
    <t>CRIADA PORTARIA 676</t>
  </si>
  <si>
    <t>Jasmim Gehlen Madueño e Mel Gehlen Madueño</t>
  </si>
  <si>
    <t>Pau Terra II</t>
  </si>
  <si>
    <t>Pirenópolis</t>
  </si>
  <si>
    <t>CRIADA PORTARIA 366</t>
  </si>
  <si>
    <t>Hartmut Alfred Oster e Regina Sylvia Pugliero</t>
  </si>
  <si>
    <t>Terra de Maria</t>
  </si>
  <si>
    <t>Pirenópólis</t>
  </si>
  <si>
    <t>CRIADA PORTARIA 333</t>
  </si>
  <si>
    <r>
      <t>Giorgia Penna Caravella (</t>
    </r>
    <r>
      <rPr>
        <b/>
        <sz val="8"/>
        <color rgb="FFFF0000"/>
        <rFont val="Ubuntu"/>
      </rPr>
      <t>Maria do Céu</t>
    </r>
    <r>
      <rPr>
        <b/>
        <sz val="8"/>
        <rFont val="Ubuntu"/>
      </rPr>
      <t>)</t>
    </r>
  </si>
  <si>
    <t>Simplicidade</t>
  </si>
  <si>
    <t>CRIADA PORTARIA 434</t>
  </si>
  <si>
    <t>Milton Seligman e Maria da Graça Benaduce  Seligman</t>
  </si>
  <si>
    <t>CRIADA PORTARIA 759</t>
  </si>
  <si>
    <t>Bismarque Villa Real</t>
  </si>
  <si>
    <t>CRIADA PORTARIA 783</t>
  </si>
  <si>
    <t>Dalva Aparecida de mendonça Fajardo</t>
  </si>
  <si>
    <t>Brasilia</t>
  </si>
  <si>
    <t>DF</t>
  </si>
  <si>
    <t>CRIADA PORTARIA 215</t>
  </si>
  <si>
    <t>Flavia Canteiro ( Marildete Ferreira Freitas e Regina Elizabeth de Freitas Balduino</t>
  </si>
  <si>
    <t>Ava Canoeiro</t>
  </si>
  <si>
    <t>CRIADA PORTARIA 241</t>
  </si>
  <si>
    <t>Isabella Magalhães Rovo Dias</t>
  </si>
  <si>
    <t>Vale das Copaíbas</t>
  </si>
  <si>
    <t>CRIADA PORTARIA 48 28/01/2022</t>
  </si>
  <si>
    <t>Frederico Rosalino da Silva (Filho Representante)</t>
  </si>
  <si>
    <t>Reserva Flor das Águas</t>
  </si>
  <si>
    <t>CRIADA PORTARIA 978</t>
  </si>
  <si>
    <t>Ricardo Bezerra Duque</t>
  </si>
  <si>
    <t>Sol e Luz</t>
  </si>
  <si>
    <t>CRIADA PORTARIA 158 14/03/2022</t>
  </si>
  <si>
    <t>Carlos e Hélio Rezende</t>
  </si>
  <si>
    <t>Bem Viver</t>
  </si>
  <si>
    <t>CRIADA PORTARIA 614 19/07/2022</t>
  </si>
  <si>
    <t>Valéria Bastos</t>
  </si>
  <si>
    <t>Recanto do Arco Iris</t>
  </si>
  <si>
    <t>CRIADA PORTARIA 1087</t>
  </si>
  <si>
    <t>Susana de Mouea e outros</t>
  </si>
  <si>
    <t>Acauâ</t>
  </si>
  <si>
    <t>CRIADA PORTARIA 1088</t>
  </si>
  <si>
    <t>Uta Sibille Bodewing</t>
  </si>
  <si>
    <t>RPPN Renascer</t>
  </si>
  <si>
    <t>Alto Paraíso de Goías</t>
  </si>
  <si>
    <t>CRIADA PORTARIA 300/2021 SEMA</t>
  </si>
  <si>
    <t>Dolores Edecia Wandscheer</t>
  </si>
  <si>
    <t>RPPN Canto do OXUM = RPPN Aguas de manhana</t>
  </si>
  <si>
    <t>CRIADA PORTARIA 301/2021 SEMA</t>
  </si>
  <si>
    <t>Cid Medeiros Cavalcanti de Queiroz</t>
  </si>
  <si>
    <t>Parque do Mingau</t>
  </si>
  <si>
    <t>São João D'Áliança</t>
  </si>
  <si>
    <t>CRIADA PORTARIA 284/2022 SEMA</t>
  </si>
  <si>
    <t>Sybele Medeiros Cavalcanti Queiroz</t>
  </si>
  <si>
    <t>Parque do Barandão</t>
  </si>
  <si>
    <t>CRIADA PORTARIA 275/2022 SEMA</t>
  </si>
  <si>
    <t>Marcos Lorenço Grieco</t>
  </si>
  <si>
    <t>Reserva São Lourenço</t>
  </si>
  <si>
    <t>Avaré</t>
  </si>
  <si>
    <t>Resolução SIMA 004</t>
  </si>
  <si>
    <t>Carlos de Moraes Barros Neto</t>
  </si>
  <si>
    <t>Reserva Maria Helena I</t>
  </si>
  <si>
    <t>Cerqueira César</t>
  </si>
  <si>
    <t>Resolução SIMA 003</t>
  </si>
  <si>
    <t>Florindo Jose Moreira Fonseca</t>
  </si>
  <si>
    <t xml:space="preserve">Trilhas do Cerrado </t>
  </si>
  <si>
    <t>Monte Alto</t>
  </si>
  <si>
    <t>Resolução SIMA 052</t>
  </si>
  <si>
    <t>Marcia Maria Mancoso Baptista</t>
  </si>
  <si>
    <t>Recanto  Olho D'Agua</t>
  </si>
  <si>
    <t>Botucatu</t>
  </si>
  <si>
    <t>Resolução SIMA 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</si>
</sst>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8"/>
      <name val="Ubuntu"/>
    </font>
    <font>
      <sz val="8"/>
      <name val="Ubuntu"/>
    </font>
    <font>
      <sz val="8"/>
      <color theme="1"/>
      <name val="Ubuntu"/>
    </font>
    <font>
      <sz val="8"/>
      <color theme="1"/>
      <name val="Arial"/>
      <family val="2"/>
    </font>
    <font>
      <b/>
      <sz val="8"/>
      <color theme="1"/>
      <name val="Ubunt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Ubuntu"/>
      <family val="2"/>
    </font>
    <font>
      <sz val="8"/>
      <name val="Ubuntu"/>
      <family val="2"/>
    </font>
    <font>
      <b/>
      <sz val="8"/>
      <color rgb="FFFF0000"/>
      <name val="Ubuntu"/>
    </font>
    <font>
      <b/>
      <sz val="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1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2" borderId="0" xfId="0" applyFill="1"/>
    <xf numFmtId="0" fontId="2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64" fontId="1" fillId="7" borderId="6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9" fillId="11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0" borderId="0" xfId="0" applyFont="1"/>
    <xf numFmtId="0" fontId="7" fillId="2" borderId="0" xfId="0" applyFont="1" applyFill="1" applyAlignment="1">
      <alignment vertical="center" wrapText="1"/>
    </xf>
    <xf numFmtId="0" fontId="1" fillId="7" borderId="6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4" fontId="0" fillId="0" borderId="1" xfId="0" applyNumberFormat="1" applyBorder="1"/>
    <xf numFmtId="0" fontId="12" fillId="0" borderId="1" xfId="0" applyFont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/>
    </xf>
    <xf numFmtId="43" fontId="0" fillId="0" borderId="1" xfId="1" applyFont="1" applyBorder="1"/>
    <xf numFmtId="0" fontId="12" fillId="0" borderId="0" xfId="0" applyFont="1" applyAlignment="1">
      <alignment horizontal="left" vertical="top"/>
    </xf>
    <xf numFmtId="4" fontId="0" fillId="0" borderId="0" xfId="0" applyNumberFormat="1"/>
    <xf numFmtId="9" fontId="0" fillId="0" borderId="1" xfId="2" applyFont="1" applyBorder="1"/>
    <xf numFmtId="0" fontId="14" fillId="0" borderId="1" xfId="0" applyFont="1" applyBorder="1" applyAlignment="1">
      <alignment horizontal="left" vertical="top"/>
    </xf>
    <xf numFmtId="43" fontId="7" fillId="0" borderId="1" xfId="0" applyNumberFormat="1" applyFont="1" applyBorder="1"/>
    <xf numFmtId="9" fontId="7" fillId="0" borderId="1" xfId="0" applyNumberFormat="1" applyFont="1" applyBorder="1"/>
    <xf numFmtId="0" fontId="7" fillId="0" borderId="5" xfId="0" applyFont="1" applyBorder="1"/>
    <xf numFmtId="0" fontId="7" fillId="0" borderId="6" xfId="0" applyFont="1" applyBorder="1"/>
    <xf numFmtId="9" fontId="7" fillId="0" borderId="7" xfId="0" applyNumberFormat="1" applyFont="1" applyBorder="1"/>
    <xf numFmtId="0" fontId="7" fillId="0" borderId="8" xfId="0" applyFont="1" applyBorder="1"/>
    <xf numFmtId="0" fontId="7" fillId="0" borderId="1" xfId="0" applyFont="1" applyBorder="1"/>
    <xf numFmtId="9" fontId="7" fillId="0" borderId="9" xfId="0" applyNumberFormat="1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2" fillId="2" borderId="3" xfId="0" applyFont="1" applyFill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'Resumo RPPN RPC'!$Z$2:$Z$10</c:f>
              <c:strCache>
                <c:ptCount val="9"/>
                <c:pt idx="0">
                  <c:v>BA</c:v>
                </c:pt>
                <c:pt idx="1">
                  <c:v>MS</c:v>
                </c:pt>
                <c:pt idx="2">
                  <c:v>TO</c:v>
                </c:pt>
                <c:pt idx="3">
                  <c:v>MG</c:v>
                </c:pt>
                <c:pt idx="4">
                  <c:v>GO</c:v>
                </c:pt>
                <c:pt idx="5">
                  <c:v>SP</c:v>
                </c:pt>
                <c:pt idx="6">
                  <c:v>MA</c:v>
                </c:pt>
                <c:pt idx="7">
                  <c:v>PI</c:v>
                </c:pt>
                <c:pt idx="8">
                  <c:v>MT</c:v>
                </c:pt>
              </c:strCache>
            </c:strRef>
          </c:cat>
          <c:val>
            <c:numRef>
              <c:f>'Resumo RPPN RPC'!$AA$2:$AA$10</c:f>
              <c:numCache>
                <c:formatCode>_(* #,##0.00_);_(* \(#,##0.00\);_(* "-"??_);_(@_)</c:formatCode>
                <c:ptCount val="9"/>
                <c:pt idx="0">
                  <c:v>47</c:v>
                </c:pt>
                <c:pt idx="1">
                  <c:v>211.7</c:v>
                </c:pt>
                <c:pt idx="2">
                  <c:v>32.4</c:v>
                </c:pt>
                <c:pt idx="3">
                  <c:v>331.9</c:v>
                </c:pt>
                <c:pt idx="4">
                  <c:v>2192.4155000000001</c:v>
                </c:pt>
                <c:pt idx="5">
                  <c:v>88.834199999999996</c:v>
                </c:pt>
                <c:pt idx="6" formatCode="#,##0.00">
                  <c:v>1747.5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5-46E6-967E-AC5F69D90658}"/>
            </c:ext>
          </c:extLst>
        </c:ser>
        <c:ser>
          <c:idx val="1"/>
          <c:order val="1"/>
          <c:cat>
            <c:strRef>
              <c:f>'Resumo RPPN RPC'!$Z$2:$Z$10</c:f>
              <c:strCache>
                <c:ptCount val="9"/>
                <c:pt idx="0">
                  <c:v>BA</c:v>
                </c:pt>
                <c:pt idx="1">
                  <c:v>MS</c:v>
                </c:pt>
                <c:pt idx="2">
                  <c:v>TO</c:v>
                </c:pt>
                <c:pt idx="3">
                  <c:v>MG</c:v>
                </c:pt>
                <c:pt idx="4">
                  <c:v>GO</c:v>
                </c:pt>
                <c:pt idx="5">
                  <c:v>SP</c:v>
                </c:pt>
                <c:pt idx="6">
                  <c:v>MA</c:v>
                </c:pt>
                <c:pt idx="7">
                  <c:v>PI</c:v>
                </c:pt>
                <c:pt idx="8">
                  <c:v>MT</c:v>
                </c:pt>
              </c:strCache>
            </c:strRef>
          </c:cat>
          <c:val>
            <c:numRef>
              <c:f>'Resumo RPPN RPC'!$AB$2:$AB$10</c:f>
              <c:numCache>
                <c:formatCode>0%</c:formatCode>
                <c:ptCount val="9"/>
                <c:pt idx="0">
                  <c:v>1.0103725056401894E-2</c:v>
                </c:pt>
                <c:pt idx="1">
                  <c:v>4.5509757328516615E-2</c:v>
                </c:pt>
                <c:pt idx="2">
                  <c:v>6.9651211027110934E-3</c:v>
                </c:pt>
                <c:pt idx="3">
                  <c:v>7.1349496728080608E-2</c:v>
                </c:pt>
                <c:pt idx="4">
                  <c:v>0.47130986002965719</c:v>
                </c:pt>
                <c:pt idx="5">
                  <c:v>1.9096943242668449E-2</c:v>
                </c:pt>
                <c:pt idx="6">
                  <c:v>0.37566509651196406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5-46E6-967E-AC5F69D9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'Resumo RPPN RPC'!$Z$15:$Z$16</c:f>
              <c:strCache>
                <c:ptCount val="2"/>
                <c:pt idx="0">
                  <c:v>FEDERAL</c:v>
                </c:pt>
                <c:pt idx="1">
                  <c:v>ESTADUAL</c:v>
                </c:pt>
              </c:strCache>
            </c:strRef>
          </c:cat>
          <c:val>
            <c:numRef>
              <c:f>'Resumo RPPN RPC'!$AA$15:$AA$16</c:f>
              <c:numCache>
                <c:formatCode>General</c:formatCode>
                <c:ptCount val="2"/>
                <c:pt idx="0">
                  <c:v>22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1-4856-9FD0-4919BAE4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27214</xdr:colOff>
      <xdr:row>2</xdr:row>
      <xdr:rowOff>9525</xdr:rowOff>
    </xdr:from>
    <xdr:to>
      <xdr:col>23</xdr:col>
      <xdr:colOff>204107</xdr:colOff>
      <xdr:row>11</xdr:row>
      <xdr:rowOff>58511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81644</xdr:colOff>
      <xdr:row>13</xdr:row>
      <xdr:rowOff>50345</xdr:rowOff>
    </xdr:from>
    <xdr:to>
      <xdr:col>23</xdr:col>
      <xdr:colOff>258537</xdr:colOff>
      <xdr:row>26</xdr:row>
      <xdr:rowOff>85724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PAMS%20BRPPN%20COORD/AppData/Roaming/Microsoft/Excel/2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PAMS%20BRPPN%20COORD/Desktop/-1,5&#176;/MICHAEL%20JACKSON%202022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RPPN RPC"/>
      <sheetName val="Plan1"/>
    </sheetNames>
    <sheetDataSet>
      <sheetData sheetId="0">
        <row r="83">
          <cell r="A83">
            <v>55</v>
          </cell>
          <cell r="B83" t="str">
            <v>Milton Seligman e Maria da Graça Benaduce Seligman</v>
          </cell>
          <cell r="C83" t="str">
            <v>Mimosa</v>
          </cell>
          <cell r="D83" t="str">
            <v>Pirenópolis</v>
          </cell>
          <cell r="E83" t="str">
            <v>GO</v>
          </cell>
          <cell r="F83">
            <v>2.02</v>
          </cell>
          <cell r="H83">
            <v>1</v>
          </cell>
          <cell r="I83">
            <v>0</v>
          </cell>
          <cell r="J83">
            <v>0</v>
          </cell>
        </row>
        <row r="84">
          <cell r="B84" t="str">
            <v>Bismarque Villa Real</v>
          </cell>
          <cell r="C84" t="str">
            <v>Lavrinhas</v>
          </cell>
          <cell r="D84" t="str">
            <v>Pirenópolis</v>
          </cell>
          <cell r="E84" t="str">
            <v>GO</v>
          </cell>
          <cell r="F84">
            <v>1.24</v>
          </cell>
          <cell r="H84">
            <v>1</v>
          </cell>
          <cell r="I84">
            <v>0</v>
          </cell>
          <cell r="J84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RPPN RPC"/>
      <sheetName val="Plan1"/>
      <sheetName val="Plan2"/>
    </sheetNames>
    <sheetDataSet>
      <sheetData sheetId="0">
        <row r="65">
          <cell r="C65" t="str">
            <v>Santuario Ecológico Mãe Terra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9"/>
  <sheetViews>
    <sheetView tabSelected="1" topLeftCell="G1" zoomScale="80" zoomScaleNormal="80" workbookViewId="0">
      <selection activeCell="AB11" sqref="AB11"/>
    </sheetView>
  </sheetViews>
  <sheetFormatPr defaultRowHeight="15" x14ac:dyDescent="0.25"/>
  <cols>
    <col min="1" max="1" width="3.28515625" hidden="1" customWidth="1"/>
    <col min="2" max="2" width="2.7109375" style="4" bestFit="1" customWidth="1"/>
    <col min="3" max="3" width="2.7109375" style="4" hidden="1" customWidth="1"/>
    <col min="4" max="4" width="2.7109375" style="4" customWidth="1"/>
    <col min="5" max="5" width="62.7109375" style="58" bestFit="1" customWidth="1"/>
    <col min="6" max="6" width="33.42578125" style="4" bestFit="1" customWidth="1"/>
    <col min="7" max="7" width="22.28515625" style="4" bestFit="1" customWidth="1"/>
    <col min="8" max="8" width="8" style="4" bestFit="1" customWidth="1"/>
    <col min="9" max="9" width="12.42578125" style="5" bestFit="1" customWidth="1"/>
    <col min="10" max="10" width="7.5703125" style="4" hidden="1" customWidth="1"/>
    <col min="11" max="11" width="9.5703125" style="4" hidden="1" customWidth="1"/>
    <col min="12" max="12" width="9" style="4" hidden="1" customWidth="1"/>
    <col min="13" max="13" width="7.42578125" style="4" bestFit="1" customWidth="1"/>
    <col min="14" max="14" width="11" style="46" bestFit="1" customWidth="1"/>
    <col min="15" max="15" width="35.7109375" style="4" bestFit="1" customWidth="1"/>
    <col min="18" max="18" width="10.85546875" bestFit="1" customWidth="1"/>
    <col min="23" max="23" width="10.7109375" bestFit="1" customWidth="1"/>
    <col min="26" max="26" width="12.140625" bestFit="1" customWidth="1"/>
    <col min="27" max="27" width="14.42578125" bestFit="1" customWidth="1"/>
  </cols>
  <sheetData>
    <row r="1" spans="1:28" x14ac:dyDescent="0.25">
      <c r="B1" s="26" t="s">
        <v>0</v>
      </c>
      <c r="C1" s="27"/>
      <c r="D1" s="27"/>
      <c r="E1" s="48" t="s">
        <v>1</v>
      </c>
      <c r="F1" s="27" t="s">
        <v>2</v>
      </c>
      <c r="G1" s="27" t="s">
        <v>3</v>
      </c>
      <c r="H1" s="27" t="s">
        <v>4</v>
      </c>
      <c r="I1" s="28" t="s">
        <v>5</v>
      </c>
      <c r="J1" s="27" t="s">
        <v>6</v>
      </c>
      <c r="K1" s="27" t="s">
        <v>7</v>
      </c>
      <c r="L1" s="27" t="s">
        <v>8</v>
      </c>
      <c r="M1" s="27" t="s">
        <v>9</v>
      </c>
      <c r="N1" s="27" t="s">
        <v>10</v>
      </c>
      <c r="O1" s="29" t="s">
        <v>11</v>
      </c>
    </row>
    <row r="2" spans="1:28" ht="23.25" x14ac:dyDescent="0.25">
      <c r="B2" s="1">
        <v>1</v>
      </c>
      <c r="C2" s="1">
        <v>2</v>
      </c>
      <c r="D2" s="1">
        <v>1</v>
      </c>
      <c r="E2" s="50" t="s">
        <v>12</v>
      </c>
      <c r="F2" s="2" t="s">
        <v>13</v>
      </c>
      <c r="G2" s="2" t="s">
        <v>14</v>
      </c>
      <c r="H2" s="2" t="s">
        <v>15</v>
      </c>
      <c r="I2" s="24">
        <v>47</v>
      </c>
      <c r="J2" s="7">
        <v>1</v>
      </c>
      <c r="K2" s="6">
        <v>1</v>
      </c>
      <c r="L2" s="14">
        <v>1</v>
      </c>
      <c r="M2" s="3">
        <v>1</v>
      </c>
      <c r="N2" s="44" t="s">
        <v>16</v>
      </c>
      <c r="O2" s="36" t="s">
        <v>17</v>
      </c>
      <c r="Z2" s="62" t="s">
        <v>15</v>
      </c>
      <c r="AA2" s="63">
        <v>47</v>
      </c>
      <c r="AB2" s="66">
        <f>AA2*100%/AA11</f>
        <v>1.0103725056401894E-2</v>
      </c>
    </row>
    <row r="3" spans="1:28" ht="23.25" x14ac:dyDescent="0.25">
      <c r="B3" s="83" t="s">
        <v>18</v>
      </c>
      <c r="C3" s="83"/>
      <c r="D3" s="83"/>
      <c r="E3" s="83"/>
      <c r="F3" s="83"/>
      <c r="G3" s="83"/>
      <c r="H3" s="83"/>
      <c r="I3" s="9">
        <f>SUM(I2:I2)</f>
        <v>47</v>
      </c>
      <c r="J3" s="12">
        <f>SUM(J2:J2)</f>
        <v>1</v>
      </c>
      <c r="K3" s="12">
        <f>SUM(K2:K2)</f>
        <v>1</v>
      </c>
      <c r="L3" s="12">
        <v>2</v>
      </c>
      <c r="M3" s="12">
        <f>SUM(M2:M2)</f>
        <v>1</v>
      </c>
      <c r="N3" s="10"/>
      <c r="O3" s="12"/>
      <c r="Z3" s="61" t="s">
        <v>19</v>
      </c>
      <c r="AA3" s="63">
        <v>211.7</v>
      </c>
      <c r="AB3" s="66">
        <f>AA3*100%/AA11</f>
        <v>4.5509757328516615E-2</v>
      </c>
    </row>
    <row r="4" spans="1:28" ht="23.25" x14ac:dyDescent="0.25">
      <c r="B4" s="12" t="s">
        <v>0</v>
      </c>
      <c r="C4" s="12"/>
      <c r="D4" s="12"/>
      <c r="E4" s="49" t="s">
        <v>1</v>
      </c>
      <c r="F4" s="12" t="s">
        <v>2</v>
      </c>
      <c r="G4" s="12" t="s">
        <v>3</v>
      </c>
      <c r="H4" s="12" t="s">
        <v>4</v>
      </c>
      <c r="I4" s="9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Z4" s="61" t="s">
        <v>20</v>
      </c>
      <c r="AA4" s="63">
        <v>32.4</v>
      </c>
      <c r="AB4" s="66">
        <f>AA4*100%/AA11</f>
        <v>6.9651211027110934E-3</v>
      </c>
    </row>
    <row r="5" spans="1:28" ht="23.25" x14ac:dyDescent="0.25">
      <c r="A5">
        <v>8</v>
      </c>
      <c r="B5" s="1">
        <v>1</v>
      </c>
      <c r="C5" s="1">
        <v>2</v>
      </c>
      <c r="D5" s="1">
        <v>2</v>
      </c>
      <c r="E5" s="50" t="s">
        <v>21</v>
      </c>
      <c r="F5" s="2" t="s">
        <v>22</v>
      </c>
      <c r="G5" s="2" t="s">
        <v>23</v>
      </c>
      <c r="H5" s="2" t="s">
        <v>19</v>
      </c>
      <c r="I5" s="24">
        <v>211.7</v>
      </c>
      <c r="J5" s="7">
        <v>1</v>
      </c>
      <c r="K5" s="6">
        <v>1</v>
      </c>
      <c r="L5" s="14">
        <v>1</v>
      </c>
      <c r="M5" s="3">
        <v>1</v>
      </c>
      <c r="N5" s="44" t="s">
        <v>24</v>
      </c>
      <c r="O5" s="36" t="s">
        <v>25</v>
      </c>
      <c r="Z5" s="61" t="s">
        <v>26</v>
      </c>
      <c r="AA5" s="63">
        <v>331.9</v>
      </c>
      <c r="AB5" s="66">
        <f>AA5*100%/AA11</f>
        <v>7.1349496728080608E-2</v>
      </c>
    </row>
    <row r="6" spans="1:28" ht="23.25" x14ac:dyDescent="0.25">
      <c r="B6" s="83" t="s">
        <v>27</v>
      </c>
      <c r="C6" s="83"/>
      <c r="D6" s="83"/>
      <c r="E6" s="83"/>
      <c r="F6" s="83"/>
      <c r="G6" s="83"/>
      <c r="H6" s="83"/>
      <c r="I6" s="9">
        <f>SUM(I5:I5)</f>
        <v>211.7</v>
      </c>
      <c r="J6" s="12">
        <f>SUM(J5:J5)</f>
        <v>1</v>
      </c>
      <c r="K6" s="12">
        <f>SUM(K5:K5)</f>
        <v>1</v>
      </c>
      <c r="L6" s="12">
        <v>2</v>
      </c>
      <c r="M6" s="12">
        <f>SUM(M5:M5)</f>
        <v>1</v>
      </c>
      <c r="N6" s="10"/>
      <c r="O6" s="12"/>
      <c r="Z6" s="61" t="s">
        <v>28</v>
      </c>
      <c r="AA6" s="63">
        <v>2192.4155000000001</v>
      </c>
      <c r="AB6" s="66">
        <f>AA6*100%/AA11</f>
        <v>0.47130986002965719</v>
      </c>
    </row>
    <row r="7" spans="1:28" ht="23.25" x14ac:dyDescent="0.25">
      <c r="B7" s="12" t="s">
        <v>0</v>
      </c>
      <c r="C7" s="12"/>
      <c r="D7" s="12"/>
      <c r="E7" s="49" t="s">
        <v>1</v>
      </c>
      <c r="F7" s="12" t="s">
        <v>2</v>
      </c>
      <c r="G7" s="12" t="s">
        <v>3</v>
      </c>
      <c r="H7" s="12" t="s">
        <v>4</v>
      </c>
      <c r="I7" s="9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Z7" s="61" t="s">
        <v>29</v>
      </c>
      <c r="AA7" s="63">
        <v>88.834199999999996</v>
      </c>
      <c r="AB7" s="66">
        <f>AA7*100%/AA11</f>
        <v>1.9096943242668449E-2</v>
      </c>
    </row>
    <row r="8" spans="1:28" ht="23.25" x14ac:dyDescent="0.25">
      <c r="A8">
        <v>15</v>
      </c>
      <c r="B8" s="1">
        <v>1</v>
      </c>
      <c r="C8" s="1">
        <v>1</v>
      </c>
      <c r="D8" s="1">
        <v>3</v>
      </c>
      <c r="E8" s="50" t="s">
        <v>30</v>
      </c>
      <c r="F8" s="2" t="s">
        <v>31</v>
      </c>
      <c r="G8" s="2" t="s">
        <v>32</v>
      </c>
      <c r="H8" s="2" t="s">
        <v>20</v>
      </c>
      <c r="I8" s="25">
        <v>32.4</v>
      </c>
      <c r="J8" s="8">
        <v>1</v>
      </c>
      <c r="K8" s="8">
        <v>1</v>
      </c>
      <c r="L8" s="8">
        <v>1</v>
      </c>
      <c r="M8" s="3">
        <v>1</v>
      </c>
      <c r="N8" s="44" t="s">
        <v>24</v>
      </c>
      <c r="O8" s="37" t="s">
        <v>33</v>
      </c>
      <c r="Z8" s="61" t="s">
        <v>34</v>
      </c>
      <c r="AA8" s="60">
        <v>1747.5</v>
      </c>
      <c r="AB8" s="66">
        <f>AA8*100%/AA11</f>
        <v>0.37566509651196406</v>
      </c>
    </row>
    <row r="9" spans="1:28" ht="23.25" x14ac:dyDescent="0.25">
      <c r="B9" s="83" t="s">
        <v>18</v>
      </c>
      <c r="C9" s="83"/>
      <c r="D9" s="83"/>
      <c r="E9" s="83"/>
      <c r="F9" s="83"/>
      <c r="G9" s="83"/>
      <c r="H9" s="83"/>
      <c r="I9" s="9">
        <f>SUM(I8:I8)</f>
        <v>32.4</v>
      </c>
      <c r="J9" s="12">
        <f>SUM(J8:J8)</f>
        <v>1</v>
      </c>
      <c r="K9" s="12">
        <f>SUM(K8:K8)</f>
        <v>1</v>
      </c>
      <c r="L9" s="12">
        <f>SUM(L8:L8)</f>
        <v>1</v>
      </c>
      <c r="M9" s="12">
        <f>SUM(M8:M8)</f>
        <v>1</v>
      </c>
      <c r="N9" s="10"/>
      <c r="O9" s="12"/>
      <c r="Z9" s="61" t="s">
        <v>35</v>
      </c>
      <c r="AA9" s="32">
        <v>0</v>
      </c>
      <c r="AB9" s="66">
        <v>0</v>
      </c>
    </row>
    <row r="10" spans="1:28" ht="23.25" x14ac:dyDescent="0.25">
      <c r="B10" s="12" t="s">
        <v>0</v>
      </c>
      <c r="C10" s="12"/>
      <c r="D10" s="12"/>
      <c r="E10" s="49" t="s">
        <v>1</v>
      </c>
      <c r="F10" s="12" t="s">
        <v>2</v>
      </c>
      <c r="G10" s="12" t="s">
        <v>3</v>
      </c>
      <c r="H10" s="12" t="s">
        <v>4</v>
      </c>
      <c r="I10" s="9" t="s">
        <v>5</v>
      </c>
      <c r="J10" s="12" t="s">
        <v>6</v>
      </c>
      <c r="K10" s="12" t="s">
        <v>7</v>
      </c>
      <c r="L10" s="12" t="s">
        <v>8</v>
      </c>
      <c r="M10" s="12" t="s">
        <v>9</v>
      </c>
      <c r="N10" s="12" t="s">
        <v>10</v>
      </c>
      <c r="O10" s="12" t="s">
        <v>11</v>
      </c>
      <c r="Z10" s="61" t="s">
        <v>36</v>
      </c>
      <c r="AA10" s="32">
        <v>0</v>
      </c>
      <c r="AB10" s="66">
        <v>0</v>
      </c>
    </row>
    <row r="11" spans="1:28" ht="15.75" x14ac:dyDescent="0.25">
      <c r="A11">
        <v>20</v>
      </c>
      <c r="B11" s="1">
        <v>1</v>
      </c>
      <c r="C11" s="1">
        <v>1</v>
      </c>
      <c r="D11" s="1">
        <v>4</v>
      </c>
      <c r="E11" s="51" t="s">
        <v>37</v>
      </c>
      <c r="F11" s="2" t="s">
        <v>38</v>
      </c>
      <c r="G11" s="2" t="s">
        <v>39</v>
      </c>
      <c r="H11" s="2" t="s">
        <v>26</v>
      </c>
      <c r="I11" s="25">
        <v>28.93</v>
      </c>
      <c r="J11" s="23">
        <v>1</v>
      </c>
      <c r="K11" s="23">
        <v>1</v>
      </c>
      <c r="L11" s="23">
        <v>1</v>
      </c>
      <c r="M11" s="23">
        <v>1</v>
      </c>
      <c r="N11" s="44" t="s">
        <v>24</v>
      </c>
      <c r="O11" s="38" t="s">
        <v>40</v>
      </c>
      <c r="Z11" s="67" t="s">
        <v>41</v>
      </c>
      <c r="AA11" s="68">
        <f>SUM(AA2:AA10)</f>
        <v>4651.7497000000003</v>
      </c>
      <c r="AB11" s="69">
        <f>SUM(AB2:AB10)</f>
        <v>1</v>
      </c>
    </row>
    <row r="12" spans="1:28" ht="23.25" x14ac:dyDescent="0.25">
      <c r="A12">
        <v>21</v>
      </c>
      <c r="B12" s="1">
        <v>2</v>
      </c>
      <c r="C12" s="1">
        <v>2</v>
      </c>
      <c r="D12" s="1">
        <v>5</v>
      </c>
      <c r="E12" s="52" t="s">
        <v>42</v>
      </c>
      <c r="F12" s="3" t="s">
        <v>43</v>
      </c>
      <c r="G12" s="3" t="s">
        <v>44</v>
      </c>
      <c r="H12" s="3" t="s">
        <v>26</v>
      </c>
      <c r="I12" s="25">
        <v>71.802300000000002</v>
      </c>
      <c r="J12" s="23">
        <v>1</v>
      </c>
      <c r="K12" s="23">
        <v>1</v>
      </c>
      <c r="L12" s="23">
        <v>1</v>
      </c>
      <c r="M12" s="23">
        <v>1</v>
      </c>
      <c r="N12" s="23" t="s">
        <v>16</v>
      </c>
      <c r="O12" s="38" t="s">
        <v>45</v>
      </c>
      <c r="Z12" s="64"/>
    </row>
    <row r="13" spans="1:28" ht="23.25" x14ac:dyDescent="0.25">
      <c r="A13">
        <v>22</v>
      </c>
      <c r="B13" s="1">
        <v>3</v>
      </c>
      <c r="C13" s="1">
        <v>3</v>
      </c>
      <c r="D13" s="1">
        <v>6</v>
      </c>
      <c r="E13" s="52" t="s">
        <v>46</v>
      </c>
      <c r="F13" s="3" t="s">
        <v>47</v>
      </c>
      <c r="G13" s="3" t="s">
        <v>44</v>
      </c>
      <c r="H13" s="3" t="s">
        <v>26</v>
      </c>
      <c r="I13" s="25">
        <v>58.999899999999997</v>
      </c>
      <c r="J13" s="23">
        <v>1</v>
      </c>
      <c r="K13" s="23">
        <v>1</v>
      </c>
      <c r="L13" s="23">
        <v>1</v>
      </c>
      <c r="M13" s="23">
        <v>1</v>
      </c>
      <c r="N13" s="23" t="s">
        <v>16</v>
      </c>
      <c r="O13" s="38" t="s">
        <v>48</v>
      </c>
      <c r="Z13" s="64"/>
      <c r="AB13" s="65"/>
    </row>
    <row r="14" spans="1:28" ht="24" thickBot="1" x14ac:dyDescent="0.3">
      <c r="B14" s="1">
        <v>4</v>
      </c>
      <c r="C14" s="1"/>
      <c r="D14" s="1">
        <v>7</v>
      </c>
      <c r="E14" s="52" t="s">
        <v>49</v>
      </c>
      <c r="F14" s="3" t="s">
        <v>50</v>
      </c>
      <c r="G14" s="3" t="s">
        <v>51</v>
      </c>
      <c r="H14" s="3" t="s">
        <v>26</v>
      </c>
      <c r="I14" s="25">
        <v>172.16970000000001</v>
      </c>
      <c r="J14" s="23"/>
      <c r="K14" s="23"/>
      <c r="L14" s="23"/>
      <c r="M14" s="23">
        <v>1</v>
      </c>
      <c r="N14" s="23" t="s">
        <v>16</v>
      </c>
      <c r="O14" s="38" t="s">
        <v>52</v>
      </c>
      <c r="Z14" s="64"/>
      <c r="AB14" s="65"/>
    </row>
    <row r="15" spans="1:28" x14ac:dyDescent="0.25">
      <c r="B15" s="83" t="s">
        <v>18</v>
      </c>
      <c r="C15" s="83"/>
      <c r="D15" s="83"/>
      <c r="E15" s="83"/>
      <c r="F15" s="83"/>
      <c r="G15" s="83"/>
      <c r="H15" s="83"/>
      <c r="I15" s="9">
        <f>SUM(I11:I14)</f>
        <v>331.90190000000001</v>
      </c>
      <c r="J15" s="12">
        <f>SUM(J11:J13)</f>
        <v>3</v>
      </c>
      <c r="K15" s="12">
        <f>SUM(K11:K13)</f>
        <v>3</v>
      </c>
      <c r="L15" s="12">
        <f>SUM(L11:L13)</f>
        <v>3</v>
      </c>
      <c r="M15" s="12">
        <f>SUM(M11:M14)</f>
        <v>4</v>
      </c>
      <c r="N15" s="10"/>
      <c r="O15" s="12"/>
      <c r="Z15" s="70" t="s">
        <v>53</v>
      </c>
      <c r="AA15" s="71">
        <v>22</v>
      </c>
      <c r="AB15" s="72">
        <f>AA15*100%/34</f>
        <v>0.6470588235294118</v>
      </c>
    </row>
    <row r="16" spans="1:28" x14ac:dyDescent="0.25">
      <c r="B16" s="12" t="s">
        <v>0</v>
      </c>
      <c r="C16" s="12"/>
      <c r="D16" s="12"/>
      <c r="E16" s="49" t="s">
        <v>1</v>
      </c>
      <c r="F16" s="12" t="s">
        <v>2</v>
      </c>
      <c r="G16" s="12" t="s">
        <v>3</v>
      </c>
      <c r="H16" s="12" t="s">
        <v>4</v>
      </c>
      <c r="I16" s="9" t="s">
        <v>5</v>
      </c>
      <c r="J16" s="12" t="s">
        <v>6</v>
      </c>
      <c r="K16" s="12" t="s">
        <v>7</v>
      </c>
      <c r="L16" s="12" t="s">
        <v>8</v>
      </c>
      <c r="M16" s="12" t="s">
        <v>9</v>
      </c>
      <c r="N16" s="12" t="s">
        <v>10</v>
      </c>
      <c r="O16" s="12" t="s">
        <v>11</v>
      </c>
      <c r="Z16" s="73" t="s">
        <v>54</v>
      </c>
      <c r="AA16" s="74">
        <v>12</v>
      </c>
      <c r="AB16" s="75">
        <f>AA16*100%/34</f>
        <v>0.35294117647058826</v>
      </c>
    </row>
    <row r="17" spans="1:28" s="13" customFormat="1" ht="15.75" thickBot="1" x14ac:dyDescent="0.3">
      <c r="A17" s="13">
        <v>35</v>
      </c>
      <c r="B17" s="3">
        <v>1</v>
      </c>
      <c r="C17" s="3">
        <v>7</v>
      </c>
      <c r="D17" s="3">
        <v>8</v>
      </c>
      <c r="E17" s="52" t="s">
        <v>55</v>
      </c>
      <c r="F17" s="3" t="s">
        <v>56</v>
      </c>
      <c r="G17" s="3" t="s">
        <v>57</v>
      </c>
      <c r="H17" s="3" t="s">
        <v>34</v>
      </c>
      <c r="I17" s="25">
        <v>1747.5</v>
      </c>
      <c r="J17" s="23">
        <v>1</v>
      </c>
      <c r="K17" s="23">
        <v>1</v>
      </c>
      <c r="L17" s="23">
        <v>1</v>
      </c>
      <c r="M17" s="23">
        <v>1</v>
      </c>
      <c r="N17" s="23" t="s">
        <v>24</v>
      </c>
      <c r="O17" s="37" t="s">
        <v>58</v>
      </c>
      <c r="Z17" s="76" t="s">
        <v>59</v>
      </c>
      <c r="AA17" s="77">
        <v>34</v>
      </c>
      <c r="AB17" s="78"/>
    </row>
    <row r="18" spans="1:28" x14ac:dyDescent="0.25">
      <c r="B18" s="83" t="s">
        <v>18</v>
      </c>
      <c r="C18" s="83"/>
      <c r="D18" s="83"/>
      <c r="E18" s="83"/>
      <c r="F18" s="83"/>
      <c r="G18" s="83"/>
      <c r="H18" s="83"/>
      <c r="I18" s="9">
        <f>SUM(I17:I17)</f>
        <v>1747.5</v>
      </c>
      <c r="J18" s="12">
        <f>SUM(J17:J17)</f>
        <v>1</v>
      </c>
      <c r="K18" s="12">
        <f>SUM(K17:K17)</f>
        <v>1</v>
      </c>
      <c r="L18" s="12">
        <f>SUM(L17:L17)</f>
        <v>1</v>
      </c>
      <c r="M18" s="12">
        <f>SUM(M17:M17)</f>
        <v>1</v>
      </c>
      <c r="N18" s="10"/>
      <c r="O18" s="12"/>
    </row>
    <row r="19" spans="1:28" x14ac:dyDescent="0.25">
      <c r="B19" s="1"/>
      <c r="C19" s="1"/>
      <c r="D19" s="1"/>
      <c r="E19" s="50"/>
      <c r="F19" s="2"/>
      <c r="G19" s="2"/>
      <c r="H19" s="2"/>
      <c r="I19" s="39"/>
      <c r="J19" s="23"/>
      <c r="K19" s="23"/>
      <c r="L19" s="23"/>
      <c r="M19" s="23"/>
      <c r="N19" s="44"/>
      <c r="O19" s="2"/>
    </row>
    <row r="20" spans="1:28" x14ac:dyDescent="0.25">
      <c r="B20" s="12" t="s">
        <v>0</v>
      </c>
      <c r="C20" s="12"/>
      <c r="D20" s="12"/>
      <c r="E20" s="49" t="s">
        <v>1</v>
      </c>
      <c r="F20" s="12" t="s">
        <v>2</v>
      </c>
      <c r="G20" s="12" t="s">
        <v>3</v>
      </c>
      <c r="H20" s="12" t="s">
        <v>4</v>
      </c>
      <c r="I20" s="9" t="s">
        <v>5</v>
      </c>
      <c r="J20" s="12" t="s">
        <v>6</v>
      </c>
      <c r="K20" s="12" t="s">
        <v>7</v>
      </c>
      <c r="L20" s="12" t="s">
        <v>8</v>
      </c>
      <c r="M20" s="12" t="s">
        <v>9</v>
      </c>
      <c r="N20" s="12" t="s">
        <v>10</v>
      </c>
      <c r="O20" s="12" t="s">
        <v>11</v>
      </c>
    </row>
    <row r="21" spans="1:28" x14ac:dyDescent="0.25">
      <c r="A21">
        <v>40</v>
      </c>
      <c r="B21" s="1">
        <v>1</v>
      </c>
      <c r="C21" s="1">
        <v>5</v>
      </c>
      <c r="D21" s="1">
        <v>9</v>
      </c>
      <c r="E21" s="50" t="s">
        <v>60</v>
      </c>
      <c r="F21" s="2" t="s">
        <v>61</v>
      </c>
      <c r="G21" s="2" t="s">
        <v>62</v>
      </c>
      <c r="H21" s="2" t="s">
        <v>28</v>
      </c>
      <c r="I21" s="25">
        <v>2.5</v>
      </c>
      <c r="J21" s="23">
        <v>1</v>
      </c>
      <c r="K21" s="23">
        <v>1</v>
      </c>
      <c r="L21" s="23">
        <v>1</v>
      </c>
      <c r="M21" s="23">
        <v>1</v>
      </c>
      <c r="N21" s="44" t="s">
        <v>24</v>
      </c>
      <c r="O21" s="37" t="s">
        <v>63</v>
      </c>
      <c r="Z21" t="s">
        <v>64</v>
      </c>
      <c r="AA21">
        <v>18</v>
      </c>
    </row>
    <row r="22" spans="1:28" x14ac:dyDescent="0.25">
      <c r="A22">
        <v>41</v>
      </c>
      <c r="B22" s="1">
        <v>2</v>
      </c>
      <c r="C22" s="1">
        <v>6</v>
      </c>
      <c r="D22" s="1">
        <v>10</v>
      </c>
      <c r="E22" s="50" t="s">
        <v>60</v>
      </c>
      <c r="F22" s="2" t="s">
        <v>65</v>
      </c>
      <c r="G22" s="2" t="s">
        <v>62</v>
      </c>
      <c r="H22" s="2" t="s">
        <v>28</v>
      </c>
      <c r="I22" s="25">
        <v>40.9</v>
      </c>
      <c r="J22" s="23">
        <v>1</v>
      </c>
      <c r="K22" s="23">
        <v>1</v>
      </c>
      <c r="L22" s="23">
        <v>1</v>
      </c>
      <c r="M22" s="23">
        <v>1</v>
      </c>
      <c r="N22" s="44" t="s">
        <v>24</v>
      </c>
      <c r="O22" s="37" t="s">
        <v>66</v>
      </c>
      <c r="Z22" t="s">
        <v>67</v>
      </c>
      <c r="AA22">
        <v>12</v>
      </c>
    </row>
    <row r="23" spans="1:28" x14ac:dyDescent="0.25">
      <c r="A23">
        <v>42</v>
      </c>
      <c r="B23" s="1">
        <v>3</v>
      </c>
      <c r="C23" s="1">
        <v>7</v>
      </c>
      <c r="D23" s="1">
        <v>11</v>
      </c>
      <c r="E23" s="50" t="s">
        <v>68</v>
      </c>
      <c r="F23" s="2" t="s">
        <v>69</v>
      </c>
      <c r="G23" s="2" t="s">
        <v>62</v>
      </c>
      <c r="H23" s="2" t="s">
        <v>28</v>
      </c>
      <c r="I23" s="25">
        <v>20</v>
      </c>
      <c r="J23" s="23">
        <v>1</v>
      </c>
      <c r="K23" s="23">
        <v>1</v>
      </c>
      <c r="L23" s="23">
        <v>1</v>
      </c>
      <c r="M23" s="23">
        <v>1</v>
      </c>
      <c r="N23" s="44" t="s">
        <v>24</v>
      </c>
      <c r="O23" s="37" t="s">
        <v>70</v>
      </c>
      <c r="Z23" t="s">
        <v>71</v>
      </c>
      <c r="AA23">
        <v>4</v>
      </c>
    </row>
    <row r="24" spans="1:28" x14ac:dyDescent="0.25">
      <c r="A24">
        <v>43</v>
      </c>
      <c r="B24" s="1">
        <v>4</v>
      </c>
      <c r="C24" s="1">
        <v>8</v>
      </c>
      <c r="D24" s="1">
        <v>12</v>
      </c>
      <c r="E24" s="52" t="s">
        <v>72</v>
      </c>
      <c r="F24" s="3" t="s">
        <v>73</v>
      </c>
      <c r="G24" s="3" t="s">
        <v>74</v>
      </c>
      <c r="H24" s="3" t="s">
        <v>28</v>
      </c>
      <c r="I24" s="25">
        <v>36.799999999999997</v>
      </c>
      <c r="J24" s="23">
        <v>1</v>
      </c>
      <c r="K24" s="23">
        <v>1</v>
      </c>
      <c r="L24" s="23">
        <v>1</v>
      </c>
      <c r="M24" s="23">
        <v>1</v>
      </c>
      <c r="N24" s="23" t="s">
        <v>24</v>
      </c>
      <c r="O24" s="37" t="s">
        <v>75</v>
      </c>
    </row>
    <row r="25" spans="1:28" x14ac:dyDescent="0.25">
      <c r="A25">
        <v>45</v>
      </c>
      <c r="B25" s="1">
        <v>5</v>
      </c>
      <c r="C25" s="1">
        <v>10</v>
      </c>
      <c r="D25" s="1">
        <v>13</v>
      </c>
      <c r="E25" s="50" t="s">
        <v>76</v>
      </c>
      <c r="F25" s="2" t="s">
        <v>77</v>
      </c>
      <c r="G25" s="2" t="s">
        <v>74</v>
      </c>
      <c r="H25" s="2" t="s">
        <v>28</v>
      </c>
      <c r="I25" s="25">
        <v>62.1</v>
      </c>
      <c r="J25" s="23">
        <v>1</v>
      </c>
      <c r="K25" s="23">
        <v>1</v>
      </c>
      <c r="L25" s="23">
        <v>1</v>
      </c>
      <c r="M25" s="23">
        <v>1</v>
      </c>
      <c r="N25" s="44" t="s">
        <v>24</v>
      </c>
      <c r="O25" s="37" t="s">
        <v>78</v>
      </c>
    </row>
    <row r="26" spans="1:28" x14ac:dyDescent="0.25">
      <c r="A26">
        <v>49</v>
      </c>
      <c r="B26" s="1">
        <v>6</v>
      </c>
      <c r="C26" s="1">
        <v>14</v>
      </c>
      <c r="D26" s="1">
        <v>14</v>
      </c>
      <c r="E26" s="50" t="s">
        <v>79</v>
      </c>
      <c r="F26" s="2" t="s">
        <v>80</v>
      </c>
      <c r="G26" s="2" t="s">
        <v>81</v>
      </c>
      <c r="H26" s="2" t="s">
        <v>28</v>
      </c>
      <c r="I26" s="25">
        <v>5.6</v>
      </c>
      <c r="J26" s="23">
        <v>1</v>
      </c>
      <c r="K26" s="23">
        <v>1</v>
      </c>
      <c r="L26" s="23">
        <v>1</v>
      </c>
      <c r="M26" s="23">
        <v>1</v>
      </c>
      <c r="N26" s="44" t="s">
        <v>24</v>
      </c>
      <c r="O26" s="37" t="s">
        <v>82</v>
      </c>
    </row>
    <row r="27" spans="1:28" x14ac:dyDescent="0.25">
      <c r="A27">
        <v>50</v>
      </c>
      <c r="B27" s="1">
        <v>7</v>
      </c>
      <c r="C27" s="1">
        <v>15</v>
      </c>
      <c r="D27" s="1">
        <v>15</v>
      </c>
      <c r="E27" s="50" t="s">
        <v>83</v>
      </c>
      <c r="F27" s="2" t="s">
        <v>84</v>
      </c>
      <c r="G27" s="2" t="s">
        <v>85</v>
      </c>
      <c r="H27" s="2" t="s">
        <v>28</v>
      </c>
      <c r="I27" s="25">
        <v>10.9</v>
      </c>
      <c r="J27" s="23">
        <v>1</v>
      </c>
      <c r="K27" s="23">
        <v>1</v>
      </c>
      <c r="L27" s="23">
        <v>1</v>
      </c>
      <c r="M27" s="23">
        <v>1</v>
      </c>
      <c r="N27" s="44" t="s">
        <v>24</v>
      </c>
      <c r="O27" s="37" t="s">
        <v>86</v>
      </c>
    </row>
    <row r="28" spans="1:28" x14ac:dyDescent="0.25">
      <c r="A28">
        <v>52</v>
      </c>
      <c r="B28" s="1">
        <v>8</v>
      </c>
      <c r="C28" s="1">
        <v>17</v>
      </c>
      <c r="D28" s="1">
        <v>16</v>
      </c>
      <c r="E28" s="50" t="s">
        <v>87</v>
      </c>
      <c r="F28" s="2" t="s">
        <v>88</v>
      </c>
      <c r="G28" s="2" t="s">
        <v>81</v>
      </c>
      <c r="H28" s="2" t="s">
        <v>28</v>
      </c>
      <c r="I28" s="25">
        <v>4</v>
      </c>
      <c r="J28" s="23">
        <v>1</v>
      </c>
      <c r="K28" s="23">
        <v>1</v>
      </c>
      <c r="L28" s="23">
        <v>1</v>
      </c>
      <c r="M28" s="23">
        <v>1</v>
      </c>
      <c r="N28" s="44" t="s">
        <v>24</v>
      </c>
      <c r="O28" s="37" t="s">
        <v>89</v>
      </c>
    </row>
    <row r="29" spans="1:28" x14ac:dyDescent="0.25">
      <c r="B29" s="1">
        <v>9</v>
      </c>
      <c r="C29" s="1" t="str">
        <f>'[1]Resumo RPPN RPC'!B83</f>
        <v>Milton Seligman e Maria da Graça Benaduce Seligman</v>
      </c>
      <c r="D29" s="1">
        <v>17</v>
      </c>
      <c r="E29" s="53" t="s">
        <v>90</v>
      </c>
      <c r="F29" s="2" t="str">
        <f>'[1]Resumo RPPN RPC'!C83</f>
        <v>Mimosa</v>
      </c>
      <c r="G29" s="2" t="str">
        <f>'[1]Resumo RPPN RPC'!D83</f>
        <v>Pirenópolis</v>
      </c>
      <c r="H29" s="2" t="str">
        <f>'[1]Resumo RPPN RPC'!E83</f>
        <v>GO</v>
      </c>
      <c r="I29" s="40">
        <f>'[1]Resumo RPPN RPC'!F83</f>
        <v>2.02</v>
      </c>
      <c r="J29" s="23">
        <f>'[1]Resumo RPPN RPC'!H83</f>
        <v>1</v>
      </c>
      <c r="K29" s="23">
        <f>'[1]Resumo RPPN RPC'!I83</f>
        <v>0</v>
      </c>
      <c r="L29" s="23">
        <f>'[1]Resumo RPPN RPC'!J83</f>
        <v>0</v>
      </c>
      <c r="M29" s="23">
        <v>1</v>
      </c>
      <c r="N29" s="44" t="s">
        <v>24</v>
      </c>
      <c r="O29" s="37" t="s">
        <v>91</v>
      </c>
    </row>
    <row r="30" spans="1:28" x14ac:dyDescent="0.25">
      <c r="B30" s="1">
        <v>10</v>
      </c>
      <c r="C30" s="1" t="str">
        <f>'[1]Resumo RPPN RPC'!B84</f>
        <v>Bismarque Villa Real</v>
      </c>
      <c r="D30" s="1">
        <v>18</v>
      </c>
      <c r="E30" s="53" t="s">
        <v>92</v>
      </c>
      <c r="F30" s="2" t="str">
        <f>'[1]Resumo RPPN RPC'!C84</f>
        <v>Lavrinhas</v>
      </c>
      <c r="G30" s="2" t="str">
        <f>'[1]Resumo RPPN RPC'!D84</f>
        <v>Pirenópolis</v>
      </c>
      <c r="H30" s="2" t="str">
        <f>'[1]Resumo RPPN RPC'!E84</f>
        <v>GO</v>
      </c>
      <c r="I30" s="40">
        <f>'[1]Resumo RPPN RPC'!F84</f>
        <v>1.24</v>
      </c>
      <c r="J30" s="23">
        <f>'[1]Resumo RPPN RPC'!H84</f>
        <v>1</v>
      </c>
      <c r="K30" s="23">
        <f>'[1]Resumo RPPN RPC'!I84</f>
        <v>0</v>
      </c>
      <c r="L30" s="23">
        <f>'[1]Resumo RPPN RPC'!J84</f>
        <v>0</v>
      </c>
      <c r="M30" s="23">
        <v>1</v>
      </c>
      <c r="N30" s="44" t="s">
        <v>24</v>
      </c>
      <c r="O30" s="37" t="s">
        <v>93</v>
      </c>
    </row>
    <row r="31" spans="1:28" x14ac:dyDescent="0.25">
      <c r="B31" s="1">
        <v>11</v>
      </c>
      <c r="C31" s="1"/>
      <c r="D31" s="1">
        <v>19</v>
      </c>
      <c r="E31" s="53" t="s">
        <v>94</v>
      </c>
      <c r="F31" s="17" t="str">
        <f>'[2]Resumo RPPN RPC'!C65</f>
        <v>Santuario Ecológico Mãe Terra</v>
      </c>
      <c r="G31" s="2" t="s">
        <v>95</v>
      </c>
      <c r="H31" s="2" t="s">
        <v>96</v>
      </c>
      <c r="I31" s="40">
        <v>2.38</v>
      </c>
      <c r="J31" s="23"/>
      <c r="K31" s="23"/>
      <c r="L31" s="23"/>
      <c r="M31" s="23">
        <v>1</v>
      </c>
      <c r="N31" s="44" t="s">
        <v>24</v>
      </c>
      <c r="O31" s="37" t="s">
        <v>97</v>
      </c>
    </row>
    <row r="32" spans="1:28" x14ac:dyDescent="0.25">
      <c r="B32" s="1">
        <v>12</v>
      </c>
      <c r="C32" s="1"/>
      <c r="D32" s="1">
        <v>20</v>
      </c>
      <c r="E32" s="53" t="s">
        <v>98</v>
      </c>
      <c r="F32" s="2" t="s">
        <v>99</v>
      </c>
      <c r="G32" s="2" t="s">
        <v>74</v>
      </c>
      <c r="H32" s="2" t="s">
        <v>28</v>
      </c>
      <c r="I32" s="40">
        <v>1017.5</v>
      </c>
      <c r="J32" s="23"/>
      <c r="K32" s="23"/>
      <c r="L32" s="23"/>
      <c r="M32" s="23">
        <v>1</v>
      </c>
      <c r="N32" s="44" t="s">
        <v>24</v>
      </c>
      <c r="O32" s="37" t="s">
        <v>100</v>
      </c>
    </row>
    <row r="33" spans="1:18" x14ac:dyDescent="0.25">
      <c r="B33" s="1">
        <v>13</v>
      </c>
      <c r="C33" s="1"/>
      <c r="D33" s="1">
        <v>21</v>
      </c>
      <c r="E33" s="54" t="s">
        <v>101</v>
      </c>
      <c r="F33" s="35" t="s">
        <v>102</v>
      </c>
      <c r="G33" s="34" t="s">
        <v>81</v>
      </c>
      <c r="H33" s="34" t="s">
        <v>28</v>
      </c>
      <c r="I33" s="25">
        <v>10.67</v>
      </c>
      <c r="J33" s="33">
        <v>1</v>
      </c>
      <c r="K33" s="33">
        <v>1</v>
      </c>
      <c r="L33" s="33">
        <v>0</v>
      </c>
      <c r="M33" s="34">
        <v>1</v>
      </c>
      <c r="N33" s="23" t="s">
        <v>24</v>
      </c>
      <c r="O33" s="37" t="s">
        <v>103</v>
      </c>
    </row>
    <row r="34" spans="1:18" x14ac:dyDescent="0.25">
      <c r="B34" s="1">
        <v>14</v>
      </c>
      <c r="C34" s="1"/>
      <c r="D34" s="1">
        <v>22</v>
      </c>
      <c r="E34" s="54" t="s">
        <v>104</v>
      </c>
      <c r="F34" s="35" t="s">
        <v>105</v>
      </c>
      <c r="G34" s="34" t="s">
        <v>74</v>
      </c>
      <c r="H34" s="34" t="s">
        <v>28</v>
      </c>
      <c r="I34" s="25">
        <v>29.28</v>
      </c>
      <c r="J34" s="23"/>
      <c r="K34" s="23"/>
      <c r="L34" s="23"/>
      <c r="M34" s="23">
        <v>1</v>
      </c>
      <c r="N34" s="44" t="s">
        <v>24</v>
      </c>
      <c r="O34" s="37" t="s">
        <v>106</v>
      </c>
    </row>
    <row r="35" spans="1:18" x14ac:dyDescent="0.25">
      <c r="B35" s="1">
        <v>15</v>
      </c>
      <c r="C35" s="1"/>
      <c r="D35" s="1">
        <v>23</v>
      </c>
      <c r="E35" s="54" t="s">
        <v>107</v>
      </c>
      <c r="F35" s="35" t="s">
        <v>108</v>
      </c>
      <c r="G35" s="34" t="s">
        <v>74</v>
      </c>
      <c r="H35" s="34" t="s">
        <v>28</v>
      </c>
      <c r="I35" s="25">
        <v>49.25</v>
      </c>
      <c r="J35" s="23"/>
      <c r="K35" s="23"/>
      <c r="L35" s="23"/>
      <c r="M35" s="23">
        <v>1</v>
      </c>
      <c r="N35" s="44" t="s">
        <v>24</v>
      </c>
      <c r="O35" s="37" t="s">
        <v>109</v>
      </c>
    </row>
    <row r="36" spans="1:18" x14ac:dyDescent="0.25">
      <c r="B36" s="1">
        <v>16</v>
      </c>
      <c r="C36" s="1"/>
      <c r="D36" s="1">
        <v>24</v>
      </c>
      <c r="E36" s="54" t="s">
        <v>110</v>
      </c>
      <c r="F36" s="35" t="s">
        <v>111</v>
      </c>
      <c r="G36" s="34" t="s">
        <v>81</v>
      </c>
      <c r="H36" s="34" t="s">
        <v>28</v>
      </c>
      <c r="I36" s="25">
        <v>27.3</v>
      </c>
      <c r="J36" s="23"/>
      <c r="K36" s="23"/>
      <c r="L36" s="23"/>
      <c r="M36" s="23">
        <v>1</v>
      </c>
      <c r="N36" s="44" t="s">
        <v>24</v>
      </c>
      <c r="O36" s="37" t="s">
        <v>112</v>
      </c>
    </row>
    <row r="37" spans="1:18" x14ac:dyDescent="0.25">
      <c r="B37" s="1">
        <v>17</v>
      </c>
      <c r="C37" s="1"/>
      <c r="D37" s="1">
        <v>25</v>
      </c>
      <c r="E37" s="54" t="s">
        <v>113</v>
      </c>
      <c r="F37" s="35" t="s">
        <v>114</v>
      </c>
      <c r="G37" s="34" t="s">
        <v>74</v>
      </c>
      <c r="H37" s="34" t="s">
        <v>28</v>
      </c>
      <c r="I37" s="25">
        <v>175.3</v>
      </c>
      <c r="J37" s="23"/>
      <c r="K37" s="23"/>
      <c r="L37" s="23"/>
      <c r="M37" s="23">
        <v>1</v>
      </c>
      <c r="N37" s="44" t="s">
        <v>24</v>
      </c>
      <c r="O37" s="37" t="s">
        <v>115</v>
      </c>
    </row>
    <row r="38" spans="1:18" x14ac:dyDescent="0.25">
      <c r="B38" s="1">
        <v>18</v>
      </c>
      <c r="C38" s="1"/>
      <c r="D38" s="1">
        <v>26</v>
      </c>
      <c r="E38" s="54" t="s">
        <v>116</v>
      </c>
      <c r="F38" s="35" t="s">
        <v>117</v>
      </c>
      <c r="G38" s="34" t="s">
        <v>74</v>
      </c>
      <c r="H38" s="34" t="s">
        <v>28</v>
      </c>
      <c r="I38" s="25">
        <v>1.7</v>
      </c>
      <c r="J38" s="23"/>
      <c r="K38" s="23"/>
      <c r="L38" s="23"/>
      <c r="M38" s="23">
        <v>1</v>
      </c>
      <c r="N38" s="44" t="s">
        <v>24</v>
      </c>
      <c r="O38" s="37" t="s">
        <v>118</v>
      </c>
    </row>
    <row r="39" spans="1:18" x14ac:dyDescent="0.25">
      <c r="B39" s="83" t="s">
        <v>18</v>
      </c>
      <c r="C39" s="83"/>
      <c r="D39" s="83"/>
      <c r="E39" s="83"/>
      <c r="F39" s="83"/>
      <c r="G39" s="83"/>
      <c r="H39" s="83"/>
      <c r="I39" s="9">
        <f>SUM(I21:I38)</f>
        <v>1499.44</v>
      </c>
      <c r="J39" s="12"/>
      <c r="K39" s="12"/>
      <c r="L39" s="12"/>
      <c r="M39" s="12">
        <f>SUM(M21:M38)</f>
        <v>18</v>
      </c>
      <c r="N39" s="10"/>
      <c r="O39" s="12"/>
      <c r="R39" s="31"/>
    </row>
    <row r="40" spans="1:18" x14ac:dyDescent="0.25">
      <c r="B40" s="12" t="s">
        <v>0</v>
      </c>
      <c r="C40" s="12"/>
      <c r="D40" s="12"/>
      <c r="E40" s="49" t="s">
        <v>1</v>
      </c>
      <c r="F40" s="12" t="s">
        <v>2</v>
      </c>
      <c r="G40" s="45" t="s">
        <v>3</v>
      </c>
      <c r="H40" s="45" t="s">
        <v>4</v>
      </c>
      <c r="I40" s="9" t="s">
        <v>5</v>
      </c>
      <c r="J40" s="12" t="s">
        <v>6</v>
      </c>
      <c r="K40" s="12" t="s">
        <v>7</v>
      </c>
      <c r="L40" s="12" t="s">
        <v>8</v>
      </c>
      <c r="M40" s="12" t="s">
        <v>9</v>
      </c>
      <c r="N40" s="12"/>
      <c r="O40" s="12"/>
    </row>
    <row r="41" spans="1:18" x14ac:dyDescent="0.25">
      <c r="B41" s="3">
        <v>1</v>
      </c>
      <c r="C41" s="3"/>
      <c r="D41" s="3">
        <v>27</v>
      </c>
      <c r="E41" s="55" t="s">
        <v>119</v>
      </c>
      <c r="F41" s="3" t="s">
        <v>120</v>
      </c>
      <c r="G41" s="3" t="s">
        <v>121</v>
      </c>
      <c r="H41" s="3" t="s">
        <v>28</v>
      </c>
      <c r="I41" s="25">
        <v>9.6905000000000001</v>
      </c>
      <c r="J41" s="23"/>
      <c r="K41" s="23"/>
      <c r="L41" s="23"/>
      <c r="M41" s="23">
        <v>1</v>
      </c>
      <c r="N41" s="23" t="s">
        <v>16</v>
      </c>
      <c r="O41" s="37" t="s">
        <v>122</v>
      </c>
    </row>
    <row r="42" spans="1:18" x14ac:dyDescent="0.25">
      <c r="B42" s="3">
        <v>2</v>
      </c>
      <c r="C42" s="3"/>
      <c r="D42" s="3">
        <v>28</v>
      </c>
      <c r="E42" s="55" t="s">
        <v>123</v>
      </c>
      <c r="F42" s="3" t="s">
        <v>124</v>
      </c>
      <c r="G42" s="3" t="s">
        <v>121</v>
      </c>
      <c r="H42" s="3" t="s">
        <v>28</v>
      </c>
      <c r="I42" s="25">
        <v>9.9</v>
      </c>
      <c r="J42" s="23"/>
      <c r="K42" s="23"/>
      <c r="L42" s="23"/>
      <c r="M42" s="23">
        <v>1</v>
      </c>
      <c r="N42" s="23" t="s">
        <v>16</v>
      </c>
      <c r="O42" s="37" t="s">
        <v>125</v>
      </c>
      <c r="P42" s="31"/>
    </row>
    <row r="43" spans="1:18" x14ac:dyDescent="0.25">
      <c r="B43" s="3">
        <v>3</v>
      </c>
      <c r="C43" s="3"/>
      <c r="D43" s="3">
        <v>29</v>
      </c>
      <c r="E43" s="55" t="s">
        <v>126</v>
      </c>
      <c r="F43" s="79" t="s">
        <v>127</v>
      </c>
      <c r="G43" s="3" t="s">
        <v>128</v>
      </c>
      <c r="H43" s="3" t="s">
        <v>28</v>
      </c>
      <c r="I43" s="80">
        <v>213.9479</v>
      </c>
      <c r="J43" s="23"/>
      <c r="K43" s="23"/>
      <c r="L43" s="23"/>
      <c r="M43" s="23">
        <v>1</v>
      </c>
      <c r="N43" s="23" t="s">
        <v>16</v>
      </c>
      <c r="O43" s="37" t="s">
        <v>129</v>
      </c>
      <c r="P43" s="31"/>
    </row>
    <row r="44" spans="1:18" x14ac:dyDescent="0.25">
      <c r="B44" s="3">
        <v>4</v>
      </c>
      <c r="C44" s="3"/>
      <c r="D44" s="3">
        <v>30</v>
      </c>
      <c r="E44" s="55" t="s">
        <v>130</v>
      </c>
      <c r="F44" s="79" t="s">
        <v>131</v>
      </c>
      <c r="G44" s="3" t="s">
        <v>128</v>
      </c>
      <c r="H44" s="3" t="s">
        <v>28</v>
      </c>
      <c r="I44" s="80">
        <v>459.43709999999999</v>
      </c>
      <c r="J44" s="23"/>
      <c r="K44" s="23"/>
      <c r="L44" s="23"/>
      <c r="M44" s="23">
        <v>1</v>
      </c>
      <c r="N44" s="23" t="s">
        <v>16</v>
      </c>
      <c r="O44" s="37" t="s">
        <v>132</v>
      </c>
      <c r="P44" s="31"/>
    </row>
    <row r="45" spans="1:18" x14ac:dyDescent="0.25">
      <c r="B45" s="30"/>
      <c r="C45" s="30"/>
      <c r="D45" s="30"/>
      <c r="E45" s="56"/>
      <c r="F45" s="41"/>
      <c r="G45" s="41"/>
      <c r="H45" s="43"/>
      <c r="I45" s="42">
        <f>SUM(I41:I44)</f>
        <v>692.97550000000001</v>
      </c>
      <c r="J45" s="12"/>
      <c r="K45" s="12"/>
      <c r="L45" s="12"/>
      <c r="M45" s="12">
        <v>4</v>
      </c>
      <c r="N45" s="12"/>
      <c r="O45" s="30"/>
    </row>
    <row r="46" spans="1:18" x14ac:dyDescent="0.25">
      <c r="B46" s="12" t="s">
        <v>0</v>
      </c>
      <c r="C46" s="12"/>
      <c r="D46" s="12"/>
      <c r="E46" s="49" t="s">
        <v>1</v>
      </c>
      <c r="F46" s="12" t="s">
        <v>2</v>
      </c>
      <c r="G46" s="45" t="s">
        <v>3</v>
      </c>
      <c r="H46" s="45" t="s">
        <v>4</v>
      </c>
      <c r="I46" s="9" t="s">
        <v>5</v>
      </c>
      <c r="J46" s="12" t="s">
        <v>6</v>
      </c>
      <c r="K46" s="12" t="s">
        <v>7</v>
      </c>
      <c r="L46" s="12" t="s">
        <v>8</v>
      </c>
      <c r="M46" s="12" t="s">
        <v>9</v>
      </c>
      <c r="N46" s="12"/>
      <c r="O46" s="12"/>
    </row>
    <row r="47" spans="1:18" x14ac:dyDescent="0.25">
      <c r="B47" s="1">
        <v>1</v>
      </c>
      <c r="C47" s="1">
        <v>5</v>
      </c>
      <c r="D47" s="4">
        <v>31</v>
      </c>
      <c r="E47" s="54" t="s">
        <v>133</v>
      </c>
      <c r="F47" s="35" t="s">
        <v>134</v>
      </c>
      <c r="G47" s="34" t="s">
        <v>135</v>
      </c>
      <c r="H47" s="34" t="s">
        <v>29</v>
      </c>
      <c r="I47" s="25">
        <v>10</v>
      </c>
      <c r="J47" s="23"/>
      <c r="K47" s="23"/>
      <c r="L47" s="23"/>
      <c r="M47" s="23">
        <v>1</v>
      </c>
      <c r="N47" s="23" t="s">
        <v>16</v>
      </c>
      <c r="O47" s="37" t="s">
        <v>136</v>
      </c>
    </row>
    <row r="48" spans="1:18" x14ac:dyDescent="0.25">
      <c r="A48">
        <v>56</v>
      </c>
      <c r="B48" s="1">
        <v>2</v>
      </c>
      <c r="C48" s="1">
        <v>6</v>
      </c>
      <c r="D48" s="1">
        <v>32</v>
      </c>
      <c r="E48" s="54" t="s">
        <v>137</v>
      </c>
      <c r="F48" s="35" t="s">
        <v>138</v>
      </c>
      <c r="G48" s="34" t="s">
        <v>139</v>
      </c>
      <c r="H48" s="34" t="s">
        <v>29</v>
      </c>
      <c r="I48" s="25">
        <v>63</v>
      </c>
      <c r="J48" s="23"/>
      <c r="K48" s="23"/>
      <c r="L48" s="23"/>
      <c r="M48" s="23">
        <v>1</v>
      </c>
      <c r="N48" s="23" t="s">
        <v>16</v>
      </c>
      <c r="O48" s="37" t="s">
        <v>140</v>
      </c>
    </row>
    <row r="49" spans="2:15" x14ac:dyDescent="0.25">
      <c r="B49" s="1">
        <v>3</v>
      </c>
      <c r="C49" s="1"/>
      <c r="D49" s="1">
        <v>33</v>
      </c>
      <c r="E49" s="54" t="s">
        <v>141</v>
      </c>
      <c r="F49" s="35" t="s">
        <v>142</v>
      </c>
      <c r="G49" s="34" t="s">
        <v>143</v>
      </c>
      <c r="H49" s="34" t="s">
        <v>29</v>
      </c>
      <c r="I49" s="25">
        <v>5.3</v>
      </c>
      <c r="J49" s="23"/>
      <c r="K49" s="23"/>
      <c r="L49" s="23"/>
      <c r="M49" s="23">
        <v>1</v>
      </c>
      <c r="N49" s="23" t="s">
        <v>16</v>
      </c>
      <c r="O49" s="37" t="s">
        <v>144</v>
      </c>
    </row>
    <row r="50" spans="2:15" x14ac:dyDescent="0.25">
      <c r="B50" s="1">
        <v>4</v>
      </c>
      <c r="C50" s="1"/>
      <c r="D50" s="1">
        <v>34</v>
      </c>
      <c r="E50" s="54" t="s">
        <v>145</v>
      </c>
      <c r="F50" s="35" t="s">
        <v>146</v>
      </c>
      <c r="G50" s="34" t="s">
        <v>147</v>
      </c>
      <c r="H50" s="34" t="s">
        <v>29</v>
      </c>
      <c r="I50" s="25">
        <v>10.6342</v>
      </c>
      <c r="J50" s="23"/>
      <c r="K50" s="23"/>
      <c r="L50" s="23"/>
      <c r="M50" s="23">
        <v>1</v>
      </c>
      <c r="N50" s="23" t="s">
        <v>16</v>
      </c>
      <c r="O50" s="37" t="s">
        <v>148</v>
      </c>
    </row>
    <row r="51" spans="2:15" x14ac:dyDescent="0.25">
      <c r="B51" s="15"/>
      <c r="C51" s="15"/>
      <c r="D51" s="15"/>
      <c r="E51" s="49"/>
      <c r="F51" s="15"/>
      <c r="G51" s="15"/>
      <c r="H51" s="15"/>
      <c r="I51" s="9">
        <f>SUM(I47:I50)</f>
        <v>88.934200000000004</v>
      </c>
      <c r="J51" s="11">
        <v>8</v>
      </c>
      <c r="K51" s="11"/>
      <c r="L51" s="11"/>
      <c r="M51" s="12">
        <f>SUM(M47:M50)</f>
        <v>4</v>
      </c>
      <c r="N51" s="12"/>
      <c r="O51" s="12"/>
    </row>
    <row r="52" spans="2:15" x14ac:dyDescent="0.25">
      <c r="B52" s="15"/>
      <c r="C52" s="15"/>
      <c r="D52" s="15"/>
      <c r="E52" s="49"/>
      <c r="F52" s="15"/>
      <c r="G52" s="15"/>
      <c r="H52" s="15"/>
      <c r="I52" s="9"/>
      <c r="J52" s="11">
        <v>51</v>
      </c>
      <c r="K52" s="11">
        <v>10</v>
      </c>
      <c r="L52" s="11">
        <v>35</v>
      </c>
      <c r="M52" s="12"/>
      <c r="N52" s="12"/>
      <c r="O52" s="12"/>
    </row>
    <row r="53" spans="2:15" x14ac:dyDescent="0.25">
      <c r="B53" s="15"/>
      <c r="C53" s="15"/>
      <c r="D53" s="15"/>
      <c r="E53" s="49"/>
      <c r="F53" s="15"/>
      <c r="G53" s="15" t="s">
        <v>9</v>
      </c>
      <c r="H53" s="15"/>
      <c r="I53" s="9">
        <f>I3+I6+I9+I15+I18+I39+I45+I51</f>
        <v>4651.8516</v>
      </c>
      <c r="J53" s="11"/>
      <c r="K53" s="11"/>
      <c r="L53" s="11"/>
      <c r="M53" s="12">
        <f>M3+M6+M9+M15+M18+M39+M45+M51</f>
        <v>34</v>
      </c>
      <c r="N53" s="12"/>
      <c r="O53" s="12"/>
    </row>
    <row r="55" spans="2:15" x14ac:dyDescent="0.25">
      <c r="B55" s="16"/>
      <c r="C55" s="17"/>
      <c r="D55" s="17"/>
      <c r="E55" s="57"/>
      <c r="F55" s="17"/>
      <c r="G55" s="17"/>
      <c r="H55" s="17"/>
      <c r="I55" s="17"/>
      <c r="J55" s="17"/>
      <c r="K55" s="17"/>
      <c r="L55" s="17"/>
      <c r="M55" s="17"/>
      <c r="N55" s="22"/>
      <c r="O55" s="18"/>
    </row>
    <row r="56" spans="2:15" x14ac:dyDescent="0.25">
      <c r="B56" s="16"/>
      <c r="C56" s="17"/>
      <c r="D56" s="17"/>
      <c r="F56" s="17"/>
      <c r="G56" s="17"/>
      <c r="H56" s="17"/>
      <c r="I56" s="17"/>
      <c r="J56" s="17"/>
      <c r="K56" s="17"/>
      <c r="L56" s="17"/>
      <c r="M56" s="17"/>
      <c r="N56" s="22"/>
      <c r="O56" s="18"/>
    </row>
    <row r="57" spans="2:15" x14ac:dyDescent="0.25">
      <c r="B57" s="16"/>
      <c r="C57" s="17"/>
      <c r="D57" s="17"/>
      <c r="E57" s="57"/>
      <c r="F57" s="17"/>
      <c r="G57" s="17"/>
      <c r="H57" s="17"/>
      <c r="I57" s="17"/>
      <c r="J57" s="17"/>
      <c r="K57" s="17"/>
      <c r="L57" s="17"/>
      <c r="M57" s="17"/>
      <c r="N57" s="22"/>
      <c r="O57" s="18"/>
    </row>
    <row r="58" spans="2:15" s="13" customFormat="1" x14ac:dyDescent="0.25">
      <c r="B58" s="16"/>
      <c r="C58" s="17"/>
      <c r="D58" s="17"/>
      <c r="E58" s="57"/>
      <c r="F58" s="17"/>
      <c r="G58" s="17"/>
      <c r="H58" s="17"/>
      <c r="I58" s="17"/>
      <c r="J58" s="17"/>
      <c r="K58" s="17"/>
      <c r="L58" s="17"/>
      <c r="M58" s="17"/>
      <c r="N58" s="22"/>
      <c r="O58" s="18"/>
    </row>
    <row r="59" spans="2:15" x14ac:dyDescent="0.25">
      <c r="B59" s="16"/>
      <c r="C59" s="17"/>
      <c r="D59" s="17"/>
      <c r="E59" s="57"/>
      <c r="F59" s="17"/>
      <c r="G59" s="17"/>
      <c r="H59" s="17"/>
      <c r="I59" s="17"/>
      <c r="J59" s="17"/>
      <c r="K59" s="17"/>
      <c r="L59" s="17"/>
      <c r="M59" s="17"/>
      <c r="N59" s="22"/>
      <c r="O59" s="18"/>
    </row>
    <row r="60" spans="2:15" x14ac:dyDescent="0.25">
      <c r="B60" s="16"/>
      <c r="C60" s="17"/>
      <c r="D60" s="17"/>
      <c r="E60" s="57"/>
      <c r="F60" s="17"/>
      <c r="G60" s="17"/>
      <c r="H60" s="17"/>
      <c r="I60" s="17"/>
      <c r="J60" s="17"/>
      <c r="K60" s="17"/>
      <c r="L60" s="17"/>
      <c r="M60" s="17"/>
      <c r="N60" s="22"/>
      <c r="O60" s="18"/>
    </row>
    <row r="61" spans="2:15" x14ac:dyDescent="0.25">
      <c r="B61" s="16"/>
      <c r="C61" s="17"/>
      <c r="D61" s="17"/>
      <c r="E61" s="57"/>
      <c r="F61" s="17"/>
      <c r="G61" s="17"/>
      <c r="H61" s="17"/>
      <c r="I61" s="17"/>
      <c r="J61" s="17"/>
      <c r="K61" s="17"/>
      <c r="L61" s="17"/>
      <c r="M61" s="17"/>
      <c r="N61" s="22"/>
      <c r="O61" s="18"/>
    </row>
    <row r="62" spans="2:15" x14ac:dyDescent="0.25">
      <c r="B62" s="16"/>
      <c r="C62" s="17"/>
      <c r="D62" s="17"/>
      <c r="E62" s="57"/>
      <c r="F62" s="17"/>
      <c r="G62" s="17"/>
      <c r="H62" s="17"/>
      <c r="I62" s="17"/>
      <c r="J62" s="17"/>
      <c r="K62" s="17"/>
      <c r="L62" s="17"/>
      <c r="M62" s="17"/>
      <c r="N62" s="22"/>
      <c r="O62" s="18"/>
    </row>
    <row r="63" spans="2:15" x14ac:dyDescent="0.25">
      <c r="B63" s="16"/>
      <c r="C63" s="17"/>
      <c r="D63" s="17"/>
      <c r="E63" s="57"/>
      <c r="F63" s="17"/>
      <c r="G63" s="17"/>
      <c r="H63" s="17"/>
      <c r="I63" s="17"/>
      <c r="J63" s="17"/>
      <c r="K63" s="17"/>
      <c r="L63" s="17"/>
      <c r="M63" s="17"/>
      <c r="N63" s="22"/>
      <c r="O63" s="18"/>
    </row>
    <row r="64" spans="2:15" x14ac:dyDescent="0.25">
      <c r="B64" s="16"/>
      <c r="C64" s="17"/>
      <c r="D64" s="17"/>
      <c r="E64" s="57"/>
      <c r="F64" s="17"/>
      <c r="G64" s="17"/>
      <c r="H64" s="17"/>
      <c r="I64" s="17"/>
      <c r="J64" s="17"/>
      <c r="K64" s="17"/>
      <c r="L64" s="17"/>
      <c r="M64" s="17"/>
      <c r="N64" s="22"/>
      <c r="O64" s="19"/>
    </row>
    <row r="65" spans="2:15" x14ac:dyDescent="0.25">
      <c r="B65" s="16"/>
      <c r="C65" s="17"/>
      <c r="D65" s="17"/>
      <c r="E65" s="57"/>
      <c r="F65" s="17"/>
      <c r="G65" s="17"/>
      <c r="H65" s="17"/>
      <c r="I65" s="17"/>
      <c r="J65" s="17"/>
      <c r="K65" s="17"/>
      <c r="L65" s="17"/>
      <c r="M65" s="17"/>
      <c r="N65" s="22"/>
      <c r="O65" s="18"/>
    </row>
    <row r="66" spans="2:15" x14ac:dyDescent="0.25">
      <c r="B66" s="16"/>
      <c r="C66" s="17"/>
      <c r="D66" s="17"/>
      <c r="E66" s="57"/>
      <c r="F66" s="17"/>
      <c r="G66" s="17"/>
      <c r="H66" s="17"/>
      <c r="I66" s="20"/>
      <c r="J66" s="17"/>
      <c r="K66" s="17"/>
      <c r="L66" s="17"/>
      <c r="M66" s="17"/>
      <c r="N66" s="22"/>
      <c r="O66" s="18"/>
    </row>
    <row r="67" spans="2:15" ht="15" customHeight="1" x14ac:dyDescent="0.25">
      <c r="B67" s="16"/>
      <c r="C67" s="17"/>
      <c r="D67" s="17"/>
      <c r="E67" s="57"/>
      <c r="F67" s="17"/>
      <c r="G67" s="17"/>
      <c r="H67" s="17"/>
      <c r="I67" s="17"/>
      <c r="J67" s="17"/>
      <c r="K67" s="17"/>
      <c r="L67" s="17"/>
      <c r="M67" s="17"/>
      <c r="N67" s="22"/>
      <c r="O67" s="18"/>
    </row>
    <row r="68" spans="2:15" x14ac:dyDescent="0.25">
      <c r="B68" s="16"/>
      <c r="C68" s="17"/>
      <c r="D68" s="17"/>
      <c r="E68" s="57"/>
      <c r="F68" s="17"/>
      <c r="G68" s="17"/>
      <c r="H68" s="17"/>
      <c r="I68" s="17"/>
      <c r="J68" s="17"/>
      <c r="K68" s="17"/>
      <c r="L68" s="17"/>
      <c r="M68" s="17"/>
      <c r="N68" s="22"/>
      <c r="O68" s="18"/>
    </row>
    <row r="69" spans="2:15" x14ac:dyDescent="0.25">
      <c r="B69" s="16"/>
      <c r="C69" s="17"/>
      <c r="D69" s="17"/>
      <c r="E69" s="57"/>
      <c r="F69" s="17"/>
      <c r="G69" s="17"/>
      <c r="H69" s="17"/>
      <c r="I69" s="17"/>
      <c r="J69" s="17"/>
      <c r="K69" s="17"/>
      <c r="L69" s="17"/>
      <c r="M69" s="17"/>
      <c r="N69" s="22"/>
      <c r="O69" s="18"/>
    </row>
    <row r="70" spans="2:15" x14ac:dyDescent="0.25">
      <c r="B70" s="16"/>
      <c r="C70" s="17"/>
      <c r="D70" s="17"/>
      <c r="E70" s="57"/>
      <c r="F70" s="17"/>
      <c r="G70" s="17"/>
      <c r="H70" s="17"/>
      <c r="I70" s="17"/>
      <c r="J70" s="17"/>
      <c r="K70" s="17"/>
      <c r="L70" s="17"/>
      <c r="M70" s="17"/>
      <c r="N70" s="22"/>
      <c r="O70" s="18"/>
    </row>
    <row r="71" spans="2:15" x14ac:dyDescent="0.25">
      <c r="B71" s="16"/>
      <c r="C71" s="17"/>
      <c r="D71" s="17"/>
      <c r="E71" s="59"/>
      <c r="F71" s="17"/>
      <c r="G71" s="17"/>
      <c r="H71" s="17"/>
      <c r="I71" s="17"/>
      <c r="J71" s="17"/>
      <c r="K71" s="17"/>
      <c r="L71" s="17"/>
      <c r="M71" s="17"/>
      <c r="N71" s="22"/>
      <c r="O71" s="18"/>
    </row>
    <row r="72" spans="2:15" x14ac:dyDescent="0.25">
      <c r="B72" s="16"/>
      <c r="C72" s="17"/>
      <c r="D72" s="17"/>
      <c r="E72" s="57"/>
      <c r="F72" s="17"/>
      <c r="G72" s="17"/>
      <c r="H72" s="17"/>
      <c r="I72" s="17"/>
      <c r="J72" s="17"/>
      <c r="K72" s="17"/>
      <c r="L72" s="17"/>
      <c r="M72" s="17"/>
      <c r="N72" s="22"/>
      <c r="O72" s="18"/>
    </row>
    <row r="73" spans="2:15" x14ac:dyDescent="0.25">
      <c r="B73" s="16"/>
      <c r="C73" s="17"/>
      <c r="D73" s="17"/>
      <c r="E73" s="57"/>
      <c r="F73" s="17"/>
      <c r="G73" s="17"/>
      <c r="H73" s="17"/>
      <c r="I73" s="17"/>
      <c r="J73" s="17"/>
      <c r="K73" s="17"/>
      <c r="L73" s="17"/>
      <c r="M73" s="17"/>
      <c r="N73" s="22"/>
      <c r="O73" s="18"/>
    </row>
    <row r="74" spans="2:15" x14ac:dyDescent="0.25">
      <c r="B74" s="16"/>
      <c r="C74" s="17"/>
      <c r="D74" s="17"/>
      <c r="E74" s="57"/>
      <c r="F74" s="17"/>
      <c r="G74" s="17"/>
      <c r="H74" s="17"/>
      <c r="I74" s="17"/>
      <c r="J74" s="17"/>
      <c r="K74" s="17"/>
      <c r="L74" s="17"/>
      <c r="M74" s="17"/>
      <c r="N74" s="22"/>
      <c r="O74" s="18"/>
    </row>
    <row r="75" spans="2:15" x14ac:dyDescent="0.25">
      <c r="B75" s="16"/>
      <c r="C75" s="17"/>
      <c r="D75" s="17"/>
      <c r="E75" s="57"/>
      <c r="F75" s="17"/>
      <c r="G75" s="17"/>
      <c r="H75" s="17"/>
      <c r="I75" s="17"/>
      <c r="J75" s="17"/>
      <c r="K75" s="17"/>
      <c r="L75" s="17"/>
      <c r="M75" s="17"/>
      <c r="N75" s="22"/>
      <c r="O75" s="18"/>
    </row>
    <row r="76" spans="2:15" x14ac:dyDescent="0.25">
      <c r="B76" s="16"/>
      <c r="C76" s="17"/>
      <c r="D76" s="17"/>
      <c r="E76" s="57"/>
      <c r="F76" s="17"/>
      <c r="G76" s="17"/>
      <c r="H76" s="17"/>
      <c r="I76" s="18"/>
      <c r="J76" s="17"/>
      <c r="K76" s="17"/>
      <c r="L76" s="17"/>
      <c r="M76" s="17"/>
      <c r="N76" s="22"/>
      <c r="O76" s="18"/>
    </row>
    <row r="77" spans="2:15" x14ac:dyDescent="0.25">
      <c r="B77" s="16"/>
      <c r="C77" s="17"/>
      <c r="D77" s="17"/>
      <c r="E77" s="57"/>
      <c r="F77" s="17"/>
      <c r="G77" s="17"/>
      <c r="H77" s="17"/>
      <c r="I77" s="17"/>
      <c r="J77" s="17"/>
      <c r="K77" s="17"/>
      <c r="L77" s="17"/>
      <c r="M77" s="17"/>
      <c r="N77" s="22"/>
      <c r="O77" s="19"/>
    </row>
    <row r="78" spans="2:15" x14ac:dyDescent="0.25">
      <c r="B78" s="16"/>
      <c r="C78" s="81"/>
      <c r="D78" s="81"/>
      <c r="E78" s="81"/>
      <c r="F78" s="81"/>
      <c r="G78" s="81"/>
      <c r="H78" s="81"/>
      <c r="I78" s="21"/>
      <c r="J78" s="22"/>
      <c r="K78" s="22"/>
      <c r="L78" s="22"/>
      <c r="M78" s="22"/>
      <c r="N78" s="47"/>
      <c r="O78" s="22"/>
    </row>
    <row r="79" spans="2:15" x14ac:dyDescent="0.25">
      <c r="B79" s="16"/>
      <c r="C79" s="81"/>
      <c r="D79" s="81"/>
      <c r="E79" s="81"/>
      <c r="F79" s="81"/>
      <c r="G79" s="81"/>
      <c r="H79" s="81"/>
      <c r="I79" s="22"/>
      <c r="J79" s="22"/>
      <c r="K79" s="22"/>
      <c r="L79" s="22"/>
      <c r="M79" s="22"/>
      <c r="N79" s="82"/>
      <c r="O79" s="82"/>
    </row>
  </sheetData>
  <mergeCells count="8">
    <mergeCell ref="C78:H79"/>
    <mergeCell ref="N79:O79"/>
    <mergeCell ref="B3:H3"/>
    <mergeCell ref="B39:H39"/>
    <mergeCell ref="B18:H18"/>
    <mergeCell ref="B15:H15"/>
    <mergeCell ref="B6:H6"/>
    <mergeCell ref="B9:H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0F5F97CF19F141AAF675EC48D2F445" ma:contentTypeVersion="6" ma:contentTypeDescription="Crie um novo documento." ma:contentTypeScope="" ma:versionID="eacfe5566631eb19799ed9aab8929d9c">
  <xsd:schema xmlns:xsd="http://www.w3.org/2001/XMLSchema" xmlns:xs="http://www.w3.org/2001/XMLSchema" xmlns:p="http://schemas.microsoft.com/office/2006/metadata/properties" xmlns:ns2="de18ee0c-803d-4b73-8512-9fd7dee91864" xmlns:ns3="844e8575-9e00-4175-9df5-02694039ab99" targetNamespace="http://schemas.microsoft.com/office/2006/metadata/properties" ma:root="true" ma:fieldsID="a8509bca4a713340dcb8db96fc694d02" ns2:_="" ns3:_="">
    <xsd:import namespace="de18ee0c-803d-4b73-8512-9fd7dee91864"/>
    <xsd:import namespace="844e8575-9e00-4175-9df5-02694039a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ee0c-803d-4b73-8512-9fd7dee91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e8575-9e00-4175-9df5-02694039a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44e8575-9e00-4175-9df5-02694039ab9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99103B7-F320-42CD-8AC1-117F15491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747E3-5F5F-438C-A52E-1326B8D04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8ee0c-803d-4b73-8512-9fd7dee91864"/>
    <ds:schemaRef ds:uri="844e8575-9e00-4175-9df5-02694039a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EBE4E2-637F-40B3-AB04-5CC7AD010496}">
  <ds:schemaRefs>
    <ds:schemaRef ds:uri="http://schemas.microsoft.com/office/2006/metadata/properties"/>
    <ds:schemaRef ds:uri="http://schemas.microsoft.com/office/infopath/2007/PartnerControls"/>
    <ds:schemaRef ds:uri="844e8575-9e00-4175-9df5-02694039a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RPPN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REPAMS BRPPN COORD</dc:creator>
  <cp:keywords/>
  <dc:description/>
  <cp:lastModifiedBy>Cintia Lepesqueur Gonçalves</cp:lastModifiedBy>
  <cp:revision/>
  <dcterms:created xsi:type="dcterms:W3CDTF">2021-06-23T18:35:24Z</dcterms:created>
  <dcterms:modified xsi:type="dcterms:W3CDTF">2024-09-11T12:57:22Z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0x0101008D0F5F97CF19F141AAF675EC48D2F445</vt:lpwstr>
  </property>
  <property fmtid="{D5CDD505-2E9C-101B-9397-08002B2CF9AE}" pid="3" name="Order">
    <vt:r8>4259600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