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CECAV\Desktop\PAN_CAVERNAS\Terceira_Monitoria\Planilhas\"/>
    </mc:Choice>
  </mc:AlternateContent>
  <xr:revisionPtr revIDLastSave="0" documentId="13_ncr:1_{AFFBAEE5-D4FB-4D85-B7F3-EE100025C2C3}" xr6:coauthVersionLast="47" xr6:coauthVersionMax="47" xr10:uidLastSave="{00000000-0000-0000-0000-000000000000}"/>
  <bookViews>
    <workbookView xWindow="-120" yWindow="-120" windowWidth="29040" windowHeight="15720" tabRatio="793" activeTab="5"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definedNames>
    <definedName name="_xlnm._FilterDatabase" localSheetId="3" hidden="1">'Monitoria Anual - 2'!$A$10:$AQ$59</definedName>
    <definedName name="_xlnm._FilterDatabase" localSheetId="5" hidden="1">'Monitoria Anual - 3'!$A$10:$AQ$59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47" l="1"/>
  <c r="AA17" i="49" l="1"/>
  <c r="Z18" i="49"/>
  <c r="AA18" i="49"/>
  <c r="Z19" i="49"/>
  <c r="AA19" i="49"/>
  <c r="Z20" i="49"/>
  <c r="AA20" i="49"/>
  <c r="Z17" i="49"/>
  <c r="AA16" i="49"/>
  <c r="Z16" i="49"/>
  <c r="AA20" i="47"/>
  <c r="AA19" i="47"/>
  <c r="AA18" i="47"/>
  <c r="AA17" i="47"/>
  <c r="AA16" i="47"/>
  <c r="AA20" i="45"/>
  <c r="AA19" i="45"/>
  <c r="Z20" i="47"/>
  <c r="AA18" i="45"/>
  <c r="Z19" i="47"/>
  <c r="AA17" i="45"/>
  <c r="Z18" i="47"/>
  <c r="AA16" i="45"/>
  <c r="Z17" i="47"/>
  <c r="Z20" i="45"/>
  <c r="Z19" i="45"/>
  <c r="Z16" i="47"/>
  <c r="Z18" i="45"/>
  <c r="Z17" i="45"/>
  <c r="Z16" i="45"/>
  <c r="D19" i="47"/>
  <c r="D18" i="47"/>
  <c r="D17" i="47"/>
  <c r="D16" i="47"/>
  <c r="F21" i="2"/>
  <c r="F17" i="2"/>
  <c r="F18" i="2"/>
  <c r="F19" i="2"/>
  <c r="F20" i="2"/>
  <c r="F16" i="2"/>
  <c r="AB17" i="2"/>
  <c r="AB18" i="2"/>
  <c r="AB19" i="2"/>
  <c r="AB20" i="2"/>
  <c r="AB16" i="2"/>
  <c r="AA20" i="2" a="1"/>
  <c r="AA20" i="2"/>
  <c r="Z20" i="2" a="1"/>
  <c r="Z20" i="2"/>
  <c r="AA19" i="2" a="1"/>
  <c r="AA19" i="2"/>
  <c r="Z19" i="2" a="1"/>
  <c r="Z19" i="2"/>
  <c r="AA18" i="2" a="1"/>
  <c r="AA18" i="2"/>
  <c r="Z18" i="2" a="1"/>
  <c r="Z18" i="2"/>
  <c r="AA17" i="2" a="1"/>
  <c r="AA17" i="2"/>
  <c r="Z17" i="2" a="1"/>
  <c r="Z17" i="2"/>
  <c r="Z16" i="2"/>
  <c r="AA16" i="2"/>
  <c r="D16" i="45"/>
  <c r="D17" i="45"/>
  <c r="D7" i="45"/>
  <c r="D7" i="47"/>
  <c r="F21" i="47"/>
  <c r="J41" i="49"/>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35" i="47"/>
  <c r="J34" i="47"/>
  <c r="J33" i="47"/>
  <c r="J32" i="47"/>
  <c r="I35" i="47"/>
  <c r="I34" i="47"/>
  <c r="I33" i="47"/>
  <c r="I32" i="47"/>
  <c r="H35" i="47"/>
  <c r="H34" i="47"/>
  <c r="H33" i="47"/>
  <c r="H32" i="47"/>
  <c r="G35" i="47"/>
  <c r="G34" i="47"/>
  <c r="G33" i="47"/>
  <c r="G32" i="47"/>
  <c r="F35" i="47"/>
  <c r="F34" i="47"/>
  <c r="F33" i="47"/>
  <c r="F32" i="47"/>
  <c r="E35" i="47"/>
  <c r="E34" i="47"/>
  <c r="E33" i="47"/>
  <c r="E32" i="47"/>
  <c r="F15" i="47"/>
  <c r="D24" i="47"/>
  <c r="D23" i="47"/>
  <c r="J35" i="45"/>
  <c r="J34" i="45"/>
  <c r="J33" i="45"/>
  <c r="J32" i="45"/>
  <c r="I35" i="45"/>
  <c r="I34" i="45"/>
  <c r="I33" i="45"/>
  <c r="I32" i="45"/>
  <c r="H35" i="45"/>
  <c r="H34" i="45"/>
  <c r="H33" i="45"/>
  <c r="H32" i="45"/>
  <c r="G35" i="45"/>
  <c r="G34" i="45"/>
  <c r="G33" i="45"/>
  <c r="G32" i="45"/>
  <c r="E32" i="45"/>
  <c r="F32" i="45"/>
  <c r="E33" i="45"/>
  <c r="F33" i="45"/>
  <c r="E34" i="45"/>
  <c r="F34" i="45"/>
  <c r="E35" i="45"/>
  <c r="F35" i="45"/>
  <c r="AB20" i="47" l="1"/>
  <c r="D32" i="45"/>
  <c r="D29" i="45"/>
  <c r="D24" i="45"/>
  <c r="D23" i="45"/>
  <c r="D20" i="45"/>
  <c r="D19" i="45"/>
  <c r="D18" i="45"/>
  <c r="F15" i="45"/>
  <c r="A2" i="35"/>
  <c r="A2" i="48"/>
  <c r="A2" i="46"/>
  <c r="A2" i="44"/>
  <c r="B4" i="35"/>
  <c r="B4" i="48"/>
  <c r="B4" i="46"/>
  <c r="B4" i="44"/>
  <c r="D41" i="49" l="1"/>
  <c r="D40" i="49"/>
  <c r="D39" i="49"/>
  <c r="D38" i="49"/>
  <c r="D37" i="49"/>
  <c r="D36" i="49"/>
  <c r="D35" i="49"/>
  <c r="D34" i="49"/>
  <c r="D33" i="49"/>
  <c r="D32" i="49"/>
  <c r="D22" i="49"/>
  <c r="E19" i="49" s="1"/>
  <c r="D7" i="49"/>
  <c r="D5" i="49"/>
  <c r="B3" i="49"/>
  <c r="D35" i="47"/>
  <c r="D34" i="47"/>
  <c r="D33" i="47"/>
  <c r="D32" i="47"/>
  <c r="D29" i="47"/>
  <c r="D22" i="47"/>
  <c r="E20" i="47" s="1"/>
  <c r="D5" i="47"/>
  <c r="B3" i="47"/>
  <c r="D35" i="45"/>
  <c r="D34" i="45"/>
  <c r="D33" i="45"/>
  <c r="D5" i="45"/>
  <c r="B3" i="45"/>
  <c r="C166" i="48"/>
  <c r="F21" i="49" s="1"/>
  <c r="F21" i="45"/>
  <c r="D5" i="2"/>
  <c r="J32" i="2"/>
  <c r="AB17" i="47" l="1"/>
  <c r="F17" i="47" s="1"/>
  <c r="AB18" i="49"/>
  <c r="F18" i="49" s="1"/>
  <c r="AB16" i="45"/>
  <c r="F16" i="45" s="1"/>
  <c r="AB16" i="47"/>
  <c r="F16" i="47" s="1"/>
  <c r="AB16" i="49"/>
  <c r="F16" i="49" s="1"/>
  <c r="AB18" i="45"/>
  <c r="AB18" i="47"/>
  <c r="F18" i="47" s="1"/>
  <c r="AB17" i="45"/>
  <c r="AB19" i="45"/>
  <c r="AB17" i="49"/>
  <c r="F17" i="49" s="1"/>
  <c r="AB20" i="45"/>
  <c r="F20" i="45" s="1"/>
  <c r="AB20" i="49"/>
  <c r="F20" i="49" s="1"/>
  <c r="F20" i="47"/>
  <c r="AB19" i="47"/>
  <c r="F19" i="47" s="1"/>
  <c r="E18" i="49"/>
  <c r="E17" i="49"/>
  <c r="AB19" i="49"/>
  <c r="F19" i="49" s="1"/>
  <c r="E16" i="49"/>
  <c r="E20" i="49"/>
  <c r="E17" i="47"/>
  <c r="E16" i="47"/>
  <c r="E18" i="47"/>
  <c r="E19" i="47"/>
  <c r="D22" i="45"/>
  <c r="E20" i="45" s="1"/>
  <c r="F15" i="2"/>
  <c r="F22" i="45" l="1"/>
  <c r="E18" i="45"/>
  <c r="E16" i="45"/>
  <c r="E17" i="45"/>
  <c r="E22" i="49"/>
  <c r="E19" i="45"/>
  <c r="F22" i="49"/>
  <c r="G16" i="49" s="1"/>
  <c r="E22" i="47"/>
  <c r="F22" i="47"/>
  <c r="G20" i="47" s="1"/>
  <c r="F33" i="2"/>
  <c r="G33" i="2"/>
  <c r="H33" i="2"/>
  <c r="I33" i="2"/>
  <c r="J33" i="2"/>
  <c r="E22" i="45" l="1"/>
  <c r="G19" i="49"/>
  <c r="G16" i="47"/>
  <c r="G17" i="49"/>
  <c r="G15" i="49"/>
  <c r="G21" i="49"/>
  <c r="G18" i="49"/>
  <c r="G20" i="49"/>
  <c r="G21" i="47"/>
  <c r="G17" i="47"/>
  <c r="G18" i="47"/>
  <c r="G15" i="47"/>
  <c r="G19" i="47"/>
  <c r="D33" i="2"/>
  <c r="G22" i="49" l="1"/>
  <c r="G22" i="47"/>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E28" i="36"/>
  <c r="E27" i="36"/>
  <c r="D22" i="36"/>
  <c r="E26" i="36"/>
  <c r="E25" i="36"/>
  <c r="D17" i="36"/>
  <c r="D16" i="36"/>
  <c r="D15" i="36"/>
  <c r="D24" i="2"/>
  <c r="D23" i="2"/>
  <c r="D29" i="36" l="1"/>
  <c r="D27" i="36"/>
  <c r="D33" i="36"/>
  <c r="D31" i="36"/>
  <c r="D26" i="36"/>
  <c r="D25" i="36"/>
  <c r="D28" i="36"/>
  <c r="D30" i="36"/>
  <c r="D32" i="36"/>
  <c r="D34" i="36"/>
  <c r="D20" i="2"/>
  <c r="D19" i="2"/>
  <c r="D18" i="2"/>
  <c r="D16" i="2"/>
  <c r="D17" i="2"/>
  <c r="D7" i="36"/>
  <c r="B3" i="36"/>
  <c r="G21" i="45" l="1"/>
  <c r="D18" i="36"/>
  <c r="E17" i="36" s="1"/>
  <c r="D7" i="2"/>
  <c r="G18" i="45" l="1"/>
  <c r="G16" i="45"/>
  <c r="G19" i="45"/>
  <c r="G20" i="45"/>
  <c r="G15" i="45"/>
  <c r="G17" i="45"/>
  <c r="E15" i="36"/>
  <c r="E16" i="36"/>
  <c r="D22" i="2"/>
  <c r="E18" i="2" s="1"/>
  <c r="G22" i="45" l="1"/>
  <c r="E18" i="36"/>
  <c r="E19" i="2"/>
  <c r="E16" i="2"/>
  <c r="E20" i="2"/>
  <c r="E17" i="2"/>
  <c r="E32" i="2"/>
  <c r="G32" i="2"/>
  <c r="H32" i="2"/>
  <c r="I32" i="2"/>
  <c r="G34" i="2"/>
  <c r="H34" i="2"/>
  <c r="I34" i="2"/>
  <c r="J34" i="2"/>
  <c r="G35" i="2"/>
  <c r="H35" i="2"/>
  <c r="I35" i="2"/>
  <c r="J35" i="2"/>
  <c r="F35" i="2"/>
  <c r="F34" i="2"/>
  <c r="F32" i="2"/>
  <c r="E35" i="2"/>
  <c r="E34" i="2"/>
  <c r="E33" i="2"/>
  <c r="D29" i="2"/>
  <c r="B3" i="2"/>
  <c r="D32" i="2" l="1"/>
  <c r="D34" i="2"/>
  <c r="D35" i="2"/>
  <c r="F22" i="2"/>
  <c r="G15" i="2" s="1"/>
  <c r="G21" i="2" l="1"/>
  <c r="G19" i="2"/>
  <c r="G18" i="2"/>
  <c r="G16" i="2"/>
  <c r="G20" i="2"/>
  <c r="G17" i="2"/>
  <c r="E22" i="2" l="1"/>
  <c r="G22" i="2"/>
</calcChain>
</file>

<file path=xl/sharedStrings.xml><?xml version="1.0" encoding="utf-8"?>
<sst xmlns="http://schemas.openxmlformats.org/spreadsheetml/2006/main" count="3092" uniqueCount="940">
  <si>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</si>
  <si>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</si>
  <si>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</si>
  <si>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</si>
  <si>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</si>
  <si>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</si>
  <si>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</si>
  <si>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</si>
  <si>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</si>
  <si>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</si>
  <si>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</si>
  <si>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</si>
  <si>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</si>
  <si>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</si>
  <si>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</si>
  <si>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</si>
  <si>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</si>
  <si>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</si>
  <si>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</si>
  <si>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</si>
  <si>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</si>
  <si>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</si>
  <si>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</si>
  <si>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</si>
  <si>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</si>
  <si>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</si>
  <si>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</si>
  <si>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</si>
  <si>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</si>
  <si>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</si>
  <si>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</si>
  <si>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</si>
  <si>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</si>
  <si>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</si>
  <si>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</si>
  <si>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</si>
  <si>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</si>
  <si>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</si>
  <si>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</si>
  <si>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</si>
  <si>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</si>
  <si>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</si>
  <si>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</si>
  <si>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</si>
  <si>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</si>
  <si>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</si>
  <si>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</si>
  <si>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</si>
  <si>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</si>
  <si>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</si>
  <si>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</si>
  <si>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</si>
  <si>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</si>
  <si>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</si>
  <si>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</si>
  <si>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</si>
  <si>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</si>
  <si>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</si>
  <si>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</si>
  <si>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</si>
  <si>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</si>
  <si>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</si>
  <si>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</si>
  <si>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</si>
  <si>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</si>
  <si>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</si>
  <si>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</si>
  <si>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</si>
  <si>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</si>
  <si>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</si>
  <si>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</si>
  <si>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</si>
  <si>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</si>
  <si>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</si>
  <si>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</si>
  <si>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</si>
  <si>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</si>
  <si>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scheme val="minor"/>
      </rPr>
      <t> </t>
    </r>
  </si>
  <si>
    <r>
      <t>Capacitação</t>
    </r>
    <r>
      <rPr>
        <sz val="12"/>
        <rFont val="Calibri"/>
        <family val="2"/>
        <scheme val="minor"/>
      </rPr>
      <t>: Processo de aprendizagem, que visa contribuir para o desenvolvimento de competências. (Adaptado do PNDP, 2006);</t>
    </r>
    <r>
      <rPr>
        <u/>
        <sz val="12"/>
        <rFont val="Calibri"/>
        <family val="2"/>
        <scheme val="minor"/>
      </rPr>
      <t xml:space="preserve">
Educação ambiental</t>
    </r>
    <r>
      <rPr>
        <sz val="12"/>
        <rFont val="Calibri"/>
        <family val="2"/>
        <scheme val="minor"/>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</si>
  <si>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scheme val="minor"/>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</si>
  <si>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</si>
  <si>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</si>
  <si>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</si>
  <si>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</si>
  <si>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</si>
  <si>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scheme val="minor"/>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</si>
  <si>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</si>
  <si>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</si>
  <si>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</si>
  <si>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</si>
  <si>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</si>
  <si>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</si>
  <si>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</si>
  <si>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</si>
  <si>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</si>
  <si>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t>Manejo in situ</t>
    </r>
    <r>
      <rPr>
        <sz val="12"/>
        <color rgb="FF000000"/>
        <rFont val="Calibri"/>
        <family val="2"/>
        <scheme val="minor"/>
      </rPr>
      <t> </t>
    </r>
  </si>
  <si>
    <t>Intervenção sobre espécimes da fauna em seu habitat natural visando à manutenção e recuperação de populações viáveis (IN ICMBio Nº 5/2021).  </t>
  </si>
  <si>
    <r>
      <t>Normativas</t>
    </r>
    <r>
      <rPr>
        <sz val="12"/>
        <color rgb="FF000000"/>
        <rFont val="Calibri"/>
        <family val="2"/>
        <scheme val="minor"/>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</si>
  <si>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</si>
  <si>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scheme val="minor"/>
      </rPr>
      <t> </t>
    </r>
  </si>
  <si>
    <t>Estratégias que orientem a priorização das ações necessárias para uma gestão adequada do território (ordenamento territorial, áreas prioritárias, zoneamento urbano)  </t>
  </si>
  <si>
    <r>
      <t>Pesquisa </t>
    </r>
    <r>
      <rPr>
        <sz val="12"/>
        <color rgb="FF000000"/>
        <rFont val="Calibri"/>
        <family val="2"/>
        <scheme val="minor"/>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</si>
  <si>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</si>
  <si>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</si>
  <si>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</si>
  <si>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scheme val="minor"/>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</si>
  <si>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</si>
  <si>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</si>
  <si>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 Patrimônio Espeleológico Brasileiro - PAN Cavernas do Brasil</t>
  </si>
  <si>
    <t>Objetivo geral do PAN</t>
  </si>
  <si>
    <t>Prevenir, reduzir e mitigar os impactos e danos antrópicos sobre o patrimônio espeleológico brasileiro, espécies e ambientes associados, em cinco anos.</t>
  </si>
  <si>
    <t>Data da monitoria</t>
  </si>
  <si>
    <t>24/10/2023 - 26/10/2023 (presencial)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</si>
  <si>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</si>
  <si>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</si>
  <si>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</si>
  <si>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</si>
  <si>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</si>
  <si>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</si>
  <si>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</si>
  <si>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</si>
  <si>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</si>
  <si>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</si>
  <si>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</si>
  <si>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</si>
  <si>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</si>
  <si>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Prevenção e redução dos impactos das atividades e empreendimentos efetiva ou potencialmente poluidores ou degradadores do patrimônio espeleológico brasileiro</t>
  </si>
  <si>
    <t>1.1</t>
  </si>
  <si>
    <t>Realizar diagnóstico sobre o tratamento do patrimônio espeleológico no âmbito dos Estados da Federação, Distrito Federal e União nos processos de licenciamento, autorização e fiscalização.</t>
  </si>
  <si>
    <t>Diagnóstico elaborado e publicado.</t>
  </si>
  <si>
    <t>Identificar os procedimentos específicos adotados nos processos de licenciamento, autorização e fiscalização em âmbito nacional, envolvendo a análise de situação e facilitação de fluxos.</t>
  </si>
  <si>
    <t>José Carlos Reino (ICMBio/ CECAV)</t>
  </si>
  <si>
    <t xml:space="preserve">Giselle Ribeiro de Oliveira (MPMG), Mariana Yankous Gonçalves Fialho (SEMAD), Allan Silas Calux (SBE e Carstografica), Flávio Silva Ramos (IABS), Guilherme Vendramini Pereira e Simone Soares Salgado (IBAMA). </t>
  </si>
  <si>
    <t>Nacional</t>
  </si>
  <si>
    <t>1. O diagnóstico poderá ser realizado por meio de contratação de consultoria e deverá levantar os municípios que possuem delegação para licenciar. 2. O diagnóstico deverá contemplar informações como: estrutura organizacional e administrativa, fluxograma dos procedimentos, ritos, marcos legais e atuação. 3. Buscar um colaborador na ABEMA.</t>
  </si>
  <si>
    <t>x</t>
  </si>
  <si>
    <t>Elaboração da especificação técnica e do projeto para submissão ao IABS. A próxima etapa do projeto será a contratação de consultor para a execução da ação.</t>
  </si>
  <si>
    <t>José Carlos Ribeiro Reino (ICMBio/Cecav)</t>
  </si>
  <si>
    <t>Definição do perfil técnico para a contratação.</t>
  </si>
  <si>
    <t>1.2</t>
  </si>
  <si>
    <t>Elaborar roteiros de orientação aos órgãos ambientais para o tratamento do patrimônio espeleológico.</t>
  </si>
  <si>
    <t>Roteiros elaborados e publicados.</t>
  </si>
  <si>
    <t>Constituir material referencial para órgãos ambientais ligados ao licenciamento ambiental de empreendimentos ou atividades potencialmente impactantes ao patrimônio espeleológico.</t>
  </si>
  <si>
    <t>Jocy Brandão Cruz (ICMBio/ CECAV)</t>
  </si>
  <si>
    <t>Giselle Ribeiro de Oliveira (MPMG), Mariana Yankous Gonçalves Fialho (SEMAD), Allan Silas Calux (SBE e Carstografica).</t>
  </si>
  <si>
    <t>1. Material a ser elaborado: roteiro de atuação de como tratar o patrimônio espeleológico no âmbito do licenciamento (exemplo: material do MPMG voltado para o patrimônio histórico-cultural). 2. Os termos de referência de empreendimentos que tenham barragens deverão constar a necessidade de estudos espeleológicos nas potenciais áreas de inundação, em caso de rompimento. 3. Nas orientações deve constar a sugestão de condicionante de envio, pelo empreendedor, dos estudos espeleológicos aprovados pelo órgão licenciador e o parecer que aprova. 4. Ação dependente da Ação 1.1. 5. Buscar um colaborador na ABEMA.</t>
  </si>
  <si>
    <t>Ação depende de publicação do decreto sobre o patrimônio espeleológico, assim como da Ação de Descumprimento de Preceito Fundamental (ADPF) nº 935/2022/STF.</t>
  </si>
  <si>
    <t>1.3</t>
  </si>
  <si>
    <t>Realizar cursos de capacitação em espeleologia e licenciamento relacionados ao patrimônio espeleológico para os técnicos de órgãos ambientais integrantes do SISNAMA.</t>
  </si>
  <si>
    <t>Relatório final dos cursos de capacitação.</t>
  </si>
  <si>
    <t>Capacitação de profissionais envolvidos no licenciamento ambiental de empreendimentos potencialmente impactantes ao patrimônio espeleológico, em especial de órgãos de meio ambiente.</t>
  </si>
  <si>
    <t>Allan Silas Calux (SBE e Carstografica), Flávio Silva Ramos (IABS), Diego de Medeiros Bento e Cristiano Fernandes Ferreira (ICMBio/ CECAV).</t>
  </si>
  <si>
    <t>Avaliar a possibilidade de disponibilizar o conteúdo do curso na página do ICMBio/ CECAV.</t>
  </si>
  <si>
    <t>1.4</t>
  </si>
  <si>
    <t>Realizar reuniões de trabalho e capacitação em espeleologia e licenciamento ambiental para agentes pertencentes às instituições estratégicas na proteção do patrimônio espeleológico.</t>
  </si>
  <si>
    <t>Atas das reuniões e relatórios das capacitações realizadas.</t>
  </si>
  <si>
    <t>Giselle Ribeiro de Oliveira (MPMG).</t>
  </si>
  <si>
    <t>Nacional.</t>
  </si>
  <si>
    <t>1. Ação será realizada após o término da ação 1.1; 2. O público alvo da ação são os Promotores de Justiça e Procuradores da República. 3. Buscar colaboradores no COPEMA (GNDH) e ABRAMPA.</t>
  </si>
  <si>
    <t>Dra. Giselle Ribeiro de Oliveira (MPMG) entrou em contato com a Associação Brasileira dos Membros do Ministério Público de Meio Ambiente (ABRAMPA), articulando a capacitação. O recurso para a realização da ação já foi alocado.</t>
  </si>
  <si>
    <t>Ação depende de publicação do decreto sobre o patrimônio espeleológico, assim como da Ação de Descumprimento de Preceito Fundamental (ADPF) nº 935/2022/STF.
Ação remanejada para Objetivo Específico 4 por estar mais relacionada com o alcance do objetivo específico a que foi remanejada..</t>
  </si>
  <si>
    <t>Retirar observação 1.</t>
  </si>
  <si>
    <t>1.5</t>
  </si>
  <si>
    <t>Articular com os órgãos estaduais a elaboração e aprimoramento de atos normativos disciplinando a aplicação da norma federal na conservação do patrimônio espeleológico nos processos de licenciamento e fiscalização ambiental.</t>
  </si>
  <si>
    <t>Atas das reuniões.</t>
  </si>
  <si>
    <t>Mariana Yankous Gonçalves Fialho (SEMAD), Giselle Ribeiro de Oliveira (MPMG).</t>
  </si>
  <si>
    <t>MG, BA, TO, SP, PR, GO, PA, MT, MS e RN.</t>
  </si>
  <si>
    <t>1. Ação será realizada depois da execução das ações 1.1, 1.2 e 1.4.
2. Buscar colaboradores na ABEMA, COPEMA (GNDH) e ABRAMPA.</t>
  </si>
  <si>
    <t>Ação será realizada após execução das ações 1.1 e 1.2.</t>
  </si>
  <si>
    <t>Alterar a data de início da ação tendo em vista a importância das ações 1.1 e 1.2 na execução desta ação.</t>
  </si>
  <si>
    <t>Relatórios das reuniões</t>
  </si>
  <si>
    <t>1. Ação depende da execução da ação 1.1 e da elaboração do roteiro da ação 1.2
2. Buscar colaboradores na ABEMA, COPEMA (GNDH) e ABRAMPA.</t>
  </si>
  <si>
    <t>1.6</t>
  </si>
  <si>
    <t>Articular junto ao IPHAN a elaboração de um fluxograma para avaliação da existência do atributo “destacada relevância histórico-cultural ou religiosa” em cavidades naturais subterrâneas.</t>
  </si>
  <si>
    <t>Fluxograma elaborado.</t>
  </si>
  <si>
    <t>Danilo Curado (IPHAN)</t>
  </si>
  <si>
    <t>Giselle Ribeiro de Oliveira (MPMG), Jocy Brandão Cruz (ICMBio/ CECAV).</t>
  </si>
  <si>
    <t>Solicitar o repasse de informações dos tramites da esfera federal ao ICMBio/ CECAV.</t>
  </si>
  <si>
    <t xml:space="preserve">Encaminhamento do Projeto de execução da ação em junho/2023 para a Coordenação do PAN. </t>
  </si>
  <si>
    <t>Considerando as alterações no corpo diretor do IPHAN, seja no Centro Nacional de Arqueologia (CNA), seja na Coordenação Nacional de Licenciamento (CNL), será necessária reunião com os mandatários para apresentar a Ação. Ademais, o órgão está passando por profunda evasão do seu corpo técnico, o que catapultou as demandas individuais.  Atualmente, o IPHAN conta com apenas 60 (sessenta) arqueólogos em todo o território nacional, os quais lidam com todo o licenciamento ambiental (federal, estadual e municipal), além da preservação dos sítios arqueológicos.</t>
  </si>
  <si>
    <t xml:space="preserve">Perspectiva de reunião presencial com a direção do Centro Nacional de Arqueologia (CNA) e Coordenação Nacional de Licenciamento (CNL) em novembro/23. Após a reunião, talvez seja necessário encaminhamento de ofício do ICMBio para a presidência do IPHAN. </t>
  </si>
  <si>
    <t>1.7</t>
  </si>
  <si>
    <t>Estabelecer diretrizes para a prospecção espeleológica em processos de licenciamento ambiental.</t>
  </si>
  <si>
    <t>Diretrizes publicadas.</t>
  </si>
  <si>
    <t>Padronização dos resultados do trabalho de prospecção espeleológica em processos de licenciamento ambiental.</t>
  </si>
  <si>
    <t>Allan Silas Calux (SBE e Carstografica)</t>
  </si>
  <si>
    <t>Jocy Brandão Cruz (ICMBio/ CECAV), Tatiane Monteiro da Silva (SBE), Júlio Linhares (Geo &amp; Bio), Diego de Medeiros Bento (ICMBio/ CECAV).</t>
  </si>
  <si>
    <t>As diretrizes deverão contemplar a avaliação do potencial de ocorrência de cavidades naturais subterrâneas.</t>
  </si>
  <si>
    <t>Documento em andamento, em fase final da conclusão de sua primeira versão.
Minuta do protocolo já foi elaborada.</t>
  </si>
  <si>
    <t>Allan Silas Calux (SBE)</t>
  </si>
  <si>
    <t>1.8</t>
  </si>
  <si>
    <t>Aprimorar os mapas de potencial espeleológico quanto à sua representação e escala para uso no licenciamento ambiental.</t>
  </si>
  <si>
    <t>Mapas elaborados.</t>
  </si>
  <si>
    <t>Tiago Silva Castro (ICMBio/ CECAV), Allan Silas Calux (SBE e Carstografica), Mylene Berbert Born (CPRM).</t>
  </si>
  <si>
    <t>Resgatar debate sobre qualificação dos mapas de potencialidade.</t>
  </si>
  <si>
    <t>Em reunião do Cecav ficou definido que o Jocy irá localizar a metodologia de potencialidade atual. Tiago irá analisar e marcar reunião com o José Carlos, Jocy, Cristiano, Julio Ferreira e Cláudia.
O recurso para a execução da ação já foi alocado.</t>
  </si>
  <si>
    <t>1.9</t>
  </si>
  <si>
    <t xml:space="preserve">Aprimorar as orientações básicas para definição de área de influência sobre o patrimônio espeleológico. </t>
  </si>
  <si>
    <t>Relatório com orientações atualizadas.</t>
  </si>
  <si>
    <t>Aprimorar as diretrizes e orientações técnicas, no âmbito do licenciamento ambiental.</t>
  </si>
  <si>
    <t>Mariana Yankous Gonçalves Fialho (SEMAD), Allan Silas Calux (SBE e Carstografica),Rodrigo Lopes Ferreira (UFLA), Marconi Souza Silva (UFLA), Júlio Linhares (Geo &amp; Bio), Enrico Bernard (UFPE), Vitor Moura e Luciana Alt (Crescente).</t>
  </si>
  <si>
    <t>Composição de grupo de trabalho para aprimoramento das diretrizes.</t>
  </si>
  <si>
    <t>Elaboração do projeto para submissão ao IABS. José Carlos irá marcar reunião inicial no primeiro bimestre de 2024 com Jocy, Diego, Daniel, Cristiano, Cláudia, Tiago e Thais para definição de estratégia. Oficina será realizada no segundo semestre de 2024.</t>
  </si>
  <si>
    <t>Foi observado que a ação requer atividades prévias, iniciando pela composição de grupo de trabalho para definição de suas diretrizes. Ou seja, faz-se necessário definir o novo formato das orientações, considerando questões como o seu agrupamento em litologias e/ou tipologia de atributos (físicos, biológicos, p.ex.). Esse GT, interno ao Cecav,  é necessário para um debate preliminar, com o objetivo de identificar, por exemplo, as lacunas de informações, as necessidades reais de atualização, as eventuais orientações ineficazes ou com aplicação comprometida, de modo a direcionar as demais atividades da ação, principalmente o início das tratativas com os colaboradores, bem como o formato da(s) oficina(s) necessárias. Uma primeira reunião para composição do GT está em processo de agendamento com os potenciais participantes.</t>
  </si>
  <si>
    <t>Identificar em curto prazo os servidores do Cecav que poderão contribuir com o GT.</t>
  </si>
  <si>
    <t>1.10</t>
  </si>
  <si>
    <t>Articular a inserção de informações sobre o patrimônio espeleológico nos sistemas existentes de alertas de desmatamentos para realização de ações de fiscalização pelos órgãos ambientais competentes.</t>
  </si>
  <si>
    <t>Ofício solicitando a inserção das informações sobre o patrimônio espeleológico no sistema ou relatório de reunião de articulação.</t>
  </si>
  <si>
    <t>Sistemas gerando os alertas e o o monitoramento e controle dos impactos ambientais sobre a área de influência de cavernas.</t>
  </si>
  <si>
    <t>Jocy Brandão Cruz (ICMBio/ CECAV), Tatiane Monteiro da Silva (SBE).</t>
  </si>
  <si>
    <t>Sistemas existentes: Imazon, MapBiomas, Prevfogo, INPE.</t>
  </si>
  <si>
    <t>Ação não iniciada.</t>
  </si>
  <si>
    <t>A ação ainda não foi priorizada.</t>
  </si>
  <si>
    <t>Relatório das reuniões de articulação para inserção dos dados.</t>
  </si>
  <si>
    <t>1.11</t>
  </si>
  <si>
    <t>Identificar áreas alvo e implementar redes de monitoramento de águas subterrâneas.</t>
  </si>
  <si>
    <t>Rede de monitoramento implantada nas áreas identificadas.</t>
  </si>
  <si>
    <t>Monitoramento e controle do uso da água subterrânea de aquíferos cársticos selecionados.</t>
  </si>
  <si>
    <t>Jocy Brandão Cruz (ICMBio/ CECAV), Mylene Berbert Born (CPRM).</t>
  </si>
  <si>
    <t>1. O monitoramento deverá considerar o projeto “Rede de Monitoramento de Águas Subterrâneas da APA Carste de Lagoa Santa” como modelo; 2. Avaliar a possibilidade de integração com a CPRM visando a estruturação da rede RIMAS em áreas cársticas.</t>
  </si>
  <si>
    <t>Ação iniciada de forma não sistemática. Foram realizadas algumas entrevistas com especialistas da área, com vistas a selecionar um primeiro conjunto de áreas-alvo.</t>
  </si>
  <si>
    <t>A execução dessa ação prescinde de recursos de elevada monta.</t>
  </si>
  <si>
    <t>Recomendamos que a ação seja inserida no Pró-Espeleo para que alcance os recursos necessários à sua implantação.
Mas os produtos (idealmente) esperados são: 1) Consolidação de um banco de dados espacial; 2) Implantação de uma rede de monitoramneto remota, incluindo um painel de controle em tempo real; 3) Emissão de relatórios periódicos.</t>
  </si>
  <si>
    <t>1) Consolidação de um banco de dados espacial; 2) Implantação de uma rede de monitoramneto remota, incluindo um painel de controle em tempo real; 3) Emissão de relatórios periódicos.</t>
  </si>
  <si>
    <t>1.12</t>
  </si>
  <si>
    <t>Elaborar e divulgar material orientador para uso e ocupação de áreas cársticas carbonáticas.</t>
  </si>
  <si>
    <t>Material elaborado e publicado; Oficina realizada.</t>
  </si>
  <si>
    <t>Constituir material referencial para agentes públicos, privados e universidade ligados ao planejamento urbano.</t>
  </si>
  <si>
    <t>Vitor Moura (Crescente)</t>
  </si>
  <si>
    <t>Luciana Alt (Crescente), Allan Silas Calux (SBE e Carstografica), Jocy Brandão Cruz (ICMBio/ CECAV), Rodrigo Lopes Ferreira (UFLA), Luiz Eduardo Panisset Travassos (PUC Minas).</t>
  </si>
  <si>
    <t>1. O documento deverá contemplar a conscientização e capacitação do cidadão, de agentes públicos e privados envolvidos no planejamento urbano, sobre a importância, fragilidade e vulnerabilidade do carste, sobre riscos da ocupação não planejada do carste, sobre as ações mínimas para evitar impactos a esses ambientes; 2. A ação se limitará ao carste em rochas carbonáticas por se tratar de um projeto piloto.</t>
  </si>
  <si>
    <t>O Plano de Trabalho foi enviado ao IABS em 18/08/2023 para aprovação.</t>
  </si>
  <si>
    <t xml:space="preserve">Aguardando aprovação do Plano de Trabalho, para iniciar as ações </t>
  </si>
  <si>
    <t>Claudia Simone da Luz Alves (ICMBio/ CECAV)</t>
  </si>
  <si>
    <t>1.13</t>
  </si>
  <si>
    <t>Compilar e disponibilizar os estudos espeleológicos aprovados no âmbito do licenciamento ambiental.</t>
  </si>
  <si>
    <t>Estudos compilados e disponibilizados.</t>
  </si>
  <si>
    <t>Mariana Yankous Gonçalves Fialho (SEMAD), Allan Silas Calux (SBE e Carstografica), Tatiane Monteiro da Silva (SBE).</t>
  </si>
  <si>
    <t>1. A compilação poderá ser realizada por consultoria contratada. 2. Os estudos serão disponibilizados na biblioteca digital do ICMBio/ CECAV. 3. O ICMBio/ CECAV enviará ofício aos órgãos licenciadores sugerindo condicionante para remessa dos estudos espeleológicos ao ICMBio/ CECAV.</t>
  </si>
  <si>
    <t>Ação excluída devido dificuldade de obtenção das informações junto aos Estados e disponibilização dos estudos no Canie é obrigatória e supri essa lacuna.</t>
  </si>
  <si>
    <t>Prevenção e redução dos danos oriundos do uso desordenado e restauração do patrimônio espeleológico brasileiro e ambientes associados.</t>
  </si>
  <si>
    <t>2.1</t>
  </si>
  <si>
    <t>Produzir material didático e realizar cursos sobre práticas de conservação, redução de impactos e recuperação de danos em cavernas turísticas, preferencialmente em unidades de conservação.</t>
  </si>
  <si>
    <t>Material produzido e relatório dos cursos realizados.</t>
  </si>
  <si>
    <t>Capacitação de aproximadamente 100 agentes locais, em quatro cursos, para atuar em projetos  de conservação, monitoramento, redução de impactos e recuperação de danos nas cavernas turísticas.</t>
  </si>
  <si>
    <t>Luciana Alt (Crescente), Jocy Brandão Cruz (ICMBio/ CECAV), Flávio Silva Ramos (IABS).</t>
  </si>
  <si>
    <t>Minas Gerais, Bahia, Ceará, Goiás, Mato Grosso do Sul, São Paulo.</t>
  </si>
  <si>
    <t>Plano de Trabalho revisado e enviado em 18/08/23. Projeto revisado e enviado em 18/09/23 de acordo com Plano de Trabalho revisado e aprovado em 19/09/23. Ação iniciada com o Curso Módulo 1 no Parque Estadual do Ibitipoca já agendado com o pessoal da inidade de conservação para ocorrer entre os dias 7 e 11/11/23.</t>
  </si>
  <si>
    <t>Maurício Carlos Martins de Andrade (ICMBio/Cecav)</t>
  </si>
  <si>
    <t>2.2</t>
  </si>
  <si>
    <t>Realizar cursos de capacitação em espeleologia e fiscalização relacionado ao patrimônio espeleológico para os técnicos de órgãos ambientais integrantes do SISNAMA e forças de segurança pública.</t>
  </si>
  <si>
    <t>Vitor Moura (Crescente), Allan Silas Calux (SBE e Carstografica), Flávio Silva Ramos  (IABS).</t>
  </si>
  <si>
    <t>1. A ação também contribui com o Objetivo Específico 1. 2. Buscar colaborador no IBAMA.</t>
  </si>
  <si>
    <t>Iniciar a organização do curso em 2024 e realizar o curso em 2025. Contactar com a Roberta Freitas para organizar o curso.</t>
  </si>
  <si>
    <t>A ação ainda não foi priorizada para execução no plano de trabalho do CECAV.</t>
  </si>
  <si>
    <t>2.3</t>
  </si>
  <si>
    <t>Articular e elaborar, em níveis estadual e federal, cursos de boas práticas de manejo de morcegos para agentes de controle agropecuário e de zoonoses.</t>
  </si>
  <si>
    <t>Cursos realizados, relatórios.</t>
  </si>
  <si>
    <t>Capacitação de aproximadamente 100 agentes locais, em quatro cursos, para atuar com melhores práticas ambientais em assuntos que envolvam morcegos no controle agropecuário e de zoonoses.</t>
  </si>
  <si>
    <t>Enrico Bernard (UFPE)</t>
  </si>
  <si>
    <t>Roberto Leonan e Ricardo Moratelli (FIOCRUZ).</t>
  </si>
  <si>
    <t>MG, GO, BA e PA.</t>
  </si>
  <si>
    <t xml:space="preserve">Elaboração e entrega do projeto (para execução da ação com recursos oriundos do TCCE). Articulação com Thallyta Maria Vieira (UNIMONTES), Milton Formiga Souza Junior (Superintendência Regional de Saúde Montes Claros) e Joel Fontes de Sousa (Centro de Controle de Zoonoses de Montes Claros) estabelecida. Primeira oficina agendada para os dias 09 e 10/11/23 em Montes Claros, MG. Participação prevista de representantes dos  54 municípios vinculados à Secretaria Estadual de Saúde de Montes Claros (SES/Moc-MG) e de profissionais do Instituto Mineiro de Agropecuária. Contato feito com os gestores do projeto "Plano integrado de melhoria do uso do solo para conservação do patrimônio espeleológico e da sociobiodiversidade em ambientes cársticos", sob a coordenação do ICMBio e realização na APA Nascentes do Rio Vermelho. Ficou acordada a realização de uma oficina para o primeiro semestre de 2024 na APA, nos mesmos moldes da oficina que será realizada em Montes Claros em 11/2023. </t>
  </si>
  <si>
    <t>Relatório dos cursos, com lista de presença</t>
  </si>
  <si>
    <t>Promoção da sustentabilidade nos usos turístico, desportivo, científico, educativo e cultural do patrimônio espeleológico.</t>
  </si>
  <si>
    <t>3.1</t>
  </si>
  <si>
    <t>Realizar diagnóstico do uso turístico das cavernas do Brasil.</t>
  </si>
  <si>
    <t>Diagnóstico realizado.</t>
  </si>
  <si>
    <t>Registro das cavernas turísticas e seus usos, informações sobre  o impacto econômico da atividade turistica em cavernas.</t>
  </si>
  <si>
    <t>Rodrigo Lopes Ferreira (UFLA), Diego de Medeiros Bento (ICMBio/ CECAV), Heros Augusto Santos Lobo (UFSCAR), Allan Silas Calux (SBE e Carstografica), Julio Linhares (GEO&amp;BIO), Luciana Alt e Vitor Moura (Crescente).</t>
  </si>
  <si>
    <t>Diagnóstico deve contemplar geração de renda, empregos diretos e indiretos (impacto econômico). Pesquisa realizada pelo GT-SBE (Relevância Economico-Social de Cavernas Turisticas Brasileiras) e o PRIM Mineração devem ser usados como base.</t>
  </si>
  <si>
    <t xml:space="preserve">A ação já está em andamento. A primeira atividade da ação é a finalização da pesquisa “Relevância Social e Econômica das Cavernas Turísticas Brasileiras e impactos decorrentes da pandemia de SARS-COV-19”. </t>
  </si>
  <si>
    <t>O primeiro produto é o relatorio de conclusão da pesquisa  anteriormente mencionada, previsto para final de outubro/2023.</t>
  </si>
  <si>
    <t>Claudia Alves (ICMBio/Cecav)</t>
  </si>
  <si>
    <t>Nova fase de pesquisa envolvendo cavernas do Prim-Mineração estão previstas para 2024.</t>
  </si>
  <si>
    <t>3.2</t>
  </si>
  <si>
    <t>Analisar a efetividade das metodologias de avaliação de impacto de visitação em cavernas e divulgar os resultados obtidos.</t>
  </si>
  <si>
    <t>Publicações acadêmicas e Sumário Executivo de Metodologias de Avaliação de Impactos de visitação em cavernas (para divulgação).</t>
  </si>
  <si>
    <t>Marconi Souza Silva (UFLA)</t>
  </si>
  <si>
    <t>Rodrigo Lopes Ferreira (UFLA), Enrico Bernard (UFPE), Diego de Medeiros Bento (ICMBio/ CECAV), Cristina Maria de Souza Motta (UFPE), Vitor Moura (Crescente),  Luciana Alt (Crescente), Allan Silas Calux (SBE e Carstografica), Mauro Gomes (ICMBio/ CECAV), Darcy José da Silva (ICMBio/ CECAV), Lívia Medeiros Cordeiro.</t>
  </si>
  <si>
    <t>Diagnóstico deve comtemplar relatórios técnicos e publicações acadêmicas e Sumário Executivo de Metodologias de Avaliação de Impactos de visitação em cavernas.</t>
  </si>
  <si>
    <t>Contatos e reuniões com colaboradores especificos. Planejamento de projeto de pesquisa. Aprovação de projeto de pesquisa, orçamento e cronograma de execução junto ao ICMBio/Cecav e IABS</t>
  </si>
  <si>
    <t>Rodrigo Lopes Ferreira (UFLA), Enrico Bernard (UFPE), Diego de Medeiros Bento (ICMBio/ CECAV).</t>
  </si>
  <si>
    <t>3.3</t>
  </si>
  <si>
    <t>Elaborar diretrizes de capacitação de agentes do espeleoturismo.</t>
  </si>
  <si>
    <t>Documento formulado e aprovado contendo as diretrizes.</t>
  </si>
  <si>
    <t>Flávio Silva Ramos  (IABS)</t>
  </si>
  <si>
    <t>Jocy Brandão Cruz (ICMBio/ CECAV), Rodrigo Lopes (UFLA), Allan Silas Calux (SBE).</t>
  </si>
  <si>
    <t>Buscar colaboradores nas Instituições de ensino superior.</t>
  </si>
  <si>
    <t>1. Em fevereiro de 2023 foi encaminhado ao ICMBio/Cecav o projeto para avaliação e aprovação. 2. O projeto foi validado pelo ICMBio/Cecav em julho de 2023 e está aguardando demais desdobramentos para sua implementação. A perspectiva é que o material seja desenvolvido ao longo do ano de 2024.</t>
  </si>
  <si>
    <t>Flávio Silva Ramos (IABS)</t>
  </si>
  <si>
    <t>3.4</t>
  </si>
  <si>
    <t>Capacitar guias e condutores em espeleoturismo.</t>
  </si>
  <si>
    <t>Material didático disponibilizado para acesso público e lista de presença dos cursos realizados.</t>
  </si>
  <si>
    <t>Divulgação do conhecimento acerca do patrimônio espeleológico e capacitação de aproximadamente 120 monitores e guias/condutores que atuam em cavernas, qualificando a condução de visitantes nos ambientes cavernícolas.</t>
  </si>
  <si>
    <t>Diego de Medeiros Bento (ICMBio/ CECAV).</t>
  </si>
  <si>
    <t>PETAR/SP, PARNA Furna Feia/RN e Chapada Diamantina/BA.</t>
  </si>
  <si>
    <t>1. A atividade já está prevista no âmbito do TCCE Nº. 02/2020. 2. Buscar colaboradores no PARNA Chapada Diamantina, PARNA Furna Feia, PETAR, SBE, Bombeiros, SEBRAE e Instituições de ensino.</t>
  </si>
  <si>
    <t>1. O planejamento do curso teve início em novembro de 2022, nesse momento foi definido o modelo conceitual e metodológico, bem como a ementa do curso. As atividades de preparação estão sendo desnvolvidas pelas equipes do IABS e ICMBio/Cecav em atividade contínua. Os Gestores dos parques estão  envolvidos nas ações para viabilização dos pólos presenciais.                       
 2. O primeiro módulo do curso (teórico) será realizado entre os dias 27/11 e 01/12 de 2023 nas seguintes localidades: Furna Feia/RN, PETAR/SP e Peruaçu/MG.                                    
3. As inscrições para participação do curso serão abertas no dia 02/10/23 até o dia 15/10/23. O processo de avaliação e seleção será feito pelos gestores dos parques até o dia 25/10/23.             
4. Os instrutores dos três módulos do curso já foram definidos e estão trabalhando  no material didático para as apostilas, bem como para a apresentação da aula.                                           
 5. O módulo 2 está previsto para os dias 29/01 a 02/02 de 2024. O módulo 3 está previsto para os dias 26/02 a 01/03 de 2024. E o módulo 4, presencial, está previsto para 11 a 15/03 de 2024 Furna Feia/RN. De 08 a 12/04 de 2024 no Peruaçu/MG. De 06 a 10/05 de 2024 no PETAR.</t>
  </si>
  <si>
    <t xml:space="preserve">1. Ementa do curso.
2. Manual de Identidade Visual - MIV.                                                     
3. Ambiente Virtual de Aprendizagem - Plataforma Moodle. </t>
  </si>
  <si>
    <t>Divulgação do conhecimento acerca do patrimônio espeleológico e capacitação de aproximadamente 90 monitores e guias/condutores que atuam em cavernas, qualificando a condução de visitantes nos ambientes cavernícolas.</t>
  </si>
  <si>
    <t>PETAR/SP, PARNA Furna Feia/RN e Peruaçu.</t>
  </si>
  <si>
    <t>1. A atividade já está prevista no âmbito do TCCE Nº. 02/2020. 2. Buscar colaboradores no PARNA Peruaçu, PARNA Furna Feia, PETAR, SBE, Bombeiros, SEBRAE e instituições de ensino.</t>
  </si>
  <si>
    <t>3.5</t>
  </si>
  <si>
    <t>Elaborar um manual de boas práticas de uso turístico, desportivo, educativo e cultural em cavernas com sítios arqueológicos.</t>
  </si>
  <si>
    <t>Manual elaborado e publicado.</t>
  </si>
  <si>
    <t>Juvandi de Souza Santos (UEPB), Julio Linhares (GEO&amp;BIO).</t>
  </si>
  <si>
    <t xml:space="preserve">Encaminhamento do Projeto em Junho/2023  para a Coordenação do PAN. </t>
  </si>
  <si>
    <t>Considerando as alterações no corpo diretor do IPHAN, seja no Centro Nacional de Arqueologia (CNA), seja na Coordenação Nacional de Licenciamento (CNL), será necessária reunião com os mandatários para apresentar a Ação. Ademais, o órgão está passando por profunda evasão do seu corpo técnico, o que catapultou as demandas individuais. Atualmente, o IPHAN conta com apenas 60 (sessenta) arqueólogos em todo o território nacional, os quais lidam com todo o licenciamento ambiental (federal, estadual e municipal), além da preservação dos sítios arqueológicos.</t>
  </si>
  <si>
    <t>3.6</t>
  </si>
  <si>
    <t>Realizar Oficina para elaboração de boas práticas para uso científico interventivo em cavernas.</t>
  </si>
  <si>
    <t>Lista de presença da Oficina. Diretrizes de boas práticas elaboradas.</t>
  </si>
  <si>
    <t>Rodrigo Lopes Ferreira (UFLA)</t>
  </si>
  <si>
    <t>Danilo Curado (IPHAN), Allan Silas Calux (SBE e Carstografica), Enrico Bernard (SBEQ), Juvandi de Souza Santos (UEPB), Luciana Alt (Crescente).</t>
  </si>
  <si>
    <t>Ampliação, divulgação e disseminação do conhecimento técnico científico e valorização do patrimônio espeleológico brasileiro e ambientes associados.</t>
  </si>
  <si>
    <t>4.1</t>
  </si>
  <si>
    <t>Realizar ações para divulgação do conhecimento sobre o patrimônio espeleológico para o público geral.</t>
  </si>
  <si>
    <t>Palestras, eventos, materiais impressos e digital, entre outros.</t>
  </si>
  <si>
    <t xml:space="preserve">Espera-se abranger eventos e cursos de capacitação envolvendo vários estados e entidades governamentais e não governamentais por todo o país, com destaque para aquelas área de atuação dos colaboradores. Espera-se uma melhoria na percepção do patrimônio espeleológico por parte da populações locais e também contribuir para melhoria nas atuações dos servidores ligados aos órgãos licenciadores e demais entidades. </t>
  </si>
  <si>
    <t>Fernando de Morais (UFT)</t>
  </si>
  <si>
    <t>Juvandi de Souza Santos (UEPB), Marconi Souza Silva (UFLA), Diego de Medeiros Bento (ICMBio/CECAV), Mariana Timo (SBE), Rodrigo Ferreira Lopes (UFLA), Cesar Verissimo (UFC), José Roberto Sobral (CETESB),  Valdeci dos Santos Junior (UERN), Sergio Lima (UFRN).</t>
  </si>
  <si>
    <t>Tocantins, Seridó Oriental da Paraíba e parte do Cariri (Cabaceiras, Boqueirão, Boa Vista), sul e oeste de minas, Ceará, São Paulo, oeste do RN.</t>
  </si>
  <si>
    <t xml:space="preserve">As atividades serão realizadas de acordo com a disponibilidade de recursos. Sendo estimado um custo de R$ 50.000 por ano. </t>
  </si>
  <si>
    <t xml:space="preserve">Ação não foi iniciada. </t>
  </si>
  <si>
    <t>O articulador teve dificuladade em desenvolver a ação e sugeriu que o GAT encaminhasse uma solução.</t>
  </si>
  <si>
    <t>Maurício Andrade (ICMBio/Cecav)</t>
  </si>
  <si>
    <t>Elaboração de material para exposição itinerante. Cotas para realizar eventos técnicos-científicos. Lembrar os membros do GAT de relatar as ações desenvolvidas.</t>
  </si>
  <si>
    <t>Relatório de atividades do projeto da ação.</t>
  </si>
  <si>
    <t>Jocy Cruz (ICMBio/Cecav)</t>
  </si>
  <si>
    <t>4.2</t>
  </si>
  <si>
    <t>Identificar áreas prioritárias para ações de prospecção e inventário sobre o patrimônio espeleológico.</t>
  </si>
  <si>
    <t>Mapa de áreas prioritárias para prospecção.</t>
  </si>
  <si>
    <t>Mapa de áreas prioritárias para prospecção utilizado nas expedições para prospecção de cavernas.</t>
  </si>
  <si>
    <t>Tiago Castro Silva (ICMBio/CECAV)</t>
  </si>
  <si>
    <t>Allan Silas Calux (SBE e Carstografica), Cristiano Fernandes Ferreira (ICMBio/CECAV), Mylene Berbert Born (CPRM).</t>
  </si>
  <si>
    <t>Buscar colaboradores nas Universidades.</t>
  </si>
  <si>
    <t>Até o momento foram realizadas 14 reniões virtuais com os participantes. A metodologia definida na 7ª reunião, em fevereiro de 2023, encontra-se em andamento, já tendo sido concluída a pesquisa junto aos grupos de espeleologia via formulário eletrônico, a compilação das respostas e a especialização prévia das áreas indicadas. Atualmente, está sendo feito o refinamento desta espacialização com o auxílio de geólogos servidores do ICMBio/Cecav.</t>
  </si>
  <si>
    <t>Compilação, espacialização das áreas indicadas pelos grupos de espeleologia via formulário eletrônico. Refinamento da espacialização sendo realizado por José Carlos (Cecav) e Cláudia Simone (Cecav).</t>
  </si>
  <si>
    <t xml:space="preserve">Foram trabalhadas várias tentativas de se realizar uma priorização de áreas em nível nacional utilizando programas como Zonation ou Marxan, mas em todas elas encontramos entraves: 1) Reprodução e atualização da Ação 2.5 do PAN Cavernas da Bacia do São Francisco se mostrou inviável pela dubiedade de objetivos das categorias 3 e 4 das Áreas Prioritárias para Conservação do Patrimônio Espeleológico; 2) Sobreposição do mapa de Potencialidade de Ocorrência de Cavernas (CECAV, 2012) com as cartas geológicas produzidas pela CPRM com o objetivo de selecionar aqueles litotipos em interseção que têm muito alta potencialidade de ocorrência de cavernas. Esta opção foi descartada após verificação de campo constatar que uma das áreas indicadas como de alta potencialidade de ocorrência de cavernas trata-se de uma planície aluvial. Além disso, acredita-se que seria necessária a inclusão de outras camadas de informação, como relevo, geodiversidade e vulnerabiliade, por exemplo, não disponíveis ou em escalas inadequadas para seguir com esta proposta; 3) Definição de lacunas de ação prospectiva em áreas com alto potencial de ocorrência sujeitas a pressões antrópicas tomando como base o mapa de regiões espeleológicas constante no livro Cavernas Atlas do Brasil Subterrâneo. Porém, o mapa de regiões espeleológicas não foi disponibilizado e sua reprodução mostrou-se um tanto custosa tecnicamente (envolve conhecimentos geológicos de vastas áreas do país) e dispendiosa de tempo (membros do grupo encontram dificuldade de destinar tempo à realização da tarefa). Além disso, o grupo preocupa-se com o prazo final para execução da ação, afinal de contas após 7 reuniões e depois de 1 ano de trabalho, nenhum resultado concreto havia sido alcançado.  Diante destes fatos, optou-se por simplificar a metodologia, adotando uma linha mais qualitativa e baseada na experiência deste grupo de colaboradores e dos grupos de espeleologia. </t>
  </si>
  <si>
    <t>Tiago Castro Silva (ICMBio/Cecav)</t>
  </si>
  <si>
    <t>Ficou decidido reabrir o formulário para os centros de pesquisa (UFPE, CEBS) e para o Danilo Curado (IPHAN).</t>
  </si>
  <si>
    <t>4.3</t>
  </si>
  <si>
    <t>Realizar prospecção sistemática de áreas prioritárias identificadas na ação 4.2.</t>
  </si>
  <si>
    <t>Relatório padronizado das expedições.</t>
  </si>
  <si>
    <t>Alimentação do CANIE.</t>
  </si>
  <si>
    <t>Diego de Medeiros Bento (ICMBio/CECAV)</t>
  </si>
  <si>
    <t>Juvandi de Souza Santos (UEPB), Allan Silas Calux (SBE e Carstografica), Valdeci dos Santos Junior (UERN), Maurício Carlos Martins de Andrade (ICMBio/CECAV), Mylene Berbert Born (CPRM), Julio Linhares (GEO&amp;BIO), Tatiane Monteiro da Silva (SBE).</t>
  </si>
  <si>
    <t>Áreas prioritárias definidas na ação 4.2.</t>
  </si>
  <si>
    <t>A estratégia de execução envolve a realização de edital para seleção de projetos de prospecção nas áreas prioritárias. Os relatórios das expedições conterão, no mínimo, definição das áreas a serem prospectadas, caminhamentos de prospecção, dados básicos (conforme orientações do ICMBio/CECAV, incluindo número de cadastro no CANIE) de cada caverna identificada/validada e um croqui/mapa de topografia expedita.</t>
  </si>
  <si>
    <t>Alterar o articulador pois ação será realizada por edital da SBE, cujo projeto já está elaborado e aprovado e o recurso financeiro já está disponível por meio do TCCE ICMBio/Vale nº 01/2022.</t>
  </si>
  <si>
    <t>Os articuladores das ações 4.2, 4.3 e 4.4 deverão se encontrar trimestral para discutir o andamento e relação das ações.</t>
  </si>
  <si>
    <t>4.4</t>
  </si>
  <si>
    <t>Identificar as lacunas de dados de morcegos, de peixes e de invertebrados restritos a ambientes subterrâneos a partir das áreas identificadas na ação 4.2.</t>
  </si>
  <si>
    <t>Base de dados e mapas.</t>
  </si>
  <si>
    <t>Realização de inventários de morcegos, peixes e invertebrados restritos aos ambientes subterrâneos nas área identificadas na ação 4.2.</t>
  </si>
  <si>
    <t>Enrico Bernard (UFPE), Rodrigo Lopes Ferreira (UFLA), Drielle dos Santos Martins (ICMBio/CECAV).</t>
  </si>
  <si>
    <t>Áreas da ação 4.2.</t>
  </si>
  <si>
    <t>4.5</t>
  </si>
  <si>
    <t>Realizar inventário de morcegos nas áreas identificadas na ação 4.4.</t>
  </si>
  <si>
    <t>Cavernas inventariadas com informações de morcegos.</t>
  </si>
  <si>
    <t>Ao menos um inventário em cada caverna apontada como prioritária.</t>
  </si>
  <si>
    <t>Juvandi de Souza Santos (UEPB).</t>
  </si>
  <si>
    <t>Aguardando indicação das áreas prioritárias vinculadas à ação 4.2</t>
  </si>
  <si>
    <t>4.6</t>
  </si>
  <si>
    <t>Realizar inventário de fauna cavernícola com ênfase nas espécies troglobias nas áreas identificadas na ação 4.4.</t>
  </si>
  <si>
    <t>Relatório com lista das espécies troglóbias inventariadas (peixes e invertebrados).</t>
  </si>
  <si>
    <t xml:space="preserve">Publicações e relatórios com listagens de espécies troglóbias e de morcegos. </t>
  </si>
  <si>
    <t xml:space="preserve">Marconi Souza Silva (UFLA), Diego de Medeiros Bento (ICMBio/CECAV), Sergio Lima (UFRN). </t>
  </si>
  <si>
    <t>Ver na monitoria o ajuste de datas com a ação 4.4.</t>
  </si>
  <si>
    <t>Ação depende do término da ação 4.4.</t>
  </si>
  <si>
    <t>4.7</t>
  </si>
  <si>
    <t>Estabelecer sítios de monitoramento de longo prazo em cavernas, focado em espécies-alvo do PAN.</t>
  </si>
  <si>
    <t xml:space="preserve">Sítios estabelecidos. Relatórios de atividades. </t>
  </si>
  <si>
    <t xml:space="preserve">Sistema de monitoramento populacional estabelecido em ao menos 5 cavernas, com ao menos 3 contagens anuais. </t>
  </si>
  <si>
    <t>Rodrigo Lopes Ferreira (UFLA).</t>
  </si>
  <si>
    <t>1. Contagem populacional e indicação de tendência populacional. 2. Buscar colaborador no Programa Monitora (ICMBio).</t>
  </si>
  <si>
    <t>4.8</t>
  </si>
  <si>
    <t>Definir as direrizes (operacionais, institucionais e governança) para o estabelecimento do Programa Nacional de Marcação de Morcegos.</t>
  </si>
  <si>
    <t>Documento técnico com as diretrizes do Programa.</t>
  </si>
  <si>
    <t>Programa Nacional de Marcação de Morcegos estabelecido.</t>
  </si>
  <si>
    <t>Buscar colaborador no CEMAVE e SBEQ.</t>
  </si>
  <si>
    <t>Reunião realizada com as analistas ambientais Manuella Souza e Priscilla Prudente do Amaral, ambas do ICMBio/Cemave, para conhecimento do Sistema Nacional de Anilhamento de Aves Silvestres, e troca de experiências. Foi realizada a passagem de documentos e publicações sobre o SNA, e disponibilidade de colaboração por parte do ICMBio/Cemave.</t>
  </si>
  <si>
    <t xml:space="preserve">O SNA está inserido no servidor do IBAMA, e sua manutenção/atualização depende da disponibilidade de analistas daquele órgão. </t>
  </si>
  <si>
    <t>4.9</t>
  </si>
  <si>
    <t>Definir critérios e apresentar propostas para a criação de Refúgios de Vida Silvestre para a proteção de cavernas.</t>
  </si>
  <si>
    <t>Documento técnico com critérios de priorização e propostas encaminhadas aos órgãos competentes.</t>
  </si>
  <si>
    <t>Proposição de ao menos 3 cavernas como Refúgios de Vida Silvestre.</t>
  </si>
  <si>
    <t>Buscar colaborador na SBEQ.</t>
  </si>
  <si>
    <t>Anúncio de vaga para Mestrado com o tema junto ao Pograma de Pós-Graduação em Biologia Animal da UFPE e não apareceu nenhum candidato.</t>
  </si>
  <si>
    <t>Nenhum candidato se interessou pela vaga e não houve seleção.</t>
  </si>
  <si>
    <t>A realização desta atividade seria beneficiada com a vinculação a um projeto de Mestrado. A nova seleção do PPGBA está prevista para o final de novembro/começo de dezembro/2023 e a vaga será novamente anunciada.</t>
  </si>
  <si>
    <t>4.10</t>
  </si>
  <si>
    <t>Gerar e aprimorar informações essenciais para o processo de classificação das espécies cavernícolas alvo e ameaçadas de extinção (atendendo aos critérios da IUCN).</t>
  </si>
  <si>
    <t>Base de dados atualizada anualmente, monografias, dossiês, artigos.</t>
  </si>
  <si>
    <t>Próximas avaliações do risco de extinção de espécies alimentadas com estes dados.</t>
  </si>
  <si>
    <t>Enrico Bernard (UFPE), Tiago Castro Silva (ICMBio/CECAV), Marconi Souza Silva (UFLA).</t>
  </si>
  <si>
    <t>Ação iniciada no CEBS. Base de invertebrados pronta e em constante atualização. A base de morcegos, precisamos verificar com o Enrico. A base de morcegos encontra-se disponibilizada no SALVE e necessita de atualização para o próximo ciclo de avaliação.</t>
  </si>
  <si>
    <t>4.11</t>
  </si>
  <si>
    <t>Testar a viabilidade do uso de portões (Bat gates) para cavernas no Brasil.</t>
  </si>
  <si>
    <t>Relatório do estudo de efetividade dos portões.</t>
  </si>
  <si>
    <t>Ao menos um teste piloto de um bat gate realizado.</t>
  </si>
  <si>
    <t>Danilo Curado (IPHAN), Vitor Moura (Crescente).</t>
  </si>
  <si>
    <t>Elaboração e entrega do projeto para execução da ação com recursos oriundos do TCCE. Foram feitos contatos com especialistas da Bat Conservation International e consultores nos Estados Unidos. Foram identificados profissionais-chave para o estabelecimento de parcerias, e identificado um curso de capacitação específico para a construção de bat gates, que é oferecido semestralmente nos Estados Unidos. Instrutor do curso contatado.</t>
  </si>
  <si>
    <t>O primeiro curso foi realizado no início do mês de setembro de 2023 e não houve tempo hábil para participação. Com a chegada do inverno no hemisfério Norte, novos cursos serão realizados apenas ao final do primeiro semestre de 2024. Articulações estão sendo feitas para visitas em campo após o mês de abril de 2024.</t>
  </si>
  <si>
    <t>A atividade será beneficiada com a vinculação a um projeto de Mestrado junto ao PPGBA/UFPE. Um candidato chegou a prestar a seleção com este projeto como tema, mas por questões técnicas foi eliminado da seleção. Ele prestará novamente a seleção no final de novembro/começo de dezembro.</t>
  </si>
  <si>
    <t>4.12</t>
  </si>
  <si>
    <t>Mapear, identificar e disponibilizar informações sobre fontes de financiamento de pesquisa para o patrimônio espeleologico.</t>
  </si>
  <si>
    <t>Lista de fontes de financiamento atualizada e divulgada (sites do ICMBio/CECAV e SBE).</t>
  </si>
  <si>
    <t>Buscar colaboradores no MPE, MPF e SBE.</t>
  </si>
  <si>
    <t>Função de buscar editais e publicar informação foi atribuida à bolsista Lorene Cunha (ICMBio/Cecav). Foram divulgados os editais: Conservação do Patrimônio Espeleológico em Unidade de Conservação e Pesquisa e Conservação do Patrimônio Espeleologico Nacional.</t>
  </si>
  <si>
    <t>Pubicação dos editais no site do IABS e divulgação dos editais na EspeleoInfo e sites do Cecav e SBE.</t>
  </si>
  <si>
    <t>Lorene Cunha, Cláudia Alves e Jocy Cruz (ICMBio/Cecav).</t>
  </si>
  <si>
    <t>4.13</t>
  </si>
  <si>
    <t>Subsidiar as OEMAS com informações para a elaboração e atualização das listas estaduais de espécies ameaçadas.</t>
  </si>
  <si>
    <t>Documentos técnicos enviados.</t>
  </si>
  <si>
    <t>Melhoria no processo de avaliação do risco de extinção.</t>
  </si>
  <si>
    <t>Enrico Bernard (UFPE), Rodrigo Lopes Ferreira (UFLA), Marconi Souza Silva (UFLA), Maria Elina Bichuette (UFSCAR).</t>
  </si>
  <si>
    <t>A estratégia de execução envolve apenas a compilação de informações disponíveis no sistema SALVE (onde é realizada a avaliação nacional) e adaptá-las ao contexto de cada espécie/estado. Com isso, serão elaborados documentos técnicos com as informações e encaminhadas oficialmente a cada uma das OEMA's.</t>
  </si>
  <si>
    <t>Disponibilização do módulo de acesso público ao Sistema SALVE. Próxima etapa será oficiar os orgãos estaduais sobre a disponibilidade do sistema SALVE, onde as informações podem ser acessadas. Enrico, via SBEQ, encaminhou ofícios para as secretarias de meio ambiente do Pará e Minas Gerais alertando sobre necessidade de atualização da lista de espécie ameaçadas de morcegos.</t>
  </si>
  <si>
    <t>4.14</t>
  </si>
  <si>
    <t>Identificar as cavernas e feições cársticas que integrarão a Lista Indicativa do Patrimônio Geológico do Brasil.</t>
  </si>
  <si>
    <t>Geossítio espeleólogico de alto valor geocientífico cadastrado na Plataforma GEOSSIT.</t>
  </si>
  <si>
    <t>Mobilização da comunidade científica para o cadastramento ou validação de geossítios espeleológicos na Plataforma GEOSSIT do SGB-CPRM, base das listas indicativas anuais do Patrimônio Geológico do Brasil.</t>
  </si>
  <si>
    <t>Mylene Berbert Born (CPRM)</t>
  </si>
  <si>
    <t>Allan Silas Calux (SBE e Carstografica), Henrique Pontes (SBE), Fernando de Morais (UFT), Francisco Willian da Cruz Junior (IGC/USP), Nicolás Strikis (IQ/UFF), Rogério Uagoda (LAGEF/UnB), Ricardo Fraga (UFBA), Lucas Padovan, Paulo de Tarso (UFOP), Jocy Brandão Cruz (ICMBio/CECAV).</t>
  </si>
  <si>
    <t>Importante incluir o Ministério Público devido às discussões do Marco Regulatório e Institucionalização da SIGEP. 2. Buscar colaboradores no MPF/MPU e SBG.</t>
  </si>
  <si>
    <t xml:space="preserve">Atualmente constam 53 sítios espeleológicos (temática geológica de principal interesse) cadastrados no GEOSSIT, nas seguintes categorias de relevância geocientífica (cf.método Brilha 2016): 9 "internacionais", 19 "nacionais" e 25 "regionais/locais". O processo de validação dos registros apresenta a seguinte configuração (01/10/23):  1 homologado (validação nível 3), 12 consistidos (validação nível 1) e 40 "em análise" (aguardando início do processo de validação). A principal etapa de validação é a "revisão por especialistas" (validação nível 2), a qual envolve avaliação de conteúdo e mérito geocientífico do sítio por pelo menos dois notórios geocientistas. Esta etapa foi iniciada em setembro de 2023 com a conformação do Corpo de Revisores Científicos do Programa Patrimônio Geológico do Brasil (SGB-CPRM). Neste momento estão sendo identificados os nomes indicados para a revisão dos sítios espeleológicos já consistidos, com os convites, instruções para o processo de revisão (Guia para avaliação de sítios) e treinamentos na plataforma iniciados e/ou programados. A previsão para 2023 é que dois a três sítios espeleológicos tenham passado pela revisão por especialistas (validados como geossítios do patrimônio geológico), e que dois novos importantes  sítios tenham sido cadastrados na plataforma por pesquisadores do SGB. Dois grupos de pesquisa externos ao SGB (UFBA e UFES) já se encontram mobilizados para o cadastramento e/ou aprimoramentos dos resultados de suas pesquisas no GEOSSIT . </t>
  </si>
  <si>
    <t>Mylene Berbert-Born (CPRM)</t>
  </si>
  <si>
    <t xml:space="preserve">O processo de validação de geossítios do patrimônio geológico nacional envolve várias etapas: a) articulação e sensibilização de partícipes; b) cadastramento de geossítios; c) análise de consistência; d) validação por especialistas. Sugere-se que a caracterização do andamento da ação preveja como "produto parcial" os sítios cadastrados no GEOSSIT, e como "produto final" os sítios validados como "geossítios" (patrimônio geológico). VER TEXTO SUGERIDO COMO "Revisão do produto da ação" </t>
  </si>
  <si>
    <t>Identificar as cavernas, terrenos e feições cársticas que integrarão o Patrimônio Geológico do Brasil.</t>
  </si>
  <si>
    <r>
      <t>Geossítio espeleólogico de alto valor geocientífico cadastrado e validad</t>
    </r>
    <r>
      <rPr>
        <sz val="12"/>
        <rFont val="Calibri"/>
        <family val="2"/>
        <scheme val="minor"/>
      </rPr>
      <t>o</t>
    </r>
    <r>
      <rPr>
        <b/>
        <sz val="12"/>
        <rFont val="Calibri"/>
        <family val="2"/>
        <scheme val="minor"/>
      </rPr>
      <t>*</t>
    </r>
    <r>
      <rPr>
        <sz val="12"/>
        <rFont val="Calibri"/>
        <family val="2"/>
        <scheme val="minor"/>
      </rPr>
      <t xml:space="preserve"> na Plataforma GEOSSIT. (*</t>
    </r>
    <r>
      <rPr>
        <sz val="12"/>
        <color theme="1"/>
        <rFont val="Calibri"/>
        <family val="2"/>
        <scheme val="minor"/>
      </rPr>
      <t>Revisado e aprovado como geossítio do patrimônio geológico por pelo menos dois especialistas no tema/sítio).</t>
    </r>
  </si>
  <si>
    <r>
      <t>Mobilização da comunidade científica para o cadastramento ou validação de geossítios espeleológicos na Plataforma GEOSSIT do SGB-CPRM, base</t>
    </r>
    <r>
      <rPr>
        <sz val="12"/>
        <rFont val="Calibri"/>
        <family val="2"/>
        <scheme val="minor"/>
      </rPr>
      <t xml:space="preserve"> cadastral do </t>
    </r>
    <r>
      <rPr>
        <sz val="12"/>
        <color theme="1"/>
        <rFont val="Calibri"/>
        <family val="2"/>
        <scheme val="minor"/>
      </rPr>
      <t>Patrimônio Geológico do Brasil.</t>
    </r>
  </si>
  <si>
    <t>4.15</t>
  </si>
  <si>
    <t>Geoespacializar sítios arqueológicos no contexto do Patrimônio espeleológico.</t>
  </si>
  <si>
    <t>Catálogo com os sítios identificados e geoespacializados. Cadastramento dos novos sítios na plataforma do IPHAN.</t>
  </si>
  <si>
    <t>Realização de registros de cavidades naturais com a presença de materiais arqueológicos diversos.</t>
  </si>
  <si>
    <t>Juvandi de Souza Santos (UEPB)</t>
  </si>
  <si>
    <t>Danilo Curado (IPHAN), Júlio Linhares (GEO&amp;BIO).</t>
  </si>
  <si>
    <t>No caso da Paraíba, duas áreas relevantes serão exploradas inicialmente: três municípios do Cariri paraibano e nove municípios do seridó Oriental da Paraíba. Para as demais unidades da Federação, pesquisadores serão contactados para desenvolverem as atividades.</t>
  </si>
  <si>
    <t>Para os municípios do Cariri Paraibano os recursos já existem, no montante de 90.000 provenientes de um TAC assinado entre o IPHAN e a CAGEPA-PB. Para os municípios do Seridó Oriental da Paraíba, as atividades serão financiadas pelas prefeituras locais, mediante convênios com a UEPB.</t>
  </si>
  <si>
    <t>O projeto da ação foi elaborado, submetido e aprovado para execução pelo TCCE ICMBio/ Vale nº01/2022. As atividades vem sendo realizadas de acordo com o cronograma. Foram realizadas atividades de prospeção nas microrregiões do Seridó Oriental e do Cariri Oriental da Paraíba, com o achamento de 40 cavidades naturais subterrâneas, sendo 13 com a presença de vestigíos arqueológicos.</t>
  </si>
  <si>
    <t>O Danilo e o Diego irão conversar com o Juvandi para fazer o cruzamento dos bancos de dados de cavernas (CANIE) e sítios arqueológicos e gerar um mapa de áreas de coincidência. O produto deverá indicar quantas cavernas tem sítios arqueológicos e quais são elas. Os recursos do projeto deverão utilizados para validação de áreas com as interseções entre o patrimônio espeleológico e arqueológico.</t>
  </si>
  <si>
    <t>Danilo Curado (IPHAN), Júlio Linhares (GEO&amp;BIO), Diego Bento (ICMBio/Cecav), Tiago Castro Silva (ICMBio/Cecav) e Allan Calux (SBE).</t>
  </si>
  <si>
    <t>4.16</t>
  </si>
  <si>
    <t>Estabelecer critérios e induzir ações para a formação de núcleos de referência em pesquisa espeleológica.</t>
  </si>
  <si>
    <t>Critérios estabelecidos e ações realizadas.</t>
  </si>
  <si>
    <t>Enrico Bernard (UFPE), Jocy Brandão Cruz (ICMBio/CECAV), Juvandi de Souza Santos (UEPB), Marconi Souza Silva (UFLA), Allan Silas Calux (SBE e Carstografica), Fernando de Morais (UFT).</t>
  </si>
  <si>
    <t>4.17</t>
  </si>
  <si>
    <t>Identificar e fomentar a atividade de grupos de espeleologia regionais.</t>
  </si>
  <si>
    <t>Lista dos grupos regionais e documentos que comprovem o fomento (financiamento, capacitações, equipamentos).</t>
  </si>
  <si>
    <t xml:space="preserve"> Jocy Brandão Cruz (ICMBio/CECAV).</t>
  </si>
  <si>
    <t>1. O fomento será realizado por meio de editais, com previsão orçamentária de R$ 100.000 por ano. 2. Buscar colaboradores nas Universidades.</t>
  </si>
  <si>
    <t>Ação não foi priorizada para execução ainda.</t>
  </si>
  <si>
    <t>4.18</t>
  </si>
  <si>
    <t>Revisar e atualizar diretrizes e orientações para elaboração de Planos de Manejo Espeleológicos.</t>
  </si>
  <si>
    <t>Diretrizes atualizadas e publicadas.</t>
  </si>
  <si>
    <t>Allan Silas Calux (SBE e Carstografica).</t>
  </si>
  <si>
    <t>1. Incluir necessidades de capacitação periódica de condutores, elaboração por processo participativo. 2. Buscar colaboradores nas Universidades e entre os Consultores.</t>
  </si>
  <si>
    <t>Realizar análise com um grupo de trabalho e posteriormente uma Oficina. A ação será iniciada em 2024.</t>
  </si>
  <si>
    <t>Retirar Allan Silas Calux (SBE e Carstografica).</t>
  </si>
  <si>
    <t>4.19</t>
  </si>
  <si>
    <t>Elaborar e manter listas atualizadas de cavernas com ocorrência de espécies cavernícolas ameaçadas de extinção, de troglobios raros e batcaves.</t>
  </si>
  <si>
    <t>Listas atualizadas divulgadas.</t>
  </si>
  <si>
    <t>Diego de Medeiros Bento e Tiago Castro Silva (ICMBio/CECAV), Enrico Bernard (UFPE, SBEQ).</t>
  </si>
  <si>
    <t>Projeto elaborado e aprovado para execução. Bolsista contratado. Dados gerados e SALVE alimentado com as fichas das espécies.</t>
  </si>
  <si>
    <t>4.20</t>
  </si>
  <si>
    <t>Fomentar a realização de Congressos, Simpósios ou outros eventos científicos em Espeleologia, em nível nacional ou internacional.</t>
  </si>
  <si>
    <t>Relatório de Prestação de Contas.</t>
  </si>
  <si>
    <t>Allan Silas Calux (SBE e Carstografica), Flávio Silva Ramos (IABS).</t>
  </si>
  <si>
    <t>Engloba a realização do 19º Congresso Internacional de Espeleologia.</t>
  </si>
  <si>
    <t>Foram fomentados os 37º, 38º e 39º Congressos Brasileiro de Espeleologia (Curitiba, Belo Horizonte e Ouro Preto), o 19º Congresso Internacional de Espeleologia em Belo Horizonte/MG, VI Encontro Nordestino de Espeleologia (EspeleoNordeste) em Santa Luzia/BA, Café Espeleológico (Laboratório de Estudos Hidrológicos da UFMG) em Belo Horizonte/MG, Workshop Pesquisa em Terrenos Carsticos na APA Nascentes do Rio Vermelho (UnB e Cecav) em Brasília/DF e Seminário APPANEANO do Carste do Alto São Francisco em Formiga/MG.</t>
  </si>
  <si>
    <t>Relatório das atividades fomentadas.</t>
  </si>
  <si>
    <t>4.21</t>
  </si>
  <si>
    <t>Realizar síntese de resultados e divulgação científica de temas relacionados ao patrimônio espeleológico para tomadores de decisão.</t>
  </si>
  <si>
    <t>Material produzido com linguagem e formatação adequadas ao público alvo.</t>
  </si>
  <si>
    <t>Sensibilização e conscientização de gestores e público em geral para a valorização e conservação do patrimônio espeleológico, bem como da necessidade de ordenamento da ocupação de territórios cársticos.</t>
  </si>
  <si>
    <t>Rodrigo Lopes Ferreira (UFLA), Allan Silas Calux (SBE e Carstografica), Enrico Bernard (UFPE), Marconi Souza Silva (UFLA).</t>
  </si>
  <si>
    <t>Ação excluída devido à dificuldade de execução.</t>
  </si>
  <si>
    <t>4.22</t>
  </si>
  <si>
    <t>Criar fórum permanente em espeleologia.</t>
  </si>
  <si>
    <t>Fórum criado.</t>
  </si>
  <si>
    <t>Organização e direcionamento de discussões relacionadas ao patrimônio espeleológico brasileiro.</t>
  </si>
  <si>
    <t>Jocy Brandão Cruz (ICMBio/CECAV), Enrico Bernard (SBEQ), Mariana Yankous Gonçalves Fialho (SEMAD), Rodrigo Lopes Ferreira (UFLA).</t>
  </si>
  <si>
    <t>1. Fórum virtual, com custo de manutenção estimado em R$ 5.000 por ano. 2. Buscar colaborador no  Ministério Público.</t>
  </si>
  <si>
    <t>Ação excluída pois os participantes da oficina entendem que não existe condição de ser executada neste ciclo.</t>
  </si>
  <si>
    <t>PLANEJAMENTO DE NOVAS AÇÕES</t>
  </si>
  <si>
    <t>NOVAS AÇÕES:</t>
  </si>
  <si>
    <t>OBJETIVO ESPECÍFICO</t>
  </si>
  <si>
    <t>Área de relevância</t>
  </si>
  <si>
    <t>Prevenção e redução dos impactos das atividades e empreendimentos efetiva ou potencialmente poluidores ou degradadores do patrimônio espeleológico brasileiro.</t>
  </si>
  <si>
    <t>1.14</t>
  </si>
  <si>
    <t>Elaborar material de capacitação para os usuários, em especial os atores do licenciamento ambiental espeleológico, no uso do CANIE.</t>
  </si>
  <si>
    <t>Material elaborado e disponibilizado.</t>
  </si>
  <si>
    <t>Melhorar o acesso e o fluxo de informações disponíveis no CANIE.</t>
  </si>
  <si>
    <t>Jocy Brandão Cruz (ICMBio/ Cecav)</t>
  </si>
  <si>
    <t>Equipe do ICMBio/Cecav</t>
  </si>
  <si>
    <t>4.23</t>
  </si>
  <si>
    <t>O público alvo da ação são os Promotores de Justiça e Procuradores da República. Buscar colaboradores no COPEMA (GNDH) e ABRAMPA.</t>
  </si>
  <si>
    <t>4.24</t>
  </si>
  <si>
    <t>Migrar o SNA do IBAMA para o ICMBio e inserir um módulo de anilhamento de morcegos.</t>
  </si>
  <si>
    <t>Sistema implantado.</t>
  </si>
  <si>
    <t>Enrico Bernard (UFPE), Priscila (CEMAVE)</t>
  </si>
  <si>
    <t>4.25</t>
  </si>
  <si>
    <t>Produzir vídeo-aula para gestores de unidades de conservação na temática patrimônio espeleológico.</t>
  </si>
  <si>
    <t>Vídeo-aula produzida.</t>
  </si>
  <si>
    <t>Gestores capacitados.</t>
  </si>
  <si>
    <t>GAT, eBRe</t>
  </si>
  <si>
    <t>4.26</t>
  </si>
  <si>
    <t>Realizar expedições para coleta de material genético de espécies cavernícolas no âmbito do projeto GBB (Genômica da Biodiversidade Brasileira).</t>
  </si>
  <si>
    <t>Relatório das expedições.</t>
  </si>
  <si>
    <t>Diego de Medeiros Bento (ICMBio/Cecav)</t>
  </si>
  <si>
    <t>Enrico Bernard (UFPE), Marconi Souza Silva (UFLA), Rodrigo Lopes Ferreira (UFLA)</t>
  </si>
  <si>
    <t>Objetivo Geral do PAN</t>
  </si>
  <si>
    <t>PAINEL DE GESTÃO DO PAN</t>
  </si>
  <si>
    <t>RESUMO DA SITUAÇÃO DAS AÇÕES DO PAN</t>
  </si>
  <si>
    <t>SITUAÇÃO ATUAL DAS AÇÕES - 1ª MONITORIA (2023)</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</si>
  <si>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</si>
  <si>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</si>
  <si>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</si>
  <si>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</si>
  <si>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</si>
  <si>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</si>
  <si>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</si>
  <si>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</si>
  <si>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</si>
  <si>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</si>
  <si>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</si>
  <si>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</si>
  <si>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</si>
  <si>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</si>
  <si>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</si>
  <si>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</si>
  <si>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</si>
  <si>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</si>
  <si>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</si>
  <si>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</si>
  <si>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</si>
  <si>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</si>
  <si>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22/10/2024 - 23/10/2024 (presencial)</t>
  </si>
  <si>
    <t>José Carlos Reino (ICMBio/ Cecav)</t>
  </si>
  <si>
    <t xml:space="preserve">O Núcleo de Estudos em Direito Ambiental (NEDAM), vinculado à Universidade Federal de Lavras (UFLA), foi identificado com um potencial parceiro para a execução da ação, tendo aceitado o convite, por meio de sua Coordenadora, Dra. Ana Luiza Garcia Campos, para a execução da ação conforme seus objetivos. Dessa forma, a Coordenadora optou pela celebração de um acordo de parceria entre o IABS a UFLA. Para tanto, foi elaborado o plano de trabalho em conjunto com as partes e devidamente aprovado pelo articulador da ação. Também foi elaborada minuta do acordo de parceria para submissão a UFLA. Foi solicitada complementação de documentos e ajustes no plano de trabalho, já reapresentadas. Portanto, o andamento da ação está na fase da tramitação da proposta de parceria, ou seja, aguardado o deferimento pela UFLA. A identificação do parceiro executor do diagnóstico, no caso, NEDAM/UFLA. Entretanto, o primeiro produto do atual plano de trabalho é a celebração do acordo de parceria entre IABS e UFLA, o qual aguarda a tramitação interna naquela Universidade. </t>
  </si>
  <si>
    <t>A principal dificuldade encontrada foi identificar o parceiro executor, incialmente pensado como uma consultoria. Após diversas pesquisas na literatura especializada foi identificado o NEDAM/UFLA, que possui uma equipe de estudantes e professores que possuem produção acadêmica na temática da ação. Entretanto, mesmo após o primeiro contato sobre a ação e o PAN foram necessárias diversas conversas para que se encontrasse o melhor caminho para as partes, a saber, a celebração do acordo de parceria. Nesse momento, a maior dificuldade é o tempo de tramitação interno à UFLA para a esse tipo de acordo.</t>
  </si>
  <si>
    <t>José Carlos Ribeiro Reino (ICMBio/ Cecav)</t>
  </si>
  <si>
    <t>A recomendação é que seja previsto um prazo adicional ao de agosto de 2025 para o encerramento da ação, a qual foi planejada, conforme plano de trabalho, para ser executada em 12 meses, a partir da celebração do acordo de parceria com a UFLA. Não obstante, em caso de indeferimento da proposta de acordo de parceria, prever uma dilatação ainda maior, em razão da necessidade de eventual busca e contratação de outro parceiro executor. Sugestão do GAT: realizar entrega do diagnóstico por estado, à medida que forem realizados, para proporcionar o andamento de outras ações.</t>
  </si>
  <si>
    <t>X</t>
  </si>
  <si>
    <t>O primeiro curso está sendo organizado e será realizado para o IBAMA, ICMBio/ CGIMP e NGI Carajás em fevereiro de 2025.</t>
  </si>
  <si>
    <t>Ação excluída e remanejada para o Objetivo 4 na Monitoria Anual 1.</t>
  </si>
  <si>
    <t xml:space="preserve">Houve a apresentação do PAN Cavernas do Brasil ao presidente do IPHAN, Sr. Leandro Grass, o qual determinou a instrução processual e encaminhamento para o Gabinete da Presidência do IPHAN.                                                                                                          O processo administrativo indica a formação de Grupo de Trabalho (GT) que preveja reuniões de alinhamento junto ao ICMBio/Cecav. </t>
  </si>
  <si>
    <t xml:space="preserve">Recomposição de chefias, implementação do Programa de Gestão e Depesempenho (PGD), o que levou à necessária adaptação. </t>
  </si>
  <si>
    <t>Talvez haja necessidade de reunião entre direção de IPHAN e ICMBio antes da formação do GT. O Jocy Cruz irá encaminhar ofício via ICMBio/ DIBIO para o IPHAN sobre a criação do GT acima referido.</t>
  </si>
  <si>
    <t>Documento (protocolo) estruturado e parcialmente elaborado. Ficou decidido que as diretrizes serão baseadas em um artigo publicado.</t>
  </si>
  <si>
    <t>Minuta de protocolo elaborada.</t>
  </si>
  <si>
    <t>Falta de uma base cartográfica em escala adequada para os Estados. Assim, o GAT decidiu realizar alteração do texto da ação para que a torne exequível.</t>
  </si>
  <si>
    <t>Orientar os órgãos ambientais quanto ao uso correto e escala adequada do mapa de potencialidade espeleológico elaborado pelo ICMBio/Cecav.</t>
  </si>
  <si>
    <t>Notificações aos orgãos licenciadores, em especial dos Estados de MG e MS. Publicação do documento "Potencialidade de ocorrência de cavernas no Brasil".</t>
  </si>
  <si>
    <t>Mariana Yankous Gonçalves Fialho (SEMAD), Allan Silas Calux (SBE e Carstografica), Rodrigo Lopes Ferreira (UFLA), Marconi Souza Silva (UFLA), Júlio Linhares (Geo &amp; Bio), Enrico Bernard (UFPE), Vitor Moura e Luciana Alt (Crescente).</t>
  </si>
  <si>
    <t>A ação está com o seu andamento prejudicado em razão de diversos motivos relacionados ao tema, ou seja, área de influência sobre o patrimônio espeleológico em diversas litologias. Debates entre o articulador e o coordenador do ICMBio/ Cecav identificaram uma conjuntura adversa e complexa para a sua execução ao longo do período transcorrido.</t>
  </si>
  <si>
    <t>Demanda específica e complexa para tratar a área de influência no contexto de cavidades em rochas ferruginosas. O reduzido repasse de informações, ao ICMBio/ Cecav, relacionadas as mais recentes metodologias aplicadas à definição de áreas de influência no contexto de cavidades em rochas carbonáticas e siliciclásticas. Demanda, por outros atores, para a realização de oficinas específicas para tratar do tema.</t>
  </si>
  <si>
    <t xml:space="preserve">Reavaliar a ação, diante dos problemas de conjuntura. </t>
  </si>
  <si>
    <t>Realizada reunião, por intermédio da Mariana Yankous, com técnicos da SEMAD/MG que realizam trabalho semelhante. Será realizada reunião com o INPE para verificar a possibilidade execução da ação.</t>
  </si>
  <si>
    <t>Foram realizados contatos com potenciais coordenadores técnicos, no entanto, sem nenhum compromisso formal realizado.</t>
  </si>
  <si>
    <t>Esse projeto requer uma coordenação técnica especializada. Embora algumas conversas iniciais tenham sido empenhadas pelo articulador, nenhum compromisso pôde ser firmado. Os recursos ainda não estão disponíveis, o que pode resultar em problemas futuros para sua implementação.</t>
  </si>
  <si>
    <t>Recomenda-se priorizar o recurso em alguma oportunidade de compensação ambiental e espeleológica.</t>
  </si>
  <si>
    <t>Claudia Simone da Luz Alves (ICMBio/ Cecav)</t>
  </si>
  <si>
    <t>Ação iniciada com reunião entre articulador e alguns colaboradores para redefinir como será executada a ação. A ação foi replanejada, com nova proposta metodológica, porém mantendo o mesmo objetivo. Houve uma redução nos custos financeiros. As próximas etapas são: definição dos eixos temáticos e conteúdo das oficinas.</t>
  </si>
  <si>
    <t>A oficina foi planejada para ser realizada em espaço físico, o que demandaria recursos humanos e financeiros e logística complexa. Decidiu-se por rever o formato da oficina, para oficina virtual com temática mais direcionada e que comunicasse melhor com o público alvo da ação.</t>
  </si>
  <si>
    <t>Luciana Alt (Crescente), Allan Silas Calux (SBE e Carstografica), Jocy Brandão Cruz (ICMBio/ CECAV), Rodrigo Lopes Ferreira (UFLA).</t>
  </si>
  <si>
    <t>Excluída na Monitoria Anual 1.</t>
  </si>
  <si>
    <t xml:space="preserve">Seis videos tutorias foram produzidos e disponibilizados no canal do ICMBio/ Cecav no YouTube. </t>
  </si>
  <si>
    <t>Maurício Carlos Martins de Andrade (ICMBio/ Cecav)</t>
  </si>
  <si>
    <t>Realização do Módulo 1 do curso "Práticas de Conservação, Redução de Impactos e Recuperação de Danos em Cavernas Turísticas" no Parque Estadual do Ibitipoca no período de 07 e 11 de novembro de 2023, com capacitação de 24 pessoas. Realização do Módulo 2 do Curso no PARNA de Ubajara/CE, entre 18 e 23 de março, com participação de 26 alunos. ⁠Realização do Módulo 3 no Parque Estadual Turístico do Alto Ribeira – PETAR/ SP entre os dias 05 e 09 de agosto de 2024, com a participação de 24 alunos. Até a presente monitoria foram capacitadas 74 pessoas.</t>
  </si>
  <si>
    <t>Relatórios técnicos dos três módulos do curso realizados até o momento.</t>
  </si>
  <si>
    <t>Inicio da preparação do curso. A Roberta Freitas de Rezende Souza (ICMBio) coordenará a elaboração do curso. Foi firmada parceria com IABS para viabilização do curso. Foram realizadas reuniões com o IABS e Roberta.</t>
  </si>
  <si>
    <t>Ação em andamento no período, metas de capacitação já atingidas. Duas das três oficinas previstas já foram realizadas (em Montes Claros, MG; e Mambaí, GO). A terceira oficina depende de articulação com o órgão agropecuário e/ou sanitário da Bahia, e está prevista para o segundo semestre  de 2025.</t>
  </si>
  <si>
    <t>Duas oficinas realizadas, com a capacitação de 94 participantes em Montes Claros/MG, e 66 participantes em Mambaí/GO.</t>
  </si>
  <si>
    <t>Será necessário apoio do ICMBio/ Cecav para a articulação e realização da oficina no Estado da Bahia. O Ministério da saúde reativou o forum de discussão sobre morcegos e a convidou a SbEQ para indicação de dois assentos nesse forum.</t>
  </si>
  <si>
    <t>Capacitação de aproximadamente 100 agentes locais, em três cursos, para atuar com melhores práticas ambientais em assuntos que envolvam morcegos no controle agropecuário e de zoonoses.</t>
  </si>
  <si>
    <t>Foi contratada consultoria para levantamento das cavernas turísticas nacionais. Já foi entregue a metodologia a ser aplicada e o questionario que será aplicado online. A proxima etapa é enviar os questionarios aos gestores. Verificou-se a necessidade de sensibilizar os gestores para o preenchimento da planilha. Para isso será realizada divulgação da importância da pesquisa e convite para os gestores preencherem as informações. A pesquisa será seralizada de out/24 até fev/25.</t>
  </si>
  <si>
    <t>Artigo publicado com resultado de levantamentos sobre cavernas turísticas.</t>
  </si>
  <si>
    <t>Foram realizados contatos e reuniões com colaboradores especificos, planejamento do projeto de pesquisa, aprovação de projeto, com orçamento e cronograma de execução. Foram realizadas compras de materiais.</t>
  </si>
  <si>
    <t>Rodrigo Lopes Ferreira (UFLA), Enrico Bernard (UFPE), Diego de Medeiros Bento (ICMBio/ CECAV), Vitor Moura e Luciana Alt (Crescente)</t>
  </si>
  <si>
    <t>No momento está sendo elaborada uma proposta da estrutura do Manual, considerando a sistematização de todo o conteúdo que foi desenvolvido durante o curso de Capacitação para Guias e Condutores de Espeleoturismo. Foi realizada uma reunião entre o IABS e o ICMBio/ Cecav para a apresentação da proposta do Manual. A ideia é analisar e validar a estrutura proposta, bem como o cronograma para finalização do material. O horizonte para a finalização da ação é até dezembro de 2024.</t>
  </si>
  <si>
    <t>Flávio Ramos (IABS)</t>
  </si>
  <si>
    <t>PETAR/SP, PARNA Furna Feia/RN e Peruaçu/MG.</t>
  </si>
  <si>
    <t>1. A atividade já está prevista no âmbito do TCCE Nº 02/2020. 2. Buscar colaboradores no PARNA Peruaçu, PARNA Furna Feia, PETAR, SBE, Bombeiros, SEBRAE e instituições de ensino.</t>
  </si>
  <si>
    <t>O Curso foi finalizado em maio de 2024. Todo o cronograma foi realizado conforme  previsto anteriormente.  O primeiros 3  Módulos do curso (teórico virtual) foram realizados entre os dias 27/11 e  01/12 de 2023 (módulo 1) , entre os dias 29/01 a 02/02 de 2024 (módulo 2) e entre os dias 26/02 a 01/03 de 2024 (módulo 3). O módulo 4, prático presencial, aconteceu entre os dias 11 a 15/03 de 2024 no PARNA da Furna Feia/RN, nos dias 08 a 12/04 de 2024 no PARNA Cavernas do Peruaçu/MG e nos dias  06 a 10/05 de 2024 no PETAR.</t>
  </si>
  <si>
    <t>1. Plano de Trabalho                                                                                                                    2. Apostilas dos módulos 1, 2 e 3                                                                                                 3. Relatório do Módulo 1                                                                                                              4. Relatório do Módulo 2                                                                                                            5. Relatório do Módulo 3                                                                                           6. Relatório do Módulo 4 prático presencial considerando as 3 regiões
7. Manual de Identidade Visual do Projeto - MIV                                                 8. Kit estudante contendo as 3 aspostilas impressas, squezze, caderno de anotações e mochila.                                                                                                9. Ambiente Virtual de Aprendizagem para interação dos alunos e disponibilização dos materiais didáticos complementares.                             10. Video aulas de todos os módulos teóricos virtuais.</t>
  </si>
  <si>
    <t>Avaliar continuade do curso para outras regiões que ainda carecem de capacitação. Se possível, fazer o mapeamento das principais localidades que possam receber o curso futuramente.</t>
  </si>
  <si>
    <t xml:space="preserve">Houve a apresentação do PAN Cavernas do Brasil ao presidente do IPHAN, Sr. Leandro Grass, o qual determinou a instrução processual e encaminhamento para o Gabinete da Presidência do IPHAN.                                                                                                          O processo administrativo indica a formação de Grupo de Trabalho (GT) que preveja reuniões de alinhamento junto ao ICMBio/ Cecav. </t>
  </si>
  <si>
    <t>Talvez haja necessidade de reunião entre direção de IPHAN e ICMBio antes da formação do GT. Caso ocorra algum problema para execução da ação, será realizada conjuntamente com a ação 3.6.</t>
  </si>
  <si>
    <t>Juvandi de Souza Santos (UEPB), Julio Linhares (GEO&amp;BIO), Vitor Moura e Luciana Alt (Crescente).</t>
  </si>
  <si>
    <t>Foram realizados os primeiros contatos entre Rodrigo Lopes e Danilo Curado para dar início ao planejamento. Reunião a ser agendada para definição de convidados e data para a realização do workshop.</t>
  </si>
  <si>
    <t>Juvandi de Souza Santos (UEPB), Marconi Souza Silva (UFLA), Diego de Medeiros Bento (ICMBio/CECAV), Mariana Timo (SBE), Rodrigo Lopes Ferreira (UFLA), Cesar Verissimo (UFC), José Roberto Sobral (CETESB),  Valdeci dos Santos Junior (UERN), Sergio Lima (UFRN).</t>
  </si>
  <si>
    <t>Foram realizadas as seguintes ações para divulgação do conhecimento sobre o patrimônio espeleológico:
- 12 edições da Espeleoinfo.
- 51 matérias publicadas no site do ICMBio/ Cecav de agosto de 2023 a agosto de 2024.
- Materias publicadas no site do ICMBio/ Cecav.
- Participação em  eventos: Café espeleo, Consulta São Desidério, Seminário Peruaçu, Apoio Multiverso.
- 4 palestras realizadas por Diego Bento.
- 1  palestra realizada por Mauricio Andrade (PUC Minas).
- Palestras realizadas por Mauro Gomes e Darcy Santos (Peruaçu e Escolas).</t>
  </si>
  <si>
    <t>Lorene irá verificar com os demais articuladores do PAN as atividades realizadas.</t>
  </si>
  <si>
    <t>Diego de Medeiros Bento (ICMBio/CECAV), Rodrigo Lopes Ferreira (UFLA), Grupo de Assessoramento Técnico (GAT).</t>
  </si>
  <si>
    <t>Ação concluída.</t>
  </si>
  <si>
    <t>Mapa de áreas prioritárias para prospecção espeleológica e respectivo relatório.</t>
  </si>
  <si>
    <t>Tiago Castro Silva (ICMBio/ Cecav)</t>
  </si>
  <si>
    <t>Foram realizadas diversas reuniões entre o articulador desta ação e o coordenador do ICMBio/ Cecav, tendo sido decidido que será contratado um gestor de projeto para elaborar os editais e acompanhar os projetos contemplados. Os próximos passos envolvem a seleção e contratação do gestor, lançamento dos editais e acompanhamento dos projetos.</t>
  </si>
  <si>
    <t>Ação dependente da ação 4.2 (Mapa de áreas prioritárias para prospecção), cuja conclusão se deu em 29 de abril de 2024, o que gerou atraso no início efetivo das atividades.</t>
  </si>
  <si>
    <t>Enrico Bernard (UFPE), Rodrigo Lopes Ferreira (UFLA).</t>
  </si>
  <si>
    <t>Duas reuniões realizadas. Definição da metodologia. Em produção da primeira versão do produto.</t>
  </si>
  <si>
    <t xml:space="preserve">Foi identificada a necessidade de ajuste na redação dos resultados esperados da Ação 4.4. Sugestão de redação a ser levada para monitoria: “Mapa de áreas prioritárias para realização de inventários de morcegos, peixes e invertebrados restritos aos ambientes subterrâneos nas áreas identificadas na ação 4.2.” </t>
  </si>
  <si>
    <t>Mapa de áreas prioritárias para realização de inventários de morcegos, peixes e invertebrados restritos aos ambientes subterrâneos nas áreas identificadas na ação 4.2.</t>
  </si>
  <si>
    <t>Juvandi de Souza Santos (UEPB), Jennifer Barros (Bat Conservation International).</t>
  </si>
  <si>
    <t>Aguardava a definição das áreas prioritárias, que foram identificadas em agosto de 2024.</t>
  </si>
  <si>
    <t>Aguardava a identificação das áreas prioritárias, que foram definidas em agosto de 2024.</t>
  </si>
  <si>
    <t>Jennifer Barros (Bat Conservation International).</t>
  </si>
  <si>
    <t>Foram realizadas reuniões para a definição de áreas prioritárias para a realização de inventários de fauna troglóbia (invertebrados e peixes) e morcegos. Mapa indicando áreas prioritárias para a realização de inventários de fauna troglóbia (invertebrados e peixes) e morcegos foi confeccionado.</t>
  </si>
  <si>
    <t>Após a finalização do mapa de áreas priorotárias, será elaborado o edital para chamada pública de projetos com a finalidade de realizar os inventários dos grupos-alvo.</t>
  </si>
  <si>
    <t>Rodrigo Lopes Ferreira (UFLA), Jennifer Barros (Bat Conservation International).</t>
  </si>
  <si>
    <t>Uma das cavernas já foi identificada e o monitoramento será iniciado em novembro de 2024.</t>
  </si>
  <si>
    <t>Necessário articulação para identificação das cavernas que passarão por monitoramento.</t>
  </si>
  <si>
    <t>Houve reunião de trabalho com o ICMBio/ Cemave (Priscilla Prudente e Manuella Souza), órgão que coordena o Sistema Nacional de Anilhamento (SNA), com compartilhamento de documentos, e proposição de hospedagem do sistema de marcação de morcegos  dentro do SNA. Na última reunião de monitoramento do PAN, Jocy Cruz se comprometeu a disponibilizar recursos do ICMBio/Cecav para viabilizar a compatibilização dos sistemas. Jocy se reuniu com a Priscilla para desenvolver projeto via TCCE para viabilizar a migração e atualização do SNA.</t>
  </si>
  <si>
    <t>A complexidade da operacionalização do CNA vai requerer investimentos para a migração do sistema do IBAMA para o ICMBio. Ação iniciada, mas não será concluída até o prazo acordado (dez/24), necessitando extensão de prazo.</t>
  </si>
  <si>
    <t>A atividade estaria vinculada a uma dissertação de mestrado mas a candidata não foi aprovada no processo de seleção. Mas é possível ajustar o atraso pois o prazo ainda permite a execução.</t>
  </si>
  <si>
    <t>Esta ação seria objeto de um mestrado junto ao Programa de Pós-Graduação em Biologia Animal da UFPE, mas o candidato não foi aprovado na seleção, causando atraso no cronograma previsto.</t>
  </si>
  <si>
    <t>Houve o diálogo com a Dra. Giselle Robeiro com a possibilidade de executar a ação através de um programa de pós-graduação na área do Direito.</t>
  </si>
  <si>
    <t>Serão criadas bolsas de pós doutorado, via IABS, para execução da ação.</t>
  </si>
  <si>
    <t>Relatórios com informações atualizadas sobre as espécies cavernícolas constantes no SALVE.</t>
  </si>
  <si>
    <t>Danilo Curado (IPHAN), Vitor Moura (Crescente), Jennifer Barros (Bat Conservation International).</t>
  </si>
  <si>
    <t>A caverna Gruta das Fadas, em Bodoquena/MS, foi identificada como ideal para a realização da ação. Contatos foram feitos com Aléxia Mungi e Lívia Cordeiro, pesquisadoras na região, e as ações de monitoramento iniciarão em outubro, com a instalação de data loggers. Reunião técnica com acordo de realização das ações.</t>
  </si>
  <si>
    <t xml:space="preserve">A caverna originalmente identificada para receber a ação (Gruta dos Morcegos, em Buíque, Pernambuco) foi descartada frente a identificação da caverna Gruta das Fadas, em Bodoquena, Mato Grosso do Sul. </t>
  </si>
  <si>
    <t>Foram divulgadas 12 oportunidades de financiamento (editais) em 8 edições da EspeleoInfo (novembro de 2023 a agosto de 2024) e no site do ICMBio/Cecav. Essas informações também serão divulgadas na página do PAN, dentro do site do ICMBio/ Cecav, quando esse estiver disponível.
3ª Edição do Prêmio Nacional de Espeleologia Michel Le Bret.</t>
  </si>
  <si>
    <t>Lorene Cunha e Jocy Brandão Cruz (ICMBio/ Cecav)</t>
  </si>
  <si>
    <t>Diego de Medeiros Bento (ICMBio/ Cecav)</t>
  </si>
  <si>
    <t>Em maio de 2024 foi realizada a segunda avaliação do risco de extinção dos invertebrados troglóbios do Brasil. Nesta oficina, foram avaliadas as novas espécies descritas após a primeira oficina (realizada em 2018) e reavaliadas 26 espécies. A oficina de validação está prevista para ocorrer no início de 2025, e só então o resultado pós validação será encaminhado à CONABIO e, posteriormente, ao MMA para atualização da Portaria com a lista oficial das espécies ameaçadas. Entendemos que a ação será mais efetiva se os documentos técnicos forem enviados aos estados somente após essa atualização.</t>
  </si>
  <si>
    <t>Enrico Bernard (UFPE), Rodrigo Lopes Ferreira (UFLA), Marconi Souza Silva (UFLA).</t>
  </si>
  <si>
    <t>Geossítio espeleólogico de alto valor geocientífico cadastrado e validado* na Plataforma GEOSSIT. (*Revisado e aprovado como geossítio do patrimônio geológico por pelo menos dois especialistas no tema/sítio).</t>
  </si>
  <si>
    <t>Mobilização da comunidade científica para o cadastramento ou validação de geossítios espeleológicos na Plataforma GEOSSIT do SGB-CPRM, base cadastral do Patrimônio Geológico do Brasil.</t>
  </si>
  <si>
    <t>Não houve atividade da ação no segundo ano da execução do plano.</t>
  </si>
  <si>
    <t>Esta ação se desenvolve encadeada ao andamento do projeto "Inventário do Patrimônio Geológico do Brasil", conduzido pelo SGB-CPRM, alinhado à utilização de um dos seus sistemas geocientíficos - o GEOSSIT- Cadastro de Sítios Geológicos do Brasil. Ao final de 2023 o projeto foi transformado em um "programa" institucional, com mudança da diretoria responsável pela sua execução e significativa alteração na sua diretriz operacional e abordagem. As metas anuais do programa passaram à identificação de sítios representativos de "domínios geológicos" definidos consoante diversos aspectos logísticos e orçamentários, sendo que os dois domínios enfocados em 2024 não possuem processos espeleogenéticos representativos. Paralelamente, a plataforma GEOSSIT apresentou ao longo do ano  diversos problemas de processamento de funções, relacionados à defasagem da linguagem do seu código de programação e incompatibilidades aos atuais servidores da rede do SGB. Os problemas não foram solucionados pela equipe de TI e há um impasse estabelecido diante da política e infraestrutura de dados do SGB. Há uma tendência de enquadramento do tema "patrimônio geológico" às regras estabelecidas para as demais bases de dados do SGB  (restrições de perfis de usuários externos; remoção de funcionalidades aplicadas ao tema etc.) que compromete a continuidade do Geossit nos moldes colaborativos atuais, bem como aos procedimentos de validação de sítios que vinham sendo aplicados. Há, portanto, uma indefinição quanto ao alcance dos produtos e resultados planejados nesta ação ("mobilização para o cadastro e validação de sítios espeleológicos de importância geocientífica na base cadastral do patrimônio geológico"). Considerando o contexto exposto, a falta de perspectivas positivas de solução e a mudança de governança, que impede sua execução pelos atores do PAN, o Grupo de Assessoramento Técnico (GAT) do PAN Cavernas do Brasil deliberou pela exclusão da ação.</t>
  </si>
  <si>
    <t>Mylène Berbert-Born (CPRM)</t>
  </si>
  <si>
    <t>Considero a ação "suspensa", em compasso de espera de novas definições do programa Patrimônio Geológico do Brasil quanto às metas institucionais que serão estabelecidas para 2025, e quanto à configuração e política operacional do Geossit e/ou nova Base de Dados do patrimônio geológico. As novas definições ocorrerão até o final do ano, conforme o planejamento tático e operacional do SGB para 2025. O cenário deve considerar inclusive a possibilidade de exclusão da ação.</t>
  </si>
  <si>
    <t>Danilo Curado (IPHAN), Júlio Linhares (GEO&amp;BIO), Diego Bento (ICMBio/Cecav), Tiago Castro Silva (ICMBio/Cecav) e Allan Silas Calux (SBE).</t>
  </si>
  <si>
    <t xml:space="preserve">As ações atualmente estão voltadas para as atividades de prospecção, com o intuíto de identificarmos e catalogarmos as cavidades naturais em solo paraibano, para que assim possamos realizar futuros estudos. Foram visitadas até o momento mais de 30 cavidades, sendo sua maioria localizadas no Seridó Oriental da Paraíba, nas cidades de São Vicente do Seridó, Pedra Lavrada e Nova Palmeira, e no Agreste paraibano, na cidade de Queimadas. </t>
  </si>
  <si>
    <t xml:space="preserve">As atividades realizadas em solo paraibano apresentam desafios característicos das regiões de Caatinga, como as altas temperaturas, bem como a vegetação fechada, na maioria dos locais, que pelo tempo de estiagem e seus espinhos, acabam por dificultar o acesso a cavidades mais isoladas. Outro fator é a falta de pessoal e equipamento, o que torna as atividades além de mais cansativas, mais demoradas. </t>
  </si>
  <si>
    <t>Juvandi de Souza Santos/ Arthur Franklin Ferreira Lopes</t>
  </si>
  <si>
    <t>Dentre as mais importantes sugestões que podem ser aplicadas para o melhor desenvolvimento das atividades estão o investimento em materiais como capacetes, gps, drones, câmeras de alta resolução, bem como equipamentos básicos pessoais. Além de mais incentivo por parte dos orgãos competentes, não só financeiramente, mas com o apoio de pessoal para a realização das atividades. Na segunda oficina de monitoria, o Grupo de Assessoramento Técnico (GAT) optou pela substituição do articulador. Será realizada uma reunião entre o ICMBio/ Cecav e o Dr. Juvandi para oficializar a substituição do articulador. Será aprofundado o cruzamento dos bancos de dados de cavernas (CANIE) e sítios arqueológicos e gerar um mapa de áreas de coincidência. O produto deverá indicar quantas cavernas tem sítios arqueológicos e quais são elas. Os recursos do projeto deverão utilizados para validação de áreas com as interseções entre o patrimônio espeleológico e arqueológico.</t>
  </si>
  <si>
    <t>Os trabalhos sobre esta ação ainda não foram iniciados.</t>
  </si>
  <si>
    <t>Ação excluída devido à percepção da similaridade com a ação 4.17 e do entendimento que a 4.16 é mais complexa para execução quando considerados a vigência do PAN e recursos necessários.</t>
  </si>
  <si>
    <t>Recursos ainda indisponíveis.</t>
  </si>
  <si>
    <t>Promover o fortalecimento e organização institucional dos grupos de espeleologia.</t>
  </si>
  <si>
    <t>Lista dos grupos beneficiados.</t>
  </si>
  <si>
    <t>Tatiane Monteiro (SBE)</t>
  </si>
  <si>
    <t>Foi realizada reunião do Cecav em 22/08/2024 e ficou decidido que o José Carlos Reino e a Cláudia Luz irão realizar uma reunião com a Coordenação de Plano de Manejo e ROVUC. A Cláudia e o José Carlos conversaram com um servidor que trabalha com ROVUC e ficaram de agendar uma reunião técnica para tratar do assunto.</t>
  </si>
  <si>
    <t>A ação envolve a revisão dos conceitos de elaboração de PME, sendo mais complexa a execução da ação.</t>
  </si>
  <si>
    <t>Jocy Brandão Cruz (ICMBio/ Cecav), Cláudia Luz (ICMBio/ Cecav)</t>
  </si>
  <si>
    <t>Esta ação é continuada e a listagem de espécies é continuamente atualizada a partir da incorporação de novas espécies que são descritas. A primeira etapa está concluída e está faltando a publicação da lista de cavernas com espécies troglóbias. O processo de avaliação dos morcegos se inicia em janeiro/2025 e a oficina está agendada para agosto/2025.</t>
  </si>
  <si>
    <t xml:space="preserve">Será necessário acréscimo de R$ 30.400 no valor estimado da ação para extender a duração da bolsa até o final do processo de avaliação (Oficina de Validação). </t>
  </si>
  <si>
    <t xml:space="preserve">Elaborar e manter listas atualizadas de cavernas com ocorrência de espécies cavernícolas ameaçadas de extinção, de troglóbios raros e batcaves, além de compilar informações sobre morcegos. </t>
  </si>
  <si>
    <t>A ação fomentou o 39º Congresso Brasileiro de Espeleologia, o 19º Congresso Internacional de Espeleologia, o Multiverso Espeleológico,  Consultas Livres Prévias (CLPIs) do PARNA Peruaçu e o III Seminário Científico de Pesquisas do Vale do Peruaçu. O ICMBio/ Cecav disponibilizou recursos para apoiar quatro eventos por ano, até 2027, em até R$ 30.000.</t>
  </si>
  <si>
    <t>A Dra. Giselle proferiu palestra sobre a importancia do patrimonio espeleológico no 7º Encontro Nacional do Ministério Público em Defesa do Patrimônio Cultural. Será realizada nova palestra em novembro de 2024 no Programa Diálogo Abiental do CNMP. Foi elaborado projeto Tutela Estrutural de Cavernas e foi indicado ao Selo Ambiental de Excelência do PNMP.</t>
  </si>
  <si>
    <t>Será realizada reunião do ICMBio/ Cecav com a Dra. Giselle Ribeiro e Danilo Curado para estabelecer as estratégias para realização da capacitação.</t>
  </si>
  <si>
    <t>Giselle Ribeiro de Oliveira (MPMG) e Danilo Curado (IPHAN).</t>
  </si>
  <si>
    <t>O público alvo da ação são os Promotores de Justiça e Procuradores da República e IPHAN. Buscar colaboradores no COPEMA (GNDH) e ABRAMPA.</t>
  </si>
  <si>
    <t>Enrico Bernard (UFPE), Priscilla (CEMAVE)</t>
  </si>
  <si>
    <t>Jocy Cruz se reuniu com a Priscilla (ICMBio/ Cemave) para desenvolver projeto via TCCE para viabilizar a migração e atualização do SNA.</t>
  </si>
  <si>
    <t>Enrico Bernard (UFPE), Priscilla Prudente do Amaral (ICMBio/ Cemave)</t>
  </si>
  <si>
    <t>Grupo de Assessoramento Técnico (GAT), eBRe</t>
  </si>
  <si>
    <t>O projeto/plano de trabalho para execução dos recursos previstos na ação foi enviado e aprovado apenas recentemente, e somente uma expedição foi realizada até o momento.</t>
  </si>
  <si>
    <t>INSERIR O NOME DO OBJETIVO ESPECÍFICO</t>
  </si>
  <si>
    <t>Inserir nova ação</t>
  </si>
  <si>
    <t>SITUAÇÃO ATUAL DAS AÇÕES - 2ª MONITORIA (2024)</t>
  </si>
  <si>
    <t>21 a 23/10/2025 (presencial)</t>
  </si>
  <si>
    <t>Orientar os orgãos ambientais quanto ao uso correto e escala adequada do mapa de potencialidade espeleológico elaborado pelo ICMBio/Cecav.</t>
  </si>
  <si>
    <t>Sistemas gerando os alertas e o monitoramento e controle dos impactos ambientais sobre a área de influência de cavernas.</t>
  </si>
  <si>
    <t>Realização do Módulo 1 do curso "Práticas de Conservação, Redução de Impactos e Recuperação de Danos em Cavernas Turísticas" no Parque Estadual do Ibitipoca no período de 07 e 11 de novembro de 2023, com capacitação de 24 pessoas. Realização do Módulo 2 do Curso no PARNA de Ubajara/CE, entre 18 e 23 de março, com participação de 26 alunos. ⁠Realização do Módulo 3 no Parque Estadual Turístico do Alto Ribeira – PETAR/ SP entre os dias 05 e 09 de agosto de 2024, com a participação de 24 alunos. ⁠Realização do Módulo 4 no Parque Estadual Turístico de Terra Ronca – PETER/TO entre os dias 20 a 23 de maio de 2025, com a participação de 19 alunos. Foram capacitadas 93 pessoas nos 4 cursos. Foi produzido como material didático o livro "Introdução às Práticas de Conservação e Recuperação Ambiental em Cavernas Turísticas".</t>
  </si>
  <si>
    <t>Maurício Andrade (ICMBio/ Cecav)</t>
  </si>
  <si>
    <t>Excluída na Monitoria Anual 2.</t>
  </si>
  <si>
    <t>OBJETIVO</t>
  </si>
  <si>
    <t>SITUAÇÃO ATUAL DAS AÇÕES - 3ª MONITORIA (2025)</t>
  </si>
  <si>
    <t>Data da Monitoria 4</t>
  </si>
  <si>
    <t>Texto objetivo 1</t>
  </si>
  <si>
    <t>1.15</t>
  </si>
  <si>
    <t>Texto objetivo 2</t>
  </si>
  <si>
    <t>2.4</t>
  </si>
  <si>
    <t>2.5</t>
  </si>
  <si>
    <t>2.6</t>
  </si>
  <si>
    <t>2.7</t>
  </si>
  <si>
    <t>2.8</t>
  </si>
  <si>
    <t>2.9</t>
  </si>
  <si>
    <t>2.10</t>
  </si>
  <si>
    <t>2.11</t>
  </si>
  <si>
    <t>2.12</t>
  </si>
  <si>
    <t>2.13</t>
  </si>
  <si>
    <t>2.14</t>
  </si>
  <si>
    <t>2.15</t>
  </si>
  <si>
    <t>Texto objetivo 3</t>
  </si>
  <si>
    <t>ação 3</t>
  </si>
  <si>
    <t>3.7</t>
  </si>
  <si>
    <t>3.8</t>
  </si>
  <si>
    <t>3.9</t>
  </si>
  <si>
    <t>3.10</t>
  </si>
  <si>
    <t>3.11</t>
  </si>
  <si>
    <t>3.12</t>
  </si>
  <si>
    <t>3.13</t>
  </si>
  <si>
    <t>3.14</t>
  </si>
  <si>
    <t>3.15</t>
  </si>
  <si>
    <t>Texto objetivo 4</t>
  </si>
  <si>
    <t>ação 4</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</si>
  <si>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</si>
  <si>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</si>
  <si>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</si>
  <si>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</si>
  <si>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</si>
  <si>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</si>
  <si>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</si>
  <si>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</si>
  <si>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</si>
  <si>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</si>
  <si>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</si>
  <si>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</si>
  <si>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</si>
  <si>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</si>
  <si>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</si>
  <si>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</si>
  <si>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</si>
  <si>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</si>
  <si>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</si>
  <si>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</si>
  <si>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</si>
  <si>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</si>
  <si>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</si>
  <si>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</si>
  <si>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</si>
  <si>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</si>
  <si>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</si>
  <si>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</si>
  <si>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</si>
  <si>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</si>
  <si>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</si>
  <si>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</si>
  <si>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</si>
  <si>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</si>
  <si>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</si>
  <si>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</si>
  <si>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</si>
  <si>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</si>
  <si>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</si>
  <si>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</si>
  <si>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</si>
  <si>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</si>
  <si>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</si>
  <si>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</si>
  <si>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</si>
  <si>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</si>
  <si>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</si>
  <si>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</si>
  <si>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</si>
  <si>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</si>
  <si>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</si>
  <si>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</si>
  <si>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</si>
  <si>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</si>
  <si>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</si>
  <si>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</si>
  <si>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</si>
  <si>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</si>
  <si>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</si>
  <si>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</si>
  <si>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</si>
  <si>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</si>
  <si>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</si>
  <si>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</si>
  <si>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</si>
  <si>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</si>
  <si>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</si>
  <si>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</si>
  <si>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</si>
  <si>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</si>
  <si>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</si>
  <si>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</si>
  <si>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</si>
  <si>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</si>
  <si>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</si>
  <si>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</si>
  <si>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</si>
  <si>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</si>
  <si>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</si>
  <si>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</si>
  <si>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</si>
  <si>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</si>
  <si>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</si>
  <si>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</si>
  <si>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</si>
  <si>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</si>
  <si>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</si>
  <si>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</si>
  <si>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</si>
  <si>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</si>
  <si>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</si>
  <si>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</si>
  <si>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</si>
  <si>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</si>
  <si>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</si>
  <si>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</si>
  <si>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</si>
  <si>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</si>
  <si>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</si>
  <si>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</si>
  <si>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</si>
  <si>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</si>
  <si>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- 4ª MONITORIA (2020)</t>
  </si>
  <si>
    <t>OBJETIVO 5</t>
  </si>
  <si>
    <t>OBJETIVO 6</t>
  </si>
  <si>
    <t>OBJETIVO 7</t>
  </si>
  <si>
    <t>OBJETIVO 8</t>
  </si>
  <si>
    <t>OBJETIVO 9</t>
  </si>
  <si>
    <t>OBJETIVO 10</t>
  </si>
  <si>
    <t>Data da Monitoria Final</t>
  </si>
  <si>
    <t>SITUAÇÃO ATUAL DAS AÇÕES - MONITORIA FINAL (2021)</t>
  </si>
  <si>
    <t>Não iniciada ou não concluída</t>
  </si>
  <si>
    <t>Iniciada e não concluída no período previsto</t>
  </si>
  <si>
    <t>Concluída</t>
  </si>
  <si>
    <t>TOTAL DE AÇÕES DO PAN</t>
  </si>
  <si>
    <t xml:space="preserve">Seis videos tutorias foram produzidos em 2024 e disponibilizados no canal do ICMBio/ Cecav no YouTube. </t>
  </si>
  <si>
    <t>Será necessário articular recursos mais substanciais para a implementação da ação, incluindo aquisição de equipamentos e contratação de bolsistas a serem alocados no INPE.</t>
  </si>
  <si>
    <t xml:space="preserve">A mudança de universidade do executor impossibilitou a execução de oficinas no primeiro e segundo semestres de 2025. </t>
  </si>
  <si>
    <t>Esta ação seria realizada por meio de uma dissertação de Mestrado, sob orientação de Enrico Bernard. Entretanto, nas duas últimas seleções nenhum candidato manifestou interesse, o que efetivamente atrasou a sua execução.</t>
  </si>
  <si>
    <t>Potencial área para criação de REVIS identificada (AP), prefeitura tem interesse em criação de área protegida.</t>
  </si>
  <si>
    <t>Enrico Bernard (UFLA)</t>
  </si>
  <si>
    <t>Incluir a colaboração da analista ambiental Manuella Souza, ponto focal do SNA dentro do CEMAVE.</t>
  </si>
  <si>
    <t>Houve problemas para a continuidade da ação relacionadas à mobilização de participantes da oficina, dificuldade da consultoria dar continuidade ao projeto tanto por questões financeiras quanto técnicas.</t>
  </si>
  <si>
    <t>A demora e a execução parcial da ação decorrem do fato de tratar-se de uma iniciativa de abrangência nacional, que exige a máxima representatividade do corpo técnico do IPHAN. Contudo, ainda que tal representatividade seja fundamental, é preciso considerar o atual cenário institucional, marcado pelo esvaziamento de quadros, pelo assoberbamento de funções dos servidores e por recentes alterações no corpo diretivo, fatores que impactaram diretamente o andamento da ação. Ressalta-se que, da parte do articulador, foi elaborada nota técnica e instaurado processo administrativo há um ano, além de terem sido conduzidas tratativas desde o início de 2024, todavia os efetivos andamentos institucionais somente se verificam no presente momento.</t>
  </si>
  <si>
    <t>Considerando que o Centro Nacional de Arqueologia (CNA/IPHAN) destacou a necessidade de participação de membros do ICMBio no Grupo de Trabalho, sugiro que o CECAV/ICMBio encaminhe ofício à Presidência do IPHAN solicitando informações sobre o andamento da referida iniciativa.</t>
  </si>
  <si>
    <t>Em julho foi realizada reunião virtual entre o IPHAN e o ICMBio, ao término da qual foi informado o chamamento para a formação de um Grupo de Trabalho no âmbito do IPHAN. Nesse contexto, o Centro Nacional de Arqueologia (CNA) encaminhou o Ofício-Circular nº 20/2025/CNA/DAEI-IPHAN (SEI/IPHAN 6642182) a todas as Superintendências do Instituto. Em setembro de 2025, registrou-se a adesão de 10 (dez) Superintendências Estaduais, totalizando, entre titulares e suplentes, a participação de mais de 16 (dezesseis) arqueólogos do IPHAN. Os próximos passos consistem na publicação da Portaria de instituição do GT e na realização de reunião inaugural para definição do cronograma de atividades. Destaca-se que a atenção está concentrada em acatar o prazo final do PAN, estabelecido para agosto de 2027, ocasião em que o produto deverá estar concluído.</t>
  </si>
  <si>
    <t>Em julho foi realizada reunião virtual entre o IPHAN e o ICMBio, ao término da qual foi informado o chamamento para a formação de um Grupo de Trabalho no âmbito do IPHAN. Nesse contexto, o Centro Nacional de Arqueologia (CNA) encaminhou o Ofício-Circular nº 20/2025/CNA/DAEI-IPHAN (SEI/IPHAN 6642182) a todas as Superintendências do Instituto. Em setembro de 2025, registrou-se a adesão de 10 (dez) Superintendências Estaduais, totalizando, entre titulares e suplentes, a participação de mais de 16 (dezesseis) arqueólogos do IPHAN. Os próximos passos consistem na publicação da Portaria de instituição do GT e na realização de reunião inaugural para definição do cronograma de atividades. Destaca-se que a atenção está concentrada em acatar o prazo final do PAN, estabelecido para agosto de 2027, ocasião em que  o produto deverá estar concluído.</t>
  </si>
  <si>
    <t>Mapa indicando áreas prioritárias para a realização de inventários de fauna troglóbia (invertebrados e peixes) e morcegos foi confeccionado. Edital para chamada pública de projetos foi elaborado, aprovado e encaminhado ao IABS para publicação.</t>
  </si>
  <si>
    <t>Ação não teve andamento no último ano devido atribuições do articulador relacionadas ao Congresso Internacional de Espeleologia.</t>
  </si>
  <si>
    <t>Indefinição quanto os rumos da legislação sobre o tema.</t>
  </si>
  <si>
    <t>Realizar cursos de capacitação em espeleologia e fiscalização relacionados ao patrimônio espeleológico para os técnicos de órgãos ambientais integrantes do SISNAMA e forças de segurança pública.</t>
  </si>
  <si>
    <t>Lançado o Edital Ampliando Rotas 2, em parceria com a Sociedade Brasileira de Espeleologia, que contemplará 10 projetos a serem desenvolvidos em áreas prioritárias para prospecção espeleológica (vide Ação 4.2).</t>
  </si>
  <si>
    <t>Projeto aprovado, com três bolsas de pós doutorado implementadas e compras de equipamentos realizadas para execução da ação.</t>
  </si>
  <si>
    <t>Lorene Cunha e Jocy Cruz (ICMBio/Cecav)</t>
  </si>
  <si>
    <t>Diego Bento (ICMBio/Cecav)</t>
  </si>
  <si>
    <t>Considerando o fato do articulador exercer atualmente a função de Superintendente do IPHAN/TO, recomenda-se a sua substituição, em razão do assoberbamento de funções.</t>
  </si>
  <si>
    <t xml:space="preserve">A ação foi inicialmente proposta pelo Prof. Juvandi de Souza Santos. Em razão de decisão do GAT, houve alteração quanto ao articulador, função que passou a ser exercida pelo Sr. Danilo Curado. Porém, o articulador não recebeu informações ou dados referentes à ação. </t>
  </si>
  <si>
    <t>O articulador não recebeu informações ou dados referentes à ação. O articulador exercer atualmente a função de Superintendente do IPHAN/TO, estando muito atarefado.</t>
  </si>
  <si>
    <t>Projeto aprovado e inserido no TCCE da Vale, em processo de publicação.</t>
  </si>
  <si>
    <t>Giselle Oliveira (MPMG)</t>
  </si>
  <si>
    <t>Allan Calux (SBE)</t>
  </si>
  <si>
    <t>Cláudia Simone da Luz Alves (ICMBio/Cecav)</t>
  </si>
  <si>
    <t>Cláudia Alves e Jocy Cruz (ICMBio/Cecav)</t>
  </si>
  <si>
    <t>Ofício circular com orientação elaborado e enviado para os gabinetes e para as diretorias ou coordenações de licenciamento dos Estados e do Ibama.</t>
  </si>
  <si>
    <t>Geoespacializar sítios arqueológicos no contexto do Patrimônio Espeleológico.</t>
  </si>
  <si>
    <t>Ação depende do diagnóstico da ação 1.1 e principalmente da mudança na legislação com a publicação do novo decreto e instrução normativa de proteção de cavernas.</t>
  </si>
  <si>
    <t>Os cursos estão planejados para serem realizados a partir de 2026, com projeto aprovado e recurso financeiro disponível.</t>
  </si>
  <si>
    <t>Notificações (Ofício Circular) encaminhados aos orgãos licenciadores estaduais e federal. Publicação do documento "Potencialidade de ocorrência de cavernas no Brasil".</t>
  </si>
  <si>
    <t>Material elaborado e publicado.</t>
  </si>
  <si>
    <t>Jocy Cruz (ICMBio/Cecav) e Mariana Fialho (IEF/MG)</t>
  </si>
  <si>
    <t>Prorrogar o prazo até dezembro de 2025.</t>
  </si>
  <si>
    <t xml:space="preserve">Mapa de áreas prioritárias para realização de inventários de morcegos, peixes e invertebrados restritos aos ambientes subterrâneos nas áreas identificadas na ação 4.2. Relatório entregue. </t>
  </si>
  <si>
    <t>Ao menos um inventário em cada área apontada como prioritária.</t>
  </si>
  <si>
    <t>Falta estabelecer sítios, eleger grupos prioritários e realizar censos para peixes e invertebrados troglóbios.</t>
  </si>
  <si>
    <t>Documento técnico com critérios de priorização. Propostas de criação de Refúgios de Vida Silvestre encaminhadas aos órgãos competentes.</t>
  </si>
  <si>
    <t>Danilo Curado (IPHAN), Diego Bento (ICMBio/Cecav) e Allan Silas Calux (SBE).</t>
  </si>
  <si>
    <t>O GAT recomenda realizar um diagnóstico junto aos grupos de espeleologia sobre as demandas existentes para o fortalecimento e organização dos grupos.</t>
  </si>
  <si>
    <t>O novo decreto de proteção de cavernas tornará obrigatória a publicação de diretrizes do ICMBio para elaboração de Planos de Manejo Espeleológicos. Ocorreram reuniões internas e a revisão será realizada por meio de uma oficina utilizando o conceito do ROVUC para a elaboração de Planos de Manejo Espeleológicos.</t>
  </si>
  <si>
    <t>Foi realizada a capacitação Tutela Jurídica do Patrimônio Espeleológico no Monumento Natural Rei do Mato em junho/2025 com 18 participantes. Proposta de continuidade da ação no Rio Grande do Norte e no Seminário Nacional de Patrimônio Cultural no Piauí.</t>
  </si>
  <si>
    <t>Duas expedições foram realizadas e outras quatro (BA, MG, MT, MS, SP e PB) serão realizadas nos próximos semestres.</t>
  </si>
  <si>
    <t>Elaborar roteiro metodológico para capacitação de agentes do espeleoturismo.</t>
  </si>
  <si>
    <t>O documento foi finalizado e publicado no site do ICMBio/Cecav.</t>
  </si>
  <si>
    <t>Lista de presença da Oficina. Guia de boas práticas elaborado.</t>
  </si>
  <si>
    <t>Compilar e divulgar informações sobre os riscos para exploração de cavernas.</t>
  </si>
  <si>
    <t>Diego Bento (ICMBio/Cecav), Drops, Marconi, Allan, Tiago, Cristina Souza-Motta (UFPE)</t>
  </si>
  <si>
    <t>Relatório técnico.</t>
  </si>
  <si>
    <t>Dados inseridos no CANIE e informação disponibilizada no site do ICMBio/Cecav.</t>
  </si>
  <si>
    <t>Trabalhar inicialmente com gases tóxicos e inundação. Elaborar formulário para disponibilizar on-line.</t>
  </si>
  <si>
    <t>4.27</t>
  </si>
  <si>
    <t>Elaboração e divulgação do mapa de áreas estratégicas do PAN Cavernas do Brasil.</t>
  </si>
  <si>
    <t>Mapa elaborado e divulgado nas páginas do ICMBio e da INDE</t>
  </si>
  <si>
    <t>Subsidiar processos de licenciamento.</t>
  </si>
  <si>
    <t>Diego Bento (ICMBio/Cecav), Drops, Jocy, Marconi, Allan, Enrico</t>
  </si>
  <si>
    <t>Testar possibilidades de estabelecimento de mecanismos de priorização.</t>
  </si>
  <si>
    <t>Acordo firmado com o Núcleo de Estudos em Direito Ambiental (NEDAM), vinculado à Universidade Federal de Lavras (UFLA) para realização da ação; Parceria realizada com a Associação Brasileira de Entidades Estaduais de Meio Ambiente (ABEMA) para contato com os Estados;  Alcance das metas 1 e 2: Revisão bibliográfica e levantamento histórico e Diagnóstico preliminar das normas e elaboração de tabela comparativa; Envio de emails e ofício circular às Entidades Estaduais de Meio Ambiente solicitando a indicação de pontos focais; Indicação de pontos focais de 16 Estados;  Elaboração da primeira versão do questionário semiestruturado; Reuniões periódicas de equipe. Produto 1 - Relatório Simplificado: Revisão bibliográfica e histórico (em revisão para aprovação).  Produto 2 -. Diagnóstico preliminar das normas e elaboração de tabela comparativa; Produto adicional - Análise qualitativa/descritiva das normas. Obs. : não é um produto previsto originalmente no plano de trabalho, mas acreditamos que será útil para a compreensão do resultado da tabela e para a formulação dos produtos seguintes.</t>
  </si>
  <si>
    <t>Envio de Ofício Circular (CECAV) diretamente às OEMAs, reiterando a solicitação de indicação de pontos focais; Formalização de solicitação de dilação de prazo, bem como replanejamento das atividades do projeto. Previsão de dilatação entre 6 a 8 meses.  Importante salientar que ainda precisamos ter os pontos focais dos demais Estados para encaminharmos os questionários. Espera-se, com a prorrogação do prazo da ação, obter as devolutivas tanto dos pontos focais, quanto dos questionários e iniciar a análise das respostas. No caso da não indicação até o final de setembro, os questionários serão enviados aos setores de licenciamento dos respectivos OEMAs.</t>
  </si>
  <si>
    <t>A capacitação que seria realizada em Carajás/PA no ano de 2025 foi adiada para 2026 devido a realização do Seminário Dimensões Notáveis, não comprometendo a execução da ação.</t>
  </si>
  <si>
    <t xml:space="preserve">Giselle Ribeiro de Oliveira (MPMG), Mariana Yankous Gonçalves Fialho (IEF-MG), Allan Silas Calux (SBE e Carstografica), Flávio Silva Ramos (IABS), Guilherme Vendramini Pereira e Simone Soares Salgado (IBAMA). </t>
  </si>
  <si>
    <t>Giselle Ribeiro de Oliveira (MPMG), Mariana Yankous Gonçalves Fialho (IEF-MG), Allan Silas Calux (SBE e Carstografica).</t>
  </si>
  <si>
    <t>Mariana Yankous Gonçalves Fialho (IEF-MG), Giselle Ribeiro de Oliveira (MPMG).</t>
  </si>
  <si>
    <t>Mariana Yankous Gonçalves Fialho (IEF-MG), Allan Silas Calux (SBE e Carstografica),Rodrigo Lopes Ferreira (UFLA), Marconi Souza Silva (UFLA), Júlio Linhares (Geo &amp; Bio), Enrico Bernard (UFLA), Vitor Moura e Luciana Alt (Crescente).</t>
  </si>
  <si>
    <t>Rodrigo Lopes Ferreira (UFLA), Enrico Bernard (UFLA), Diego de Medeiros Bento (ICMBio/ CECAV), Vitor Moura e Luciana Alt (Crescente)</t>
  </si>
  <si>
    <t>Danilo Curado (IPHAN), Allan Silas Calux (SBE e Carstografica), Enrico Bernard (UFLA), Marconi Silva (UFLA), Luciana Alt (Crescente), Aline Guillard (UFRN).</t>
  </si>
  <si>
    <t>Enrico Bernard (UFLA), Rodrigo Lopes Ferreira (UFLA).</t>
  </si>
  <si>
    <t>Enrico Bernard (UFLA), Tiago Castro Silva (ICMBio/CECAV), Marconi Souza Silva (UFLA).</t>
  </si>
  <si>
    <t>Danilo Curado (IPHAN), Vitor Moura (Crescente), Jennifer Barros (Bat Conservation International), Alexia Murgi e Livia Cordeiro.</t>
  </si>
  <si>
    <t>Enrico Bernard (UFLA), Rodrigo Lopes Ferreira (UFLA), Marconi Souza Silva (UFLA).</t>
  </si>
  <si>
    <t>Diego de Medeiros Bento e Tiago Castro Silva (ICMBio/CECAV), Enrico Bernard (UFLA).</t>
  </si>
  <si>
    <t>Enrico Bernard (UFLA), Priscilla Prudente do Amaral (ICMBio/ Cemave)</t>
  </si>
  <si>
    <t>Enrico Bernard (UFLA), Marconi Souza Silva (UFLA), Rodrigo Lopes Ferreira (UFLA)</t>
  </si>
  <si>
    <t>Minuta em finalização. Próximos passos: encaminhamento ao ICMBio/Cecav para validação.</t>
  </si>
  <si>
    <t>Com a definição da legislação devemos retomar o desenvolvimento da ação no próximo mês. Necessário a dilatação do prazo. Articulador solicitou ao Coordenador do PAN Cavernas para ser substituído.</t>
  </si>
  <si>
    <t>Elaborar um termo de referência para contratação de pessoa jurídica com o objetivo de elaborar o material orientador para uso e ocupação de áreas cársticas carbonáticas.</t>
  </si>
  <si>
    <t>Já iniciada interlocução com o Instituto Mineiro de Agropecuária para a realização de uma oficina no sul de Minas Gerais, que se concretizada poderá ser também computada na ação. Proposta de realizar capacitação em Pains e no Sul de Minas.</t>
  </si>
  <si>
    <t>Em virtude de algumas demandas prioritárias relacionadas a outros projetos envolvendo o IABS e o ICMBio/Cecav, o desenvolvimento do documento acabou sofrendo um atraso de acordo com o prazo previsto anteriormente. As duas instituições estão empenhadas na finalização do documento para que seja entregue com a maior brevidade possível.</t>
  </si>
  <si>
    <t>Capacitação e EA </t>
  </si>
  <si>
    <t>Normativas </t>
  </si>
  <si>
    <t>Fiscalização </t>
  </si>
  <si>
    <t>Pesquisa  </t>
  </si>
  <si>
    <t>Comunicação e Divulgação </t>
  </si>
  <si>
    <t>Uso Sustentável </t>
  </si>
  <si>
    <t>Ordenamento e gestão territorial </t>
  </si>
  <si>
    <t>Manejo in situ </t>
  </si>
  <si>
    <t>Sitios potenciais para monitoramento já selecionados (PA, AP, TO, GO, MG) para morcegos. Censos iniciais e caracterização dos abrigos realizados para morcegos.</t>
  </si>
  <si>
    <t>Enrico Bernard (UFLA)/ Jennifer Barros (Bat Conservation)</t>
  </si>
  <si>
    <t>Jocy Cruz e Lorene Cunha (ICMBio/Cecav)</t>
  </si>
  <si>
    <t>Conforme informado na Segunda Monitoria (2024), esse projeto requer uma coordenação técnica especializada. Embora algumas conversas iniciais tenham sido empenhadas pelo articulador, nenhum compromisso pôde ser firmado; os recursos ainda não estão disponíveis, o que pode resultar em problemas futuros para sua implementação.</t>
  </si>
  <si>
    <t>Jocy Brandão Cruz (ICMBio/Cecav)</t>
  </si>
  <si>
    <t>Claudia Simone da Luz Alves (ICMBio/Cecav)</t>
  </si>
  <si>
    <t>José Carlos Reino (ICMBio/Cecav)</t>
  </si>
  <si>
    <t>Poucos órgãos estaduais de meio ambiente responderam às solicitações de indicação dos pontos focais, totalizando apenas 16 até o momento. Os procedimentos para obter contato com os setores de licenciamento ambiental são bem diversificados, com situações de comunicação direta, outras via gabinetes, alguns por processos ou sistemas eletrônicos. Alguns órgãos não foram contactatos inclusive  em virtude de números telefônicos indicados nas respectivas páginas oficiais na internet que não permitiram concluir as ligações, ou sitíos eletrônicos com ausência de informações específicas dos respectivos setores de licenciamento ambiental.</t>
  </si>
  <si>
    <t>Foi realizada uma reunião da equipe do ICMBio/Cecav em 2025 para traçar estratégia de como abordar a ação.</t>
  </si>
  <si>
    <t xml:space="preserve"> Realizada reunião no Instituto Nacional de Pesquisa Espacial com o Dr. Cláudio Almeida, coordenador do DETER, e a Dra. Silvana Kampel. Participaram da reunião Jocy Cruz, Allan Calux e Ives Arnone. Desta reunião resultou que a iniciativa é perfeitamente possível e que a mesma funcionaria nos mesmos moldes dos alertas de desmatamento atualmente realizados para fins de fiscalização do IBAMA e OEMAs. Ficou acordado do ICMBio encaminhar um ofício ao INPE para andamento e formalização do processo. Projeto será elaborado com inclusão de um bolsista para realizar os ajustes e inclusão dos dados no sistema DETER. Atualmente, o DETER não contempla Caatinga e Mata Atlântica. Existe previsão de inserir a Caatinga em um projeto de TCCE.</t>
  </si>
  <si>
    <t>Conforme informado na Segunda Monitoria (2024), foram realizados contatos com potenciais coordenadores técnicos, no entanto, sem nenhum compromisso formal realizado. Não se consegue instituições para excução da ação.</t>
  </si>
  <si>
    <t>Após as reuniões iniciais entre articulador e consultoria, a ação foi replanejada com alteração da metodologia das oficinas. Uma das etapas previstas inicialmente, como oficina presencial, foi remodelada para oficina virtual, diminuindo os custos da execução. Entretanto essa ação foi descontinuada em virtude da dificuldade de planejamento da oficina e disponibilidade da consultoria responsável pela execução.</t>
  </si>
  <si>
    <t>Relatório dos quatro cursos entregues e disponibilizados na página do PAN. Livro "Introdução às Práticas de Conservação e Recuperação Ambiental em Cavernas Turísticas" produzido, impresso e disponibilizado na página eletrônica do ICMBio/Cecav. Lançamento oficial do livro realizado durante o 19º CIE.</t>
  </si>
  <si>
    <t>Inicio da preparação do curso. A Roberta Freitas de Rezende Souza (ICMBio) coordenará a elaboração do curso. Foi firmada parceria com IABS para viabilização do curso. Foram realizadas reuniões com o IABS e a Roberta. Em outro curso, foi realizada capacitação de 24 técnicos do orgão ambiental de Itabirito/MG.</t>
  </si>
  <si>
    <t xml:space="preserve"> Duas das três oficinas propostas já foram realizadas. O número de pessoas capacitadas já ultrapassou a meta proposta. Duas oficinas já realizadas, com 156 pessoas capacitadas.</t>
  </si>
  <si>
    <t>Foram enviados questionarios para gestores e responsaveis por áreas com cavernas com algum tipo de uso turístico. Para os gestores de UC federais, foi aberto processo SEI. Para UCs estaduais e particulares foi enviado email pelo ICMBio/Cecav. Além do email e processo SEI, foi feita a divulgação na EspeloInfo e portal do CECAV. Foi realizado processamento dos dados recebidos por meio dos formulários preenchidos.Foram enviados novos emails para as UCs que não responderam. Foi realizada nova campanha de divulgação do Censo das Cavernas.</t>
  </si>
  <si>
    <t>Embora tenha havido a divulgação do Censo das Cavernas Turísticas, houve pouca adesão em responder os formulários tanto nas UCs federais quantos estaduais. Em virtude disso, foi solicitada a prorrogação do prazo para a conclusão do projeto, com o objetivo de que mais gestores respondam aos questionários e contribuam com a pesquisa.</t>
  </si>
  <si>
    <t>Foram realizados contatos e reuniões com colaboradores específicos, planejamento do projeto de pesquisa, aprovação de projeto, com orçamento e cronograma de execução. Foram realizadas compras de materiais. Foram aprovadas licenças junto ao Sisbio. Foi realizada seleção de aluno de Pós Graduação em Ecologia para atuar junto ao projeto com os invertebrados (Mestrado).</t>
  </si>
  <si>
    <t>O Curso foi finalizado em maio de 2024. Todo o cronograma foi realizado conforme  previsto anteriormente.  O primeiros três módulos do curso (teórico virtual) foram realizados entre os dias 27/11 e  01/12 de 2023 (módulo 1) , entre os dias 29/01 a 02/02 de 2024 (módulo 2) e entre os dias 26/02 a 01/03 de 2024 (módulo 3). O módulo 4, prático presencial, aconteceu entre os dias 11 a 15/03 de 2024 no PARNA da Furna Feia/RN, nos dias 08 a 12/04 de 2024 no PARNA Cavernas do Peruaçu/MG e nos dias  06 a 10/05 de 2024 no PETAR.</t>
  </si>
  <si>
    <t>Considerando que o Centro Nacional de Arqueologia (CNA/IPHAN) destacou a necessidade de participação de membros do ICMBio no Grupo de Trabalho, sugiro que o ICMBio/Cecav encaminhe ofício à Presidência do IPHAN solicitando informações sobre o andamento da referida iniciativa.</t>
  </si>
  <si>
    <t>Publicação de livros sobre o patrimônio espeleológico, com lançamento e divulgação no 19º Congresso Internacional de Espeleologia (CIE). Divulgação de filme sobre o PAN Cavernas do Brasil no 19º CIE. Livros publicados: Introdução às Práticas de Conservação e Recuperação Ambiental em Cavernas Turísticas; Cordel CaveRNas; CaveRNas: o Carste Potiguar; Espeleoclima no Vale Cárstico do Peruaçu; HQ Tainá e os Guardiões da Amazônia no Peruaçu; Colorindo as Plantas de Cavernas; Entre Furnas e Lajedos: Elementos da Geodiversidade no Parque Nacional da Furna Feia - RN; Montanhas de Geodiversidade: Explorando o Parque Nacional da Serra do Cipó - MG; Caminhos da Água: Descobrindo a Geodiversidade do Parque Nacional da Serra da Bodoquena - MS; Tesouros da Terra: Descobrindo a Geodiversidade no Parque Nacional dos Campos Ferruginosos e na Floresta Nacional de Carajás - PA. As publicações estão disponíveis no site do ICMBio/Cecav em formato PDF. 31 matérias produzidas sobre o patrimônio espeleológico em 21 edições na EspeleoInfo. 18 matérias sobre o patrimônio espeleológico produzidas e divulgadas em 38 veículos de comunicação nacionais.</t>
  </si>
  <si>
    <t>Ação concluída em 2024.</t>
  </si>
  <si>
    <t>Ação concluída em 2025.</t>
  </si>
  <si>
    <t xml:space="preserve">Desde 2024, foram feitas expedições para 68 cavernas no MS, AP, PA, MG, TO, GO, SE, RN, e CE. Estamos realizando os cruzamentos para identificação de quais áreas prioritárias da Ação 4.2 estas cavernas visitadas estão inseridas. </t>
  </si>
  <si>
    <t xml:space="preserve">Inventários e estimativas populacionais para a maior parte das cavernas. Identificação de novas bat caves para o Brasil, estendendo a ocorrência destes abrigos para os estados de Tocantins e Goiás. Registro de presença de espécies ameaçadas em 38 cavernas. Populações excepcionais das espécies ameaçadas Natalus e Furipterus identificadas em novas cavernas, contribuindo para o refinamento do cálculo populacional para estas espécies no país, e a melhor classificação do status de ameaça destas espécies durante a mais recente avaliação da Lista de Espécies Ameaçadas de Morcegos do Brasil. Os dados serão apresentados em detalhes durante a oficina.  </t>
  </si>
  <si>
    <t>Em articulação com o ICMBio/Cemave, foi acordado a proposição de um projeto conjunto que prevê a migração e atualização do Sistema Nacional de Anilhamento (SNA) de sua atual plataforma no IBAMA para o ICMBio. Esta migração seria viabilizada com recursos de compensação ambiental espeleológica, disponibilizados pelo ICMBio/Cecav. Em contrapartida, seria criado dentro do SNA um módulo de marcação específico para morcegos. O projeto de migração e atualização do SNA foi entregue ao Coordenador do CECAV em dezembro de 2024, e atualizado em agosto de 2025.</t>
  </si>
  <si>
    <t>Fase de monitoramento pré-instalação finalizada. Instalação do piloto (modelo de bat gate para teste) realizada em setembro de 2025 e monitoramento pós-instalação a ser iniciado em outubro de 2025. Portão-teste instalado. Monitoramento pré-instalação concluído. Monitoramento pós-instalação em andamento. Relatório parcial em outubro de 2025.</t>
  </si>
  <si>
    <t>Foram divulgadas 46 oportunidades de financiamento (editais) em 21 edições da EspeleoInfo (outubro de 2024 a setembro de 2025) no site do ICMBio/Cecav e na página do PAN Cavernas do Brasil, dentro do site do ICMBio/ Cecav.
3ª Edição do Prêmio Nacional de Espeleologia Michel Le Bret.</t>
  </si>
  <si>
    <t>A oficina de validação ocorreu em 2025 e a lista de espécies avaliada foi encaminha para a CONABIO, com aprovação da Comissão. O próximo passo será a publicação da Portaria com a lista de espécies ameaçadas pelo MMA. Posteriormente, os documentos serão enviados aos estados. Fichas das espécies ameaçadas estão pulicadas no SALVE/ICMBio.</t>
  </si>
  <si>
    <t>A ação foi iniciada com reunião entre a diretoria da SBE e a Escola Brasileira de Espeleologia (eBRe) para elaboração do projeto. Já foram realizadas cotações e a análise das propostas para o curso de capacitação está em andamento.</t>
  </si>
  <si>
    <t>Mudança de diretoria da SBE e da coordenação da eBRe.</t>
  </si>
  <si>
    <t>Esta ação é continuada e a listagem de espécies é continuamente atualizada no SALVE a partir da incorporação de novas espécies que são descritas. O processo de avaliação dos morcegos já foi realizado em 2025.</t>
  </si>
  <si>
    <t>Ficou decidido que será disponibilizada, no site do ICMBio/Cecav, uma lista atualizada de cavernas com ocorrência de espécies cavernícolas ameaçadas de extinção. Será contratado um bolsista para inserir esses dados no CANIE. Rever o valor da ação para contratação de um bolsista.</t>
  </si>
  <si>
    <t>A ação fomentou o 39º Congresso Brasileiro de Espeleologia, o 19º Congresso Internacional de Espeleologia, o 2º Café Espeleológico e o 8º Encontro Pernambucano de Micologia. O ICMBio/Cecav disponibilizou recursos para apoiar quatro eventos por ano, até 2027, no valor de até R$ 30.000.</t>
  </si>
  <si>
    <t>Sugere-se excluir essa iniciativa devido aos problemas relatados (ação requer uma coordenação técnica especializada, além do pequeno prazo para execução até o término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</si>
</sst>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6" formatCode="&quot;R$&quot;\ #,##0;[Red]\-&quot;R$&quot;\ #,##0"/>
    <numFmt numFmtId="164" formatCode="[$-416]mmmm\-yy;@"/>
    <numFmt numFmtId="165" formatCode="mm/yy"/>
  </numFmts>
  <fonts count="4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b/>
      <sz val="12"/>
      <color rgb="FF000000"/>
      <name val="Calibri"/>
      <family val="2"/>
      <scheme val="minor"/>
    </font>
    <font>
      <u/>
      <sz val="12"/>
      <name val="Calibri"/>
      <family val="2"/>
      <scheme val="minor"/>
    </font>
    <font>
      <sz val="11"/>
      <color theme="1"/>
      <name val="Calibri"/>
      <family val="2"/>
    </font>
    <font>
      <sz val="11"/>
      <name val="Calibri"/>
      <family val="2"/>
    </font>
    <font>
      <sz val="11"/>
      <color rgb="FF000000"/>
      <name val="Calibri"/>
      <family val="2"/>
    </font>
    <font>
      <sz val="11"/>
      <color rgb="FFFF0000"/>
      <name val="Calibri"/>
      <family val="2"/>
    </font>
    <font>
      <sz val="12"/>
      <color theme="1"/>
      <name val="Calibri"/>
      <family val="2"/>
    </font>
    <font>
      <sz val="12"/>
      <color rgb="FF000000"/>
      <name val="Calibri"/>
      <family val="2"/>
    </font>
    <font>
      <b/>
      <sz val="12"/>
      <color rgb="FFFF0000"/>
      <name val="Calibri"/>
      <family val="2"/>
      <scheme val="minor"/>
    </font>
    <font>
      <b/>
      <sz val="12"/>
      <color rgb="FFFF0000"/>
      <name val="Calibri"/>
      <family val="2"/>
    </font>
    <font>
      <sz val="12"/>
      <color rgb="FFFF0000"/>
      <name val="Calibri"/>
      <family val="2"/>
    </font>
    <font>
      <sz val="10"/>
      <color rgb="FF000000"/>
      <name val="Arial"/>
      <family val="2"/>
    </font>
    <font>
      <sz val="8"/>
      <name val="Calibri"/>
      <family val="2"/>
      <scheme val="minor"/>
    </font>
    <font>
      <sz val="10"/>
      <color rgb="FF000000"/>
      <name val="Arial"/>
      <family val="2"/>
    </font>
    <font>
      <sz val="10"/>
      <color rgb="FF000000"/>
      <name val="Arial"/>
      <family val="2"/>
    </font>
    <font>
      <sz val="12"/>
      <name val="Arial"/>
      <family val="2"/>
    </font>
    <font>
      <sz val="12"/>
      <color rgb="FFFF0000"/>
      <name val="Calibri"/>
      <family val="2"/>
      <scheme val="minor"/>
    </font>
  </fonts>
  <fills count="26">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right/>
      <top style="thin">
        <color indexed="64"/>
      </top>
      <bottom/>
      <diagonal/>
    </border>
  </borders>
  <cellStyleXfs count="8">
    <xf numFmtId="0" fontId="0" fillId="0" borderId="0"/>
    <xf numFmtId="9" fontId="1" fillId="0" borderId="0" applyFont="0" applyFill="0" applyBorder="0" applyAlignment="0" applyProtection="0"/>
    <xf numFmtId="0" fontId="1" fillId="0" borderId="0"/>
    <xf numFmtId="0" fontId="22" fillId="0" borderId="0"/>
    <xf numFmtId="0" fontId="22" fillId="17" borderId="32">
      <alignment horizontal="center" vertical="center" wrapText="1"/>
    </xf>
    <xf numFmtId="0" fontId="40" fillId="0" borderId="0"/>
    <xf numFmtId="0" fontId="42" fillId="0" borderId="0"/>
    <xf numFmtId="0" fontId="43" fillId="0" borderId="0"/>
  </cellStyleXfs>
  <cellXfs count="418">
    <xf numFmtId="0" fontId="0" fillId="0" borderId="0" xfId="0"/>
    <xf numFmtId="0" fontId="0" fillId="4" borderId="0" xfId="0" applyFill="1"/>
    <xf numFmtId="0" fontId="0" fillId="0" borderId="0" xfId="0" applyAlignment="1">
      <alignment vertical="center"/>
    </xf>
    <xf numFmtId="0" fontId="12" fillId="0" borderId="0" xfId="0" applyFont="1" applyAlignment="1">
      <alignment horizontal="center" wrapText="1"/>
    </xf>
    <xf numFmtId="9" fontId="5"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12" fillId="0" borderId="0" xfId="0" applyFont="1"/>
    <xf numFmtId="0" fontId="0" fillId="0" borderId="0" xfId="0" applyAlignment="1">
      <alignment wrapText="1"/>
    </xf>
    <xf numFmtId="0" fontId="6" fillId="0" borderId="0" xfId="0" applyFont="1" applyAlignment="1">
      <alignment vertical="center" wrapText="1"/>
    </xf>
    <xf numFmtId="0" fontId="0" fillId="0" borderId="0" xfId="0" applyAlignment="1">
      <alignment horizontal="left" vertical="center"/>
    </xf>
    <xf numFmtId="0" fontId="4" fillId="0" borderId="0" xfId="0" applyFont="1"/>
    <xf numFmtId="0" fontId="14"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5" fillId="0" borderId="13" xfId="1" applyFont="1" applyBorder="1" applyAlignment="1">
      <alignment horizontal="center" vertical="center"/>
    </xf>
    <xf numFmtId="9" fontId="15" fillId="0" borderId="10" xfId="1" applyFont="1" applyBorder="1" applyAlignment="1">
      <alignment horizontal="center" vertical="center"/>
    </xf>
    <xf numFmtId="9" fontId="15"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5" fillId="0" borderId="0" xfId="0" applyFont="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0" fillId="0" borderId="1" xfId="0" applyBorder="1" applyAlignment="1">
      <alignment horizontal="center" vertical="center"/>
    </xf>
    <xf numFmtId="0" fontId="7" fillId="0" borderId="0" xfId="0" applyFont="1" applyAlignment="1">
      <alignment horizontal="center" vertical="center"/>
    </xf>
    <xf numFmtId="0" fontId="18" fillId="0" borderId="24" xfId="0" applyFont="1" applyBorder="1" applyAlignment="1">
      <alignment horizontal="left" vertical="center"/>
    </xf>
    <xf numFmtId="0" fontId="18" fillId="0" borderId="23" xfId="0" applyFont="1" applyBorder="1" applyAlignment="1">
      <alignment horizontal="left" vertical="center"/>
    </xf>
    <xf numFmtId="0" fontId="18"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0" fillId="12" borderId="22" xfId="0" applyFont="1" applyFill="1" applyBorder="1" applyAlignment="1">
      <alignment horizontal="center" vertical="center"/>
    </xf>
    <xf numFmtId="0" fontId="20" fillId="0" borderId="23" xfId="0" applyFont="1" applyBorder="1" applyAlignment="1">
      <alignment horizontal="center" vertical="center"/>
    </xf>
    <xf numFmtId="0" fontId="20" fillId="0" borderId="15" xfId="0" applyFont="1" applyBorder="1" applyAlignment="1">
      <alignment horizontal="center" vertical="center"/>
    </xf>
    <xf numFmtId="0" fontId="0" fillId="0" borderId="0" xfId="0" applyAlignment="1">
      <alignment vertical="center" wrapText="1"/>
    </xf>
    <xf numFmtId="0" fontId="4"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5"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3"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5" fillId="0" borderId="5" xfId="0" applyFont="1" applyBorder="1" applyAlignment="1">
      <alignment horizontal="center" vertical="center"/>
    </xf>
    <xf numFmtId="0" fontId="15" fillId="0" borderId="17" xfId="0" applyFont="1" applyBorder="1" applyAlignment="1">
      <alignment horizontal="center" vertical="center"/>
    </xf>
    <xf numFmtId="0" fontId="15" fillId="0" borderId="29" xfId="0" applyFont="1" applyBorder="1" applyAlignment="1">
      <alignment horizontal="center" vertical="center"/>
    </xf>
    <xf numFmtId="164" fontId="21" fillId="5" borderId="1" xfId="0" applyNumberFormat="1" applyFont="1" applyFill="1" applyBorder="1" applyAlignment="1">
      <alignment horizontal="center" vertical="center" wrapText="1"/>
    </xf>
    <xf numFmtId="164" fontId="21"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5" fillId="0" borderId="13" xfId="1" applyFont="1" applyBorder="1" applyAlignment="1" applyProtection="1">
      <alignment horizontal="center" vertical="center"/>
    </xf>
    <xf numFmtId="9" fontId="5" fillId="0" borderId="0" xfId="1" applyFont="1" applyBorder="1" applyAlignment="1" applyProtection="1">
      <alignment horizontal="center"/>
    </xf>
    <xf numFmtId="9" fontId="15" fillId="0" borderId="10" xfId="1" applyFont="1" applyBorder="1" applyAlignment="1" applyProtection="1">
      <alignment horizontal="center" vertical="center"/>
    </xf>
    <xf numFmtId="9" fontId="15" fillId="0" borderId="14" xfId="1" applyFont="1" applyBorder="1" applyAlignment="1" applyProtection="1">
      <alignment horizontal="center" vertical="center"/>
    </xf>
    <xf numFmtId="0" fontId="0" fillId="0" borderId="3" xfId="0" applyBorder="1" applyAlignment="1">
      <alignment horizontal="center" vertical="center"/>
    </xf>
    <xf numFmtId="0" fontId="13" fillId="0" borderId="0" xfId="0" applyFont="1" applyAlignment="1">
      <alignment horizontal="center"/>
    </xf>
    <xf numFmtId="0" fontId="10" fillId="14" borderId="8" xfId="0" applyFont="1" applyFill="1" applyBorder="1" applyAlignment="1">
      <alignment horizontal="center" vertical="center"/>
    </xf>
    <xf numFmtId="0" fontId="26" fillId="15" borderId="33" xfId="0" applyFont="1" applyFill="1" applyBorder="1" applyAlignment="1">
      <alignment horizontal="left" vertical="center" wrapText="1"/>
    </xf>
    <xf numFmtId="0" fontId="17" fillId="19" borderId="0" xfId="0" applyFont="1" applyFill="1" applyAlignment="1">
      <alignment horizontal="left" vertical="center"/>
    </xf>
    <xf numFmtId="0" fontId="9"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4" fillId="19" borderId="0" xfId="0" applyFont="1" applyFill="1"/>
    <xf numFmtId="0" fontId="2" fillId="19" borderId="37" xfId="0" applyFont="1" applyFill="1" applyBorder="1" applyAlignment="1">
      <alignment horizontal="center" vertical="center" wrapText="1"/>
    </xf>
    <xf numFmtId="0" fontId="2" fillId="19" borderId="36" xfId="0" applyFont="1" applyFill="1" applyBorder="1" applyAlignment="1">
      <alignment horizontal="center" vertical="center"/>
    </xf>
    <xf numFmtId="0" fontId="2" fillId="19" borderId="36" xfId="0" applyFont="1" applyFill="1" applyBorder="1" applyAlignment="1">
      <alignment horizontal="center" vertical="center" wrapText="1"/>
    </xf>
    <xf numFmtId="0" fontId="2" fillId="19" borderId="50" xfId="0" applyFont="1" applyFill="1" applyBorder="1" applyAlignment="1">
      <alignment horizontal="center" vertical="center"/>
    </xf>
    <xf numFmtId="0" fontId="2" fillId="19" borderId="51" xfId="0" applyFont="1" applyFill="1" applyBorder="1" applyAlignment="1">
      <alignment horizontal="center" vertical="center"/>
    </xf>
    <xf numFmtId="0" fontId="4"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4" fillId="9" borderId="54" xfId="0" applyFont="1" applyFill="1" applyBorder="1" applyAlignment="1">
      <alignment horizontal="left" vertical="center"/>
    </xf>
    <xf numFmtId="0" fontId="0" fillId="12" borderId="54" xfId="0" applyFill="1" applyBorder="1" applyAlignment="1">
      <alignment horizontal="left" vertical="center"/>
    </xf>
    <xf numFmtId="0" fontId="4" fillId="19" borderId="55" xfId="0" applyFont="1" applyFill="1" applyBorder="1" applyAlignment="1">
      <alignment horizontal="left" vertical="center" wrapText="1"/>
    </xf>
    <xf numFmtId="0" fontId="4" fillId="19" borderId="56" xfId="0" applyFont="1" applyFill="1" applyBorder="1" applyAlignment="1">
      <alignment horizontal="center" vertical="center"/>
    </xf>
    <xf numFmtId="9" fontId="4" fillId="19" borderId="28" xfId="0" applyNumberFormat="1" applyFont="1" applyFill="1" applyBorder="1" applyAlignment="1">
      <alignment horizontal="center" vertical="center"/>
    </xf>
    <xf numFmtId="0" fontId="4" fillId="19" borderId="57" xfId="0" applyFont="1" applyFill="1" applyBorder="1" applyAlignment="1">
      <alignment horizontal="center" vertical="center"/>
    </xf>
    <xf numFmtId="9" fontId="4" fillId="19" borderId="58" xfId="0" applyNumberFormat="1" applyFont="1" applyFill="1" applyBorder="1" applyAlignment="1">
      <alignment horizontal="center" vertical="center"/>
    </xf>
    <xf numFmtId="0" fontId="4" fillId="11" borderId="22" xfId="0" applyFont="1" applyFill="1" applyBorder="1" applyAlignment="1">
      <alignment horizontal="left" vertical="center"/>
    </xf>
    <xf numFmtId="0" fontId="4" fillId="11" borderId="31" xfId="0" applyFont="1" applyFill="1" applyBorder="1" applyAlignment="1">
      <alignment horizontal="left" vertical="center"/>
    </xf>
    <xf numFmtId="0" fontId="30" fillId="24" borderId="63" xfId="0" applyFont="1" applyFill="1" applyBorder="1" applyAlignment="1">
      <alignment vertical="center" wrapText="1"/>
    </xf>
    <xf numFmtId="0" fontId="29" fillId="25" borderId="61" xfId="0" applyFont="1" applyFill="1" applyBorder="1" applyAlignment="1">
      <alignment horizontal="center" vertical="center" wrapText="1"/>
    </xf>
    <xf numFmtId="0" fontId="29" fillId="24" borderId="61" xfId="0" applyFont="1" applyFill="1" applyBorder="1" applyAlignment="1">
      <alignment horizontal="center" vertical="center" wrapText="1"/>
    </xf>
    <xf numFmtId="0" fontId="23" fillId="13" borderId="33" xfId="0" applyFont="1" applyFill="1" applyBorder="1" applyAlignment="1">
      <alignment horizontal="center" vertical="center" wrapText="1"/>
    </xf>
    <xf numFmtId="0" fontId="29" fillId="24" borderId="66" xfId="0" applyFont="1" applyFill="1" applyBorder="1" applyAlignment="1">
      <alignment horizontal="center" vertical="center" wrapText="1"/>
    </xf>
    <xf numFmtId="0" fontId="7" fillId="10" borderId="67" xfId="0" applyFont="1" applyFill="1" applyBorder="1" applyAlignment="1">
      <alignment horizontal="center" vertical="center" wrapText="1"/>
    </xf>
    <xf numFmtId="0" fontId="5" fillId="10" borderId="67" xfId="0" applyFont="1" applyFill="1" applyBorder="1" applyAlignment="1">
      <alignment vertical="center" wrapText="1"/>
    </xf>
    <xf numFmtId="9" fontId="4" fillId="19" borderId="9" xfId="0" applyNumberFormat="1" applyFont="1" applyFill="1" applyBorder="1" applyAlignment="1">
      <alignment horizontal="center" vertical="center"/>
    </xf>
    <xf numFmtId="0" fontId="4" fillId="13" borderId="51" xfId="0" applyFont="1" applyFill="1" applyBorder="1" applyAlignment="1">
      <alignment horizontal="left" vertical="center"/>
    </xf>
    <xf numFmtId="0" fontId="0" fillId="6" borderId="53" xfId="0" applyFill="1" applyBorder="1" applyAlignment="1">
      <alignment horizontal="left" vertical="center"/>
    </xf>
    <xf numFmtId="0" fontId="4" fillId="19" borderId="68" xfId="0" applyFont="1" applyFill="1" applyBorder="1" applyAlignment="1">
      <alignment horizontal="center" vertical="center"/>
    </xf>
    <xf numFmtId="0" fontId="4" fillId="19" borderId="6" xfId="0" applyFont="1" applyFill="1" applyBorder="1" applyAlignment="1">
      <alignment horizontal="left" vertical="center" wrapText="1"/>
    </xf>
    <xf numFmtId="0" fontId="2" fillId="19" borderId="7" xfId="0" applyFont="1" applyFill="1" applyBorder="1" applyAlignment="1">
      <alignment horizontal="center" vertical="center" wrapText="1"/>
    </xf>
    <xf numFmtId="0" fontId="2" fillId="19" borderId="6" xfId="0" applyFont="1" applyFill="1" applyBorder="1" applyAlignment="1">
      <alignment horizontal="center" vertical="center" wrapText="1"/>
    </xf>
    <xf numFmtId="0" fontId="6" fillId="0" borderId="16" xfId="0" applyFont="1" applyBorder="1" applyAlignment="1">
      <alignment vertical="center"/>
    </xf>
    <xf numFmtId="0" fontId="6" fillId="0" borderId="5" xfId="0" applyFont="1" applyBorder="1" applyAlignment="1">
      <alignment vertical="center"/>
    </xf>
    <xf numFmtId="0" fontId="11" fillId="0" borderId="45" xfId="0" applyFont="1" applyBorder="1" applyAlignment="1">
      <alignment vertical="center"/>
    </xf>
    <xf numFmtId="0" fontId="7" fillId="5" borderId="33" xfId="0" applyFont="1" applyFill="1" applyBorder="1" applyAlignment="1">
      <alignment horizontal="center" vertical="center"/>
    </xf>
    <xf numFmtId="0" fontId="7" fillId="5" borderId="33" xfId="0" applyFont="1" applyFill="1" applyBorder="1" applyAlignment="1">
      <alignment horizontal="center" vertical="center" wrapText="1"/>
    </xf>
    <xf numFmtId="0" fontId="8" fillId="5" borderId="33" xfId="0" applyFont="1" applyFill="1" applyBorder="1" applyAlignment="1">
      <alignment horizontal="center" vertical="center"/>
    </xf>
    <xf numFmtId="0" fontId="8" fillId="3" borderId="33" xfId="0" applyFont="1" applyFill="1" applyBorder="1" applyAlignment="1">
      <alignment horizontal="center" vertical="center" wrapText="1"/>
    </xf>
    <xf numFmtId="0" fontId="15" fillId="22" borderId="33" xfId="0" applyFont="1" applyFill="1" applyBorder="1" applyAlignment="1">
      <alignment vertical="center" wrapText="1"/>
    </xf>
    <xf numFmtId="0" fontId="8" fillId="6" borderId="33" xfId="0" applyFont="1" applyFill="1" applyBorder="1" applyAlignment="1">
      <alignment horizontal="center" vertical="center" wrapText="1"/>
    </xf>
    <xf numFmtId="0" fontId="8" fillId="7" borderId="33" xfId="0" applyFont="1" applyFill="1" applyBorder="1" applyAlignment="1">
      <alignment horizontal="center" vertical="center" wrapText="1"/>
    </xf>
    <xf numFmtId="1" fontId="8" fillId="8" borderId="33" xfId="0" applyNumberFormat="1" applyFont="1" applyFill="1" applyBorder="1" applyAlignment="1">
      <alignment horizontal="center" vertical="center" wrapText="1"/>
    </xf>
    <xf numFmtId="1" fontId="15" fillId="22" borderId="33" xfId="0" applyNumberFormat="1" applyFont="1" applyFill="1" applyBorder="1" applyAlignment="1">
      <alignment vertical="center" wrapText="1"/>
    </xf>
    <xf numFmtId="0" fontId="8" fillId="9" borderId="33" xfId="0" applyFont="1" applyFill="1" applyBorder="1" applyAlignment="1">
      <alignment horizontal="center" vertical="center" wrapText="1"/>
    </xf>
    <xf numFmtId="0" fontId="8" fillId="11" borderId="33" xfId="0" applyFont="1" applyFill="1" applyBorder="1" applyAlignment="1">
      <alignment horizontal="center" vertical="center" wrapText="1"/>
    </xf>
    <xf numFmtId="0" fontId="8" fillId="12" borderId="33" xfId="0" applyFont="1" applyFill="1" applyBorder="1" applyAlignment="1">
      <alignment horizontal="center" vertical="center" wrapText="1"/>
    </xf>
    <xf numFmtId="0" fontId="7" fillId="22" borderId="33" xfId="0" applyFont="1" applyFill="1" applyBorder="1" applyAlignment="1">
      <alignment horizontal="center" vertical="center" wrapText="1"/>
    </xf>
    <xf numFmtId="0" fontId="5" fillId="22" borderId="33" xfId="0" applyFont="1" applyFill="1" applyBorder="1" applyAlignment="1">
      <alignment vertical="center" wrapText="1"/>
    </xf>
    <xf numFmtId="0" fontId="7" fillId="10" borderId="33" xfId="0" applyFont="1" applyFill="1" applyBorder="1" applyAlignment="1">
      <alignment horizontal="center" vertical="center" wrapText="1"/>
    </xf>
    <xf numFmtId="0" fontId="5" fillId="10" borderId="33" xfId="0" applyFont="1" applyFill="1" applyBorder="1" applyAlignment="1">
      <alignment vertical="center" wrapText="1"/>
    </xf>
    <xf numFmtId="0" fontId="27" fillId="25" borderId="62" xfId="0" applyFont="1" applyFill="1" applyBorder="1" applyAlignment="1">
      <alignment vertical="center" wrapText="1"/>
    </xf>
    <xf numFmtId="0" fontId="27" fillId="24" borderId="62" xfId="0" applyFont="1" applyFill="1" applyBorder="1" applyAlignment="1">
      <alignment vertical="center" wrapText="1"/>
    </xf>
    <xf numFmtId="0" fontId="0" fillId="4" borderId="0" xfId="0" applyFill="1" applyAlignment="1">
      <alignment vertical="center"/>
    </xf>
    <xf numFmtId="0" fontId="8" fillId="4" borderId="0" xfId="0" applyFont="1" applyFill="1" applyAlignment="1">
      <alignment horizontal="center" vertical="center"/>
    </xf>
    <xf numFmtId="0" fontId="5" fillId="4" borderId="0" xfId="0" applyFont="1" applyFill="1" applyAlignment="1">
      <alignment horizontal="center" vertical="center" wrapText="1"/>
    </xf>
    <xf numFmtId="0" fontId="17" fillId="19" borderId="70" xfId="0" applyFont="1" applyFill="1" applyBorder="1" applyAlignment="1">
      <alignment horizontal="left" vertical="center"/>
    </xf>
    <xf numFmtId="0" fontId="11" fillId="4" borderId="71" xfId="0" applyFont="1" applyFill="1" applyBorder="1" applyAlignment="1">
      <alignment horizontal="left" vertical="center"/>
    </xf>
    <xf numFmtId="0" fontId="0" fillId="4" borderId="0" xfId="0" applyFill="1" applyAlignment="1">
      <alignment vertical="center" wrapText="1"/>
    </xf>
    <xf numFmtId="0" fontId="0" fillId="0" borderId="1" xfId="0" applyBorder="1" applyAlignment="1">
      <alignment vertical="center" wrapText="1"/>
    </xf>
    <xf numFmtId="0" fontId="32" fillId="0" borderId="1" xfId="0" applyFont="1" applyBorder="1" applyAlignment="1">
      <alignment horizontal="center" vertical="center" wrapText="1"/>
    </xf>
    <xf numFmtId="17" fontId="16" fillId="0" borderId="1" xfId="0" applyNumberFormat="1" applyFont="1" applyBorder="1" applyAlignment="1">
      <alignment horizontal="center" vertical="center" wrapText="1"/>
    </xf>
    <xf numFmtId="17" fontId="32" fillId="0" borderId="1" xfId="0" applyNumberFormat="1" applyFont="1" applyBorder="1" applyAlignment="1">
      <alignment horizontal="center" vertical="center" wrapText="1"/>
    </xf>
    <xf numFmtId="3" fontId="32" fillId="0" borderId="1" xfId="0" applyNumberFormat="1" applyFont="1" applyBorder="1" applyAlignment="1">
      <alignment horizontal="center" vertical="center" wrapText="1"/>
    </xf>
    <xf numFmtId="165" fontId="32" fillId="0" borderId="1" xfId="0" applyNumberFormat="1" applyFont="1" applyBorder="1" applyAlignment="1">
      <alignment horizontal="center" vertical="center" wrapText="1"/>
    </xf>
    <xf numFmtId="0" fontId="31" fillId="0" borderId="1" xfId="0" applyFont="1" applyBorder="1" applyAlignment="1">
      <alignment horizontal="center" vertical="center" wrapText="1"/>
    </xf>
    <xf numFmtId="17" fontId="26"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6" fillId="0" borderId="1" xfId="0" applyFont="1" applyBorder="1" applyAlignment="1">
      <alignment horizontal="center" vertical="center" wrapText="1"/>
    </xf>
    <xf numFmtId="0" fontId="33"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4" borderId="1" xfId="0" applyFill="1" applyBorder="1" applyAlignment="1">
      <alignment horizontal="center" vertical="center" wrapText="1"/>
    </xf>
    <xf numFmtId="0" fontId="0" fillId="0" borderId="3" xfId="0" applyBorder="1" applyAlignment="1">
      <alignment vertical="center" wrapText="1"/>
    </xf>
    <xf numFmtId="0" fontId="12" fillId="0" borderId="3" xfId="0" applyFont="1" applyBorder="1" applyAlignment="1">
      <alignment vertical="center" wrapText="1"/>
    </xf>
    <xf numFmtId="3" fontId="32" fillId="4" borderId="1"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34" fillId="0" borderId="1" xfId="0" applyFont="1" applyBorder="1" applyAlignment="1">
      <alignment horizontal="center" vertical="center" wrapText="1"/>
    </xf>
    <xf numFmtId="0" fontId="0" fillId="0" borderId="1" xfId="0" applyBorder="1" applyAlignment="1">
      <alignment horizontal="left" vertical="center" wrapText="1"/>
    </xf>
    <xf numFmtId="3" fontId="33" fillId="0" borderId="1" xfId="0" applyNumberFormat="1" applyFont="1" applyBorder="1" applyAlignment="1">
      <alignment horizontal="center" vertical="center" wrapText="1"/>
    </xf>
    <xf numFmtId="4" fontId="0" fillId="0" borderId="1" xfId="0" applyNumberFormat="1" applyBorder="1" applyAlignment="1">
      <alignment horizontal="center" vertical="center" wrapText="1"/>
    </xf>
    <xf numFmtId="0" fontId="16" fillId="0" borderId="1" xfId="0" applyFont="1" applyBorder="1" applyAlignment="1">
      <alignment vertical="center" wrapText="1"/>
    </xf>
    <xf numFmtId="0" fontId="16" fillId="0" borderId="3" xfId="0" applyFont="1" applyBorder="1" applyAlignment="1">
      <alignment vertical="center" wrapText="1"/>
    </xf>
    <xf numFmtId="0" fontId="17" fillId="19" borderId="0" xfId="0" applyFont="1" applyFill="1" applyAlignment="1">
      <alignment horizontal="left" vertical="center" wrapText="1"/>
    </xf>
    <xf numFmtId="0" fontId="17" fillId="19" borderId="70" xfId="0" applyFont="1" applyFill="1" applyBorder="1" applyAlignment="1">
      <alignment horizontal="left" vertical="center" wrapText="1"/>
    </xf>
    <xf numFmtId="0" fontId="11" fillId="4" borderId="71" xfId="0" applyFont="1" applyFill="1" applyBorder="1" applyAlignment="1">
      <alignment horizontal="left" vertical="center" wrapText="1"/>
    </xf>
    <xf numFmtId="0" fontId="9" fillId="19" borderId="0" xfId="0" applyFont="1" applyFill="1" applyAlignment="1">
      <alignment horizontal="right" vertical="center" wrapText="1"/>
    </xf>
    <xf numFmtId="0" fontId="4" fillId="0" borderId="0" xfId="0" applyFont="1" applyAlignment="1">
      <alignment vertical="center" wrapText="1"/>
    </xf>
    <xf numFmtId="0" fontId="10" fillId="14" borderId="8" xfId="0" applyFont="1" applyFill="1" applyBorder="1" applyAlignment="1">
      <alignment horizontal="center" vertical="center" wrapText="1"/>
    </xf>
    <xf numFmtId="0" fontId="8" fillId="4" borderId="0" xfId="0" applyFont="1" applyFill="1" applyAlignment="1">
      <alignment horizontal="center" vertical="center" wrapText="1"/>
    </xf>
    <xf numFmtId="0" fontId="0" fillId="5" borderId="11" xfId="0" applyFill="1" applyBorder="1" applyAlignment="1">
      <alignment horizontal="center" vertical="center" wrapText="1"/>
    </xf>
    <xf numFmtId="0" fontId="0" fillId="0" borderId="3" xfId="0" applyBorder="1" applyAlignment="1" applyProtection="1">
      <alignment vertical="center" wrapText="1"/>
      <protection locked="0"/>
    </xf>
    <xf numFmtId="0" fontId="5" fillId="0" borderId="3" xfId="0" applyFont="1" applyBorder="1" applyAlignment="1">
      <alignment horizontal="center" vertical="center" wrapText="1"/>
    </xf>
    <xf numFmtId="17" fontId="0" fillId="0" borderId="3" xfId="0" applyNumberFormat="1" applyBorder="1" applyAlignment="1">
      <alignment horizontal="center" vertical="center" wrapText="1"/>
    </xf>
    <xf numFmtId="6" fontId="0" fillId="0" borderId="3" xfId="0" applyNumberFormat="1" applyBorder="1" applyAlignment="1">
      <alignment horizontal="center" vertical="center" wrapText="1"/>
    </xf>
    <xf numFmtId="0" fontId="0" fillId="0" borderId="0" xfId="0" applyAlignment="1">
      <alignment horizontal="center" vertical="center" wrapText="1"/>
    </xf>
    <xf numFmtId="0" fontId="18" fillId="0" borderId="24" xfId="0" applyFont="1" applyBorder="1" applyAlignment="1">
      <alignment horizontal="left" vertical="center" wrapText="1"/>
    </xf>
    <xf numFmtId="0" fontId="18" fillId="0" borderId="23" xfId="0" applyFont="1" applyBorder="1" applyAlignment="1">
      <alignment horizontal="left" vertical="center" wrapText="1"/>
    </xf>
    <xf numFmtId="0" fontId="18" fillId="0" borderId="0" xfId="0" applyFont="1" applyAlignment="1">
      <alignment horizontal="left" vertical="center" wrapText="1"/>
    </xf>
    <xf numFmtId="0" fontId="20" fillId="12" borderId="22" xfId="0" applyFont="1" applyFill="1" applyBorder="1" applyAlignment="1">
      <alignment horizontal="center" vertical="center" wrapText="1"/>
    </xf>
    <xf numFmtId="0" fontId="20" fillId="0" borderId="23" xfId="0" applyFont="1" applyBorder="1" applyAlignment="1">
      <alignment horizontal="center" vertical="center" wrapText="1"/>
    </xf>
    <xf numFmtId="0" fontId="20" fillId="0" borderId="15" xfId="0" applyFont="1" applyBorder="1" applyAlignment="1">
      <alignment horizontal="center" vertical="center" wrapText="1"/>
    </xf>
    <xf numFmtId="0" fontId="7" fillId="0" borderId="0" xfId="0" applyFont="1" applyAlignment="1">
      <alignment horizontal="center" vertical="center" wrapText="1"/>
    </xf>
    <xf numFmtId="0" fontId="0" fillId="5" borderId="1" xfId="0" applyFill="1" applyBorder="1" applyAlignment="1">
      <alignment horizontal="center" vertical="center" wrapText="1"/>
    </xf>
    <xf numFmtId="3" fontId="0" fillId="4" borderId="1" xfId="0" applyNumberFormat="1" applyFill="1" applyBorder="1" applyAlignment="1">
      <alignment horizontal="center" vertical="center" wrapText="1"/>
    </xf>
    <xf numFmtId="4" fontId="0" fillId="4" borderId="1" xfId="0" applyNumberFormat="1" applyFill="1" applyBorder="1" applyAlignment="1">
      <alignment horizontal="center" vertical="center" wrapText="1"/>
    </xf>
    <xf numFmtId="0" fontId="5" fillId="0" borderId="1" xfId="0" applyFont="1" applyBorder="1" applyAlignment="1">
      <alignment horizontal="center" vertical="center" wrapText="1"/>
    </xf>
    <xf numFmtId="165" fontId="21"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17" fontId="15" fillId="0" borderId="1" xfId="0" applyNumberFormat="1" applyFont="1" applyBorder="1" applyAlignment="1">
      <alignment horizontal="center" vertical="center" wrapText="1"/>
    </xf>
    <xf numFmtId="17" fontId="21" fillId="0" borderId="1" xfId="0" applyNumberFormat="1" applyFont="1" applyBorder="1" applyAlignment="1">
      <alignment horizontal="center" vertical="center" wrapText="1"/>
    </xf>
    <xf numFmtId="3" fontId="21" fillId="0" borderId="1" xfId="0" applyNumberFormat="1" applyFont="1" applyBorder="1" applyAlignment="1">
      <alignment horizontal="center" vertical="center" wrapText="1"/>
    </xf>
    <xf numFmtId="0" fontId="35" fillId="0" borderId="1" xfId="0" applyFont="1" applyBorder="1" applyAlignment="1">
      <alignment horizontal="center" vertical="center" wrapText="1"/>
    </xf>
    <xf numFmtId="17" fontId="27"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pplyProtection="1">
      <alignment vertical="center" wrapText="1"/>
      <protection locked="0"/>
    </xf>
    <xf numFmtId="0" fontId="15" fillId="0" borderId="1" xfId="0" applyFont="1" applyBorder="1" applyAlignment="1">
      <alignment vertical="center" wrapText="1"/>
    </xf>
    <xf numFmtId="0" fontId="15" fillId="4" borderId="1" xfId="0" applyFont="1" applyFill="1" applyBorder="1" applyAlignment="1">
      <alignment vertical="center" wrapText="1"/>
    </xf>
    <xf numFmtId="17" fontId="5" fillId="0" borderId="1" xfId="0" applyNumberFormat="1" applyFont="1" applyBorder="1" applyAlignment="1">
      <alignment horizontal="center" vertical="center" wrapText="1"/>
    </xf>
    <xf numFmtId="0" fontId="37" fillId="4" borderId="1" xfId="0" applyFont="1" applyFill="1" applyBorder="1" applyAlignment="1">
      <alignment vertical="center" wrapText="1"/>
    </xf>
    <xf numFmtId="0" fontId="38"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39" fillId="0" borderId="1" xfId="0" applyFont="1" applyBorder="1" applyAlignment="1">
      <alignment horizontal="center" vertical="center" wrapText="1"/>
    </xf>
    <xf numFmtId="0" fontId="36" fillId="0" borderId="1" xfId="0" applyFont="1" applyBorder="1" applyAlignment="1">
      <alignment vertical="center" wrapText="1"/>
    </xf>
    <xf numFmtId="4"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3" fontId="36"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0" fontId="15" fillId="4" borderId="3" xfId="0" applyFont="1" applyFill="1" applyBorder="1" applyAlignment="1">
      <alignment vertical="center" wrapText="1"/>
    </xf>
    <xf numFmtId="0" fontId="27" fillId="0" borderId="1" xfId="0" applyFont="1" applyBorder="1" applyAlignment="1">
      <alignment horizontal="center" vertical="center" wrapText="1"/>
    </xf>
    <xf numFmtId="0" fontId="15" fillId="4" borderId="3" xfId="0" applyFont="1" applyFill="1" applyBorder="1" applyAlignment="1">
      <alignment vertical="center"/>
    </xf>
    <xf numFmtId="3"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17" fontId="5" fillId="0" borderId="1" xfId="0" applyNumberFormat="1" applyFont="1" applyBorder="1" applyAlignment="1">
      <alignment horizontal="center" vertical="center"/>
    </xf>
    <xf numFmtId="3" fontId="5" fillId="0" borderId="1" xfId="0" applyNumberFormat="1" applyFont="1" applyBorder="1" applyAlignment="1">
      <alignment horizontal="center" vertical="center"/>
    </xf>
    <xf numFmtId="0" fontId="5" fillId="0" borderId="1" xfId="0" applyFont="1" applyBorder="1" applyAlignment="1">
      <alignment vertical="center"/>
    </xf>
    <xf numFmtId="0" fontId="27" fillId="0" borderId="17" xfId="0" applyFont="1" applyBorder="1" applyAlignment="1">
      <alignment horizontal="center" vertical="center"/>
    </xf>
    <xf numFmtId="9" fontId="27" fillId="0" borderId="10" xfId="1" applyFont="1" applyBorder="1" applyAlignment="1" applyProtection="1">
      <alignment horizontal="center" vertical="center"/>
    </xf>
    <xf numFmtId="0" fontId="10" fillId="19" borderId="0" xfId="0" applyFont="1" applyFill="1" applyAlignment="1">
      <alignment horizontal="left" vertical="center"/>
    </xf>
    <xf numFmtId="0" fontId="10" fillId="19" borderId="70" xfId="0" applyFont="1" applyFill="1" applyBorder="1" applyAlignment="1">
      <alignment horizontal="left" vertical="center"/>
    </xf>
    <xf numFmtId="0" fontId="5" fillId="19" borderId="0" xfId="0" applyFont="1" applyFill="1" applyAlignment="1">
      <alignment vertical="center"/>
    </xf>
    <xf numFmtId="0" fontId="8" fillId="4" borderId="71" xfId="0" applyFont="1" applyFill="1" applyBorder="1" applyAlignment="1">
      <alignment horizontal="left" vertical="center"/>
    </xf>
    <xf numFmtId="0" fontId="5" fillId="0" borderId="0" xfId="0" applyFont="1" applyAlignment="1">
      <alignment vertical="center" wrapText="1"/>
    </xf>
    <xf numFmtId="0" fontId="5" fillId="4" borderId="0" xfId="0" applyFont="1" applyFill="1" applyAlignment="1">
      <alignment vertical="center"/>
    </xf>
    <xf numFmtId="0" fontId="10" fillId="19" borderId="0" xfId="0" applyFont="1" applyFill="1" applyAlignment="1">
      <alignment horizontal="right" vertical="center"/>
    </xf>
    <xf numFmtId="0" fontId="15" fillId="0" borderId="0" xfId="0" applyFont="1" applyAlignment="1">
      <alignment vertical="center" wrapText="1"/>
    </xf>
    <xf numFmtId="0" fontId="14" fillId="0" borderId="0" xfId="0" applyFont="1" applyAlignment="1">
      <alignment vertical="center"/>
    </xf>
    <xf numFmtId="0" fontId="5" fillId="5" borderId="11" xfId="0" applyFont="1" applyFill="1" applyBorder="1" applyAlignment="1">
      <alignment horizontal="center" vertical="center"/>
    </xf>
    <xf numFmtId="0" fontId="5" fillId="0" borderId="1" xfId="5" applyFont="1" applyBorder="1" applyAlignment="1">
      <alignment vertical="center" wrapText="1"/>
    </xf>
    <xf numFmtId="0" fontId="21" fillId="0" borderId="1" xfId="5" applyFont="1" applyBorder="1" applyAlignment="1">
      <alignment horizontal="center" vertical="center" wrapText="1"/>
    </xf>
    <xf numFmtId="17" fontId="15" fillId="0" borderId="1" xfId="5" applyNumberFormat="1" applyFont="1" applyBorder="1" applyAlignment="1">
      <alignment horizontal="center" vertical="center" wrapText="1"/>
    </xf>
    <xf numFmtId="17" fontId="44" fillId="0" borderId="3" xfId="5" applyNumberFormat="1" applyFont="1" applyBorder="1" applyAlignment="1">
      <alignment horizontal="center" vertical="center"/>
    </xf>
    <xf numFmtId="17" fontId="21" fillId="0" borderId="1" xfId="5" applyNumberFormat="1" applyFont="1" applyBorder="1" applyAlignment="1">
      <alignment horizontal="center" vertical="center" wrapText="1"/>
    </xf>
    <xf numFmtId="0" fontId="5" fillId="0" borderId="3" xfId="0" applyFont="1" applyBorder="1" applyAlignment="1">
      <alignment vertical="center"/>
    </xf>
    <xf numFmtId="0" fontId="5" fillId="0" borderId="3" xfId="0" applyFont="1" applyBorder="1" applyAlignment="1" applyProtection="1">
      <alignment vertical="center"/>
      <protection locked="0"/>
    </xf>
    <xf numFmtId="17" fontId="5" fillId="0" borderId="3" xfId="0" applyNumberFormat="1" applyFont="1" applyBorder="1" applyAlignment="1">
      <alignment horizontal="center" vertical="center" wrapText="1"/>
    </xf>
    <xf numFmtId="165" fontId="21" fillId="0" borderId="1" xfId="5" applyNumberFormat="1" applyFont="1" applyBorder="1" applyAlignment="1">
      <alignment horizontal="center" vertical="center" wrapText="1"/>
    </xf>
    <xf numFmtId="0" fontId="35" fillId="0" borderId="1" xfId="5" applyFont="1" applyBorder="1" applyAlignment="1">
      <alignment horizontal="center" vertical="center" wrapText="1"/>
    </xf>
    <xf numFmtId="17" fontId="27" fillId="0" borderId="1" xfId="5" applyNumberFormat="1" applyFont="1" applyBorder="1" applyAlignment="1">
      <alignment horizontal="center" vertical="center" wrapText="1"/>
    </xf>
    <xf numFmtId="0" fontId="5" fillId="0" borderId="1" xfId="5" applyFont="1" applyBorder="1" applyAlignment="1">
      <alignment horizontal="center" vertical="center" wrapText="1"/>
    </xf>
    <xf numFmtId="0" fontId="15" fillId="0" borderId="1" xfId="5" applyFont="1" applyBorder="1" applyAlignment="1">
      <alignment horizontal="center" vertical="center" wrapText="1"/>
    </xf>
    <xf numFmtId="0" fontId="36" fillId="0" borderId="1" xfId="5" applyFont="1" applyBorder="1" applyAlignment="1">
      <alignment horizontal="center" vertical="center" wrapText="1"/>
    </xf>
    <xf numFmtId="0" fontId="45" fillId="0" borderId="1" xfId="0" applyFont="1" applyBorder="1" applyAlignment="1">
      <alignment horizontal="center" vertical="center" wrapText="1"/>
    </xf>
    <xf numFmtId="17" fontId="5" fillId="0" borderId="1" xfId="5" applyNumberFormat="1" applyFont="1" applyBorder="1" applyAlignment="1">
      <alignment horizontal="center" vertical="center" wrapText="1"/>
    </xf>
    <xf numFmtId="0" fontId="5" fillId="4" borderId="1" xfId="5" applyFont="1" applyFill="1" applyBorder="1" applyAlignment="1">
      <alignment horizontal="center" vertical="center" wrapText="1"/>
    </xf>
    <xf numFmtId="0" fontId="39" fillId="0" borderId="1" xfId="5" applyFont="1" applyBorder="1" applyAlignment="1">
      <alignment horizontal="center" vertical="center" wrapText="1"/>
    </xf>
    <xf numFmtId="0" fontId="5" fillId="0" borderId="3" xfId="0" applyFont="1" applyBorder="1" applyAlignment="1">
      <alignment vertical="center" wrapText="1"/>
    </xf>
    <xf numFmtId="0" fontId="45" fillId="0" borderId="3" xfId="0" applyFont="1" applyBorder="1" applyAlignment="1">
      <alignment horizontal="center" vertical="center" wrapText="1"/>
    </xf>
    <xf numFmtId="0" fontId="15" fillId="0" borderId="3" xfId="0" applyFont="1" applyBorder="1" applyAlignment="1">
      <alignment horizontal="center" vertical="center" wrapText="1"/>
    </xf>
    <xf numFmtId="0" fontId="36" fillId="0" borderId="1" xfId="7" applyFont="1" applyBorder="1" applyAlignment="1">
      <alignment horizontal="center" vertical="center" wrapText="1"/>
    </xf>
    <xf numFmtId="0" fontId="5" fillId="0" borderId="1" xfId="5" applyFont="1" applyBorder="1" applyAlignment="1">
      <alignment horizontal="center" vertical="center"/>
    </xf>
    <xf numFmtId="17" fontId="5" fillId="0" borderId="1" xfId="5" applyNumberFormat="1" applyFont="1" applyBorder="1" applyAlignment="1">
      <alignment horizontal="center" vertical="center"/>
    </xf>
    <xf numFmtId="0" fontId="5" fillId="0" borderId="1" xfId="5" applyFont="1" applyBorder="1" applyAlignment="1">
      <alignment vertical="center"/>
    </xf>
    <xf numFmtId="0" fontId="5" fillId="0" borderId="0" xfId="0" applyFont="1" applyAlignment="1">
      <alignment horizontal="center" vertical="center"/>
    </xf>
    <xf numFmtId="0" fontId="5" fillId="4" borderId="0" xfId="0" applyFont="1" applyFill="1" applyAlignment="1">
      <alignment vertical="center" wrapText="1"/>
    </xf>
    <xf numFmtId="0" fontId="7" fillId="0" borderId="24" xfId="0" applyFont="1" applyBorder="1" applyAlignment="1">
      <alignment horizontal="left" vertical="center"/>
    </xf>
    <xf numFmtId="0" fontId="7" fillId="0" borderId="23" xfId="0" applyFont="1" applyBorder="1" applyAlignment="1">
      <alignment horizontal="left" vertical="center"/>
    </xf>
    <xf numFmtId="0" fontId="7" fillId="0" borderId="0" xfId="0" applyFont="1" applyAlignment="1">
      <alignment horizontal="left" vertical="center"/>
    </xf>
    <xf numFmtId="0" fontId="7" fillId="12" borderId="22" xfId="0" applyFont="1" applyFill="1" applyBorder="1" applyAlignment="1">
      <alignment horizontal="center" vertical="center"/>
    </xf>
    <xf numFmtId="0" fontId="7" fillId="0" borderId="23" xfId="0" applyFont="1" applyBorder="1" applyAlignment="1">
      <alignment horizontal="center" vertical="center"/>
    </xf>
    <xf numFmtId="0" fontId="7" fillId="0" borderId="15" xfId="0" applyFont="1" applyBorder="1" applyAlignment="1">
      <alignment horizontal="center" vertical="center"/>
    </xf>
    <xf numFmtId="0" fontId="5" fillId="5" borderId="1" xfId="0" applyFont="1" applyFill="1" applyBorder="1" applyAlignment="1">
      <alignment horizontal="center" vertical="center"/>
    </xf>
    <xf numFmtId="0" fontId="5" fillId="19" borderId="0" xfId="0" applyFont="1" applyFill="1" applyAlignment="1">
      <alignment vertical="center" wrapText="1"/>
    </xf>
    <xf numFmtId="17" fontId="15" fillId="0" borderId="3" xfId="0" applyNumberFormat="1" applyFont="1" applyBorder="1" applyAlignment="1">
      <alignment horizontal="center" vertical="center" wrapText="1"/>
    </xf>
    <xf numFmtId="0" fontId="32" fillId="0" borderId="4" xfId="0" applyFont="1" applyBorder="1" applyAlignment="1">
      <alignment horizontal="center" vertical="center" wrapText="1"/>
    </xf>
    <xf numFmtId="0" fontId="5" fillId="0" borderId="72" xfId="0" applyFont="1" applyBorder="1" applyAlignment="1">
      <alignment horizontal="center" vertical="center" wrapText="1"/>
    </xf>
    <xf numFmtId="4" fontId="21" fillId="0" borderId="1" xfId="5" applyNumberFormat="1" applyFont="1" applyBorder="1" applyAlignment="1">
      <alignment horizontal="center" vertical="center" wrapText="1"/>
    </xf>
    <xf numFmtId="4" fontId="5" fillId="0" borderId="1" xfId="5" applyNumberFormat="1" applyFont="1" applyBorder="1" applyAlignment="1">
      <alignment horizontal="center" vertical="center" wrapText="1"/>
    </xf>
    <xf numFmtId="4" fontId="36" fillId="0" borderId="1" xfId="5" applyNumberFormat="1" applyFont="1" applyBorder="1" applyAlignment="1">
      <alignment horizontal="center" vertical="center" wrapText="1"/>
    </xf>
    <xf numFmtId="4" fontId="15" fillId="0" borderId="1" xfId="5" applyNumberFormat="1" applyFont="1" applyBorder="1" applyAlignment="1">
      <alignment horizontal="center" vertical="center"/>
    </xf>
    <xf numFmtId="4" fontId="5" fillId="0" borderId="3" xfId="0" applyNumberFormat="1" applyFont="1" applyBorder="1" applyAlignment="1">
      <alignment horizontal="center" vertical="center" wrapText="1"/>
    </xf>
    <xf numFmtId="4" fontId="45" fillId="0" borderId="3"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5" fillId="0" borderId="1" xfId="0" applyNumberFormat="1" applyFont="1" applyBorder="1" applyAlignment="1">
      <alignment horizontal="center" vertical="center"/>
    </xf>
    <xf numFmtId="0" fontId="15" fillId="4" borderId="1" xfId="0" applyFont="1" applyFill="1" applyBorder="1" applyAlignment="1">
      <alignment horizontal="center" vertical="center" wrapText="1"/>
    </xf>
    <xf numFmtId="0" fontId="27" fillId="21" borderId="33" xfId="0" applyFont="1" applyFill="1" applyBorder="1" applyAlignment="1">
      <alignment horizontal="center" vertical="center" wrapText="1"/>
    </xf>
    <xf numFmtId="0" fontId="27" fillId="20" borderId="33" xfId="0" applyFont="1" applyFill="1" applyBorder="1" applyAlignment="1">
      <alignment horizontal="center" vertical="center" wrapText="1"/>
    </xf>
    <xf numFmtId="0" fontId="10" fillId="16" borderId="33" xfId="0" applyFont="1" applyFill="1" applyBorder="1" applyAlignment="1">
      <alignment horizontal="center" vertical="center" wrapText="1"/>
    </xf>
    <xf numFmtId="0" fontId="24" fillId="18" borderId="0" xfId="0" applyFont="1" applyFill="1" applyAlignment="1">
      <alignment horizontal="center" vertical="center"/>
    </xf>
    <xf numFmtId="0" fontId="25" fillId="18" borderId="0" xfId="0" applyFont="1" applyFill="1" applyAlignment="1">
      <alignment horizontal="center" vertical="center"/>
    </xf>
    <xf numFmtId="0" fontId="25" fillId="18" borderId="34" xfId="0" applyFont="1" applyFill="1" applyBorder="1" applyAlignment="1">
      <alignment horizontal="center" vertical="center"/>
    </xf>
    <xf numFmtId="0" fontId="23" fillId="23" borderId="64" xfId="0" applyFont="1" applyFill="1" applyBorder="1" applyAlignment="1">
      <alignment horizontal="center" vertical="center"/>
    </xf>
    <xf numFmtId="0" fontId="23" fillId="23" borderId="65" xfId="0" applyFont="1" applyFill="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5" borderId="4" xfId="0" applyFont="1" applyFill="1" applyBorder="1" applyAlignment="1">
      <alignment horizontal="center" vertical="center"/>
    </xf>
    <xf numFmtId="0" fontId="5" fillId="5" borderId="3"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3" xfId="0" applyFont="1" applyFill="1" applyBorder="1" applyAlignment="1">
      <alignment horizontal="center" vertical="center"/>
    </xf>
    <xf numFmtId="0" fontId="17" fillId="19" borderId="0" xfId="0" applyFont="1" applyFill="1" applyAlignment="1">
      <alignment horizontal="left" vertical="center"/>
    </xf>
    <xf numFmtId="0" fontId="5" fillId="5" borderId="25" xfId="0" applyFont="1" applyFill="1" applyBorder="1" applyAlignment="1">
      <alignment horizontal="center" vertical="center"/>
    </xf>
    <xf numFmtId="0" fontId="5" fillId="5" borderId="26"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0" xfId="0" applyFont="1" applyFill="1" applyBorder="1" applyAlignment="1">
      <alignment horizontal="center" vertical="center"/>
    </xf>
    <xf numFmtId="0" fontId="5" fillId="5" borderId="41" xfId="0" applyFont="1" applyFill="1" applyBorder="1" applyAlignment="1">
      <alignment horizontal="center" vertical="center"/>
    </xf>
    <xf numFmtId="0" fontId="5" fillId="5" borderId="42" xfId="0" applyFont="1" applyFill="1" applyBorder="1" applyAlignment="1">
      <alignment horizontal="center" vertical="center"/>
    </xf>
    <xf numFmtId="0" fontId="5" fillId="5" borderId="27"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30" xfId="0" applyFont="1" applyFill="1" applyBorder="1" applyAlignment="1">
      <alignment horizontal="center"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0" fillId="14" borderId="7" xfId="0" applyFont="1" applyFill="1" applyBorder="1" applyAlignment="1">
      <alignment horizontal="center" vertical="center"/>
    </xf>
    <xf numFmtId="0" fontId="10" fillId="14" borderId="8" xfId="0" applyFont="1" applyFill="1" applyBorder="1" applyAlignment="1">
      <alignment horizontal="center" vertical="center"/>
    </xf>
    <xf numFmtId="0" fontId="10" fillId="14" borderId="9" xfId="0" applyFont="1" applyFill="1" applyBorder="1" applyAlignment="1">
      <alignment horizontal="center" vertical="center"/>
    </xf>
    <xf numFmtId="0" fontId="15" fillId="5" borderId="25" xfId="0" applyFont="1" applyFill="1" applyBorder="1" applyAlignment="1">
      <alignment horizontal="center" vertical="center"/>
    </xf>
    <xf numFmtId="0" fontId="15" fillId="5" borderId="26" xfId="0" applyFont="1" applyFill="1" applyBorder="1" applyAlignment="1">
      <alignment horizontal="center" vertical="center"/>
    </xf>
    <xf numFmtId="0" fontId="15" fillId="5" borderId="44" xfId="0" applyFont="1" applyFill="1" applyBorder="1" applyAlignment="1">
      <alignment horizontal="center" vertical="center"/>
    </xf>
    <xf numFmtId="0" fontId="15" fillId="5" borderId="17" xfId="0" applyFont="1" applyFill="1" applyBorder="1" applyAlignment="1">
      <alignment horizontal="center" vertical="center"/>
    </xf>
    <xf numFmtId="0" fontId="5" fillId="5" borderId="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4" xfId="0" applyFont="1" applyFill="1" applyBorder="1" applyAlignment="1">
      <alignment horizontal="center" vertical="center"/>
    </xf>
    <xf numFmtId="0" fontId="5" fillId="5" borderId="17" xfId="0" applyFont="1" applyFill="1" applyBorder="1" applyAlignment="1">
      <alignment horizontal="center" vertical="center"/>
    </xf>
    <xf numFmtId="0" fontId="15" fillId="5" borderId="4" xfId="0" applyFont="1" applyFill="1" applyBorder="1" applyAlignment="1">
      <alignment horizontal="center" vertical="center"/>
    </xf>
    <xf numFmtId="0" fontId="15" fillId="5" borderId="3" xfId="0" applyFont="1" applyFill="1" applyBorder="1" applyAlignment="1">
      <alignment horizontal="center" vertical="center"/>
    </xf>
    <xf numFmtId="0" fontId="0" fillId="0" borderId="27" xfId="0" applyBorder="1" applyAlignment="1">
      <alignment horizontal="center" vertical="center" wrapText="1"/>
    </xf>
    <xf numFmtId="0" fontId="18" fillId="12" borderId="38" xfId="0" applyFont="1" applyFill="1" applyBorder="1" applyAlignment="1">
      <alignment horizontal="left" vertical="center"/>
    </xf>
    <xf numFmtId="0" fontId="18" fillId="12" borderId="39" xfId="0" applyFont="1" applyFill="1" applyBorder="1" applyAlignment="1">
      <alignment horizontal="left" vertical="center"/>
    </xf>
    <xf numFmtId="0" fontId="18" fillId="12" borderId="40" xfId="0" applyFont="1" applyFill="1" applyBorder="1" applyAlignment="1">
      <alignment horizontal="left" vertical="center"/>
    </xf>
    <xf numFmtId="0" fontId="0" fillId="0" borderId="1" xfId="0" applyBorder="1" applyAlignment="1">
      <alignment horizontal="center" vertical="center" wrapText="1"/>
    </xf>
    <xf numFmtId="1" fontId="8" fillId="8" borderId="27" xfId="0" applyNumberFormat="1" applyFont="1" applyFill="1" applyBorder="1" applyAlignment="1">
      <alignment horizontal="center" vertical="center" wrapText="1"/>
    </xf>
    <xf numFmtId="1" fontId="8" fillId="8" borderId="30" xfId="0" applyNumberFormat="1"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9" borderId="30"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1" borderId="30"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5" fillId="22" borderId="30" xfId="0" applyFont="1" applyFill="1" applyBorder="1" applyAlignment="1">
      <alignment horizontal="center" vertical="center" wrapText="1"/>
    </xf>
    <xf numFmtId="0" fontId="8" fillId="20" borderId="7" xfId="0" applyFont="1" applyFill="1" applyBorder="1" applyAlignment="1">
      <alignment horizontal="center" vertical="center"/>
    </xf>
    <xf numFmtId="0" fontId="8" fillId="20" borderId="8" xfId="0" applyFont="1" applyFill="1" applyBorder="1" applyAlignment="1">
      <alignment horizontal="center" vertical="center"/>
    </xf>
    <xf numFmtId="0" fontId="8" fillId="21" borderId="7" xfId="0" applyFont="1" applyFill="1" applyBorder="1" applyAlignment="1">
      <alignment horizontal="center" vertical="center"/>
    </xf>
    <xf numFmtId="0" fontId="8" fillId="21" borderId="8" xfId="0" applyFont="1" applyFill="1" applyBorder="1" applyAlignment="1">
      <alignment horizontal="center" vertical="center"/>
    </xf>
    <xf numFmtId="0" fontId="8" fillId="21" borderId="9" xfId="0" applyFont="1" applyFill="1" applyBorder="1" applyAlignment="1">
      <alignment horizontal="center" vertical="center"/>
    </xf>
    <xf numFmtId="0" fontId="5" fillId="22" borderId="43" xfId="0" applyFont="1" applyFill="1" applyBorder="1" applyAlignment="1">
      <alignment horizontal="center" vertical="center" wrapText="1"/>
    </xf>
    <xf numFmtId="0" fontId="5" fillId="22" borderId="35" xfId="0" applyFont="1" applyFill="1" applyBorder="1" applyAlignment="1">
      <alignment horizontal="center" vertical="center" wrapText="1"/>
    </xf>
    <xf numFmtId="0" fontId="5" fillId="10" borderId="46" xfId="0" applyFont="1" applyFill="1" applyBorder="1" applyAlignment="1">
      <alignment horizontal="center" vertical="center" wrapText="1"/>
    </xf>
    <xf numFmtId="0" fontId="5" fillId="10" borderId="42"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7" borderId="27"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17" fillId="19" borderId="0" xfId="0" applyFont="1" applyFill="1" applyAlignment="1">
      <alignment horizontal="center" vertical="center"/>
    </xf>
    <xf numFmtId="0" fontId="5" fillId="0" borderId="16" xfId="0" applyFont="1" applyBorder="1" applyAlignment="1">
      <alignment horizontal="center" vertical="center"/>
    </xf>
    <xf numFmtId="0" fontId="16" fillId="0" borderId="59" xfId="0" applyFont="1" applyBorder="1" applyAlignment="1">
      <alignment horizontal="center" vertical="center"/>
    </xf>
    <xf numFmtId="0" fontId="16" fillId="0" borderId="23" xfId="0" applyFont="1" applyBorder="1" applyAlignment="1">
      <alignment horizontal="center" vertical="center"/>
    </xf>
    <xf numFmtId="0" fontId="18" fillId="0" borderId="16" xfId="0" applyFont="1" applyBorder="1" applyAlignment="1">
      <alignment horizontal="center"/>
    </xf>
    <xf numFmtId="0" fontId="13" fillId="0" borderId="0" xfId="0" applyFont="1" applyAlignment="1">
      <alignment horizontal="center"/>
    </xf>
    <xf numFmtId="0" fontId="9" fillId="19" borderId="47" xfId="0" applyFont="1" applyFill="1" applyBorder="1" applyAlignment="1">
      <alignment horizontal="center" vertical="center" wrapText="1"/>
    </xf>
    <xf numFmtId="0" fontId="2" fillId="19" borderId="0" xfId="0" applyFont="1" applyFill="1" applyAlignment="1">
      <alignment horizontal="center" vertical="center"/>
    </xf>
    <xf numFmtId="0" fontId="6" fillId="0" borderId="16" xfId="0" applyFont="1" applyBorder="1" applyAlignment="1">
      <alignment horizontal="left" vertical="center" wrapText="1"/>
    </xf>
    <xf numFmtId="0" fontId="15" fillId="5" borderId="44"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5" fillId="5" borderId="44"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17" fillId="19" borderId="0" xfId="0" applyFont="1" applyFill="1" applyAlignment="1">
      <alignment horizontal="left" vertical="center" wrapText="1"/>
    </xf>
    <xf numFmtId="0" fontId="11" fillId="0" borderId="45" xfId="0" applyFont="1" applyBorder="1" applyAlignment="1">
      <alignment horizontal="left" vertical="center" wrapText="1"/>
    </xf>
    <xf numFmtId="0" fontId="8" fillId="20" borderId="7"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1" borderId="7" xfId="0" applyFont="1" applyFill="1" applyBorder="1" applyAlignment="1">
      <alignment horizontal="center" vertical="center" wrapText="1"/>
    </xf>
    <xf numFmtId="0" fontId="8" fillId="21" borderId="8" xfId="0" applyFont="1" applyFill="1" applyBorder="1" applyAlignment="1">
      <alignment horizontal="center" vertical="center" wrapText="1"/>
    </xf>
    <xf numFmtId="0" fontId="8" fillId="21" borderId="9" xfId="0" applyFont="1" applyFill="1" applyBorder="1" applyAlignment="1">
      <alignment horizontal="center" vertical="center" wrapText="1"/>
    </xf>
    <xf numFmtId="0" fontId="5" fillId="5" borderId="41" xfId="0" applyFont="1" applyFill="1" applyBorder="1" applyAlignment="1">
      <alignment horizontal="center" vertical="center" wrapText="1"/>
    </xf>
    <xf numFmtId="0" fontId="5" fillId="5" borderId="42"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15" fillId="5" borderId="26"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18" fillId="12" borderId="38" xfId="0" applyFont="1" applyFill="1" applyBorder="1" applyAlignment="1">
      <alignment horizontal="left" vertical="center" wrapText="1"/>
    </xf>
    <xf numFmtId="0" fontId="18" fillId="12" borderId="39" xfId="0" applyFont="1" applyFill="1" applyBorder="1" applyAlignment="1">
      <alignment horizontal="left" vertical="center" wrapText="1"/>
    </xf>
    <xf numFmtId="0" fontId="18" fillId="12" borderId="40" xfId="0" applyFont="1" applyFill="1" applyBorder="1" applyAlignment="1">
      <alignment horizontal="left" vertical="center" wrapText="1"/>
    </xf>
    <xf numFmtId="0" fontId="19" fillId="0" borderId="16" xfId="0" applyFont="1" applyBorder="1" applyAlignment="1">
      <alignment horizontal="left" vertical="center" wrapText="1"/>
    </xf>
    <xf numFmtId="0" fontId="19" fillId="0" borderId="5" xfId="0" applyFont="1" applyBorder="1" applyAlignment="1">
      <alignment horizontal="left" vertical="center" wrapText="1"/>
    </xf>
    <xf numFmtId="0" fontId="10" fillId="14" borderId="7" xfId="0" applyFont="1" applyFill="1" applyBorder="1" applyAlignment="1">
      <alignment horizontal="center" vertical="center" wrapText="1"/>
    </xf>
    <xf numFmtId="0" fontId="10" fillId="14" borderId="8" xfId="0" applyFont="1" applyFill="1" applyBorder="1" applyAlignment="1">
      <alignment horizontal="center" vertical="center" wrapText="1"/>
    </xf>
    <xf numFmtId="0" fontId="10" fillId="14" borderId="9" xfId="0" applyFont="1" applyFill="1" applyBorder="1" applyAlignment="1">
      <alignment horizontal="center" vertical="center" wrapText="1"/>
    </xf>
    <xf numFmtId="0" fontId="5" fillId="0" borderId="5" xfId="0" applyFont="1" applyBorder="1" applyAlignment="1">
      <alignment horizontal="center" vertical="center"/>
    </xf>
    <xf numFmtId="0" fontId="9" fillId="19" borderId="48" xfId="0" applyFont="1" applyFill="1" applyBorder="1" applyAlignment="1">
      <alignment horizontal="center" vertical="center" wrapText="1"/>
    </xf>
    <xf numFmtId="0" fontId="9" fillId="19" borderId="49" xfId="0" applyFont="1" applyFill="1" applyBorder="1" applyAlignment="1">
      <alignment horizontal="center" vertical="center" wrapText="1"/>
    </xf>
    <xf numFmtId="0" fontId="16" fillId="0" borderId="60" xfId="0" applyFont="1" applyBorder="1" applyAlignment="1">
      <alignment horizontal="center" vertical="center"/>
    </xf>
    <xf numFmtId="0" fontId="16" fillId="0" borderId="15" xfId="0" applyFont="1" applyBorder="1" applyAlignment="1">
      <alignment horizontal="center" vertical="center"/>
    </xf>
    <xf numFmtId="0" fontId="6" fillId="0" borderId="5" xfId="0" applyFont="1" applyBorder="1" applyAlignment="1">
      <alignment horizontal="left" vertical="center" wrapText="1"/>
    </xf>
    <xf numFmtId="0" fontId="5" fillId="0" borderId="1" xfId="0" applyFont="1" applyBorder="1" applyAlignment="1">
      <alignment horizontal="center" vertical="center" wrapText="1"/>
    </xf>
    <xf numFmtId="0" fontId="10" fillId="19" borderId="0" xfId="0" applyFont="1" applyFill="1" applyAlignment="1">
      <alignment horizontal="left" vertical="center"/>
    </xf>
    <xf numFmtId="0" fontId="8" fillId="0" borderId="45" xfId="0" applyFont="1" applyBorder="1" applyAlignment="1">
      <alignment horizontal="left" vertical="center"/>
    </xf>
    <xf numFmtId="0" fontId="15" fillId="0" borderId="16" xfId="0" applyFont="1" applyBorder="1" applyAlignment="1">
      <alignment horizontal="left" vertical="center"/>
    </xf>
    <xf numFmtId="0" fontId="15" fillId="0" borderId="5" xfId="0" applyFont="1" applyBorder="1" applyAlignment="1">
      <alignment horizontal="left" vertical="center"/>
    </xf>
    <xf numFmtId="14" fontId="5" fillId="0" borderId="16" xfId="0" applyNumberFormat="1" applyFont="1" applyBorder="1" applyAlignment="1">
      <alignment horizontal="left" vertical="center"/>
    </xf>
    <xf numFmtId="0" fontId="5" fillId="0" borderId="5" xfId="0" applyFont="1" applyBorder="1" applyAlignment="1">
      <alignment horizontal="left" vertical="center"/>
    </xf>
    <xf numFmtId="0" fontId="7" fillId="12" borderId="38" xfId="0" applyFont="1" applyFill="1" applyBorder="1" applyAlignment="1">
      <alignment horizontal="left" vertical="center"/>
    </xf>
    <xf numFmtId="0" fontId="7" fillId="12" borderId="39" xfId="0" applyFont="1" applyFill="1" applyBorder="1" applyAlignment="1">
      <alignment horizontal="left" vertical="center"/>
    </xf>
    <xf numFmtId="0" fontId="7" fillId="12" borderId="40" xfId="0" applyFont="1" applyFill="1" applyBorder="1" applyAlignment="1">
      <alignment horizontal="left" vertical="center"/>
    </xf>
    <xf numFmtId="0" fontId="5" fillId="0" borderId="27"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14" fontId="5" fillId="0" borderId="16" xfId="0" applyNumberFormat="1" applyFont="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1" fillId="0" borderId="45"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0" fillId="0" borderId="27" xfId="0" applyBorder="1" applyAlignment="1">
      <alignment horizontal="center" vertical="center"/>
    </xf>
    <xf numFmtId="0" fontId="10" fillId="6" borderId="69"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13" borderId="69" xfId="0" applyFont="1" applyFill="1" applyBorder="1" applyAlignment="1">
      <alignment horizontal="center" vertical="center" wrapText="1"/>
    </xf>
    <xf numFmtId="0" fontId="8" fillId="13" borderId="11" xfId="0" applyFont="1" applyFill="1" applyBorder="1" applyAlignment="1">
      <alignment horizontal="center" vertical="center" wrapText="1"/>
    </xf>
    <xf numFmtId="0" fontId="10" fillId="9" borderId="69" xfId="0" applyFont="1" applyFill="1" applyBorder="1" applyAlignment="1">
      <alignment horizontal="center" vertical="center" wrapText="1"/>
    </xf>
    <xf numFmtId="0" fontId="10" fillId="9" borderId="11" xfId="0" applyFont="1" applyFill="1" applyBorder="1" applyAlignment="1">
      <alignment horizontal="center" vertical="center" wrapText="1"/>
    </xf>
    <xf numFmtId="0" fontId="5" fillId="0" borderId="16" xfId="0" applyFont="1" applyBorder="1" applyAlignment="1">
      <alignment horizontal="left" vertical="center"/>
    </xf>
  </cellXfs>
  <cellStyles count="8">
    <cellStyle name="Estilo 1" xfId="4" xr:uid="{00000000-0005-0000-0000-000000000000}"/>
    <cellStyle name="Normal" xfId="0" builtinId="0"/>
    <cellStyle name="Normal 2" xfId="2" xr:uid="{00000000-0005-0000-0000-000002000000}"/>
    <cellStyle name="Normal 3" xfId="3" xr:uid="{00000000-0005-0000-0000-000003000000}"/>
    <cellStyle name="Normal 4" xfId="5" xr:uid="{F5396C2F-3F28-482F-99CB-F6632005D04D}"/>
    <cellStyle name="Normal 4 2" xfId="6" xr:uid="{12DBDA97-9A5A-4A9A-B7A2-151A818D492D}"/>
    <cellStyle name="Normal 4 3" xfId="7" xr:uid="{EA73E31A-73FE-425B-AD78-7475BB0754FC}"/>
    <cellStyle name="Porcentagem" xfId="1" builtinId="5"/>
  </cellStyles>
  <dxfs count="52">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E2EFDA"/>
          <bgColor rgb="FFE2EFDA"/>
        </patternFill>
      </fill>
    </dxf>
    <dxf>
      <fill>
        <patternFill patternType="solid">
          <fgColor rgb="FFC6E0B4"/>
          <bgColor rgb="FFC6E0B4"/>
        </patternFill>
      </fill>
    </dxf>
    <dxf>
      <fill>
        <patternFill patternType="solid">
          <fgColor rgb="FF70AD47"/>
          <bgColor rgb="FF70AD47"/>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2" defaultTableStyle="TableStyleMedium2" defaultPivotStyle="PivotStyleLight16">
    <tableStyle name="TableStyleMedium14 2" pivot="0" count="7" xr9:uid="{00000000-0011-0000-FFFF-FFFF00000000}">
      <tableStyleElement type="wholeTable" dxfId="51"/>
      <tableStyleElement type="headerRow" dxfId="50"/>
      <tableStyleElement type="totalRow" dxfId="49"/>
      <tableStyleElement type="firstColumn" dxfId="48"/>
      <tableStyleElement type="lastColumn" dxfId="47"/>
      <tableStyleElement type="firstRowStripe" dxfId="46"/>
      <tableStyleElement type="firstColumnStripe" dxfId="45"/>
    </tableStyle>
    <tableStyle name="LEGENDA-style" pivot="0" count="3" xr9:uid="{7DC3D414-6C39-4E14-AA5E-A74DF58C6FAD}">
      <tableStyleElement type="headerRow" dxfId="44"/>
      <tableStyleElement type="firstRowStripe" dxfId="43"/>
      <tableStyleElement type="secondRowStripe" dxfId="42"/>
    </tableStyle>
  </tableStyles>
  <colors>
    <mruColors>
      <color rgb="FF003366"/>
      <color rgb="FF005AB4"/>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0</c:v>
                </c:pt>
                <c:pt idx="2">
                  <c:v>0</c:v>
                </c:pt>
                <c:pt idx="3">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1</c:v>
                </c:pt>
                <c:pt idx="3">
                  <c:v>5</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2</c:v>
                </c:pt>
                <c:pt idx="1">
                  <c:v>1</c:v>
                </c:pt>
                <c:pt idx="2">
                  <c:v>0</c:v>
                </c:pt>
                <c:pt idx="3">
                  <c:v>6</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0</c:v>
                </c:pt>
                <c:pt idx="2">
                  <c:v>0</c:v>
                </c:pt>
                <c:pt idx="3">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7</c:v>
                </c:pt>
                <c:pt idx="1">
                  <c:v>2</c:v>
                </c:pt>
                <c:pt idx="2">
                  <c:v>5</c:v>
                </c:pt>
                <c:pt idx="3">
                  <c:v>10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2</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0</c:v>
                </c:pt>
                <c:pt idx="2">
                  <c:v>1</c:v>
                </c:pt>
                <c:pt idx="3">
                  <c:v>3</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4</c:v>
                </c:pt>
                <c:pt idx="1">
                  <c:v>0</c:v>
                </c:pt>
                <c:pt idx="2">
                  <c:v>1</c:v>
                </c:pt>
                <c:pt idx="3">
                  <c:v>5</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5</c:v>
                </c:pt>
                <c:pt idx="1">
                  <c:v>3</c:v>
                </c:pt>
                <c:pt idx="2">
                  <c:v>3</c:v>
                </c:pt>
                <c:pt idx="3">
                  <c:v>14</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1</c:v>
                </c:pt>
                <c:pt idx="3">
                  <c:v>1</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0.1111111111111111</c:v>
                </c:pt>
                <c:pt idx="1">
                  <c:v>4.4444444444444446E-2</c:v>
                </c:pt>
                <c:pt idx="2">
                  <c:v>0.22222222222222221</c:v>
                </c:pt>
                <c:pt idx="3">
                  <c:v>0.55555555555555558</c:v>
                </c:pt>
                <c:pt idx="4">
                  <c:v>6.6666666666666666E-2</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FF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9.3023255813953487E-2</c:v>
                </c:pt>
                <c:pt idx="1">
                  <c:v>4.6511627906976744E-2</c:v>
                </c:pt>
                <c:pt idx="2">
                  <c:v>0.20930232558139536</c:v>
                </c:pt>
                <c:pt idx="3">
                  <c:v>0.58139534883720934</c:v>
                </c:pt>
                <c:pt idx="4">
                  <c:v>6.9767441860465115E-2</c:v>
                </c:pt>
                <c:pt idx="5">
                  <c:v>0</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3</c:v>
                </c:pt>
                <c:pt idx="1">
                  <c:v>0</c:v>
                </c:pt>
                <c:pt idx="2">
                  <c:v>1</c:v>
                </c:pt>
                <c:pt idx="3">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3</c:v>
                </c:pt>
                <c:pt idx="1">
                  <c:v>0</c:v>
                </c:pt>
                <c:pt idx="2">
                  <c:v>1</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3</c:v>
                </c:pt>
                <c:pt idx="1">
                  <c:v>2</c:v>
                </c:pt>
                <c:pt idx="2">
                  <c:v>2</c:v>
                </c:pt>
                <c:pt idx="3">
                  <c:v>17</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2</c:v>
                </c:pt>
                <c:pt idx="1">
                  <c:v>1</c:v>
                </c:pt>
                <c:pt idx="2">
                  <c:v>2</c:v>
                </c:pt>
                <c:pt idx="3">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4.6511627906976744E-2</c:v>
                </c:pt>
                <c:pt idx="1">
                  <c:v>9.3023255813953487E-2</c:v>
                </c:pt>
                <c:pt idx="2">
                  <c:v>0.13953488372093023</c:v>
                </c:pt>
                <c:pt idx="3">
                  <c:v>0.55813953488372092</c:v>
                </c:pt>
                <c:pt idx="4">
                  <c:v>0.16279069767441862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4.5454545454545456E-2</c:v>
                </c:pt>
                <c:pt idx="1">
                  <c:v>9.0909090909090912E-2</c:v>
                </c:pt>
                <c:pt idx="2">
                  <c:v>0.11363636363636363</c:v>
                </c:pt>
                <c:pt idx="3">
                  <c:v>0.54545454545454541</c:v>
                </c:pt>
                <c:pt idx="4">
                  <c:v>0.15909090909090909</c:v>
                </c:pt>
                <c:pt idx="5">
                  <c:v>4.5454545454545456E-2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2</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0</c:v>
                </c:pt>
                <c:pt idx="2">
                  <c:v>1</c:v>
                </c:pt>
                <c:pt idx="3">
                  <c:v>3</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4</c:v>
                </c:pt>
                <c:pt idx="1">
                  <c:v>0</c:v>
                </c:pt>
                <c:pt idx="2">
                  <c:v>1</c:v>
                </c:pt>
                <c:pt idx="3">
                  <c:v>5</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5</c:v>
                </c:pt>
                <c:pt idx="1">
                  <c:v>3</c:v>
                </c:pt>
                <c:pt idx="2">
                  <c:v>3</c:v>
                </c:pt>
                <c:pt idx="3">
                  <c:v>14</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1</c:v>
                </c:pt>
                <c:pt idx="3">
                  <c:v>1</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0.1111111111111111</c:v>
                </c:pt>
                <c:pt idx="1">
                  <c:v>4.4444444444444446E-2</c:v>
                </c:pt>
                <c:pt idx="2">
                  <c:v>0.22222222222222221</c:v>
                </c:pt>
                <c:pt idx="3">
                  <c:v>0.55555555555555558</c:v>
                </c:pt>
                <c:pt idx="4">
                  <c:v>6.6666666666666666E-2</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9.3023255813953487E-2</c:v>
                </c:pt>
                <c:pt idx="1">
                  <c:v>4.6511627906976744E-2</c:v>
                </c:pt>
                <c:pt idx="2">
                  <c:v>0.20930232558139536</c:v>
                </c:pt>
                <c:pt idx="3">
                  <c:v>0.58139534883720934</c:v>
                </c:pt>
                <c:pt idx="4">
                  <c:v>6.9767441860465115E-2</c:v>
                </c:pt>
                <c:pt idx="5">
                  <c:v>0</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0</c:v>
                </c:pt>
                <c:pt idx="2">
                  <c:v>0</c:v>
                </c:pt>
                <c:pt idx="3">
                  <c:v>2</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1</c:v>
                </c:pt>
                <c:pt idx="3">
                  <c:v>5</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2</c:v>
                </c:pt>
                <c:pt idx="1">
                  <c:v>1</c:v>
                </c:pt>
                <c:pt idx="2">
                  <c:v>0</c:v>
                </c:pt>
                <c:pt idx="3">
                  <c:v>6</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0</c:v>
                </c:pt>
                <c:pt idx="2">
                  <c:v>0</c:v>
                </c:pt>
                <c:pt idx="3">
                  <c:v>1</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7</c:v>
                </c:pt>
                <c:pt idx="1">
                  <c:v>2</c:v>
                </c:pt>
                <c:pt idx="2">
                  <c:v>5</c:v>
                </c:pt>
                <c:pt idx="3">
                  <c:v>10</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0.18181818181818182</c:v>
                </c:pt>
                <c:pt idx="1">
                  <c:v>0.20454545454545456</c:v>
                </c:pt>
                <c:pt idx="2">
                  <c:v>6.8181818181818177E-2</c:v>
                </c:pt>
                <c:pt idx="3">
                  <c:v>0.54545454545454541</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0.18181818181818182</c:v>
                </c:pt>
                <c:pt idx="1">
                  <c:v>0.20454545454545456</c:v>
                </c:pt>
                <c:pt idx="2">
                  <c:v>6.8181818181818177E-2</c:v>
                </c:pt>
                <c:pt idx="3">
                  <c:v>0.54545454545454541</c:v>
                </c:pt>
                <c:pt idx="4">
                  <c:v>0</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0.15555555555555556</c:v>
                </c:pt>
                <c:pt idx="1">
                  <c:v>0.15555555555555556</c:v>
                </c:pt>
                <c:pt idx="2">
                  <c:v>6.6666666666666666E-2</c:v>
                </c:pt>
                <c:pt idx="3">
                  <c:v>0.51111111111111107</c:v>
                </c:pt>
                <c:pt idx="4">
                  <c:v>0</c:v>
                </c:pt>
                <c:pt idx="5">
                  <c:v>0.1111111111111111</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3</c:v>
                </c:pt>
                <c:pt idx="1">
                  <c:v>0</c:v>
                </c:pt>
                <c:pt idx="2">
                  <c:v>1</c:v>
                </c:pt>
                <c:pt idx="3">
                  <c:v>0</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3</c:v>
                </c:pt>
                <c:pt idx="1">
                  <c:v>0</c:v>
                </c:pt>
                <c:pt idx="2">
                  <c:v>1</c:v>
                </c:pt>
                <c:pt idx="3">
                  <c:v>2</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3</c:v>
                </c:pt>
                <c:pt idx="1">
                  <c:v>2</c:v>
                </c:pt>
                <c:pt idx="2">
                  <c:v>2</c:v>
                </c:pt>
                <c:pt idx="3">
                  <c:v>17</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2</c:v>
                </c:pt>
                <c:pt idx="1">
                  <c:v>1</c:v>
                </c:pt>
                <c:pt idx="2">
                  <c:v>2</c:v>
                </c:pt>
                <c:pt idx="3">
                  <c:v>2</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4.6511627906976744E-2</c:v>
                </c:pt>
                <c:pt idx="1">
                  <c:v>9.3023255813953487E-2</c:v>
                </c:pt>
                <c:pt idx="2">
                  <c:v>0.13953488372093023</c:v>
                </c:pt>
                <c:pt idx="3">
                  <c:v>0.55813953488372092</c:v>
                </c:pt>
                <c:pt idx="4">
                  <c:v>0.16279069767441862</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4.5454545454545456E-2</c:v>
                </c:pt>
                <c:pt idx="1">
                  <c:v>9.0909090909090912E-2</c:v>
                </c:pt>
                <c:pt idx="2">
                  <c:v>0.11363636363636363</c:v>
                </c:pt>
                <c:pt idx="3">
                  <c:v>0.54545454545454541</c:v>
                </c:pt>
                <c:pt idx="4">
                  <c:v>0.15909090909090909</c:v>
                </c:pt>
                <c:pt idx="5">
                  <c:v>4.5454545454545456E-2</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3</c:v>
                </c:pt>
                <c:pt idx="1">
                  <c:v>0</c:v>
                </c:pt>
                <c:pt idx="2">
                  <c:v>1</c:v>
                </c:pt>
                <c:pt idx="3">
                  <c:v>0</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3</c:v>
                </c:pt>
                <c:pt idx="1">
                  <c:v>0</c:v>
                </c:pt>
                <c:pt idx="2">
                  <c:v>1</c:v>
                </c:pt>
                <c:pt idx="3">
                  <c:v>2</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3</c:v>
                </c:pt>
                <c:pt idx="1">
                  <c:v>2</c:v>
                </c:pt>
                <c:pt idx="2">
                  <c:v>2</c:v>
                </c:pt>
                <c:pt idx="3">
                  <c:v>17</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2</c:v>
                </c:pt>
                <c:pt idx="1">
                  <c:v>1</c:v>
                </c:pt>
                <c:pt idx="2">
                  <c:v>2</c:v>
                </c:pt>
                <c:pt idx="3">
                  <c:v>2</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4.6511627906976744E-2</c:v>
                </c:pt>
                <c:pt idx="1">
                  <c:v>9.3023255813953487E-2</c:v>
                </c:pt>
                <c:pt idx="2">
                  <c:v>0.13953488372093023</c:v>
                </c:pt>
                <c:pt idx="3">
                  <c:v>0.55813953488372092</c:v>
                </c:pt>
                <c:pt idx="4">
                  <c:v>0.16279069767441862</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0.15555555555555556</c:v>
                </c:pt>
                <c:pt idx="1">
                  <c:v>0.15555555555555556</c:v>
                </c:pt>
                <c:pt idx="2">
                  <c:v>6.6666666666666666E-2</c:v>
                </c:pt>
                <c:pt idx="3">
                  <c:v>0.51111111111111107</c:v>
                </c:pt>
                <c:pt idx="4">
                  <c:v>0</c:v>
                </c:pt>
                <c:pt idx="5">
                  <c:v>0.1111111111111111</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4.5454545454545456E-2</c:v>
                </c:pt>
                <c:pt idx="1">
                  <c:v>9.0909090909090912E-2</c:v>
                </c:pt>
                <c:pt idx="2">
                  <c:v>0.11363636363636363</c:v>
                </c:pt>
                <c:pt idx="3">
                  <c:v>0.54545454545454541</c:v>
                </c:pt>
                <c:pt idx="4">
                  <c:v>0.15909090909090909</c:v>
                </c:pt>
                <c:pt idx="5">
                  <c:v>4.5454545454545456E-2</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2</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0</c:v>
                </c:pt>
                <c:pt idx="2">
                  <c:v>1</c:v>
                </c:pt>
                <c:pt idx="3">
                  <c:v>3</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4</c:v>
                </c:pt>
                <c:pt idx="1">
                  <c:v>0</c:v>
                </c:pt>
                <c:pt idx="2">
                  <c:v>1</c:v>
                </c:pt>
                <c:pt idx="3">
                  <c:v>5</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5</c:v>
                </c:pt>
                <c:pt idx="1">
                  <c:v>3</c:v>
                </c:pt>
                <c:pt idx="2">
                  <c:v>3</c:v>
                </c:pt>
                <c:pt idx="3">
                  <c:v>14</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1</c:v>
                </c:pt>
                <c:pt idx="3">
                  <c:v>1</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0.1111111111111111</c:v>
                </c:pt>
                <c:pt idx="1">
                  <c:v>4.4444444444444446E-2</c:v>
                </c:pt>
                <c:pt idx="2">
                  <c:v>0.22222222222222221</c:v>
                </c:pt>
                <c:pt idx="3">
                  <c:v>0.55555555555555558</c:v>
                </c:pt>
                <c:pt idx="4">
                  <c:v>6.6666666666666666E-2</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9.3023255813953487E-2</c:v>
                </c:pt>
                <c:pt idx="1">
                  <c:v>4.6511627906976744E-2</c:v>
                </c:pt>
                <c:pt idx="2">
                  <c:v>0.20930232558139536</c:v>
                </c:pt>
                <c:pt idx="3">
                  <c:v>0.58139534883720934</c:v>
                </c:pt>
                <c:pt idx="4">
                  <c:v>6.9767441860465115E-2</c:v>
                </c:pt>
                <c:pt idx="5">
                  <c:v>0</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0</c:v>
                </c:pt>
                <c:pt idx="2">
                  <c:v>0</c:v>
                </c:pt>
                <c:pt idx="3">
                  <c:v>2</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1</c:v>
                </c:pt>
                <c:pt idx="3">
                  <c:v>5</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2</c:v>
                </c:pt>
                <c:pt idx="1">
                  <c:v>1</c:v>
                </c:pt>
                <c:pt idx="2">
                  <c:v>0</c:v>
                </c:pt>
                <c:pt idx="3">
                  <c:v>6</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0</c:v>
                </c:pt>
                <c:pt idx="2">
                  <c:v>0</c:v>
                </c:pt>
                <c:pt idx="3">
                  <c:v>1</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7</c:v>
                </c:pt>
                <c:pt idx="1">
                  <c:v>2</c:v>
                </c:pt>
                <c:pt idx="2">
                  <c:v>5</c:v>
                </c:pt>
                <c:pt idx="3">
                  <c:v>10</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0.18181818181818182</c:v>
                </c:pt>
                <c:pt idx="1">
                  <c:v>0.20454545454545456</c:v>
                </c:pt>
                <c:pt idx="2">
                  <c:v>6.8181818181818177E-2</c:v>
                </c:pt>
                <c:pt idx="3">
                  <c:v>0.54545454545454541</c:v>
                </c:pt>
                <c:pt idx="4">
                  <c:v>0</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0.15555555555555556</c:v>
                </c:pt>
                <c:pt idx="1">
                  <c:v>0.15555555555555556</c:v>
                </c:pt>
                <c:pt idx="2">
                  <c:v>6.6666666666666666E-2</c:v>
                </c:pt>
                <c:pt idx="3">
                  <c:v>0.51111111111111107</c:v>
                </c:pt>
                <c:pt idx="4">
                  <c:v>0</c:v>
                </c:pt>
                <c:pt idx="5">
                  <c:v>0.1111111111111111</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0</c:v>
                </c:pt>
                <c:pt idx="2">
                  <c:v>1</c:v>
                </c:pt>
                <c:pt idx="3">
                  <c:v>3</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1</c:v>
                </c:pt>
                <c:pt idx="1">
                  <c:v>0</c:v>
                </c:pt>
                <c:pt idx="2">
                  <c:v>0</c:v>
                </c:pt>
                <c:pt idx="3">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4</c:v>
                </c:pt>
                <c:pt idx="1">
                  <c:v>0</c:v>
                </c:pt>
                <c:pt idx="2">
                  <c:v>1</c:v>
                </c:pt>
                <c:pt idx="3">
                  <c:v>5</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5</c:v>
                </c:pt>
                <c:pt idx="1">
                  <c:v>3</c:v>
                </c:pt>
                <c:pt idx="2">
                  <c:v>3</c:v>
                </c:pt>
                <c:pt idx="3">
                  <c:v>14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1</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0.1111111111111111</c:v>
                </c:pt>
                <c:pt idx="1">
                  <c:v>4.4444444444444446E-2</c:v>
                </c:pt>
                <c:pt idx="2">
                  <c:v>0.22222222222222221</c:v>
                </c:pt>
                <c:pt idx="3">
                  <c:v>0.55555555555555558</c:v>
                </c:pt>
                <c:pt idx="4">
                  <c:v>6.6666666666666666E-2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9.3023255813953487E-2</c:v>
                </c:pt>
                <c:pt idx="1">
                  <c:v>4.6511627906976744E-2</c:v>
                </c:pt>
                <c:pt idx="2">
                  <c:v>0.20930232558139536</c:v>
                </c:pt>
                <c:pt idx="3">
                  <c:v>0.58139534883720934</c:v>
                </c:pt>
                <c:pt idx="4">
                  <c:v>6.9767441860465115E-2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2</c:v>
                </c:pt>
                <c:pt idx="1">
                  <c:v>0</c:v>
                </c:pt>
                <c:pt idx="2">
                  <c:v>0</c:v>
                </c:pt>
                <c:pt idx="3">
                  <c:v>2</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1</c:v>
                </c:pt>
                <c:pt idx="3">
                  <c:v>5</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2</c:v>
                </c:pt>
                <c:pt idx="1">
                  <c:v>1</c:v>
                </c:pt>
                <c:pt idx="2">
                  <c:v>0</c:v>
                </c:pt>
                <c:pt idx="3">
                  <c:v>6</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0</c:v>
                </c:pt>
                <c:pt idx="2">
                  <c:v>0</c:v>
                </c:pt>
                <c:pt idx="3">
                  <c:v>1</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7</c:v>
                </c:pt>
                <c:pt idx="1">
                  <c:v>2</c:v>
                </c:pt>
                <c:pt idx="2">
                  <c:v>5</c:v>
                </c:pt>
                <c:pt idx="3">
                  <c:v>10</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0.18181818181818182</c:v>
                </c:pt>
                <c:pt idx="1">
                  <c:v>0.20454545454545456</c:v>
                </c:pt>
                <c:pt idx="2">
                  <c:v>6.8181818181818177E-2</c:v>
                </c:pt>
                <c:pt idx="3">
                  <c:v>0.54545454545454541</c:v>
                </c:pt>
                <c:pt idx="4">
                  <c:v>0</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0.15555555555555556</c:v>
                </c:pt>
                <c:pt idx="1">
                  <c:v>0.15555555555555556</c:v>
                </c:pt>
                <c:pt idx="2">
                  <c:v>6.6666666666666666E-2</c:v>
                </c:pt>
                <c:pt idx="3">
                  <c:v>0.51111111111111107</c:v>
                </c:pt>
                <c:pt idx="4">
                  <c:v>0</c:v>
                </c:pt>
                <c:pt idx="5">
                  <c:v>0.1111111111111111</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716521B6-4E34-484F-8F75-E1E7A58C4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5" name="Gráfico 4">
          <a:extLst>
            <a:ext uri="{FF2B5EF4-FFF2-40B4-BE49-F238E27FC236}">
              <a16:creationId xmlns:a16="http://schemas.microsoft.com/office/drawing/2014/main" id="{BDB871B4-0E0A-4AAD-8902-099D5EFCF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8" name="Gráfico 7">
          <a:extLst>
            <a:ext uri="{FF2B5EF4-FFF2-40B4-BE49-F238E27FC236}">
              <a16:creationId xmlns:a16="http://schemas.microsoft.com/office/drawing/2014/main" id="{7B205A80-F0D8-4E54-9192-5BA611473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5" name="Gráfico 4">
          <a:extLst>
            <a:ext uri="{FF2B5EF4-FFF2-40B4-BE49-F238E27FC236}">
              <a16:creationId xmlns:a16="http://schemas.microsoft.com/office/drawing/2014/main" id="{B74B834D-24B1-4564-B3E6-3BC559CC8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8" name="Gráfico 7">
          <a:extLst>
            <a:ext uri="{FF2B5EF4-FFF2-40B4-BE49-F238E27FC236}">
              <a16:creationId xmlns:a16="http://schemas.microsoft.com/office/drawing/2014/main" id="{4F39F9BC-1F99-4ABB-8A00-E483FA43A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11" name="Gráfico 10">
          <a:extLst>
            <a:ext uri="{FF2B5EF4-FFF2-40B4-BE49-F238E27FC236}">
              <a16:creationId xmlns:a16="http://schemas.microsoft.com/office/drawing/2014/main" id="{E39B93AC-40CB-41A3-B977-042C3D9AF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2"/>
  <sheetViews>
    <sheetView topLeftCell="A38" zoomScale="80" zoomScaleNormal="80" workbookViewId="0">
      <selection activeCell="A46" sqref="A46:B60"/>
    </sheetView>
  </sheetViews>
  <sheetFormatPr defaultRowHeight="15" x14ac:dyDescent="0.25"/>
  <cols>
    <col min="1" max="1" width="38.42578125" bestFit="1" customWidth="1"/>
    <col min="2" max="2" width="156.7109375" customWidth="1"/>
    <col min="3" max="90" width="9.140625" style="1"/>
  </cols>
  <sheetData>
    <row r="1" spans="1:2" ht="21" customHeight="1" x14ac:dyDescent="0.25">
      <c r="A1" s="278" t="s">
        <v>0</v>
      </c>
      <c r="B1" s="279"/>
    </row>
    <row r="2" spans="1:2" ht="21" customHeight="1" x14ac:dyDescent="0.25">
      <c r="A2" s="279"/>
      <c r="B2" s="279"/>
    </row>
    <row r="3" spans="1:2" ht="21" customHeight="1" x14ac:dyDescent="0.25">
      <c r="A3" s="279"/>
      <c r="B3" s="279"/>
    </row>
    <row r="4" spans="1:2" ht="21" customHeight="1" x14ac:dyDescent="0.25">
      <c r="A4" s="279"/>
      <c r="B4" s="279"/>
    </row>
    <row r="5" spans="1:2" ht="21" customHeight="1" x14ac:dyDescent="0.25">
      <c r="A5" s="280"/>
      <c r="B5" s="280"/>
    </row>
    <row r="6" spans="1:2" ht="76.5" customHeight="1" x14ac:dyDescent="0.25">
      <c r="A6" s="277" t="s">
        <v>1</v>
      </c>
      <c r="B6" s="277"/>
    </row>
    <row r="7" spans="1:2" ht="45" x14ac:dyDescent="0.25">
      <c r="A7" s="114" t="s">
        <v>2</v>
      </c>
      <c r="B7" s="71" t="s">
        <v>3</v>
      </c>
    </row>
    <row r="8" spans="1:2" ht="30" x14ac:dyDescent="0.25">
      <c r="A8" s="114" t="s">
        <v>4</v>
      </c>
      <c r="B8" s="71" t="s">
        <v>5</v>
      </c>
    </row>
    <row r="9" spans="1:2" ht="30" x14ac:dyDescent="0.25">
      <c r="A9" s="115" t="s">
        <v>6</v>
      </c>
      <c r="B9" s="71" t="s">
        <v>7</v>
      </c>
    </row>
    <row r="10" spans="1:2" ht="15.75" x14ac:dyDescent="0.25">
      <c r="A10" s="114" t="s">
        <v>8</v>
      </c>
      <c r="B10" s="71" t="s">
        <v>9</v>
      </c>
    </row>
    <row r="11" spans="1:2" ht="15.75" x14ac:dyDescent="0.25">
      <c r="A11" s="114" t="s">
        <v>10</v>
      </c>
      <c r="B11" s="71" t="s">
        <v>11</v>
      </c>
    </row>
    <row r="12" spans="1:2" ht="15.75" x14ac:dyDescent="0.25">
      <c r="A12" s="114" t="s">
        <v>12</v>
      </c>
      <c r="B12" s="71" t="s">
        <v>13</v>
      </c>
    </row>
    <row r="13" spans="1:2" ht="15.75" x14ac:dyDescent="0.25">
      <c r="A13" s="114" t="s">
        <v>14</v>
      </c>
      <c r="B13" s="71" t="s">
        <v>15</v>
      </c>
    </row>
    <row r="14" spans="1:2" ht="30" x14ac:dyDescent="0.25">
      <c r="A14" s="116" t="s">
        <v>16</v>
      </c>
      <c r="B14" s="71" t="s">
        <v>17</v>
      </c>
    </row>
    <row r="15" spans="1:2" ht="30" x14ac:dyDescent="0.25">
      <c r="A15" s="116" t="s">
        <v>18</v>
      </c>
      <c r="B15" s="71" t="s">
        <v>19</v>
      </c>
    </row>
    <row r="16" spans="1:2" ht="23.25" customHeight="1" x14ac:dyDescent="0.25">
      <c r="A16" s="114" t="s">
        <v>20</v>
      </c>
      <c r="B16" s="71" t="s">
        <v>21</v>
      </c>
    </row>
    <row r="17" spans="1:2" ht="23.25" customHeight="1" x14ac:dyDescent="0.25">
      <c r="A17" s="114" t="s">
        <v>22</v>
      </c>
      <c r="B17" s="71" t="s">
        <v>23</v>
      </c>
    </row>
    <row r="18" spans="1:2" ht="79.5" customHeight="1" x14ac:dyDescent="0.25">
      <c r="A18" s="276" t="s">
        <v>24</v>
      </c>
      <c r="B18" s="276"/>
    </row>
    <row r="19" spans="1:2" ht="31.5" x14ac:dyDescent="0.25">
      <c r="A19" s="117" t="s">
        <v>25</v>
      </c>
      <c r="B19" s="118" t="s">
        <v>26</v>
      </c>
    </row>
    <row r="20" spans="1:2" ht="47.25" x14ac:dyDescent="0.25">
      <c r="A20" s="119" t="s">
        <v>27</v>
      </c>
      <c r="B20" s="118" t="s">
        <v>28</v>
      </c>
    </row>
    <row r="21" spans="1:2" ht="47.25" x14ac:dyDescent="0.25">
      <c r="A21" s="120" t="s">
        <v>29</v>
      </c>
      <c r="B21" s="118" t="s">
        <v>30</v>
      </c>
    </row>
    <row r="22" spans="1:2" ht="31.5" x14ac:dyDescent="0.25">
      <c r="A22" s="121" t="s">
        <v>31</v>
      </c>
      <c r="B22" s="122" t="s">
        <v>32</v>
      </c>
    </row>
    <row r="23" spans="1:2" ht="31.5" x14ac:dyDescent="0.25">
      <c r="A23" s="123" t="s">
        <v>33</v>
      </c>
      <c r="B23" s="118" t="s">
        <v>34</v>
      </c>
    </row>
    <row r="24" spans="1:2" ht="63" x14ac:dyDescent="0.25">
      <c r="A24" s="124" t="s">
        <v>35</v>
      </c>
      <c r="B24" s="118" t="s">
        <v>36</v>
      </c>
    </row>
    <row r="25" spans="1:2" ht="47.25" x14ac:dyDescent="0.25">
      <c r="A25" s="100" t="s">
        <v>37</v>
      </c>
      <c r="B25" s="118" t="s">
        <v>38</v>
      </c>
    </row>
    <row r="26" spans="1:2" ht="31.5" x14ac:dyDescent="0.25">
      <c r="A26" s="125" t="s">
        <v>39</v>
      </c>
      <c r="B26" s="118" t="s">
        <v>40</v>
      </c>
    </row>
    <row r="27" spans="1:2" ht="31.5" x14ac:dyDescent="0.25">
      <c r="A27" s="126" t="s">
        <v>41</v>
      </c>
      <c r="B27" s="127" t="s">
        <v>42</v>
      </c>
    </row>
    <row r="28" spans="1:2" ht="47.25" x14ac:dyDescent="0.25">
      <c r="A28" s="126" t="s">
        <v>43</v>
      </c>
      <c r="B28" s="127" t="s">
        <v>44</v>
      </c>
    </row>
    <row r="29" spans="1:2" ht="71.25" customHeight="1" x14ac:dyDescent="0.25">
      <c r="A29" s="126" t="s">
        <v>45</v>
      </c>
      <c r="B29" s="127" t="s">
        <v>46</v>
      </c>
    </row>
    <row r="30" spans="1:2" ht="31.5" x14ac:dyDescent="0.25">
      <c r="A30" s="126" t="s">
        <v>47</v>
      </c>
      <c r="B30" s="127" t="s">
        <v>48</v>
      </c>
    </row>
    <row r="31" spans="1:2" ht="15.75" x14ac:dyDescent="0.25">
      <c r="A31" s="126" t="s">
        <v>49</v>
      </c>
      <c r="B31" s="127" t="s">
        <v>50</v>
      </c>
    </row>
    <row r="32" spans="1:2" ht="73.5" customHeight="1" x14ac:dyDescent="0.25">
      <c r="A32" s="275" t="s">
        <v>51</v>
      </c>
      <c r="B32" s="275"/>
    </row>
    <row r="33" spans="1:2" ht="19.5" customHeight="1" x14ac:dyDescent="0.25">
      <c r="A33" s="128" t="s">
        <v>52</v>
      </c>
      <c r="B33" s="129" t="s">
        <v>53</v>
      </c>
    </row>
    <row r="34" spans="1:2" ht="19.5" customHeight="1" x14ac:dyDescent="0.25">
      <c r="A34" s="128" t="s">
        <v>54</v>
      </c>
      <c r="B34" s="129" t="s">
        <v>55</v>
      </c>
    </row>
    <row r="35" spans="1:2" ht="19.5" customHeight="1" x14ac:dyDescent="0.25">
      <c r="A35" s="128" t="s">
        <v>56</v>
      </c>
      <c r="B35" s="129" t="s">
        <v>57</v>
      </c>
    </row>
    <row r="36" spans="1:2" ht="19.5" customHeight="1" x14ac:dyDescent="0.25">
      <c r="A36" s="128" t="s">
        <v>58</v>
      </c>
      <c r="B36" s="129" t="s">
        <v>59</v>
      </c>
    </row>
    <row r="37" spans="1:2" ht="19.5" customHeight="1" x14ac:dyDescent="0.25">
      <c r="A37" s="128" t="s">
        <v>60</v>
      </c>
      <c r="B37" s="129" t="s">
        <v>61</v>
      </c>
    </row>
    <row r="38" spans="1:2" ht="19.5" customHeight="1" x14ac:dyDescent="0.25">
      <c r="A38" s="128" t="s">
        <v>62</v>
      </c>
      <c r="B38" s="129" t="s">
        <v>63</v>
      </c>
    </row>
    <row r="39" spans="1:2" ht="19.5" customHeight="1" x14ac:dyDescent="0.25">
      <c r="A39" s="128" t="s">
        <v>64</v>
      </c>
      <c r="B39" s="129" t="s">
        <v>65</v>
      </c>
    </row>
    <row r="40" spans="1:2" ht="19.5" customHeight="1" x14ac:dyDescent="0.25">
      <c r="A40" s="128" t="s">
        <v>66</v>
      </c>
      <c r="B40" s="129" t="s">
        <v>67</v>
      </c>
    </row>
    <row r="41" spans="1:2" ht="19.5" customHeight="1" x14ac:dyDescent="0.25">
      <c r="A41" s="128" t="s">
        <v>68</v>
      </c>
      <c r="B41" s="129" t="s">
        <v>69</v>
      </c>
    </row>
    <row r="42" spans="1:2" ht="19.5" customHeight="1" x14ac:dyDescent="0.25">
      <c r="A42" s="128" t="s">
        <v>70</v>
      </c>
      <c r="B42" s="129" t="s">
        <v>71</v>
      </c>
    </row>
    <row r="43" spans="1:2" ht="19.5" customHeight="1" x14ac:dyDescent="0.25">
      <c r="A43" s="128" t="s">
        <v>72</v>
      </c>
      <c r="B43" s="129" t="s">
        <v>73</v>
      </c>
    </row>
    <row r="44" spans="1:2" ht="19.5" customHeight="1" x14ac:dyDescent="0.25">
      <c r="A44" s="102" t="s">
        <v>74</v>
      </c>
      <c r="B44" s="103" t="s">
        <v>75</v>
      </c>
    </row>
    <row r="45" spans="1:2" s="1" customFormat="1" ht="33.75" customHeight="1" thickBot="1" x14ac:dyDescent="0.3">
      <c r="A45" s="281" t="s">
        <v>76</v>
      </c>
      <c r="B45" s="282"/>
    </row>
    <row r="46" spans="1:2" s="1" customFormat="1" ht="48" thickTop="1" x14ac:dyDescent="0.25">
      <c r="A46" s="101" t="s">
        <v>77</v>
      </c>
      <c r="B46" s="97" t="s">
        <v>78</v>
      </c>
    </row>
    <row r="47" spans="1:2" s="1" customFormat="1" ht="15.75" x14ac:dyDescent="0.25">
      <c r="A47" s="98" t="s">
        <v>79</v>
      </c>
      <c r="B47" s="130" t="s">
        <v>80</v>
      </c>
    </row>
    <row r="48" spans="1:2" s="1" customFormat="1" ht="47.25" x14ac:dyDescent="0.25">
      <c r="A48" s="99" t="s">
        <v>81</v>
      </c>
      <c r="B48" s="131" t="s">
        <v>82</v>
      </c>
    </row>
    <row r="49" spans="1:2" s="1" customFormat="1" ht="15.75" x14ac:dyDescent="0.25">
      <c r="A49" s="98" t="s">
        <v>83</v>
      </c>
      <c r="B49" s="130" t="s">
        <v>84</v>
      </c>
    </row>
    <row r="50" spans="1:2" s="1" customFormat="1" ht="31.5" x14ac:dyDescent="0.25">
      <c r="A50" s="99" t="s">
        <v>85</v>
      </c>
      <c r="B50" s="131" t="s">
        <v>86</v>
      </c>
    </row>
    <row r="51" spans="1:2" s="1" customFormat="1" ht="15.75" x14ac:dyDescent="0.25">
      <c r="A51" s="98" t="s">
        <v>87</v>
      </c>
      <c r="B51" s="130" t="s">
        <v>88</v>
      </c>
    </row>
    <row r="52" spans="1:2" s="1" customFormat="1" ht="15.75" x14ac:dyDescent="0.25">
      <c r="A52" s="99" t="s">
        <v>89</v>
      </c>
      <c r="B52" s="131" t="s">
        <v>90</v>
      </c>
    </row>
    <row r="53" spans="1:2" s="1" customFormat="1" ht="15.75" x14ac:dyDescent="0.25">
      <c r="A53" s="98" t="s">
        <v>91</v>
      </c>
      <c r="B53" s="130" t="s">
        <v>92</v>
      </c>
    </row>
    <row r="54" spans="1:2" s="1" customFormat="1" ht="31.5" x14ac:dyDescent="0.25">
      <c r="A54" s="99" t="s">
        <v>93</v>
      </c>
      <c r="B54" s="131" t="s">
        <v>94</v>
      </c>
    </row>
    <row r="55" spans="1:2" s="1" customFormat="1" ht="15.75" x14ac:dyDescent="0.25">
      <c r="A55" s="98" t="s">
        <v>95</v>
      </c>
      <c r="B55" s="130" t="s">
        <v>96</v>
      </c>
    </row>
    <row r="56" spans="1:2" s="1" customFormat="1" ht="31.5" x14ac:dyDescent="0.25">
      <c r="A56" s="99" t="s">
        <v>97</v>
      </c>
      <c r="B56" s="131" t="s">
        <v>98</v>
      </c>
    </row>
    <row r="57" spans="1:2" s="1" customFormat="1" ht="31.5" x14ac:dyDescent="0.25">
      <c r="A57" s="98" t="s">
        <v>99</v>
      </c>
      <c r="B57" s="130" t="s">
        <v>100</v>
      </c>
    </row>
    <row r="58" spans="1:2" s="1" customFormat="1" ht="15.75" x14ac:dyDescent="0.25">
      <c r="A58" s="99" t="s">
        <v>101</v>
      </c>
      <c r="B58" s="131" t="s">
        <v>102</v>
      </c>
    </row>
    <row r="59" spans="1:2" s="1" customFormat="1" ht="15.75" x14ac:dyDescent="0.25">
      <c r="A59" s="98" t="s">
        <v>103</v>
      </c>
      <c r="B59" s="130" t="s">
        <v>104</v>
      </c>
    </row>
    <row r="60" spans="1:2" s="1" customFormat="1" ht="31.5" x14ac:dyDescent="0.25">
      <c r="A60" s="99" t="s">
        <v>105</v>
      </c>
      <c r="B60" s="131" t="s">
        <v>106</v>
      </c>
    </row>
    <row r="61" spans="1:2" s="1" customFormat="1" x14ac:dyDescent="0.25"/>
    <row r="62" spans="1:2" s="1" customFormat="1" x14ac:dyDescent="0.25"/>
    <row r="63" spans="1:2" s="1" customFormat="1" x14ac:dyDescent="0.25"/>
    <row r="64" spans="1:2"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sheetData>
  <sheetProtection algorithmName="SHA-512" hashValue="UcsdWqAU6XhtqVh0kj56WdcMwM1Ia2dYHPuEsVhEOIy5zJ5K/6IuuPvkPmXflPbzOVjZgh/iGHcDejGnwZUyVQ==" saltValue="JDdv7fLgblOcnOzcbAG45w==" spinCount="100000" sheet="1" objects="1" scenarios="1"/>
  <mergeCells count="5">
    <mergeCell ref="A32:B32"/>
    <mergeCell ref="A18:B18"/>
    <mergeCell ref="A6:B6"/>
    <mergeCell ref="A1:B5"/>
    <mergeCell ref="A45:B4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x14ac:dyDescent="0.3">
      <c r="A1" s="290" t="s">
        <v>107</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72"/>
      <c r="AI1" s="135"/>
      <c r="AJ1" s="74"/>
    </row>
    <row r="2" spans="1:40" ht="33.75" customHeight="1" thickBot="1" x14ac:dyDescent="0.3">
      <c r="A2" s="407" t="str">
        <f>'Monitoria Anual - 1'!A2</f>
        <v>Plano de Ação Nacional para a Conservação do Patrimônio Espeleológico Brasileiro - PAN Cavernas do Brasil</v>
      </c>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136"/>
      <c r="AJ2" s="74"/>
    </row>
    <row r="3" spans="1:40" ht="15.75" thickTop="1" x14ac:dyDescent="0.25">
      <c r="AI3" s="132"/>
      <c r="AJ3" s="74"/>
    </row>
    <row r="4" spans="1:40" ht="45" customHeight="1" x14ac:dyDescent="0.25">
      <c r="A4" s="73" t="s">
        <v>109</v>
      </c>
      <c r="B4" s="408" t="str">
        <f>'Monitoria Anual - 1'!B4</f>
        <v>Prevenir, reduzir e mitigar os impactos e danos antrópicos sobre o patrimônio espeleológico brasileiro, espécies e ambientes associados, em cinco anos.</v>
      </c>
      <c r="C4" s="408"/>
      <c r="D4" s="408"/>
      <c r="E4" s="408"/>
      <c r="F4" s="408"/>
      <c r="G4" s="409"/>
      <c r="H4" s="9"/>
      <c r="I4" s="9"/>
      <c r="J4" s="9"/>
      <c r="K4" s="9"/>
      <c r="L4" s="9"/>
      <c r="M4" s="9"/>
      <c r="N4" s="9"/>
      <c r="O4" s="9"/>
      <c r="P4" s="9"/>
      <c r="Q4" s="9"/>
      <c r="AI4" s="132"/>
      <c r="AJ4" s="74"/>
    </row>
    <row r="5" spans="1:40" x14ac:dyDescent="0.25">
      <c r="AI5" s="132"/>
      <c r="AJ5" s="74"/>
    </row>
    <row r="6" spans="1:40" ht="27" customHeight="1" x14ac:dyDescent="0.25">
      <c r="A6" s="73" t="s">
        <v>111</v>
      </c>
      <c r="B6" s="301" t="s">
        <v>811</v>
      </c>
      <c r="C6" s="302"/>
      <c r="M6" s="43"/>
      <c r="N6" s="43"/>
      <c r="AI6" s="132"/>
      <c r="AJ6" s="74"/>
      <c r="AN6" s="2" t="s">
        <v>113</v>
      </c>
    </row>
    <row r="7" spans="1:40" ht="15.75" thickBot="1" x14ac:dyDescent="0.3">
      <c r="AI7" s="132"/>
      <c r="AJ7" s="74"/>
      <c r="AN7" s="44" t="s">
        <v>114</v>
      </c>
    </row>
    <row r="8" spans="1:40" ht="27" customHeight="1" thickBot="1" x14ac:dyDescent="0.3">
      <c r="A8" s="303" t="s">
        <v>115</v>
      </c>
      <c r="B8" s="304"/>
      <c r="C8" s="304"/>
      <c r="D8" s="304"/>
      <c r="E8" s="304"/>
      <c r="F8" s="304"/>
      <c r="G8" s="304"/>
      <c r="H8" s="304"/>
      <c r="I8" s="304"/>
      <c r="J8" s="304"/>
      <c r="K8" s="304"/>
      <c r="L8" s="304"/>
      <c r="M8" s="305"/>
      <c r="N8" s="70"/>
      <c r="O8" s="329" t="s">
        <v>116</v>
      </c>
      <c r="P8" s="330"/>
      <c r="Q8" s="330"/>
      <c r="R8" s="330"/>
      <c r="S8" s="330"/>
      <c r="T8" s="330"/>
      <c r="U8" s="330"/>
      <c r="V8" s="330"/>
      <c r="W8" s="331" t="s">
        <v>117</v>
      </c>
      <c r="X8" s="332"/>
      <c r="Y8" s="332"/>
      <c r="Z8" s="332"/>
      <c r="AA8" s="332"/>
      <c r="AB8" s="332"/>
      <c r="AC8" s="332"/>
      <c r="AD8" s="332"/>
      <c r="AE8" s="332"/>
      <c r="AF8" s="332"/>
      <c r="AG8" s="332"/>
      <c r="AH8" s="333"/>
      <c r="AI8" s="133"/>
      <c r="AJ8" s="74"/>
    </row>
    <row r="9" spans="1:40" ht="64.5" customHeight="1" x14ac:dyDescent="0.25">
      <c r="A9" s="295" t="s">
        <v>118</v>
      </c>
      <c r="B9" s="293" t="s">
        <v>119</v>
      </c>
      <c r="C9" s="293" t="s">
        <v>2</v>
      </c>
      <c r="D9" s="293" t="s">
        <v>4</v>
      </c>
      <c r="E9" s="297" t="s">
        <v>6</v>
      </c>
      <c r="F9" s="291" t="s">
        <v>8</v>
      </c>
      <c r="G9" s="292"/>
      <c r="H9" s="293" t="s">
        <v>10</v>
      </c>
      <c r="I9" s="293" t="s">
        <v>14</v>
      </c>
      <c r="J9" s="293" t="s">
        <v>12</v>
      </c>
      <c r="K9" s="306" t="s">
        <v>120</v>
      </c>
      <c r="L9" s="307"/>
      <c r="M9" s="293" t="s">
        <v>20</v>
      </c>
      <c r="N9" s="293" t="s">
        <v>22</v>
      </c>
      <c r="O9" s="411" t="s">
        <v>27</v>
      </c>
      <c r="P9" s="413" t="s">
        <v>37</v>
      </c>
      <c r="Q9" s="415" t="s">
        <v>33</v>
      </c>
      <c r="R9" s="327" t="s">
        <v>41</v>
      </c>
      <c r="S9" s="327" t="s">
        <v>43</v>
      </c>
      <c r="T9" s="327" t="s">
        <v>45</v>
      </c>
      <c r="U9" s="327" t="s">
        <v>47</v>
      </c>
      <c r="V9" s="334" t="s">
        <v>49</v>
      </c>
      <c r="W9" s="336" t="s">
        <v>52</v>
      </c>
      <c r="X9" s="299" t="s">
        <v>54</v>
      </c>
      <c r="Y9" s="299" t="s">
        <v>56</v>
      </c>
      <c r="Z9" s="299" t="s">
        <v>58</v>
      </c>
      <c r="AA9" s="299" t="s">
        <v>60</v>
      </c>
      <c r="AB9" s="299" t="s">
        <v>62</v>
      </c>
      <c r="AC9" s="299" t="s">
        <v>64</v>
      </c>
      <c r="AD9" s="299" t="s">
        <v>66</v>
      </c>
      <c r="AE9" s="299" t="s">
        <v>68</v>
      </c>
      <c r="AF9" s="299" t="s">
        <v>70</v>
      </c>
      <c r="AG9" s="299" t="s">
        <v>121</v>
      </c>
      <c r="AH9" s="299" t="s">
        <v>74</v>
      </c>
      <c r="AI9" s="134"/>
      <c r="AJ9" s="74"/>
    </row>
    <row r="10" spans="1:40" ht="45.75" customHeight="1" thickBot="1" x14ac:dyDescent="0.3">
      <c r="A10" s="296"/>
      <c r="B10" s="294"/>
      <c r="C10" s="294"/>
      <c r="D10" s="294"/>
      <c r="E10" s="298"/>
      <c r="F10" s="39" t="s">
        <v>122</v>
      </c>
      <c r="G10" s="39" t="s">
        <v>123</v>
      </c>
      <c r="H10" s="294"/>
      <c r="I10" s="294"/>
      <c r="J10" s="294"/>
      <c r="K10" s="60" t="s">
        <v>124</v>
      </c>
      <c r="L10" s="60" t="s">
        <v>125</v>
      </c>
      <c r="M10" s="294"/>
      <c r="N10" s="294"/>
      <c r="O10" s="412"/>
      <c r="P10" s="414"/>
      <c r="Q10" s="416"/>
      <c r="R10" s="328"/>
      <c r="S10" s="328"/>
      <c r="T10" s="328"/>
      <c r="U10" s="328"/>
      <c r="V10" s="335"/>
      <c r="W10" s="337"/>
      <c r="X10" s="300"/>
      <c r="Y10" s="300"/>
      <c r="Z10" s="300"/>
      <c r="AA10" s="300"/>
      <c r="AB10" s="300"/>
      <c r="AC10" s="300"/>
      <c r="AD10" s="300"/>
      <c r="AE10" s="300"/>
      <c r="AF10" s="300"/>
      <c r="AG10" s="300"/>
      <c r="AH10" s="300"/>
      <c r="AI10" s="134"/>
      <c r="AJ10" s="74"/>
    </row>
    <row r="11" spans="1:40" ht="30" customHeight="1" x14ac:dyDescent="0.25">
      <c r="A11" s="410" t="s">
        <v>674</v>
      </c>
      <c r="B11" s="68" t="s">
        <v>127</v>
      </c>
      <c r="C11" s="45"/>
      <c r="D11" s="45"/>
      <c r="E11" s="45"/>
      <c r="F11" s="45"/>
      <c r="G11" s="45"/>
      <c r="H11" s="45"/>
      <c r="I11" s="45"/>
      <c r="J11" s="45"/>
      <c r="K11" s="45"/>
      <c r="L11" s="45"/>
      <c r="M11" s="45"/>
      <c r="N11" s="45"/>
      <c r="O11" s="46"/>
      <c r="P11" s="45" t="s">
        <v>135</v>
      </c>
      <c r="Q11" s="45"/>
      <c r="R11" s="45"/>
      <c r="S11" s="45"/>
      <c r="T11" s="45"/>
      <c r="U11" s="45"/>
      <c r="V11" s="45"/>
      <c r="W11" s="45"/>
      <c r="X11" s="45"/>
      <c r="Y11" s="45"/>
      <c r="Z11" s="45"/>
      <c r="AA11" s="45"/>
      <c r="AB11" s="45"/>
      <c r="AC11" s="45"/>
      <c r="AD11" s="45"/>
      <c r="AE11" s="45"/>
      <c r="AF11" s="45"/>
      <c r="AG11" s="45"/>
      <c r="AH11" s="45"/>
      <c r="AI11" s="134"/>
      <c r="AJ11" s="74"/>
    </row>
    <row r="12" spans="1:40" ht="30" customHeight="1" x14ac:dyDescent="0.25">
      <c r="A12" s="405"/>
      <c r="B12" s="33" t="s">
        <v>139</v>
      </c>
      <c r="C12" s="48"/>
      <c r="D12" s="48"/>
      <c r="E12" s="48"/>
      <c r="F12" s="48"/>
      <c r="G12" s="48"/>
      <c r="H12" s="48"/>
      <c r="I12" s="48"/>
      <c r="J12" s="48"/>
      <c r="K12" s="48"/>
      <c r="L12" s="48"/>
      <c r="M12" s="48"/>
      <c r="N12" s="45"/>
      <c r="O12" s="45"/>
      <c r="P12" s="45"/>
      <c r="Q12" s="45" t="s">
        <v>135</v>
      </c>
      <c r="R12" s="48"/>
      <c r="S12" s="48"/>
      <c r="T12" s="48"/>
      <c r="U12" s="48"/>
      <c r="V12" s="48"/>
      <c r="W12" s="48"/>
      <c r="X12" s="48"/>
      <c r="Y12" s="48"/>
      <c r="Z12" s="48"/>
      <c r="AA12" s="48"/>
      <c r="AB12" s="48"/>
      <c r="AC12" s="48"/>
      <c r="AD12" s="48"/>
      <c r="AE12" s="48"/>
      <c r="AF12" s="48"/>
      <c r="AG12" s="48"/>
      <c r="AH12" s="45"/>
      <c r="AI12" s="134"/>
      <c r="AJ12" s="74"/>
    </row>
    <row r="13" spans="1:40" ht="30" customHeight="1" x14ac:dyDescent="0.25">
      <c r="A13" s="405"/>
      <c r="B13" s="33" t="s">
        <v>147</v>
      </c>
      <c r="C13" s="48"/>
      <c r="D13" s="48"/>
      <c r="E13" s="48"/>
      <c r="F13" s="48"/>
      <c r="G13" s="48"/>
      <c r="H13" s="48"/>
      <c r="I13" s="48"/>
      <c r="J13" s="48"/>
      <c r="K13" s="48"/>
      <c r="L13" s="48"/>
      <c r="M13" s="48"/>
      <c r="N13" s="45"/>
      <c r="O13" s="45"/>
      <c r="P13" s="45" t="s">
        <v>135</v>
      </c>
      <c r="Q13" s="45"/>
      <c r="R13" s="48"/>
      <c r="S13" s="48"/>
      <c r="T13" s="48"/>
      <c r="U13" s="48"/>
      <c r="V13" s="48"/>
      <c r="W13" s="48"/>
      <c r="X13" s="48"/>
      <c r="Y13" s="48"/>
      <c r="Z13" s="48"/>
      <c r="AA13" s="48"/>
      <c r="AB13" s="48"/>
      <c r="AC13" s="48"/>
      <c r="AD13" s="48"/>
      <c r="AE13" s="48"/>
      <c r="AF13" s="48"/>
      <c r="AG13" s="48"/>
      <c r="AH13" s="45"/>
      <c r="AI13" s="134"/>
      <c r="AJ13" s="74"/>
    </row>
    <row r="14" spans="1:40" ht="30" customHeight="1" x14ac:dyDescent="0.25">
      <c r="A14" s="405"/>
      <c r="B14" s="33" t="s">
        <v>153</v>
      </c>
      <c r="C14" s="48"/>
      <c r="D14" s="48"/>
      <c r="E14" s="48"/>
      <c r="F14" s="48"/>
      <c r="G14" s="48"/>
      <c r="H14" s="48"/>
      <c r="I14" s="48"/>
      <c r="J14" s="48"/>
      <c r="K14" s="48"/>
      <c r="L14" s="48"/>
      <c r="M14" s="48"/>
      <c r="N14" s="45"/>
      <c r="O14" s="45" t="s">
        <v>135</v>
      </c>
      <c r="P14" s="45"/>
      <c r="Q14" s="45"/>
      <c r="R14" s="48"/>
      <c r="S14" s="48"/>
      <c r="T14" s="48"/>
      <c r="U14" s="48"/>
      <c r="V14" s="48"/>
      <c r="W14" s="48"/>
      <c r="X14" s="48"/>
      <c r="Y14" s="48"/>
      <c r="Z14" s="48"/>
      <c r="AA14" s="48"/>
      <c r="AB14" s="48"/>
      <c r="AC14" s="48"/>
      <c r="AD14" s="48"/>
      <c r="AE14" s="48"/>
      <c r="AF14" s="48"/>
      <c r="AG14" s="48"/>
      <c r="AH14" s="45"/>
      <c r="AI14" s="134"/>
      <c r="AJ14" s="74"/>
    </row>
    <row r="15" spans="1:40" ht="30" customHeight="1" x14ac:dyDescent="0.25">
      <c r="A15" s="405"/>
      <c r="B15" s="33" t="s">
        <v>162</v>
      </c>
      <c r="C15" s="48"/>
      <c r="D15" s="48"/>
      <c r="E15" s="48"/>
      <c r="F15" s="48"/>
      <c r="G15" s="48"/>
      <c r="H15" s="48"/>
      <c r="I15" s="48"/>
      <c r="J15" s="48"/>
      <c r="K15" s="48"/>
      <c r="L15" s="48"/>
      <c r="M15" s="48"/>
      <c r="N15" s="45"/>
      <c r="O15" s="45"/>
      <c r="P15" s="45"/>
      <c r="Q15" s="45" t="s">
        <v>544</v>
      </c>
      <c r="R15" s="48"/>
      <c r="S15" s="48"/>
      <c r="T15" s="48"/>
      <c r="U15" s="48"/>
      <c r="V15" s="48"/>
      <c r="W15" s="48"/>
      <c r="X15" s="48"/>
      <c r="Y15" s="48"/>
      <c r="Z15" s="48"/>
      <c r="AA15" s="48"/>
      <c r="AB15" s="48"/>
      <c r="AC15" s="48"/>
      <c r="AD15" s="48"/>
      <c r="AE15" s="48"/>
      <c r="AF15" s="48"/>
      <c r="AG15" s="48"/>
      <c r="AH15" s="45"/>
      <c r="AI15" s="134"/>
      <c r="AJ15" s="74"/>
    </row>
    <row r="16" spans="1:40" ht="30" customHeight="1" x14ac:dyDescent="0.25">
      <c r="A16" s="405"/>
      <c r="B16" s="33" t="s">
        <v>172</v>
      </c>
      <c r="C16" s="48"/>
      <c r="D16" s="48"/>
      <c r="E16" s="48"/>
      <c r="F16" s="48"/>
      <c r="G16" s="48"/>
      <c r="H16" s="48"/>
      <c r="I16" s="48"/>
      <c r="J16" s="48"/>
      <c r="K16" s="48"/>
      <c r="L16" s="48"/>
      <c r="M16" s="48"/>
      <c r="N16" s="45"/>
      <c r="O16" s="45" t="s">
        <v>135</v>
      </c>
      <c r="P16" s="45"/>
      <c r="Q16" s="45"/>
      <c r="R16" s="48"/>
      <c r="S16" s="48"/>
      <c r="T16" s="48"/>
      <c r="U16" s="48"/>
      <c r="V16" s="48"/>
      <c r="W16" s="48"/>
      <c r="X16" s="48"/>
      <c r="Y16" s="48"/>
      <c r="Z16" s="48"/>
      <c r="AA16" s="48"/>
      <c r="AB16" s="48"/>
      <c r="AC16" s="48"/>
      <c r="AD16" s="48"/>
      <c r="AE16" s="48"/>
      <c r="AF16" s="48"/>
      <c r="AG16" s="48"/>
      <c r="AH16" s="45"/>
      <c r="AI16" s="134"/>
      <c r="AJ16" s="74"/>
    </row>
    <row r="17" spans="1:36" ht="30" customHeight="1" x14ac:dyDescent="0.25">
      <c r="A17" s="405"/>
      <c r="B17" s="33" t="s">
        <v>181</v>
      </c>
      <c r="C17" s="48"/>
      <c r="D17" s="48"/>
      <c r="E17" s="48"/>
      <c r="F17" s="48"/>
      <c r="G17" s="48"/>
      <c r="H17" s="48"/>
      <c r="I17" s="48"/>
      <c r="J17" s="48"/>
      <c r="K17" s="48"/>
      <c r="L17" s="48"/>
      <c r="M17" s="48"/>
      <c r="N17" s="45"/>
      <c r="O17" s="45"/>
      <c r="P17" s="45"/>
      <c r="Q17" s="45" t="s">
        <v>135</v>
      </c>
      <c r="R17" s="48"/>
      <c r="S17" s="48"/>
      <c r="T17" s="48"/>
      <c r="U17" s="48"/>
      <c r="V17" s="48"/>
      <c r="W17" s="48"/>
      <c r="X17" s="48"/>
      <c r="Y17" s="48"/>
      <c r="Z17" s="48"/>
      <c r="AA17" s="48"/>
      <c r="AB17" s="48"/>
      <c r="AC17" s="48"/>
      <c r="AD17" s="48"/>
      <c r="AE17" s="48"/>
      <c r="AF17" s="48"/>
      <c r="AG17" s="48"/>
      <c r="AH17" s="45"/>
      <c r="AI17" s="134"/>
      <c r="AJ17" s="74"/>
    </row>
    <row r="18" spans="1:36" ht="30" customHeight="1" x14ac:dyDescent="0.25">
      <c r="A18" s="405"/>
      <c r="B18" s="33" t="s">
        <v>190</v>
      </c>
      <c r="C18" s="48"/>
      <c r="D18" s="48"/>
      <c r="E18" s="48"/>
      <c r="F18" s="48"/>
      <c r="G18" s="48"/>
      <c r="H18" s="48"/>
      <c r="I18" s="48"/>
      <c r="J18" s="48"/>
      <c r="K18" s="48"/>
      <c r="L18" s="48"/>
      <c r="M18" s="48"/>
      <c r="N18" s="45"/>
      <c r="O18" s="45" t="s">
        <v>135</v>
      </c>
      <c r="P18" s="45"/>
      <c r="Q18" s="45"/>
      <c r="R18" s="48"/>
      <c r="S18" s="48"/>
      <c r="T18" s="48"/>
      <c r="U18" s="48"/>
      <c r="V18" s="48"/>
      <c r="W18" s="48"/>
      <c r="X18" s="48"/>
      <c r="Y18" s="48"/>
      <c r="Z18" s="48"/>
      <c r="AA18" s="48"/>
      <c r="AB18" s="48"/>
      <c r="AC18" s="48"/>
      <c r="AD18" s="48"/>
      <c r="AE18" s="48"/>
      <c r="AF18" s="48"/>
      <c r="AG18" s="48"/>
      <c r="AH18" s="45"/>
      <c r="AI18" s="134"/>
      <c r="AJ18" s="74"/>
    </row>
    <row r="19" spans="1:36" ht="30" customHeight="1" x14ac:dyDescent="0.25">
      <c r="A19" s="405"/>
      <c r="B19" s="33" t="s">
        <v>196</v>
      </c>
      <c r="C19" s="48"/>
      <c r="D19" s="48"/>
      <c r="E19" s="48"/>
      <c r="F19" s="48"/>
      <c r="G19" s="48"/>
      <c r="H19" s="48"/>
      <c r="I19" s="48"/>
      <c r="J19" s="48"/>
      <c r="K19" s="48"/>
      <c r="L19" s="48"/>
      <c r="M19" s="48"/>
      <c r="N19" s="45"/>
      <c r="O19" s="45"/>
      <c r="P19" s="45" t="s">
        <v>135</v>
      </c>
      <c r="Q19" s="45"/>
      <c r="R19" s="48"/>
      <c r="S19" s="48"/>
      <c r="T19" s="48"/>
      <c r="U19" s="48"/>
      <c r="V19" s="48"/>
      <c r="W19" s="48"/>
      <c r="X19" s="48"/>
      <c r="Y19" s="48"/>
      <c r="Z19" s="48"/>
      <c r="AA19" s="48"/>
      <c r="AB19" s="48"/>
      <c r="AC19" s="48"/>
      <c r="AD19" s="48"/>
      <c r="AE19" s="48"/>
      <c r="AF19" s="48"/>
      <c r="AG19" s="48"/>
      <c r="AH19" s="45"/>
      <c r="AI19" s="134"/>
      <c r="AJ19" s="74"/>
    </row>
    <row r="20" spans="1:36" ht="30" customHeight="1" x14ac:dyDescent="0.25">
      <c r="A20" s="405"/>
      <c r="B20" s="33" t="s">
        <v>205</v>
      </c>
      <c r="C20" s="48"/>
      <c r="D20" s="48"/>
      <c r="E20" s="48"/>
      <c r="F20" s="48"/>
      <c r="G20" s="48"/>
      <c r="H20" s="48"/>
      <c r="I20" s="48"/>
      <c r="J20" s="48"/>
      <c r="K20" s="48"/>
      <c r="L20" s="48"/>
      <c r="M20" s="48"/>
      <c r="N20" s="45"/>
      <c r="O20" s="45"/>
      <c r="P20" s="45" t="s">
        <v>135</v>
      </c>
      <c r="Q20" s="45"/>
      <c r="R20" s="48"/>
      <c r="S20" s="48"/>
      <c r="T20" s="48"/>
      <c r="U20" s="48"/>
      <c r="V20" s="48"/>
      <c r="W20" s="48"/>
      <c r="X20" s="48"/>
      <c r="Y20" s="48"/>
      <c r="Z20" s="48"/>
      <c r="AA20" s="48"/>
      <c r="AB20" s="48"/>
      <c r="AC20" s="48"/>
      <c r="AD20" s="48"/>
      <c r="AE20" s="48"/>
      <c r="AF20" s="48"/>
      <c r="AG20" s="48"/>
      <c r="AH20" s="45"/>
      <c r="AI20" s="134"/>
      <c r="AJ20" s="74"/>
    </row>
    <row r="21" spans="1:36" ht="30" customHeight="1" x14ac:dyDescent="0.25">
      <c r="A21" s="405"/>
      <c r="B21" s="33" t="s">
        <v>214</v>
      </c>
      <c r="C21" s="48"/>
      <c r="D21" s="48"/>
      <c r="E21" s="48"/>
      <c r="F21" s="48"/>
      <c r="G21" s="48"/>
      <c r="H21" s="48"/>
      <c r="I21" s="48"/>
      <c r="J21" s="48"/>
      <c r="K21" s="48"/>
      <c r="L21" s="48"/>
      <c r="M21" s="48"/>
      <c r="N21" s="45"/>
      <c r="O21" s="45"/>
      <c r="P21" s="45" t="s">
        <v>135</v>
      </c>
      <c r="Q21" s="45"/>
      <c r="R21" s="48"/>
      <c r="S21" s="48"/>
      <c r="T21" s="48"/>
      <c r="U21" s="48"/>
      <c r="V21" s="48"/>
      <c r="W21" s="48"/>
      <c r="X21" s="48"/>
      <c r="Y21" s="48"/>
      <c r="Z21" s="48"/>
      <c r="AA21" s="48"/>
      <c r="AB21" s="48"/>
      <c r="AC21" s="48"/>
      <c r="AD21" s="48"/>
      <c r="AE21" s="48"/>
      <c r="AF21" s="48"/>
      <c r="AG21" s="48"/>
      <c r="AH21" s="45"/>
      <c r="AI21" s="134"/>
      <c r="AJ21" s="74"/>
    </row>
    <row r="22" spans="1:36" ht="30" customHeight="1" x14ac:dyDescent="0.25">
      <c r="A22" s="405"/>
      <c r="B22" s="33" t="s">
        <v>224</v>
      </c>
      <c r="C22" s="48"/>
      <c r="D22" s="48"/>
      <c r="E22" s="48"/>
      <c r="F22" s="48"/>
      <c r="G22" s="48"/>
      <c r="H22" s="48"/>
      <c r="I22" s="48"/>
      <c r="J22" s="48"/>
      <c r="K22" s="48"/>
      <c r="L22" s="48"/>
      <c r="M22" s="48"/>
      <c r="N22" s="45"/>
      <c r="O22" s="45" t="s">
        <v>135</v>
      </c>
      <c r="P22" s="45"/>
      <c r="Q22" s="45"/>
      <c r="R22" s="48"/>
      <c r="S22" s="48"/>
      <c r="T22" s="48"/>
      <c r="U22" s="48"/>
      <c r="V22" s="48"/>
      <c r="W22" s="48"/>
      <c r="X22" s="48"/>
      <c r="Y22" s="48"/>
      <c r="Z22" s="48"/>
      <c r="AA22" s="48"/>
      <c r="AB22" s="48"/>
      <c r="AC22" s="48"/>
      <c r="AD22" s="48"/>
      <c r="AE22" s="48"/>
      <c r="AF22" s="48"/>
      <c r="AG22" s="48"/>
      <c r="AH22" s="45"/>
      <c r="AI22" s="134"/>
      <c r="AJ22" s="74"/>
    </row>
    <row r="23" spans="1:36" ht="30" customHeight="1" x14ac:dyDescent="0.25">
      <c r="A23" s="405"/>
      <c r="B23" s="33" t="s">
        <v>234</v>
      </c>
      <c r="C23" s="48"/>
      <c r="D23" s="48"/>
      <c r="E23" s="48"/>
      <c r="F23" s="48"/>
      <c r="G23" s="48"/>
      <c r="H23" s="48"/>
      <c r="I23" s="48"/>
      <c r="J23" s="48"/>
      <c r="K23" s="48"/>
      <c r="L23" s="48"/>
      <c r="M23" s="48"/>
      <c r="N23" s="45"/>
      <c r="O23" s="45"/>
      <c r="P23" s="45"/>
      <c r="Q23" s="45" t="s">
        <v>135</v>
      </c>
      <c r="R23" s="48"/>
      <c r="S23" s="48"/>
      <c r="T23" s="48"/>
      <c r="U23" s="48"/>
      <c r="V23" s="48"/>
      <c r="W23" s="48"/>
      <c r="X23" s="48"/>
      <c r="Y23" s="48"/>
      <c r="Z23" s="48"/>
      <c r="AA23" s="48"/>
      <c r="AB23" s="48"/>
      <c r="AC23" s="48"/>
      <c r="AD23" s="48"/>
      <c r="AE23" s="48"/>
      <c r="AF23" s="48"/>
      <c r="AG23" s="48"/>
      <c r="AH23" s="45"/>
      <c r="AI23" s="134"/>
      <c r="AJ23" s="74"/>
    </row>
    <row r="24" spans="1:36" ht="30" customHeight="1" x14ac:dyDescent="0.25">
      <c r="A24" s="405"/>
      <c r="B24" s="33" t="s">
        <v>490</v>
      </c>
      <c r="C24" s="48"/>
      <c r="D24" s="48"/>
      <c r="E24" s="48"/>
      <c r="F24" s="48"/>
      <c r="G24" s="48"/>
      <c r="H24" s="48"/>
      <c r="I24" s="48"/>
      <c r="J24" s="48"/>
      <c r="K24" s="48"/>
      <c r="L24" s="48"/>
      <c r="M24" s="48"/>
      <c r="N24" s="45"/>
      <c r="O24" s="45" t="s">
        <v>135</v>
      </c>
      <c r="P24" s="45"/>
      <c r="Q24" s="45"/>
      <c r="R24" s="48"/>
      <c r="S24" s="48"/>
      <c r="T24" s="48"/>
      <c r="U24" s="48"/>
      <c r="V24" s="48"/>
      <c r="W24" s="48"/>
      <c r="X24" s="48"/>
      <c r="Y24" s="48"/>
      <c r="Z24" s="48"/>
      <c r="AA24" s="48"/>
      <c r="AB24" s="48"/>
      <c r="AC24" s="48"/>
      <c r="AD24" s="48"/>
      <c r="AE24" s="48"/>
      <c r="AF24" s="48"/>
      <c r="AG24" s="48"/>
      <c r="AH24" s="45"/>
      <c r="AI24" s="134"/>
      <c r="AJ24" s="74"/>
    </row>
    <row r="25" spans="1:36" ht="30" customHeight="1" x14ac:dyDescent="0.25">
      <c r="A25" s="406"/>
      <c r="B25" s="33" t="s">
        <v>675</v>
      </c>
      <c r="C25" s="48"/>
      <c r="D25" s="48"/>
      <c r="E25" s="48"/>
      <c r="F25" s="48"/>
      <c r="G25" s="48"/>
      <c r="H25" s="48"/>
      <c r="I25" s="48"/>
      <c r="J25" s="48"/>
      <c r="K25" s="48"/>
      <c r="L25" s="48"/>
      <c r="M25" s="48"/>
      <c r="N25" s="45"/>
      <c r="O25" s="45"/>
      <c r="P25" s="45"/>
      <c r="Q25" s="45" t="s">
        <v>135</v>
      </c>
      <c r="R25" s="48"/>
      <c r="S25" s="48"/>
      <c r="T25" s="48"/>
      <c r="U25" s="48"/>
      <c r="V25" s="48"/>
      <c r="W25" s="48"/>
      <c r="X25" s="48"/>
      <c r="Y25" s="48"/>
      <c r="Z25" s="48"/>
      <c r="AA25" s="48"/>
      <c r="AB25" s="48"/>
      <c r="AC25" s="48"/>
      <c r="AD25" s="48"/>
      <c r="AE25" s="48"/>
      <c r="AF25" s="48"/>
      <c r="AG25" s="48"/>
      <c r="AH25" s="45"/>
      <c r="AI25" s="134"/>
      <c r="AJ25" s="74"/>
    </row>
    <row r="26" spans="1:36" ht="30" customHeight="1" x14ac:dyDescent="0.25">
      <c r="A26" s="404" t="s">
        <v>676</v>
      </c>
      <c r="B26" s="33" t="s">
        <v>241</v>
      </c>
      <c r="C26" s="48"/>
      <c r="D26" s="48"/>
      <c r="E26" s="48"/>
      <c r="F26" s="48"/>
      <c r="G26" s="48"/>
      <c r="H26" s="48"/>
      <c r="I26" s="48"/>
      <c r="J26" s="48"/>
      <c r="K26" s="48"/>
      <c r="L26" s="48"/>
      <c r="M26" s="48"/>
      <c r="N26" s="45"/>
      <c r="O26" s="45" t="s">
        <v>135</v>
      </c>
      <c r="P26" s="45"/>
      <c r="Q26" s="45" t="s">
        <v>544</v>
      </c>
      <c r="R26" s="48"/>
      <c r="S26" s="48"/>
      <c r="T26" s="48"/>
      <c r="U26" s="48"/>
      <c r="V26" s="48"/>
      <c r="W26" s="48"/>
      <c r="X26" s="48"/>
      <c r="Y26" s="48"/>
      <c r="Z26" s="48"/>
      <c r="AA26" s="48"/>
      <c r="AB26" s="48"/>
      <c r="AC26" s="48"/>
      <c r="AD26" s="48"/>
      <c r="AE26" s="48"/>
      <c r="AF26" s="48"/>
      <c r="AG26" s="48"/>
      <c r="AH26" s="45"/>
      <c r="AI26" s="134"/>
      <c r="AJ26" s="74"/>
    </row>
    <row r="27" spans="1:36" ht="30" customHeight="1" x14ac:dyDescent="0.25">
      <c r="A27" s="405"/>
      <c r="B27" s="33" t="s">
        <v>249</v>
      </c>
      <c r="C27" s="48"/>
      <c r="D27" s="48"/>
      <c r="E27" s="48"/>
      <c r="F27" s="48"/>
      <c r="G27" s="48"/>
      <c r="H27" s="48"/>
      <c r="I27" s="48"/>
      <c r="J27" s="48"/>
      <c r="K27" s="48"/>
      <c r="L27" s="48"/>
      <c r="M27" s="48"/>
      <c r="N27" s="45"/>
      <c r="O27" s="45"/>
      <c r="P27" s="45"/>
      <c r="Q27" s="45" t="s">
        <v>544</v>
      </c>
      <c r="R27" s="48"/>
      <c r="S27" s="48"/>
      <c r="T27" s="48"/>
      <c r="U27" s="48"/>
      <c r="V27" s="48"/>
      <c r="W27" s="48"/>
      <c r="X27" s="48"/>
      <c r="Y27" s="48"/>
      <c r="Z27" s="48"/>
      <c r="AA27" s="48"/>
      <c r="AB27" s="48"/>
      <c r="AC27" s="48"/>
      <c r="AD27" s="48"/>
      <c r="AE27" s="48"/>
      <c r="AF27" s="48"/>
      <c r="AG27" s="48"/>
      <c r="AH27" s="45"/>
      <c r="AI27" s="134"/>
      <c r="AJ27" s="74"/>
    </row>
    <row r="28" spans="1:36" ht="30" customHeight="1" x14ac:dyDescent="0.25">
      <c r="A28" s="405"/>
      <c r="B28" s="33" t="s">
        <v>255</v>
      </c>
      <c r="C28" s="45"/>
      <c r="D28" s="45"/>
      <c r="E28" s="45"/>
      <c r="F28" s="45"/>
      <c r="G28" s="45"/>
      <c r="H28" s="45"/>
      <c r="I28" s="45"/>
      <c r="J28" s="45"/>
      <c r="K28" s="45"/>
      <c r="L28" s="45"/>
      <c r="M28" s="45"/>
      <c r="N28" s="45"/>
      <c r="O28" s="45" t="s">
        <v>135</v>
      </c>
      <c r="P28" s="45"/>
      <c r="Q28" s="45" t="s">
        <v>544</v>
      </c>
      <c r="R28" s="45"/>
      <c r="S28" s="45"/>
      <c r="T28" s="45"/>
      <c r="U28" s="45"/>
      <c r="V28" s="45"/>
      <c r="W28" s="45"/>
      <c r="X28" s="45"/>
      <c r="Y28" s="45"/>
      <c r="Z28" s="45"/>
      <c r="AA28" s="45"/>
      <c r="AB28" s="45"/>
      <c r="AC28" s="45"/>
      <c r="AD28" s="45"/>
      <c r="AE28" s="45"/>
      <c r="AF28" s="45"/>
      <c r="AG28" s="45"/>
      <c r="AH28" s="45"/>
      <c r="AI28" s="134"/>
      <c r="AJ28" s="74"/>
    </row>
    <row r="29" spans="1:36" ht="30" customHeight="1" x14ac:dyDescent="0.25">
      <c r="A29" s="405"/>
      <c r="B29" s="33" t="s">
        <v>677</v>
      </c>
      <c r="C29" s="45"/>
      <c r="D29" s="45"/>
      <c r="E29" s="45"/>
      <c r="F29" s="45"/>
      <c r="G29" s="45"/>
      <c r="H29" s="45"/>
      <c r="I29" s="45"/>
      <c r="J29" s="45"/>
      <c r="K29" s="45"/>
      <c r="L29" s="45"/>
      <c r="M29" s="45"/>
      <c r="N29" s="45"/>
      <c r="O29" s="45"/>
      <c r="P29" s="45" t="s">
        <v>135</v>
      </c>
      <c r="Q29" s="45"/>
      <c r="R29" s="45"/>
      <c r="S29" s="45"/>
      <c r="T29" s="45"/>
      <c r="U29" s="45"/>
      <c r="V29" s="45"/>
      <c r="W29" s="45"/>
      <c r="X29" s="45"/>
      <c r="Y29" s="45"/>
      <c r="Z29" s="45"/>
      <c r="AA29" s="45"/>
      <c r="AB29" s="45"/>
      <c r="AC29" s="45"/>
      <c r="AD29" s="45"/>
      <c r="AE29" s="45"/>
      <c r="AF29" s="45"/>
      <c r="AG29" s="45"/>
      <c r="AH29" s="45"/>
      <c r="AI29" s="134"/>
      <c r="AJ29" s="74"/>
    </row>
    <row r="30" spans="1:36" ht="30" customHeight="1" x14ac:dyDescent="0.25">
      <c r="A30" s="405"/>
      <c r="B30" s="33" t="s">
        <v>678</v>
      </c>
      <c r="C30" s="45"/>
      <c r="D30" s="45"/>
      <c r="E30" s="45"/>
      <c r="F30" s="45"/>
      <c r="G30" s="45"/>
      <c r="H30" s="45"/>
      <c r="I30" s="45"/>
      <c r="J30" s="45"/>
      <c r="K30" s="45"/>
      <c r="L30" s="45"/>
      <c r="M30" s="45"/>
      <c r="N30" s="45"/>
      <c r="O30" s="45"/>
      <c r="P30" s="45" t="s">
        <v>135</v>
      </c>
      <c r="Q30" s="45"/>
      <c r="R30" s="45"/>
      <c r="S30" s="45"/>
      <c r="T30" s="45"/>
      <c r="U30" s="45"/>
      <c r="V30" s="45"/>
      <c r="W30" s="45"/>
      <c r="X30" s="45"/>
      <c r="Y30" s="45"/>
      <c r="Z30" s="45"/>
      <c r="AA30" s="45"/>
      <c r="AB30" s="45"/>
      <c r="AC30" s="45"/>
      <c r="AD30" s="45"/>
      <c r="AE30" s="45"/>
      <c r="AF30" s="45"/>
      <c r="AG30" s="45"/>
      <c r="AH30" s="45"/>
      <c r="AI30" s="134"/>
      <c r="AJ30" s="74"/>
    </row>
    <row r="31" spans="1:36" ht="30" customHeight="1" x14ac:dyDescent="0.25">
      <c r="A31" s="405"/>
      <c r="B31" s="33" t="s">
        <v>679</v>
      </c>
      <c r="C31" s="45"/>
      <c r="D31" s="45"/>
      <c r="E31" s="45"/>
      <c r="F31" s="45"/>
      <c r="G31" s="45"/>
      <c r="H31" s="45"/>
      <c r="I31" s="45"/>
      <c r="J31" s="45"/>
      <c r="K31" s="45"/>
      <c r="L31" s="45"/>
      <c r="M31" s="45"/>
      <c r="N31" s="45"/>
      <c r="O31" s="45" t="s">
        <v>135</v>
      </c>
      <c r="P31" s="45"/>
      <c r="Q31" s="45"/>
      <c r="R31" s="45"/>
      <c r="S31" s="45"/>
      <c r="T31" s="45"/>
      <c r="U31" s="45"/>
      <c r="V31" s="45"/>
      <c r="W31" s="45"/>
      <c r="X31" s="45"/>
      <c r="Y31" s="45"/>
      <c r="Z31" s="45"/>
      <c r="AA31" s="45"/>
      <c r="AB31" s="45"/>
      <c r="AC31" s="45"/>
      <c r="AD31" s="45"/>
      <c r="AE31" s="45"/>
      <c r="AF31" s="45"/>
      <c r="AG31" s="45"/>
      <c r="AH31" s="45"/>
      <c r="AI31" s="134"/>
      <c r="AJ31" s="74"/>
    </row>
    <row r="32" spans="1:36" ht="30" customHeight="1" x14ac:dyDescent="0.25">
      <c r="A32" s="405"/>
      <c r="B32" s="33" t="s">
        <v>680</v>
      </c>
      <c r="C32" s="45"/>
      <c r="D32" s="45"/>
      <c r="E32" s="45"/>
      <c r="F32" s="45"/>
      <c r="G32" s="45"/>
      <c r="H32" s="45"/>
      <c r="I32" s="45"/>
      <c r="J32" s="45"/>
      <c r="K32" s="45"/>
      <c r="L32" s="45"/>
      <c r="M32" s="45"/>
      <c r="N32" s="45"/>
      <c r="O32" s="45" t="s">
        <v>135</v>
      </c>
      <c r="P32" s="45"/>
      <c r="Q32" s="45"/>
      <c r="R32" s="45"/>
      <c r="S32" s="45"/>
      <c r="T32" s="45"/>
      <c r="U32" s="45"/>
      <c r="V32" s="45"/>
      <c r="W32" s="45"/>
      <c r="X32" s="45"/>
      <c r="Y32" s="45"/>
      <c r="Z32" s="45"/>
      <c r="AA32" s="45"/>
      <c r="AB32" s="45"/>
      <c r="AC32" s="45"/>
      <c r="AD32" s="45"/>
      <c r="AE32" s="45"/>
      <c r="AF32" s="45"/>
      <c r="AG32" s="45"/>
      <c r="AH32" s="45"/>
      <c r="AI32" s="134"/>
      <c r="AJ32" s="74"/>
    </row>
    <row r="33" spans="1:36" ht="30" customHeight="1" x14ac:dyDescent="0.25">
      <c r="A33" s="405"/>
      <c r="B33" s="33" t="s">
        <v>681</v>
      </c>
      <c r="C33" s="45"/>
      <c r="D33" s="45"/>
      <c r="E33" s="45"/>
      <c r="F33" s="45"/>
      <c r="G33" s="45"/>
      <c r="H33" s="45"/>
      <c r="I33" s="45"/>
      <c r="J33" s="45"/>
      <c r="K33" s="45"/>
      <c r="L33" s="45"/>
      <c r="M33" s="45"/>
      <c r="N33" s="45"/>
      <c r="O33" s="45" t="s">
        <v>135</v>
      </c>
      <c r="P33" s="45"/>
      <c r="Q33" s="45"/>
      <c r="R33" s="45"/>
      <c r="S33" s="45"/>
      <c r="T33" s="45"/>
      <c r="U33" s="45"/>
      <c r="V33" s="45"/>
      <c r="W33" s="45"/>
      <c r="X33" s="45"/>
      <c r="Y33" s="45"/>
      <c r="Z33" s="45"/>
      <c r="AA33" s="45"/>
      <c r="AB33" s="45"/>
      <c r="AC33" s="45"/>
      <c r="AD33" s="45"/>
      <c r="AE33" s="45"/>
      <c r="AF33" s="45"/>
      <c r="AG33" s="45"/>
      <c r="AH33" s="45"/>
      <c r="AI33" s="134"/>
      <c r="AJ33" s="74"/>
    </row>
    <row r="34" spans="1:36" ht="30" customHeight="1" x14ac:dyDescent="0.25">
      <c r="A34" s="405"/>
      <c r="B34" s="33" t="s">
        <v>682</v>
      </c>
      <c r="C34" s="45"/>
      <c r="D34" s="45"/>
      <c r="E34" s="45"/>
      <c r="F34" s="45"/>
      <c r="G34" s="45"/>
      <c r="H34" s="45"/>
      <c r="I34" s="45"/>
      <c r="J34" s="45"/>
      <c r="K34" s="45"/>
      <c r="L34" s="45"/>
      <c r="M34" s="45"/>
      <c r="N34" s="45"/>
      <c r="O34" s="45"/>
      <c r="P34" s="45"/>
      <c r="Q34" s="45" t="s">
        <v>135</v>
      </c>
      <c r="R34" s="45"/>
      <c r="S34" s="45"/>
      <c r="T34" s="45"/>
      <c r="U34" s="45"/>
      <c r="V34" s="45"/>
      <c r="W34" s="45"/>
      <c r="X34" s="45"/>
      <c r="Y34" s="45"/>
      <c r="Z34" s="45"/>
      <c r="AA34" s="45"/>
      <c r="AB34" s="45"/>
      <c r="AC34" s="45"/>
      <c r="AD34" s="45"/>
      <c r="AE34" s="45"/>
      <c r="AF34" s="45"/>
      <c r="AG34" s="45"/>
      <c r="AH34" s="45"/>
      <c r="AI34" s="134"/>
      <c r="AJ34" s="74"/>
    </row>
    <row r="35" spans="1:36" ht="30" customHeight="1" x14ac:dyDescent="0.25">
      <c r="A35" s="405"/>
      <c r="B35" s="33" t="s">
        <v>683</v>
      </c>
      <c r="C35" s="45"/>
      <c r="D35" s="45"/>
      <c r="E35" s="45"/>
      <c r="F35" s="45"/>
      <c r="G35" s="45"/>
      <c r="H35" s="45"/>
      <c r="I35" s="45"/>
      <c r="J35" s="45"/>
      <c r="K35" s="45"/>
      <c r="L35" s="45"/>
      <c r="M35" s="45"/>
      <c r="N35" s="45"/>
      <c r="O35" s="45" t="s">
        <v>135</v>
      </c>
      <c r="P35" s="45"/>
      <c r="Q35" s="45"/>
      <c r="R35" s="45"/>
      <c r="S35" s="45"/>
      <c r="T35" s="45"/>
      <c r="U35" s="45"/>
      <c r="V35" s="45"/>
      <c r="W35" s="45"/>
      <c r="X35" s="45"/>
      <c r="Y35" s="45"/>
      <c r="Z35" s="45"/>
      <c r="AA35" s="45"/>
      <c r="AB35" s="45"/>
      <c r="AC35" s="45"/>
      <c r="AD35" s="45"/>
      <c r="AE35" s="45"/>
      <c r="AF35" s="45"/>
      <c r="AG35" s="45"/>
      <c r="AH35" s="45"/>
      <c r="AI35" s="134"/>
      <c r="AJ35" s="74"/>
    </row>
    <row r="36" spans="1:36" ht="30" customHeight="1" x14ac:dyDescent="0.25">
      <c r="A36" s="405"/>
      <c r="B36" s="33" t="s">
        <v>684</v>
      </c>
      <c r="C36" s="45"/>
      <c r="D36" s="45"/>
      <c r="E36" s="45"/>
      <c r="F36" s="45"/>
      <c r="G36" s="45"/>
      <c r="H36" s="45"/>
      <c r="I36" s="45"/>
      <c r="J36" s="45"/>
      <c r="K36" s="45"/>
      <c r="L36" s="45"/>
      <c r="M36" s="45"/>
      <c r="N36" s="45"/>
      <c r="O36" s="45"/>
      <c r="P36" s="45"/>
      <c r="Q36" s="45" t="s">
        <v>135</v>
      </c>
      <c r="R36" s="45"/>
      <c r="S36" s="45"/>
      <c r="T36" s="45"/>
      <c r="U36" s="45"/>
      <c r="V36" s="45"/>
      <c r="W36" s="45"/>
      <c r="X36" s="45"/>
      <c r="Y36" s="45"/>
      <c r="Z36" s="45"/>
      <c r="AA36" s="45"/>
      <c r="AB36" s="45"/>
      <c r="AC36" s="45"/>
      <c r="AD36" s="45"/>
      <c r="AE36" s="45"/>
      <c r="AF36" s="45"/>
      <c r="AG36" s="45"/>
      <c r="AH36" s="45"/>
      <c r="AI36" s="134"/>
      <c r="AJ36" s="74"/>
    </row>
    <row r="37" spans="1:36" ht="30" customHeight="1" x14ac:dyDescent="0.25">
      <c r="A37" s="405"/>
      <c r="B37" s="33" t="s">
        <v>685</v>
      </c>
      <c r="C37" s="45"/>
      <c r="D37" s="45"/>
      <c r="E37" s="45"/>
      <c r="F37" s="45"/>
      <c r="G37" s="45"/>
      <c r="H37" s="45"/>
      <c r="I37" s="45"/>
      <c r="J37" s="45"/>
      <c r="K37" s="45"/>
      <c r="L37" s="45"/>
      <c r="M37" s="45"/>
      <c r="N37" s="45"/>
      <c r="O37" s="45" t="s">
        <v>135</v>
      </c>
      <c r="P37" s="45"/>
      <c r="Q37" s="45"/>
      <c r="R37" s="45"/>
      <c r="S37" s="45"/>
      <c r="T37" s="45"/>
      <c r="U37" s="45"/>
      <c r="V37" s="45"/>
      <c r="W37" s="45"/>
      <c r="X37" s="45"/>
      <c r="Y37" s="45"/>
      <c r="Z37" s="45"/>
      <c r="AA37" s="45"/>
      <c r="AB37" s="45"/>
      <c r="AC37" s="45"/>
      <c r="AD37" s="45"/>
      <c r="AE37" s="45"/>
      <c r="AF37" s="45"/>
      <c r="AG37" s="45"/>
      <c r="AH37" s="45"/>
      <c r="AI37" s="134"/>
      <c r="AJ37" s="74"/>
    </row>
    <row r="38" spans="1:36" ht="30" customHeight="1" x14ac:dyDescent="0.25">
      <c r="A38" s="405"/>
      <c r="B38" s="33" t="s">
        <v>686</v>
      </c>
      <c r="C38" s="45"/>
      <c r="D38" s="45"/>
      <c r="E38" s="45"/>
      <c r="F38" s="45"/>
      <c r="G38" s="45"/>
      <c r="H38" s="45"/>
      <c r="I38" s="45"/>
      <c r="J38" s="45"/>
      <c r="K38" s="45"/>
      <c r="L38" s="45"/>
      <c r="M38" s="45"/>
      <c r="N38" s="45"/>
      <c r="O38" s="45"/>
      <c r="P38" s="45" t="s">
        <v>135</v>
      </c>
      <c r="Q38" s="45"/>
      <c r="R38" s="45"/>
      <c r="S38" s="45"/>
      <c r="T38" s="45"/>
      <c r="U38" s="45"/>
      <c r="V38" s="45"/>
      <c r="W38" s="45"/>
      <c r="X38" s="45"/>
      <c r="Y38" s="45"/>
      <c r="Z38" s="45"/>
      <c r="AA38" s="45"/>
      <c r="AB38" s="45"/>
      <c r="AC38" s="45"/>
      <c r="AD38" s="45"/>
      <c r="AE38" s="45"/>
      <c r="AF38" s="45"/>
      <c r="AG38" s="45"/>
      <c r="AH38" s="45"/>
      <c r="AI38" s="134"/>
      <c r="AJ38" s="74"/>
    </row>
    <row r="39" spans="1:36" ht="30" customHeight="1" x14ac:dyDescent="0.25">
      <c r="A39" s="405"/>
      <c r="B39" s="33" t="s">
        <v>687</v>
      </c>
      <c r="C39" s="45"/>
      <c r="D39" s="45"/>
      <c r="E39" s="45"/>
      <c r="F39" s="45"/>
      <c r="G39" s="45"/>
      <c r="H39" s="45"/>
      <c r="I39" s="45"/>
      <c r="J39" s="45"/>
      <c r="K39" s="45"/>
      <c r="L39" s="45"/>
      <c r="M39" s="45"/>
      <c r="N39" s="45"/>
      <c r="O39" s="45" t="s">
        <v>135</v>
      </c>
      <c r="P39" s="45"/>
      <c r="Q39" s="45"/>
      <c r="R39" s="45"/>
      <c r="S39" s="45"/>
      <c r="T39" s="45"/>
      <c r="U39" s="45"/>
      <c r="V39" s="45"/>
      <c r="W39" s="45"/>
      <c r="X39" s="45"/>
      <c r="Y39" s="45"/>
      <c r="Z39" s="45"/>
      <c r="AA39" s="45"/>
      <c r="AB39" s="45"/>
      <c r="AC39" s="45"/>
      <c r="AD39" s="45"/>
      <c r="AE39" s="45"/>
      <c r="AF39" s="45"/>
      <c r="AG39" s="45"/>
      <c r="AH39" s="45"/>
      <c r="AI39" s="134"/>
      <c r="AJ39" s="74"/>
    </row>
    <row r="40" spans="1:36" ht="30" customHeight="1" x14ac:dyDescent="0.25">
      <c r="A40" s="406"/>
      <c r="B40" s="33" t="s">
        <v>688</v>
      </c>
      <c r="C40" s="45"/>
      <c r="D40" s="45"/>
      <c r="E40" s="45"/>
      <c r="F40" s="45"/>
      <c r="G40" s="45"/>
      <c r="H40" s="45"/>
      <c r="I40" s="45"/>
      <c r="J40" s="45"/>
      <c r="K40" s="45"/>
      <c r="L40" s="45"/>
      <c r="M40" s="45"/>
      <c r="N40" s="45"/>
      <c r="O40" s="45"/>
      <c r="P40" s="45" t="s">
        <v>135</v>
      </c>
      <c r="Q40" s="45"/>
      <c r="R40" s="45"/>
      <c r="S40" s="45"/>
      <c r="T40" s="45"/>
      <c r="U40" s="45"/>
      <c r="V40" s="45"/>
      <c r="W40" s="45"/>
      <c r="X40" s="45"/>
      <c r="Y40" s="45"/>
      <c r="Z40" s="45"/>
      <c r="AA40" s="45"/>
      <c r="AB40" s="45"/>
      <c r="AC40" s="45"/>
      <c r="AD40" s="45"/>
      <c r="AE40" s="45"/>
      <c r="AF40" s="45"/>
      <c r="AG40" s="45"/>
      <c r="AH40" s="45"/>
      <c r="AI40" s="134"/>
      <c r="AJ40" s="74"/>
    </row>
    <row r="41" spans="1:36" ht="30" customHeight="1" x14ac:dyDescent="0.25">
      <c r="A41" s="404" t="s">
        <v>689</v>
      </c>
      <c r="B41" s="33" t="s">
        <v>265</v>
      </c>
      <c r="C41" s="48" t="s">
        <v>690</v>
      </c>
      <c r="D41" s="48"/>
      <c r="E41" s="48"/>
      <c r="F41" s="48"/>
      <c r="G41" s="48"/>
      <c r="H41" s="48"/>
      <c r="I41" s="48"/>
      <c r="J41" s="48"/>
      <c r="K41" s="48"/>
      <c r="L41" s="48"/>
      <c r="M41" s="48"/>
      <c r="N41" s="45"/>
      <c r="O41" s="45"/>
      <c r="P41" s="45" t="s">
        <v>135</v>
      </c>
      <c r="Q41" s="45"/>
      <c r="R41" s="48"/>
      <c r="S41" s="48"/>
      <c r="T41" s="48"/>
      <c r="U41" s="48"/>
      <c r="V41" s="48"/>
      <c r="W41" s="48"/>
      <c r="X41" s="48"/>
      <c r="Y41" s="48"/>
      <c r="Z41" s="48"/>
      <c r="AA41" s="48"/>
      <c r="AB41" s="48"/>
      <c r="AC41" s="48"/>
      <c r="AD41" s="48"/>
      <c r="AE41" s="48"/>
      <c r="AF41" s="48"/>
      <c r="AG41" s="48"/>
      <c r="AH41" s="45"/>
      <c r="AI41" s="134"/>
      <c r="AJ41" s="74"/>
    </row>
    <row r="42" spans="1:36" ht="30" customHeight="1" x14ac:dyDescent="0.25">
      <c r="A42" s="405"/>
      <c r="B42" s="33" t="s">
        <v>275</v>
      </c>
      <c r="C42" s="48" t="s">
        <v>690</v>
      </c>
      <c r="D42" s="48"/>
      <c r="E42" s="48"/>
      <c r="F42" s="48"/>
      <c r="G42" s="48"/>
      <c r="H42" s="48"/>
      <c r="I42" s="48"/>
      <c r="J42" s="48"/>
      <c r="K42" s="48"/>
      <c r="L42" s="48"/>
      <c r="M42" s="48"/>
      <c r="N42" s="45"/>
      <c r="O42" s="45" t="s">
        <v>135</v>
      </c>
      <c r="P42" s="45"/>
      <c r="Q42" s="45"/>
      <c r="R42" s="48"/>
      <c r="S42" s="48"/>
      <c r="T42" s="48"/>
      <c r="U42" s="48"/>
      <c r="V42" s="48"/>
      <c r="W42" s="48"/>
      <c r="X42" s="48"/>
      <c r="Y42" s="48"/>
      <c r="Z42" s="48"/>
      <c r="AA42" s="48"/>
      <c r="AB42" s="48"/>
      <c r="AC42" s="48"/>
      <c r="AD42" s="48"/>
      <c r="AE42" s="48"/>
      <c r="AF42" s="48"/>
      <c r="AG42" s="48"/>
      <c r="AH42" s="45"/>
      <c r="AI42" s="134"/>
      <c r="AJ42" s="74"/>
    </row>
    <row r="43" spans="1:36" ht="30" customHeight="1" x14ac:dyDescent="0.25">
      <c r="A43" s="405"/>
      <c r="B43" s="33" t="s">
        <v>283</v>
      </c>
      <c r="C43" s="48" t="s">
        <v>690</v>
      </c>
      <c r="D43" s="48"/>
      <c r="E43" s="48"/>
      <c r="F43" s="48"/>
      <c r="G43" s="48"/>
      <c r="H43" s="48"/>
      <c r="I43" s="48"/>
      <c r="J43" s="48"/>
      <c r="K43" s="48"/>
      <c r="L43" s="48"/>
      <c r="M43" s="48"/>
      <c r="N43" s="45"/>
      <c r="O43" s="45" t="s">
        <v>135</v>
      </c>
      <c r="P43" s="45"/>
      <c r="Q43" s="45"/>
      <c r="R43" s="48"/>
      <c r="S43" s="48"/>
      <c r="T43" s="48"/>
      <c r="U43" s="48"/>
      <c r="V43" s="48"/>
      <c r="W43" s="48"/>
      <c r="X43" s="48"/>
      <c r="Y43" s="48"/>
      <c r="Z43" s="48"/>
      <c r="AA43" s="48"/>
      <c r="AB43" s="48"/>
      <c r="AC43" s="48"/>
      <c r="AD43" s="48"/>
      <c r="AE43" s="48"/>
      <c r="AF43" s="48"/>
      <c r="AG43" s="48"/>
      <c r="AH43" s="45"/>
      <c r="AI43" s="134"/>
      <c r="AJ43" s="74"/>
    </row>
    <row r="44" spans="1:36" ht="30" customHeight="1" x14ac:dyDescent="0.25">
      <c r="A44" s="405"/>
      <c r="B44" s="33" t="s">
        <v>291</v>
      </c>
      <c r="C44" s="48"/>
      <c r="D44" s="45"/>
      <c r="E44" s="45"/>
      <c r="F44" s="45"/>
      <c r="G44" s="45"/>
      <c r="H44" s="45"/>
      <c r="I44" s="45"/>
      <c r="J44" s="45"/>
      <c r="K44" s="45"/>
      <c r="L44" s="45"/>
      <c r="M44" s="45"/>
      <c r="N44" s="45"/>
      <c r="O44" s="45"/>
      <c r="P44" s="45"/>
      <c r="Q44" s="45" t="s">
        <v>135</v>
      </c>
      <c r="R44" s="45"/>
      <c r="S44" s="45"/>
      <c r="T44" s="45"/>
      <c r="U44" s="45"/>
      <c r="V44" s="45"/>
      <c r="W44" s="45"/>
      <c r="X44" s="45"/>
      <c r="Y44" s="45"/>
      <c r="Z44" s="45"/>
      <c r="AA44" s="45"/>
      <c r="AB44" s="45"/>
      <c r="AC44" s="45"/>
      <c r="AD44" s="45"/>
      <c r="AE44" s="45"/>
      <c r="AF44" s="45"/>
      <c r="AG44" s="45"/>
      <c r="AH44" s="45"/>
      <c r="AI44" s="134"/>
      <c r="AJ44" s="74"/>
    </row>
    <row r="45" spans="1:36" ht="30" customHeight="1" x14ac:dyDescent="0.25">
      <c r="A45" s="405"/>
      <c r="B45" s="33" t="s">
        <v>303</v>
      </c>
      <c r="C45" s="48"/>
      <c r="D45" s="45"/>
      <c r="E45" s="45"/>
      <c r="F45" s="45"/>
      <c r="G45" s="45"/>
      <c r="H45" s="45"/>
      <c r="I45" s="45"/>
      <c r="J45" s="45"/>
      <c r="K45" s="45"/>
      <c r="L45" s="45"/>
      <c r="M45" s="45"/>
      <c r="N45" s="45"/>
      <c r="O45" s="45" t="s">
        <v>135</v>
      </c>
      <c r="P45" s="45"/>
      <c r="Q45" s="45"/>
      <c r="R45" s="45"/>
      <c r="S45" s="45"/>
      <c r="T45" s="45"/>
      <c r="U45" s="45"/>
      <c r="V45" s="45"/>
      <c r="W45" s="45"/>
      <c r="X45" s="45"/>
      <c r="Y45" s="45"/>
      <c r="Z45" s="45"/>
      <c r="AA45" s="45"/>
      <c r="AB45" s="45"/>
      <c r="AC45" s="45"/>
      <c r="AD45" s="45"/>
      <c r="AE45" s="45"/>
      <c r="AF45" s="45"/>
      <c r="AG45" s="45"/>
      <c r="AH45" s="45"/>
      <c r="AI45" s="134"/>
      <c r="AJ45" s="74"/>
    </row>
    <row r="46" spans="1:36" ht="30" customHeight="1" x14ac:dyDescent="0.25">
      <c r="A46" s="405"/>
      <c r="B46" s="33" t="s">
        <v>309</v>
      </c>
      <c r="C46" s="48"/>
      <c r="D46" s="45"/>
      <c r="E46" s="45"/>
      <c r="F46" s="45"/>
      <c r="G46" s="45"/>
      <c r="H46" s="45"/>
      <c r="I46" s="45"/>
      <c r="J46" s="45"/>
      <c r="K46" s="45"/>
      <c r="L46" s="45"/>
      <c r="M46" s="45"/>
      <c r="N46" s="45"/>
      <c r="O46" s="45" t="s">
        <v>135</v>
      </c>
      <c r="P46" s="45"/>
      <c r="Q46" s="45"/>
      <c r="R46" s="45"/>
      <c r="S46" s="45"/>
      <c r="T46" s="45"/>
      <c r="U46" s="45"/>
      <c r="V46" s="45"/>
      <c r="W46" s="45"/>
      <c r="X46" s="45"/>
      <c r="Y46" s="45"/>
      <c r="Z46" s="45"/>
      <c r="AA46" s="45"/>
      <c r="AB46" s="45"/>
      <c r="AC46" s="45"/>
      <c r="AD46" s="45"/>
      <c r="AE46" s="45"/>
      <c r="AF46" s="45"/>
      <c r="AG46" s="45"/>
      <c r="AH46" s="45"/>
      <c r="AI46" s="134"/>
      <c r="AJ46" s="74"/>
    </row>
    <row r="47" spans="1:36" ht="30" customHeight="1" x14ac:dyDescent="0.25">
      <c r="A47" s="405"/>
      <c r="B47" s="33" t="s">
        <v>691</v>
      </c>
      <c r="C47" s="48"/>
      <c r="D47" s="45"/>
      <c r="E47" s="45"/>
      <c r="F47" s="45"/>
      <c r="G47" s="45"/>
      <c r="H47" s="45"/>
      <c r="I47" s="45"/>
      <c r="J47" s="45"/>
      <c r="K47" s="45"/>
      <c r="L47" s="45"/>
      <c r="M47" s="45"/>
      <c r="N47" s="45"/>
      <c r="O47" s="45" t="s">
        <v>135</v>
      </c>
      <c r="P47" s="45"/>
      <c r="Q47" s="45"/>
      <c r="R47" s="45"/>
      <c r="S47" s="45"/>
      <c r="T47" s="45"/>
      <c r="U47" s="45"/>
      <c r="V47" s="45"/>
      <c r="W47" s="45"/>
      <c r="X47" s="45"/>
      <c r="Y47" s="45"/>
      <c r="Z47" s="45"/>
      <c r="AA47" s="45"/>
      <c r="AB47" s="45"/>
      <c r="AC47" s="45"/>
      <c r="AD47" s="45"/>
      <c r="AE47" s="45"/>
      <c r="AF47" s="45"/>
      <c r="AG47" s="45"/>
      <c r="AH47" s="45"/>
      <c r="AI47" s="134"/>
      <c r="AJ47" s="74"/>
    </row>
    <row r="48" spans="1:36" ht="30" customHeight="1" x14ac:dyDescent="0.25">
      <c r="A48" s="405"/>
      <c r="B48" s="33" t="s">
        <v>692</v>
      </c>
      <c r="C48" s="48"/>
      <c r="D48" s="45"/>
      <c r="E48" s="45"/>
      <c r="F48" s="45"/>
      <c r="G48" s="45"/>
      <c r="H48" s="45"/>
      <c r="I48" s="45"/>
      <c r="J48" s="45"/>
      <c r="K48" s="45"/>
      <c r="L48" s="45"/>
      <c r="M48" s="45"/>
      <c r="N48" s="45"/>
      <c r="O48" s="45"/>
      <c r="P48" s="45"/>
      <c r="Q48" s="45" t="s">
        <v>135</v>
      </c>
      <c r="R48" s="45"/>
      <c r="S48" s="45"/>
      <c r="T48" s="45"/>
      <c r="U48" s="45"/>
      <c r="V48" s="45"/>
      <c r="W48" s="45"/>
      <c r="X48" s="45"/>
      <c r="Y48" s="45"/>
      <c r="Z48" s="45"/>
      <c r="AA48" s="45"/>
      <c r="AB48" s="45"/>
      <c r="AC48" s="45"/>
      <c r="AD48" s="45"/>
      <c r="AE48" s="45"/>
      <c r="AF48" s="45"/>
      <c r="AG48" s="45"/>
      <c r="AH48" s="45"/>
      <c r="AI48" s="134"/>
      <c r="AJ48" s="74"/>
    </row>
    <row r="49" spans="1:36" ht="30" customHeight="1" x14ac:dyDescent="0.25">
      <c r="A49" s="405"/>
      <c r="B49" s="33" t="s">
        <v>693</v>
      </c>
      <c r="C49" s="48" t="s">
        <v>690</v>
      </c>
      <c r="D49" s="45"/>
      <c r="E49" s="45"/>
      <c r="F49" s="45"/>
      <c r="G49" s="45"/>
      <c r="H49" s="45"/>
      <c r="I49" s="45"/>
      <c r="J49" s="45"/>
      <c r="K49" s="45"/>
      <c r="L49" s="45"/>
      <c r="M49" s="45"/>
      <c r="N49" s="45"/>
      <c r="O49" s="45" t="s">
        <v>544</v>
      </c>
      <c r="P49" s="45"/>
      <c r="Q49" s="45"/>
      <c r="R49" s="45"/>
      <c r="S49" s="45"/>
      <c r="T49" s="45"/>
      <c r="U49" s="45"/>
      <c r="V49" s="45"/>
      <c r="W49" s="45"/>
      <c r="X49" s="45"/>
      <c r="Y49" s="45"/>
      <c r="Z49" s="45"/>
      <c r="AA49" s="45"/>
      <c r="AB49" s="45"/>
      <c r="AC49" s="45"/>
      <c r="AD49" s="45"/>
      <c r="AE49" s="45"/>
      <c r="AF49" s="45"/>
      <c r="AG49" s="45"/>
      <c r="AH49" s="45"/>
      <c r="AI49" s="134"/>
      <c r="AJ49" s="74"/>
    </row>
    <row r="50" spans="1:36" ht="30" customHeight="1" x14ac:dyDescent="0.25">
      <c r="A50" s="405"/>
      <c r="B50" s="33" t="s">
        <v>694</v>
      </c>
      <c r="C50" s="48"/>
      <c r="D50" s="45"/>
      <c r="E50" s="45"/>
      <c r="F50" s="45"/>
      <c r="G50" s="45"/>
      <c r="H50" s="45"/>
      <c r="I50" s="45"/>
      <c r="J50" s="45"/>
      <c r="K50" s="45"/>
      <c r="L50" s="45"/>
      <c r="M50" s="45"/>
      <c r="N50" s="45"/>
      <c r="O50" s="45"/>
      <c r="P50" s="45"/>
      <c r="Q50" s="45" t="s">
        <v>135</v>
      </c>
      <c r="R50" s="45"/>
      <c r="S50" s="45"/>
      <c r="T50" s="45"/>
      <c r="U50" s="45"/>
      <c r="V50" s="45"/>
      <c r="W50" s="45"/>
      <c r="X50" s="45"/>
      <c r="Y50" s="45"/>
      <c r="Z50" s="45"/>
      <c r="AA50" s="45"/>
      <c r="AB50" s="45"/>
      <c r="AC50" s="45"/>
      <c r="AD50" s="45"/>
      <c r="AE50" s="45"/>
      <c r="AF50" s="45"/>
      <c r="AG50" s="45"/>
      <c r="AH50" s="45"/>
      <c r="AI50" s="134"/>
      <c r="AJ50" s="74"/>
    </row>
    <row r="51" spans="1:36" ht="30" customHeight="1" x14ac:dyDescent="0.25">
      <c r="A51" s="405"/>
      <c r="B51" s="33" t="s">
        <v>695</v>
      </c>
      <c r="C51" s="48"/>
      <c r="D51" s="45"/>
      <c r="E51" s="45"/>
      <c r="F51" s="45"/>
      <c r="G51" s="45"/>
      <c r="H51" s="45"/>
      <c r="I51" s="45"/>
      <c r="J51" s="45"/>
      <c r="K51" s="45"/>
      <c r="L51" s="45"/>
      <c r="M51" s="45"/>
      <c r="N51" s="45"/>
      <c r="O51" s="45"/>
      <c r="P51" s="45" t="s">
        <v>135</v>
      </c>
      <c r="Q51" s="45"/>
      <c r="R51" s="45"/>
      <c r="S51" s="45"/>
      <c r="T51" s="45"/>
      <c r="U51" s="45"/>
      <c r="V51" s="45"/>
      <c r="W51" s="45"/>
      <c r="X51" s="45"/>
      <c r="Y51" s="45"/>
      <c r="Z51" s="45"/>
      <c r="AA51" s="45"/>
      <c r="AB51" s="45"/>
      <c r="AC51" s="45"/>
      <c r="AD51" s="45"/>
      <c r="AE51" s="45"/>
      <c r="AF51" s="45"/>
      <c r="AG51" s="45"/>
      <c r="AH51" s="45"/>
      <c r="AI51" s="134"/>
      <c r="AJ51" s="74"/>
    </row>
    <row r="52" spans="1:36" ht="30" customHeight="1" x14ac:dyDescent="0.25">
      <c r="A52" s="405"/>
      <c r="B52" s="33" t="s">
        <v>696</v>
      </c>
      <c r="C52" s="48"/>
      <c r="D52" s="45"/>
      <c r="E52" s="45"/>
      <c r="F52" s="45"/>
      <c r="G52" s="45"/>
      <c r="H52" s="45"/>
      <c r="I52" s="45"/>
      <c r="J52" s="45"/>
      <c r="K52" s="45"/>
      <c r="L52" s="45"/>
      <c r="M52" s="45"/>
      <c r="N52" s="45"/>
      <c r="O52" s="45" t="s">
        <v>135</v>
      </c>
      <c r="P52" s="45"/>
      <c r="Q52" s="45"/>
      <c r="R52" s="45"/>
      <c r="S52" s="45"/>
      <c r="T52" s="45"/>
      <c r="U52" s="45"/>
      <c r="V52" s="45"/>
      <c r="W52" s="45"/>
      <c r="X52" s="45"/>
      <c r="Y52" s="45"/>
      <c r="Z52" s="45"/>
      <c r="AA52" s="45"/>
      <c r="AB52" s="45"/>
      <c r="AC52" s="45"/>
      <c r="AD52" s="45"/>
      <c r="AE52" s="45"/>
      <c r="AF52" s="45"/>
      <c r="AG52" s="45"/>
      <c r="AH52" s="45"/>
      <c r="AI52" s="134"/>
      <c r="AJ52" s="74"/>
    </row>
    <row r="53" spans="1:36" ht="30" customHeight="1" x14ac:dyDescent="0.25">
      <c r="A53" s="405"/>
      <c r="B53" s="33" t="s">
        <v>697</v>
      </c>
      <c r="C53" s="48"/>
      <c r="D53" s="45"/>
      <c r="E53" s="45"/>
      <c r="F53" s="45"/>
      <c r="G53" s="45"/>
      <c r="H53" s="45"/>
      <c r="I53" s="45"/>
      <c r="J53" s="45"/>
      <c r="K53" s="45"/>
      <c r="L53" s="45"/>
      <c r="M53" s="45"/>
      <c r="N53" s="45"/>
      <c r="O53" s="45" t="s">
        <v>135</v>
      </c>
      <c r="P53" s="45"/>
      <c r="Q53" s="45"/>
      <c r="R53" s="45"/>
      <c r="S53" s="45"/>
      <c r="T53" s="45"/>
      <c r="U53" s="45"/>
      <c r="V53" s="45"/>
      <c r="W53" s="45"/>
      <c r="X53" s="45"/>
      <c r="Y53" s="45"/>
      <c r="Z53" s="45"/>
      <c r="AA53" s="45"/>
      <c r="AB53" s="45"/>
      <c r="AC53" s="45"/>
      <c r="AD53" s="45"/>
      <c r="AE53" s="45"/>
      <c r="AF53" s="45"/>
      <c r="AG53" s="45"/>
      <c r="AH53" s="45"/>
      <c r="AI53" s="134"/>
      <c r="AJ53" s="74"/>
    </row>
    <row r="54" spans="1:36" ht="30" customHeight="1" x14ac:dyDescent="0.25">
      <c r="A54" s="405"/>
      <c r="B54" s="33" t="s">
        <v>698</v>
      </c>
      <c r="C54" s="48"/>
      <c r="D54" s="45"/>
      <c r="E54" s="45"/>
      <c r="F54" s="45"/>
      <c r="G54" s="45"/>
      <c r="H54" s="45"/>
      <c r="I54" s="45"/>
      <c r="J54" s="45"/>
      <c r="K54" s="45"/>
      <c r="L54" s="45"/>
      <c r="M54" s="45"/>
      <c r="N54" s="45"/>
      <c r="O54" s="45"/>
      <c r="P54" s="45" t="s">
        <v>135</v>
      </c>
      <c r="Q54" s="45"/>
      <c r="R54" s="45"/>
      <c r="S54" s="45"/>
      <c r="T54" s="45"/>
      <c r="U54" s="45"/>
      <c r="V54" s="45"/>
      <c r="W54" s="45"/>
      <c r="X54" s="45"/>
      <c r="Y54" s="45"/>
      <c r="Z54" s="45"/>
      <c r="AA54" s="45"/>
      <c r="AB54" s="45"/>
      <c r="AC54" s="45"/>
      <c r="AD54" s="45"/>
      <c r="AE54" s="45"/>
      <c r="AF54" s="45"/>
      <c r="AG54" s="45"/>
      <c r="AH54" s="45"/>
      <c r="AI54" s="134"/>
      <c r="AJ54" s="74"/>
    </row>
    <row r="55" spans="1:36" ht="30" customHeight="1" x14ac:dyDescent="0.25">
      <c r="A55" s="406"/>
      <c r="B55" s="33" t="s">
        <v>699</v>
      </c>
      <c r="C55" s="48"/>
      <c r="D55" s="45"/>
      <c r="E55" s="45"/>
      <c r="F55" s="45"/>
      <c r="G55" s="45"/>
      <c r="H55" s="45"/>
      <c r="I55" s="45"/>
      <c r="J55" s="45"/>
      <c r="K55" s="45"/>
      <c r="L55" s="45"/>
      <c r="M55" s="45"/>
      <c r="N55" s="45"/>
      <c r="O55" s="45"/>
      <c r="P55" s="45" t="s">
        <v>135</v>
      </c>
      <c r="Q55" s="45"/>
      <c r="R55" s="45"/>
      <c r="S55" s="45"/>
      <c r="T55" s="45"/>
      <c r="U55" s="45"/>
      <c r="V55" s="45"/>
      <c r="W55" s="45"/>
      <c r="X55" s="45"/>
      <c r="Y55" s="45"/>
      <c r="Z55" s="45"/>
      <c r="AA55" s="45"/>
      <c r="AB55" s="45"/>
      <c r="AC55" s="45"/>
      <c r="AD55" s="45"/>
      <c r="AE55" s="45"/>
      <c r="AF55" s="45"/>
      <c r="AG55" s="45"/>
      <c r="AH55" s="45"/>
      <c r="AI55" s="134"/>
      <c r="AJ55" s="74"/>
    </row>
    <row r="56" spans="1:36" ht="30" customHeight="1" x14ac:dyDescent="0.25">
      <c r="A56" s="404" t="s">
        <v>700</v>
      </c>
      <c r="B56" s="33" t="s">
        <v>315</v>
      </c>
      <c r="C56" s="48" t="s">
        <v>701</v>
      </c>
      <c r="D56" s="48"/>
      <c r="E56" s="48"/>
      <c r="F56" s="48"/>
      <c r="G56" s="48"/>
      <c r="H56" s="48"/>
      <c r="I56" s="48"/>
      <c r="J56" s="48"/>
      <c r="K56" s="48"/>
      <c r="L56" s="48"/>
      <c r="M56" s="48"/>
      <c r="N56" s="45"/>
      <c r="O56" s="45" t="s">
        <v>544</v>
      </c>
      <c r="P56" s="45"/>
      <c r="Q56" s="45"/>
      <c r="R56" s="48"/>
      <c r="S56" s="48"/>
      <c r="T56" s="48"/>
      <c r="U56" s="48"/>
      <c r="V56" s="48"/>
      <c r="W56" s="48"/>
      <c r="X56" s="48"/>
      <c r="Y56" s="48"/>
      <c r="Z56" s="48"/>
      <c r="AA56" s="48"/>
      <c r="AB56" s="48"/>
      <c r="AC56" s="48"/>
      <c r="AD56" s="48"/>
      <c r="AE56" s="48"/>
      <c r="AF56" s="48"/>
      <c r="AG56" s="48"/>
      <c r="AH56" s="45"/>
      <c r="AI56" s="134"/>
      <c r="AJ56" s="74"/>
    </row>
    <row r="57" spans="1:36" ht="30" customHeight="1" x14ac:dyDescent="0.25">
      <c r="A57" s="405"/>
      <c r="B57" s="33" t="s">
        <v>329</v>
      </c>
      <c r="C57" s="48" t="s">
        <v>701</v>
      </c>
      <c r="D57" s="48"/>
      <c r="E57" s="48"/>
      <c r="F57" s="48"/>
      <c r="G57" s="48"/>
      <c r="H57" s="48"/>
      <c r="I57" s="48"/>
      <c r="J57" s="48"/>
      <c r="K57" s="48"/>
      <c r="L57" s="48"/>
      <c r="M57" s="48"/>
      <c r="N57" s="45"/>
      <c r="O57" s="45" t="s">
        <v>544</v>
      </c>
      <c r="P57" s="45"/>
      <c r="Q57" s="45"/>
      <c r="R57" s="48"/>
      <c r="S57" s="48"/>
      <c r="T57" s="48"/>
      <c r="U57" s="48"/>
      <c r="V57" s="48"/>
      <c r="W57" s="48"/>
      <c r="X57" s="48"/>
      <c r="Y57" s="48"/>
      <c r="Z57" s="48"/>
      <c r="AA57" s="48"/>
      <c r="AB57" s="48"/>
      <c r="AC57" s="48"/>
      <c r="AD57" s="48"/>
      <c r="AE57" s="48"/>
      <c r="AF57" s="48"/>
      <c r="AG57" s="48"/>
      <c r="AH57" s="45"/>
      <c r="AI57" s="134"/>
      <c r="AJ57" s="74"/>
    </row>
    <row r="58" spans="1:36" ht="30" customHeight="1" x14ac:dyDescent="0.25">
      <c r="A58" s="405"/>
      <c r="B58" s="33" t="s">
        <v>341</v>
      </c>
      <c r="C58" s="48"/>
      <c r="D58" s="48"/>
      <c r="E58" s="48"/>
      <c r="F58" s="48"/>
      <c r="G58" s="48"/>
      <c r="H58" s="48"/>
      <c r="I58" s="48"/>
      <c r="J58" s="48"/>
      <c r="K58" s="48"/>
      <c r="L58" s="48"/>
      <c r="M58" s="48"/>
      <c r="N58" s="45"/>
      <c r="O58" s="45"/>
      <c r="P58" s="45" t="s">
        <v>135</v>
      </c>
      <c r="Q58" s="45"/>
      <c r="R58" s="48"/>
      <c r="S58" s="48"/>
      <c r="T58" s="48"/>
      <c r="U58" s="48"/>
      <c r="V58" s="48"/>
      <c r="W58" s="48"/>
      <c r="X58" s="48"/>
      <c r="Y58" s="48"/>
      <c r="Z58" s="48"/>
      <c r="AA58" s="48"/>
      <c r="AB58" s="48"/>
      <c r="AC58" s="48"/>
      <c r="AD58" s="48"/>
      <c r="AE58" s="48"/>
      <c r="AF58" s="48"/>
      <c r="AG58" s="48"/>
      <c r="AH58" s="45"/>
      <c r="AI58" s="134"/>
      <c r="AJ58" s="74"/>
    </row>
    <row r="59" spans="1:36" ht="30" customHeight="1" x14ac:dyDescent="0.25">
      <c r="A59" s="405"/>
      <c r="B59" s="33" t="s">
        <v>351</v>
      </c>
      <c r="C59" s="48"/>
      <c r="D59" s="48"/>
      <c r="E59" s="48"/>
      <c r="F59" s="48"/>
      <c r="G59" s="48"/>
      <c r="H59" s="48"/>
      <c r="I59" s="48"/>
      <c r="J59" s="48"/>
      <c r="K59" s="48"/>
      <c r="L59" s="48"/>
      <c r="M59" s="48"/>
      <c r="N59" s="45"/>
      <c r="O59" s="45" t="s">
        <v>135</v>
      </c>
      <c r="P59" s="45"/>
      <c r="Q59" s="45"/>
      <c r="R59" s="48"/>
      <c r="S59" s="48"/>
      <c r="T59" s="48"/>
      <c r="U59" s="48"/>
      <c r="V59" s="48"/>
      <c r="W59" s="48"/>
      <c r="X59" s="48"/>
      <c r="Y59" s="48"/>
      <c r="Z59" s="48"/>
      <c r="AA59" s="48"/>
      <c r="AB59" s="48"/>
      <c r="AC59" s="48"/>
      <c r="AD59" s="48"/>
      <c r="AE59" s="48"/>
      <c r="AF59" s="48"/>
      <c r="AG59" s="48"/>
      <c r="AH59" s="45"/>
      <c r="AI59" s="134"/>
      <c r="AJ59" s="74"/>
    </row>
    <row r="60" spans="1:36" ht="30" customHeight="1" x14ac:dyDescent="0.25">
      <c r="A60" s="405"/>
      <c r="B60" s="33" t="s">
        <v>357</v>
      </c>
      <c r="C60" s="48"/>
      <c r="D60" s="48"/>
      <c r="E60" s="48"/>
      <c r="F60" s="48"/>
      <c r="G60" s="48"/>
      <c r="H60" s="48"/>
      <c r="I60" s="48"/>
      <c r="J60" s="48"/>
      <c r="K60" s="48"/>
      <c r="L60" s="48"/>
      <c r="M60" s="48"/>
      <c r="N60" s="45"/>
      <c r="O60" s="45"/>
      <c r="P60" s="45" t="s">
        <v>135</v>
      </c>
      <c r="Q60" s="45"/>
      <c r="R60" s="48"/>
      <c r="S60" s="48"/>
      <c r="T60" s="48"/>
      <c r="U60" s="48"/>
      <c r="V60" s="48"/>
      <c r="W60" s="48"/>
      <c r="X60" s="48"/>
      <c r="Y60" s="48"/>
      <c r="Z60" s="48"/>
      <c r="AA60" s="48"/>
      <c r="AB60" s="48"/>
      <c r="AC60" s="48"/>
      <c r="AD60" s="48"/>
      <c r="AE60" s="48"/>
      <c r="AF60" s="48"/>
      <c r="AG60" s="48"/>
      <c r="AH60" s="45"/>
      <c r="AI60" s="134"/>
      <c r="AJ60" s="74"/>
    </row>
    <row r="61" spans="1:36" ht="30" customHeight="1" x14ac:dyDescent="0.25">
      <c r="A61" s="405"/>
      <c r="B61" s="33" t="s">
        <v>363</v>
      </c>
      <c r="C61" s="48"/>
      <c r="D61" s="48"/>
      <c r="E61" s="48"/>
      <c r="F61" s="48"/>
      <c r="G61" s="48"/>
      <c r="H61" s="48"/>
      <c r="I61" s="48"/>
      <c r="J61" s="48"/>
      <c r="K61" s="48"/>
      <c r="L61" s="48"/>
      <c r="M61" s="48"/>
      <c r="N61" s="45"/>
      <c r="O61" s="45" t="s">
        <v>135</v>
      </c>
      <c r="P61" s="45"/>
      <c r="Q61" s="45"/>
      <c r="R61" s="48"/>
      <c r="S61" s="48"/>
      <c r="T61" s="48"/>
      <c r="U61" s="48"/>
      <c r="V61" s="48"/>
      <c r="W61" s="48"/>
      <c r="X61" s="48"/>
      <c r="Y61" s="48"/>
      <c r="Z61" s="48"/>
      <c r="AA61" s="48"/>
      <c r="AB61" s="48"/>
      <c r="AC61" s="48"/>
      <c r="AD61" s="48"/>
      <c r="AE61" s="48"/>
      <c r="AF61" s="48"/>
      <c r="AG61" s="48"/>
      <c r="AH61" s="45"/>
      <c r="AI61" s="134"/>
      <c r="AJ61" s="74"/>
    </row>
    <row r="62" spans="1:36" ht="30" customHeight="1" x14ac:dyDescent="0.25">
      <c r="A62" s="405"/>
      <c r="B62" s="33" t="s">
        <v>370</v>
      </c>
      <c r="C62" s="48"/>
      <c r="D62" s="48"/>
      <c r="E62" s="48"/>
      <c r="F62" s="48"/>
      <c r="G62" s="48"/>
      <c r="H62" s="48"/>
      <c r="I62" s="48"/>
      <c r="J62" s="48"/>
      <c r="K62" s="48"/>
      <c r="L62" s="48"/>
      <c r="M62" s="48"/>
      <c r="N62" s="45"/>
      <c r="O62" s="45"/>
      <c r="P62" s="45" t="s">
        <v>135</v>
      </c>
      <c r="Q62" s="45"/>
      <c r="R62" s="48"/>
      <c r="S62" s="48"/>
      <c r="T62" s="48"/>
      <c r="U62" s="48"/>
      <c r="V62" s="48"/>
      <c r="W62" s="48"/>
      <c r="X62" s="48"/>
      <c r="Y62" s="48"/>
      <c r="Z62" s="48"/>
      <c r="AA62" s="48"/>
      <c r="AB62" s="48"/>
      <c r="AC62" s="48"/>
      <c r="AD62" s="48"/>
      <c r="AE62" s="48"/>
      <c r="AF62" s="48"/>
      <c r="AG62" s="48"/>
      <c r="AH62" s="45"/>
      <c r="AI62" s="134"/>
      <c r="AJ62" s="74"/>
    </row>
    <row r="63" spans="1:36" ht="30" customHeight="1" x14ac:dyDescent="0.25">
      <c r="A63" s="405"/>
      <c r="B63" s="33" t="s">
        <v>376</v>
      </c>
      <c r="C63" s="48" t="s">
        <v>701</v>
      </c>
      <c r="D63" s="48"/>
      <c r="E63" s="48"/>
      <c r="F63" s="48"/>
      <c r="G63" s="48"/>
      <c r="H63" s="48"/>
      <c r="I63" s="48"/>
      <c r="J63" s="48"/>
      <c r="K63" s="48"/>
      <c r="L63" s="48"/>
      <c r="M63" s="48"/>
      <c r="N63" s="45"/>
      <c r="O63" s="45"/>
      <c r="P63" s="45"/>
      <c r="Q63" s="45" t="s">
        <v>135</v>
      </c>
      <c r="R63" s="48"/>
      <c r="S63" s="48"/>
      <c r="T63" s="48"/>
      <c r="U63" s="48"/>
      <c r="V63" s="48"/>
      <c r="W63" s="48"/>
      <c r="X63" s="48"/>
      <c r="Y63" s="48"/>
      <c r="Z63" s="48"/>
      <c r="AA63" s="48"/>
      <c r="AB63" s="48"/>
      <c r="AC63" s="48"/>
      <c r="AD63" s="48"/>
      <c r="AE63" s="48"/>
      <c r="AF63" s="48"/>
      <c r="AG63" s="48"/>
      <c r="AH63" s="45"/>
      <c r="AI63" s="134"/>
      <c r="AJ63" s="74"/>
    </row>
    <row r="64" spans="1:36" ht="30" customHeight="1" x14ac:dyDescent="0.25">
      <c r="A64" s="405"/>
      <c r="B64" s="33" t="s">
        <v>383</v>
      </c>
      <c r="C64" s="45" t="s">
        <v>701</v>
      </c>
      <c r="D64" s="45"/>
      <c r="E64" s="45"/>
      <c r="F64" s="45"/>
      <c r="G64" s="45"/>
      <c r="H64" s="45"/>
      <c r="I64" s="45"/>
      <c r="J64" s="45"/>
      <c r="K64" s="45"/>
      <c r="L64" s="45"/>
      <c r="M64" s="45"/>
      <c r="N64" s="45"/>
      <c r="O64" s="45" t="s">
        <v>135</v>
      </c>
      <c r="P64" s="45"/>
      <c r="Q64" s="45"/>
      <c r="R64" s="45"/>
      <c r="S64" s="45"/>
      <c r="T64" s="45"/>
      <c r="U64" s="45"/>
      <c r="V64" s="45"/>
      <c r="W64" s="45"/>
      <c r="X64" s="45"/>
      <c r="Y64" s="45"/>
      <c r="Z64" s="45"/>
      <c r="AA64" s="45"/>
      <c r="AB64" s="45"/>
      <c r="AC64" s="45"/>
      <c r="AD64" s="45"/>
      <c r="AE64" s="45"/>
      <c r="AF64" s="45"/>
      <c r="AG64" s="45"/>
      <c r="AH64" s="45"/>
      <c r="AI64" s="134"/>
      <c r="AJ64" s="74"/>
    </row>
    <row r="65" spans="1:36" ht="30" customHeight="1" x14ac:dyDescent="0.25">
      <c r="A65" s="405"/>
      <c r="B65" s="33" t="s">
        <v>391</v>
      </c>
      <c r="C65" s="45"/>
      <c r="D65" s="45"/>
      <c r="E65" s="45"/>
      <c r="F65" s="45"/>
      <c r="G65" s="45"/>
      <c r="H65" s="45"/>
      <c r="I65" s="45"/>
      <c r="J65" s="45"/>
      <c r="K65" s="45"/>
      <c r="L65" s="45"/>
      <c r="M65" s="45"/>
      <c r="N65" s="45"/>
      <c r="O65" s="45"/>
      <c r="P65" s="45"/>
      <c r="Q65" s="45" t="s">
        <v>135</v>
      </c>
      <c r="R65" s="45"/>
      <c r="S65" s="45"/>
      <c r="T65" s="45"/>
      <c r="U65" s="45"/>
      <c r="V65" s="45"/>
      <c r="W65" s="45"/>
      <c r="X65" s="45"/>
      <c r="Y65" s="45"/>
      <c r="Z65" s="45"/>
      <c r="AA65" s="45"/>
      <c r="AB65" s="45"/>
      <c r="AC65" s="45"/>
      <c r="AD65" s="45"/>
      <c r="AE65" s="45"/>
      <c r="AF65" s="45"/>
      <c r="AG65" s="45"/>
      <c r="AH65" s="45"/>
      <c r="AI65" s="134"/>
      <c r="AJ65" s="74"/>
    </row>
    <row r="66" spans="1:36" ht="30" customHeight="1" x14ac:dyDescent="0.25">
      <c r="A66" s="405"/>
      <c r="B66" s="33" t="s">
        <v>397</v>
      </c>
      <c r="C66" s="45"/>
      <c r="D66" s="45"/>
      <c r="E66" s="45"/>
      <c r="F66" s="45"/>
      <c r="G66" s="45"/>
      <c r="H66" s="45"/>
      <c r="I66" s="45"/>
      <c r="J66" s="45"/>
      <c r="K66" s="45"/>
      <c r="L66" s="45"/>
      <c r="M66" s="45"/>
      <c r="N66" s="45"/>
      <c r="O66" s="45" t="s">
        <v>135</v>
      </c>
      <c r="P66" s="45"/>
      <c r="Q66" s="45"/>
      <c r="R66" s="45"/>
      <c r="S66" s="45"/>
      <c r="T66" s="45"/>
      <c r="U66" s="45"/>
      <c r="V66" s="45"/>
      <c r="W66" s="45"/>
      <c r="X66" s="45"/>
      <c r="Y66" s="45"/>
      <c r="Z66" s="45"/>
      <c r="AA66" s="45"/>
      <c r="AB66" s="45"/>
      <c r="AC66" s="45"/>
      <c r="AD66" s="45"/>
      <c r="AE66" s="45"/>
      <c r="AF66" s="45"/>
      <c r="AG66" s="45"/>
      <c r="AH66" s="45"/>
      <c r="AI66" s="134"/>
      <c r="AJ66" s="74"/>
    </row>
    <row r="67" spans="1:36" ht="30" customHeight="1" x14ac:dyDescent="0.25">
      <c r="A67" s="405"/>
      <c r="B67" s="33" t="s">
        <v>405</v>
      </c>
      <c r="C67" s="45"/>
      <c r="D67" s="45"/>
      <c r="E67" s="45"/>
      <c r="F67" s="45"/>
      <c r="G67" s="45"/>
      <c r="H67" s="45"/>
      <c r="I67" s="45"/>
      <c r="J67" s="45"/>
      <c r="K67" s="45"/>
      <c r="L67" s="45"/>
      <c r="M67" s="45"/>
      <c r="N67" s="45"/>
      <c r="O67" s="45"/>
      <c r="P67" s="45" t="s">
        <v>135</v>
      </c>
      <c r="Q67" s="45"/>
      <c r="R67" s="45"/>
      <c r="S67" s="45"/>
      <c r="T67" s="45"/>
      <c r="U67" s="45"/>
      <c r="V67" s="45"/>
      <c r="W67" s="45"/>
      <c r="X67" s="45"/>
      <c r="Y67" s="45"/>
      <c r="Z67" s="45"/>
      <c r="AA67" s="45"/>
      <c r="AB67" s="45"/>
      <c r="AC67" s="45"/>
      <c r="AD67" s="45"/>
      <c r="AE67" s="45"/>
      <c r="AF67" s="45"/>
      <c r="AG67" s="45"/>
      <c r="AH67" s="45"/>
      <c r="AI67" s="134"/>
      <c r="AJ67" s="74"/>
    </row>
    <row r="68" spans="1:36" ht="30" customHeight="1" x14ac:dyDescent="0.25">
      <c r="A68" s="405"/>
      <c r="B68" s="33" t="s">
        <v>412</v>
      </c>
      <c r="C68" s="45"/>
      <c r="D68" s="45"/>
      <c r="E68" s="45"/>
      <c r="F68" s="45"/>
      <c r="G68" s="45"/>
      <c r="H68" s="45"/>
      <c r="I68" s="45"/>
      <c r="J68" s="45"/>
      <c r="K68" s="45"/>
      <c r="L68" s="45"/>
      <c r="M68" s="45"/>
      <c r="N68" s="45"/>
      <c r="O68" s="45"/>
      <c r="P68" s="45"/>
      <c r="Q68" s="45" t="s">
        <v>135</v>
      </c>
      <c r="R68" s="45"/>
      <c r="S68" s="45"/>
      <c r="T68" s="45"/>
      <c r="U68" s="45"/>
      <c r="V68" s="45"/>
      <c r="W68" s="45"/>
      <c r="X68" s="45"/>
      <c r="Y68" s="45"/>
      <c r="Z68" s="45"/>
      <c r="AA68" s="45"/>
      <c r="AB68" s="45"/>
      <c r="AC68" s="45"/>
      <c r="AD68" s="45"/>
      <c r="AE68" s="45"/>
      <c r="AF68" s="45"/>
      <c r="AG68" s="45"/>
      <c r="AH68" s="45"/>
      <c r="AI68" s="134"/>
      <c r="AJ68" s="74"/>
    </row>
    <row r="69" spans="1:36" ht="30" customHeight="1" x14ac:dyDescent="0.25">
      <c r="A69" s="405"/>
      <c r="B69" s="33" t="s">
        <v>419</v>
      </c>
      <c r="C69" s="45"/>
      <c r="D69" s="45"/>
      <c r="E69" s="45"/>
      <c r="F69" s="45"/>
      <c r="G69" s="45"/>
      <c r="H69" s="45"/>
      <c r="I69" s="45"/>
      <c r="J69" s="45"/>
      <c r="K69" s="45"/>
      <c r="L69" s="45"/>
      <c r="M69" s="45"/>
      <c r="N69" s="45"/>
      <c r="O69" s="45"/>
      <c r="P69" s="45" t="s">
        <v>135</v>
      </c>
      <c r="Q69" s="45"/>
      <c r="R69" s="45"/>
      <c r="S69" s="45"/>
      <c r="T69" s="45"/>
      <c r="U69" s="45"/>
      <c r="V69" s="45"/>
      <c r="W69" s="45"/>
      <c r="X69" s="45"/>
      <c r="Y69" s="45"/>
      <c r="Z69" s="45"/>
      <c r="AA69" s="45"/>
      <c r="AB69" s="45"/>
      <c r="AC69" s="45"/>
      <c r="AD69" s="45"/>
      <c r="AE69" s="45"/>
      <c r="AF69" s="45"/>
      <c r="AG69" s="45"/>
      <c r="AH69" s="45"/>
      <c r="AI69" s="134"/>
      <c r="AJ69" s="74"/>
    </row>
    <row r="70" spans="1:36" ht="30" customHeight="1" x14ac:dyDescent="0.25">
      <c r="A70" s="406"/>
      <c r="B70" s="33" t="s">
        <v>432</v>
      </c>
      <c r="C70" s="45"/>
      <c r="D70" s="45"/>
      <c r="E70" s="45"/>
      <c r="F70" s="45"/>
      <c r="G70" s="45"/>
      <c r="H70" s="45"/>
      <c r="I70" s="45"/>
      <c r="J70" s="45"/>
      <c r="K70" s="45"/>
      <c r="L70" s="45"/>
      <c r="M70" s="45"/>
      <c r="N70" s="45"/>
      <c r="O70" s="45" t="s">
        <v>135</v>
      </c>
      <c r="P70" s="45"/>
      <c r="Q70" s="45"/>
      <c r="R70" s="45"/>
      <c r="S70" s="45"/>
      <c r="T70" s="45"/>
      <c r="U70" s="45"/>
      <c r="V70" s="45"/>
      <c r="W70" s="45"/>
      <c r="X70" s="45"/>
      <c r="Y70" s="45"/>
      <c r="Z70" s="45"/>
      <c r="AA70" s="45"/>
      <c r="AB70" s="45"/>
      <c r="AC70" s="45"/>
      <c r="AD70" s="45"/>
      <c r="AE70" s="45"/>
      <c r="AF70" s="45"/>
      <c r="AG70" s="45"/>
      <c r="AH70" s="45"/>
      <c r="AI70" s="134"/>
      <c r="AJ70" s="74"/>
    </row>
    <row r="71" spans="1:36" ht="30" customHeight="1" x14ac:dyDescent="0.25">
      <c r="A71" s="404" t="s">
        <v>702</v>
      </c>
      <c r="B71" s="33" t="s">
        <v>703</v>
      </c>
      <c r="C71" s="48" t="s">
        <v>704</v>
      </c>
      <c r="D71" s="48"/>
      <c r="E71" s="48"/>
      <c r="F71" s="48"/>
      <c r="G71" s="48"/>
      <c r="H71" s="48"/>
      <c r="I71" s="48"/>
      <c r="J71" s="48"/>
      <c r="K71" s="48"/>
      <c r="L71" s="48"/>
      <c r="M71" s="48"/>
      <c r="N71" s="45"/>
      <c r="O71" s="45"/>
      <c r="P71" s="45"/>
      <c r="Q71" s="45" t="s">
        <v>544</v>
      </c>
      <c r="R71" s="48"/>
      <c r="S71" s="48"/>
      <c r="T71" s="48"/>
      <c r="U71" s="48"/>
      <c r="V71" s="48"/>
      <c r="W71" s="48"/>
      <c r="X71" s="48"/>
      <c r="Y71" s="48"/>
      <c r="Z71" s="48"/>
      <c r="AA71" s="48"/>
      <c r="AB71" s="48"/>
      <c r="AC71" s="48"/>
      <c r="AD71" s="48"/>
      <c r="AE71" s="48"/>
      <c r="AF71" s="48"/>
      <c r="AG71" s="48"/>
      <c r="AH71" s="45"/>
      <c r="AI71" s="134"/>
      <c r="AJ71" s="74"/>
    </row>
    <row r="72" spans="1:36" ht="30" customHeight="1" x14ac:dyDescent="0.25">
      <c r="A72" s="405"/>
      <c r="B72" s="33" t="s">
        <v>705</v>
      </c>
      <c r="C72" s="48" t="s">
        <v>704</v>
      </c>
      <c r="D72" s="48"/>
      <c r="E72" s="48"/>
      <c r="F72" s="48"/>
      <c r="G72" s="48"/>
      <c r="H72" s="48"/>
      <c r="I72" s="48"/>
      <c r="J72" s="48"/>
      <c r="K72" s="48"/>
      <c r="L72" s="48"/>
      <c r="M72" s="48"/>
      <c r="N72" s="45"/>
      <c r="O72" s="45"/>
      <c r="P72" s="45"/>
      <c r="Q72" s="45" t="s">
        <v>544</v>
      </c>
      <c r="R72" s="48"/>
      <c r="S72" s="48"/>
      <c r="T72" s="48"/>
      <c r="U72" s="48"/>
      <c r="V72" s="48"/>
      <c r="W72" s="48"/>
      <c r="X72" s="48"/>
      <c r="Y72" s="48"/>
      <c r="Z72" s="48"/>
      <c r="AA72" s="48"/>
      <c r="AB72" s="48"/>
      <c r="AC72" s="48"/>
      <c r="AD72" s="48"/>
      <c r="AE72" s="48"/>
      <c r="AF72" s="48"/>
      <c r="AG72" s="48"/>
      <c r="AH72" s="45"/>
      <c r="AI72" s="134"/>
      <c r="AJ72" s="74"/>
    </row>
    <row r="73" spans="1:36" ht="30" customHeight="1" x14ac:dyDescent="0.25">
      <c r="A73" s="405"/>
      <c r="B73" s="33" t="s">
        <v>706</v>
      </c>
      <c r="C73" s="48" t="s">
        <v>704</v>
      </c>
      <c r="D73" s="48"/>
      <c r="E73" s="48"/>
      <c r="F73" s="48"/>
      <c r="G73" s="48"/>
      <c r="H73" s="48"/>
      <c r="I73" s="48"/>
      <c r="J73" s="48"/>
      <c r="K73" s="48"/>
      <c r="L73" s="48"/>
      <c r="M73" s="48"/>
      <c r="N73" s="45"/>
      <c r="O73" s="45"/>
      <c r="P73" s="45"/>
      <c r="Q73" s="45" t="s">
        <v>544</v>
      </c>
      <c r="R73" s="48"/>
      <c r="S73" s="48"/>
      <c r="T73" s="48"/>
      <c r="U73" s="48"/>
      <c r="V73" s="48"/>
      <c r="W73" s="48"/>
      <c r="X73" s="48"/>
      <c r="Y73" s="48"/>
      <c r="Z73" s="48"/>
      <c r="AA73" s="48"/>
      <c r="AB73" s="48"/>
      <c r="AC73" s="48"/>
      <c r="AD73" s="48"/>
      <c r="AE73" s="48"/>
      <c r="AF73" s="48"/>
      <c r="AG73" s="48"/>
      <c r="AH73" s="45"/>
      <c r="AI73" s="134"/>
      <c r="AJ73" s="74"/>
    </row>
    <row r="74" spans="1:36" ht="30" customHeight="1" x14ac:dyDescent="0.25">
      <c r="A74" s="405"/>
      <c r="B74" s="33" t="s">
        <v>707</v>
      </c>
      <c r="C74" s="48"/>
      <c r="D74" s="48"/>
      <c r="E74" s="48"/>
      <c r="F74" s="48"/>
      <c r="G74" s="48"/>
      <c r="H74" s="48"/>
      <c r="I74" s="48"/>
      <c r="J74" s="48"/>
      <c r="K74" s="48"/>
      <c r="L74" s="48"/>
      <c r="M74" s="48"/>
      <c r="N74" s="45"/>
      <c r="O74" s="45"/>
      <c r="P74" s="45" t="s">
        <v>135</v>
      </c>
      <c r="Q74" s="45"/>
      <c r="R74" s="48"/>
      <c r="S74" s="48"/>
      <c r="T74" s="48"/>
      <c r="U74" s="48"/>
      <c r="V74" s="48"/>
      <c r="W74" s="48"/>
      <c r="X74" s="48"/>
      <c r="Y74" s="48"/>
      <c r="Z74" s="48"/>
      <c r="AA74" s="48"/>
      <c r="AB74" s="48"/>
      <c r="AC74" s="48"/>
      <c r="AD74" s="48"/>
      <c r="AE74" s="48"/>
      <c r="AF74" s="48"/>
      <c r="AG74" s="48"/>
      <c r="AH74" s="45"/>
      <c r="AI74" s="134"/>
      <c r="AJ74" s="74"/>
    </row>
    <row r="75" spans="1:36" ht="30" customHeight="1" x14ac:dyDescent="0.25">
      <c r="A75" s="405"/>
      <c r="B75" s="33" t="s">
        <v>708</v>
      </c>
      <c r="C75" s="48"/>
      <c r="D75" s="48"/>
      <c r="E75" s="48"/>
      <c r="F75" s="48"/>
      <c r="G75" s="48"/>
      <c r="H75" s="48"/>
      <c r="I75" s="48"/>
      <c r="J75" s="48"/>
      <c r="K75" s="48"/>
      <c r="L75" s="48"/>
      <c r="M75" s="48"/>
      <c r="N75" s="45"/>
      <c r="O75" s="45" t="s">
        <v>135</v>
      </c>
      <c r="P75" s="45"/>
      <c r="Q75" s="45"/>
      <c r="R75" s="48"/>
      <c r="S75" s="48"/>
      <c r="T75" s="48"/>
      <c r="U75" s="48"/>
      <c r="V75" s="48"/>
      <c r="W75" s="48"/>
      <c r="X75" s="48"/>
      <c r="Y75" s="48"/>
      <c r="Z75" s="48"/>
      <c r="AA75" s="48"/>
      <c r="AB75" s="48"/>
      <c r="AC75" s="48"/>
      <c r="AD75" s="48"/>
      <c r="AE75" s="48"/>
      <c r="AF75" s="48"/>
      <c r="AG75" s="48"/>
      <c r="AH75" s="45"/>
      <c r="AI75" s="134"/>
      <c r="AJ75" s="74"/>
    </row>
    <row r="76" spans="1:36" ht="30" customHeight="1" x14ac:dyDescent="0.25">
      <c r="A76" s="405"/>
      <c r="B76" s="33" t="s">
        <v>709</v>
      </c>
      <c r="C76" s="48"/>
      <c r="D76" s="48"/>
      <c r="E76" s="48"/>
      <c r="F76" s="48"/>
      <c r="G76" s="48"/>
      <c r="H76" s="48"/>
      <c r="I76" s="48"/>
      <c r="J76" s="48"/>
      <c r="K76" s="48"/>
      <c r="L76" s="48"/>
      <c r="M76" s="48"/>
      <c r="N76" s="45"/>
      <c r="O76" s="45"/>
      <c r="P76" s="45" t="s">
        <v>135</v>
      </c>
      <c r="Q76" s="45"/>
      <c r="R76" s="48"/>
      <c r="S76" s="48"/>
      <c r="T76" s="48"/>
      <c r="U76" s="48"/>
      <c r="V76" s="48"/>
      <c r="W76" s="48"/>
      <c r="X76" s="48"/>
      <c r="Y76" s="48"/>
      <c r="Z76" s="48"/>
      <c r="AA76" s="48"/>
      <c r="AB76" s="48"/>
      <c r="AC76" s="48"/>
      <c r="AD76" s="48"/>
      <c r="AE76" s="48"/>
      <c r="AF76" s="48"/>
      <c r="AG76" s="48"/>
      <c r="AH76" s="45"/>
      <c r="AI76" s="134"/>
      <c r="AJ76" s="74"/>
    </row>
    <row r="77" spans="1:36" ht="30" customHeight="1" x14ac:dyDescent="0.25">
      <c r="A77" s="405"/>
      <c r="B77" s="33" t="s">
        <v>710</v>
      </c>
      <c r="C77" s="48"/>
      <c r="D77" s="48"/>
      <c r="E77" s="48"/>
      <c r="F77" s="48"/>
      <c r="G77" s="48"/>
      <c r="H77" s="48"/>
      <c r="I77" s="48"/>
      <c r="J77" s="48"/>
      <c r="K77" s="48"/>
      <c r="L77" s="48"/>
      <c r="M77" s="48"/>
      <c r="N77" s="45"/>
      <c r="O77" s="45" t="s">
        <v>135</v>
      </c>
      <c r="P77" s="45"/>
      <c r="Q77" s="45"/>
      <c r="R77" s="48"/>
      <c r="S77" s="48"/>
      <c r="T77" s="48"/>
      <c r="U77" s="48"/>
      <c r="V77" s="48"/>
      <c r="W77" s="48"/>
      <c r="X77" s="48"/>
      <c r="Y77" s="48"/>
      <c r="Z77" s="48"/>
      <c r="AA77" s="48"/>
      <c r="AB77" s="48"/>
      <c r="AC77" s="48"/>
      <c r="AD77" s="48"/>
      <c r="AE77" s="48"/>
      <c r="AF77" s="48"/>
      <c r="AG77" s="48"/>
      <c r="AH77" s="45"/>
      <c r="AI77" s="134"/>
      <c r="AJ77" s="74"/>
    </row>
    <row r="78" spans="1:36" ht="30" customHeight="1" x14ac:dyDescent="0.25">
      <c r="A78" s="405"/>
      <c r="B78" s="33" t="s">
        <v>711</v>
      </c>
      <c r="C78" s="48"/>
      <c r="D78" s="48"/>
      <c r="E78" s="48"/>
      <c r="F78" s="48"/>
      <c r="G78" s="48"/>
      <c r="H78" s="48"/>
      <c r="I78" s="48"/>
      <c r="J78" s="48"/>
      <c r="K78" s="48"/>
      <c r="L78" s="48"/>
      <c r="M78" s="48"/>
      <c r="N78" s="45"/>
      <c r="O78" s="45"/>
      <c r="P78" s="45"/>
      <c r="Q78" s="45" t="s">
        <v>135</v>
      </c>
      <c r="R78" s="48"/>
      <c r="S78" s="48"/>
      <c r="T78" s="48"/>
      <c r="U78" s="48"/>
      <c r="V78" s="48"/>
      <c r="W78" s="48"/>
      <c r="X78" s="48"/>
      <c r="Y78" s="48"/>
      <c r="Z78" s="48"/>
      <c r="AA78" s="48"/>
      <c r="AB78" s="48"/>
      <c r="AC78" s="48"/>
      <c r="AD78" s="48"/>
      <c r="AE78" s="48"/>
      <c r="AF78" s="48"/>
      <c r="AG78" s="48"/>
      <c r="AH78" s="45"/>
      <c r="AI78" s="134"/>
      <c r="AJ78" s="74"/>
    </row>
    <row r="79" spans="1:36" ht="30" customHeight="1" x14ac:dyDescent="0.25">
      <c r="A79" s="405"/>
      <c r="B79" s="33" t="s">
        <v>712</v>
      </c>
      <c r="C79" s="48"/>
      <c r="D79" s="48"/>
      <c r="E79" s="48"/>
      <c r="F79" s="48"/>
      <c r="G79" s="48"/>
      <c r="H79" s="48"/>
      <c r="I79" s="48"/>
      <c r="J79" s="48"/>
      <c r="K79" s="48"/>
      <c r="L79" s="48"/>
      <c r="M79" s="48"/>
      <c r="N79" s="45"/>
      <c r="O79" s="45" t="s">
        <v>135</v>
      </c>
      <c r="P79" s="45"/>
      <c r="Q79" s="45"/>
      <c r="R79" s="48"/>
      <c r="S79" s="48"/>
      <c r="T79" s="48"/>
      <c r="U79" s="48"/>
      <c r="V79" s="48"/>
      <c r="W79" s="48"/>
      <c r="X79" s="48"/>
      <c r="Y79" s="48"/>
      <c r="Z79" s="48"/>
      <c r="AA79" s="48"/>
      <c r="AB79" s="48"/>
      <c r="AC79" s="48"/>
      <c r="AD79" s="48"/>
      <c r="AE79" s="48"/>
      <c r="AF79" s="48"/>
      <c r="AG79" s="48"/>
      <c r="AH79" s="45"/>
      <c r="AI79" s="134"/>
      <c r="AJ79" s="74"/>
    </row>
    <row r="80" spans="1:36" ht="30" customHeight="1" x14ac:dyDescent="0.25">
      <c r="A80" s="405"/>
      <c r="B80" s="33" t="s">
        <v>713</v>
      </c>
      <c r="C80" s="48"/>
      <c r="D80" s="48"/>
      <c r="E80" s="48"/>
      <c r="F80" s="48"/>
      <c r="G80" s="48"/>
      <c r="H80" s="48"/>
      <c r="I80" s="48"/>
      <c r="J80" s="48"/>
      <c r="K80" s="48"/>
      <c r="L80" s="48"/>
      <c r="M80" s="48"/>
      <c r="N80" s="45"/>
      <c r="O80" s="45"/>
      <c r="P80" s="45" t="s">
        <v>135</v>
      </c>
      <c r="Q80" s="45"/>
      <c r="R80" s="48"/>
      <c r="S80" s="48"/>
      <c r="T80" s="48"/>
      <c r="U80" s="48"/>
      <c r="V80" s="48"/>
      <c r="W80" s="48"/>
      <c r="X80" s="48"/>
      <c r="Y80" s="48"/>
      <c r="Z80" s="48"/>
      <c r="AA80" s="48"/>
      <c r="AB80" s="48"/>
      <c r="AC80" s="48"/>
      <c r="AD80" s="48"/>
      <c r="AE80" s="48"/>
      <c r="AF80" s="48"/>
      <c r="AG80" s="48"/>
      <c r="AH80" s="45"/>
      <c r="AI80" s="134"/>
      <c r="AJ80" s="74"/>
    </row>
    <row r="81" spans="1:36" ht="30" customHeight="1" x14ac:dyDescent="0.25">
      <c r="A81" s="405"/>
      <c r="B81" s="33" t="s">
        <v>714</v>
      </c>
      <c r="C81" s="48"/>
      <c r="D81" s="48"/>
      <c r="E81" s="48"/>
      <c r="F81" s="48"/>
      <c r="G81" s="48"/>
      <c r="H81" s="48"/>
      <c r="I81" s="48"/>
      <c r="J81" s="48"/>
      <c r="K81" s="48"/>
      <c r="L81" s="48"/>
      <c r="M81" s="48"/>
      <c r="N81" s="45"/>
      <c r="O81" s="45"/>
      <c r="P81" s="45"/>
      <c r="Q81" s="45" t="s">
        <v>135</v>
      </c>
      <c r="R81" s="48"/>
      <c r="S81" s="48"/>
      <c r="T81" s="48"/>
      <c r="U81" s="48"/>
      <c r="V81" s="48"/>
      <c r="W81" s="48"/>
      <c r="X81" s="48"/>
      <c r="Y81" s="48"/>
      <c r="Z81" s="48"/>
      <c r="AA81" s="48"/>
      <c r="AB81" s="48"/>
      <c r="AC81" s="48"/>
      <c r="AD81" s="48"/>
      <c r="AE81" s="48"/>
      <c r="AF81" s="48"/>
      <c r="AG81" s="48"/>
      <c r="AH81" s="45"/>
      <c r="AI81" s="134"/>
      <c r="AJ81" s="74"/>
    </row>
    <row r="82" spans="1:36" ht="30" customHeight="1" x14ac:dyDescent="0.25">
      <c r="A82" s="405"/>
      <c r="B82" s="33" t="s">
        <v>715</v>
      </c>
      <c r="C82" s="48"/>
      <c r="D82" s="48"/>
      <c r="E82" s="48"/>
      <c r="F82" s="48"/>
      <c r="G82" s="48"/>
      <c r="H82" s="48"/>
      <c r="I82" s="48"/>
      <c r="J82" s="48"/>
      <c r="K82" s="48"/>
      <c r="L82" s="48"/>
      <c r="M82" s="48"/>
      <c r="N82" s="45"/>
      <c r="O82" s="45"/>
      <c r="P82" s="45" t="s">
        <v>135</v>
      </c>
      <c r="Q82" s="45"/>
      <c r="R82" s="48"/>
      <c r="S82" s="48"/>
      <c r="T82" s="48"/>
      <c r="U82" s="48"/>
      <c r="V82" s="48"/>
      <c r="W82" s="48"/>
      <c r="X82" s="48"/>
      <c r="Y82" s="48"/>
      <c r="Z82" s="48"/>
      <c r="AA82" s="48"/>
      <c r="AB82" s="48"/>
      <c r="AC82" s="48"/>
      <c r="AD82" s="48"/>
      <c r="AE82" s="48"/>
      <c r="AF82" s="48"/>
      <c r="AG82" s="48"/>
      <c r="AH82" s="45"/>
      <c r="AI82" s="134"/>
      <c r="AJ82" s="74"/>
    </row>
    <row r="83" spans="1:36" ht="30" customHeight="1" x14ac:dyDescent="0.25">
      <c r="A83" s="405"/>
      <c r="B83" s="33" t="s">
        <v>716</v>
      </c>
      <c r="C83" s="48"/>
      <c r="D83" s="48"/>
      <c r="E83" s="48"/>
      <c r="F83" s="48"/>
      <c r="G83" s="48"/>
      <c r="H83" s="48"/>
      <c r="I83" s="48"/>
      <c r="J83" s="48"/>
      <c r="K83" s="48"/>
      <c r="L83" s="48"/>
      <c r="M83" s="48"/>
      <c r="N83" s="45"/>
      <c r="O83" s="45" t="s">
        <v>135</v>
      </c>
      <c r="P83" s="45"/>
      <c r="Q83" s="45"/>
      <c r="R83" s="48"/>
      <c r="S83" s="48"/>
      <c r="T83" s="48"/>
      <c r="U83" s="48"/>
      <c r="V83" s="48"/>
      <c r="W83" s="48"/>
      <c r="X83" s="48"/>
      <c r="Y83" s="48"/>
      <c r="Z83" s="48"/>
      <c r="AA83" s="48"/>
      <c r="AB83" s="48"/>
      <c r="AC83" s="48"/>
      <c r="AD83" s="48"/>
      <c r="AE83" s="48"/>
      <c r="AF83" s="48"/>
      <c r="AG83" s="48"/>
      <c r="AH83" s="45"/>
      <c r="AI83" s="134"/>
      <c r="AJ83" s="74"/>
    </row>
    <row r="84" spans="1:36" ht="30" customHeight="1" x14ac:dyDescent="0.25">
      <c r="A84" s="405"/>
      <c r="B84" s="33" t="s">
        <v>717</v>
      </c>
      <c r="C84" s="48"/>
      <c r="D84" s="48"/>
      <c r="E84" s="48"/>
      <c r="F84" s="48"/>
      <c r="G84" s="48"/>
      <c r="H84" s="48"/>
      <c r="I84" s="48"/>
      <c r="J84" s="48"/>
      <c r="K84" s="48"/>
      <c r="L84" s="48"/>
      <c r="M84" s="48"/>
      <c r="N84" s="45"/>
      <c r="O84" s="45"/>
      <c r="P84" s="45"/>
      <c r="Q84" s="45" t="s">
        <v>135</v>
      </c>
      <c r="R84" s="48"/>
      <c r="S84" s="48"/>
      <c r="T84" s="48"/>
      <c r="U84" s="48"/>
      <c r="V84" s="48"/>
      <c r="W84" s="48"/>
      <c r="X84" s="48"/>
      <c r="Y84" s="48"/>
      <c r="Z84" s="48"/>
      <c r="AA84" s="48"/>
      <c r="AB84" s="48"/>
      <c r="AC84" s="48"/>
      <c r="AD84" s="48"/>
      <c r="AE84" s="48"/>
      <c r="AF84" s="48"/>
      <c r="AG84" s="48"/>
      <c r="AH84" s="45"/>
      <c r="AI84" s="134"/>
      <c r="AJ84" s="74"/>
    </row>
    <row r="85" spans="1:36" ht="30" customHeight="1" x14ac:dyDescent="0.25">
      <c r="A85" s="406"/>
      <c r="B85" s="33" t="s">
        <v>718</v>
      </c>
      <c r="C85" s="48"/>
      <c r="D85" s="48"/>
      <c r="E85" s="48"/>
      <c r="F85" s="48"/>
      <c r="G85" s="48"/>
      <c r="H85" s="48"/>
      <c r="I85" s="48"/>
      <c r="J85" s="48"/>
      <c r="K85" s="48"/>
      <c r="L85" s="48"/>
      <c r="M85" s="48"/>
      <c r="N85" s="45"/>
      <c r="O85" s="45"/>
      <c r="P85" s="45" t="s">
        <v>135</v>
      </c>
      <c r="Q85" s="45"/>
      <c r="R85" s="48"/>
      <c r="S85" s="48"/>
      <c r="T85" s="48"/>
      <c r="U85" s="48"/>
      <c r="V85" s="48"/>
      <c r="W85" s="48"/>
      <c r="X85" s="48"/>
      <c r="Y85" s="48"/>
      <c r="Z85" s="48"/>
      <c r="AA85" s="48"/>
      <c r="AB85" s="48"/>
      <c r="AC85" s="48"/>
      <c r="AD85" s="48"/>
      <c r="AE85" s="48"/>
      <c r="AF85" s="48"/>
      <c r="AG85" s="48"/>
      <c r="AH85" s="45"/>
      <c r="AI85" s="134"/>
      <c r="AJ85" s="74"/>
    </row>
    <row r="86" spans="1:36" ht="30" customHeight="1" x14ac:dyDescent="0.25">
      <c r="A86" s="404" t="s">
        <v>719</v>
      </c>
      <c r="B86" s="33" t="s">
        <v>720</v>
      </c>
      <c r="C86" s="48" t="s">
        <v>721</v>
      </c>
      <c r="D86" s="48"/>
      <c r="E86" s="48"/>
      <c r="F86" s="48"/>
      <c r="G86" s="48"/>
      <c r="H86" s="48"/>
      <c r="I86" s="48"/>
      <c r="J86" s="48"/>
      <c r="K86" s="48"/>
      <c r="L86" s="48"/>
      <c r="M86" s="48"/>
      <c r="N86" s="45"/>
      <c r="O86" s="45"/>
      <c r="P86" s="45"/>
      <c r="Q86" s="45" t="s">
        <v>544</v>
      </c>
      <c r="R86" s="48"/>
      <c r="S86" s="48"/>
      <c r="T86" s="48"/>
      <c r="U86" s="48"/>
      <c r="V86" s="48"/>
      <c r="W86" s="48"/>
      <c r="X86" s="48"/>
      <c r="Y86" s="48"/>
      <c r="Z86" s="48"/>
      <c r="AA86" s="48"/>
      <c r="AB86" s="48"/>
      <c r="AC86" s="48"/>
      <c r="AD86" s="48"/>
      <c r="AE86" s="48"/>
      <c r="AF86" s="48"/>
      <c r="AG86" s="48"/>
      <c r="AH86" s="45"/>
      <c r="AI86" s="134"/>
      <c r="AJ86" s="74"/>
    </row>
    <row r="87" spans="1:36" ht="30" customHeight="1" x14ac:dyDescent="0.25">
      <c r="A87" s="405"/>
      <c r="B87" s="33" t="s">
        <v>722</v>
      </c>
      <c r="C87" s="48" t="s">
        <v>721</v>
      </c>
      <c r="D87" s="48"/>
      <c r="E87" s="48"/>
      <c r="F87" s="48"/>
      <c r="G87" s="48"/>
      <c r="H87" s="48"/>
      <c r="I87" s="48"/>
      <c r="J87" s="48"/>
      <c r="K87" s="48"/>
      <c r="L87" s="48"/>
      <c r="M87" s="48"/>
      <c r="N87" s="45"/>
      <c r="O87" s="45"/>
      <c r="P87" s="45"/>
      <c r="Q87" s="45" t="s">
        <v>544</v>
      </c>
      <c r="R87" s="48"/>
      <c r="S87" s="48"/>
      <c r="T87" s="48"/>
      <c r="U87" s="48"/>
      <c r="V87" s="48"/>
      <c r="W87" s="48"/>
      <c r="X87" s="48"/>
      <c r="Y87" s="48"/>
      <c r="Z87" s="48"/>
      <c r="AA87" s="48"/>
      <c r="AB87" s="48"/>
      <c r="AC87" s="48"/>
      <c r="AD87" s="48"/>
      <c r="AE87" s="48"/>
      <c r="AF87" s="48"/>
      <c r="AG87" s="48"/>
      <c r="AH87" s="45"/>
      <c r="AI87" s="134"/>
      <c r="AJ87" s="74"/>
    </row>
    <row r="88" spans="1:36" ht="30" customHeight="1" x14ac:dyDescent="0.25">
      <c r="A88" s="405"/>
      <c r="B88" s="33" t="s">
        <v>723</v>
      </c>
      <c r="C88" s="48" t="s">
        <v>721</v>
      </c>
      <c r="D88" s="48"/>
      <c r="E88" s="48"/>
      <c r="F88" s="48"/>
      <c r="G88" s="48"/>
      <c r="H88" s="48"/>
      <c r="I88" s="48"/>
      <c r="J88" s="48"/>
      <c r="K88" s="48"/>
      <c r="L88" s="48"/>
      <c r="M88" s="48"/>
      <c r="N88" s="45"/>
      <c r="O88" s="45"/>
      <c r="P88" s="45"/>
      <c r="Q88" s="45" t="s">
        <v>544</v>
      </c>
      <c r="R88" s="48"/>
      <c r="S88" s="48"/>
      <c r="T88" s="48"/>
      <c r="U88" s="48"/>
      <c r="V88" s="48"/>
      <c r="W88" s="48"/>
      <c r="X88" s="48"/>
      <c r="Y88" s="48"/>
      <c r="Z88" s="48"/>
      <c r="AA88" s="48"/>
      <c r="AB88" s="48"/>
      <c r="AC88" s="48"/>
      <c r="AD88" s="48"/>
      <c r="AE88" s="48"/>
      <c r="AF88" s="48"/>
      <c r="AG88" s="48"/>
      <c r="AH88" s="45"/>
      <c r="AI88" s="134"/>
      <c r="AJ88" s="74"/>
    </row>
    <row r="89" spans="1:36" ht="30" customHeight="1" x14ac:dyDescent="0.25">
      <c r="A89" s="405"/>
      <c r="B89" s="33" t="s">
        <v>724</v>
      </c>
      <c r="C89" s="48"/>
      <c r="D89" s="48"/>
      <c r="E89" s="48"/>
      <c r="F89" s="48"/>
      <c r="G89" s="48"/>
      <c r="H89" s="48"/>
      <c r="I89" s="48"/>
      <c r="J89" s="48"/>
      <c r="K89" s="48"/>
      <c r="L89" s="48"/>
      <c r="M89" s="48"/>
      <c r="N89" s="45"/>
      <c r="O89" s="45" t="s">
        <v>135</v>
      </c>
      <c r="P89" s="45"/>
      <c r="Q89" s="45"/>
      <c r="R89" s="48"/>
      <c r="S89" s="48"/>
      <c r="T89" s="48"/>
      <c r="U89" s="48"/>
      <c r="V89" s="48"/>
      <c r="W89" s="48"/>
      <c r="X89" s="48"/>
      <c r="Y89" s="48"/>
      <c r="Z89" s="48"/>
      <c r="AA89" s="48"/>
      <c r="AB89" s="48"/>
      <c r="AC89" s="48"/>
      <c r="AD89" s="48"/>
      <c r="AE89" s="48"/>
      <c r="AF89" s="48"/>
      <c r="AG89" s="48"/>
      <c r="AH89" s="45"/>
      <c r="AI89" s="134"/>
      <c r="AJ89" s="74"/>
    </row>
    <row r="90" spans="1:36" ht="30" customHeight="1" x14ac:dyDescent="0.25">
      <c r="A90" s="405"/>
      <c r="B90" s="33" t="s">
        <v>725</v>
      </c>
      <c r="C90" s="48"/>
      <c r="D90" s="48"/>
      <c r="E90" s="48"/>
      <c r="F90" s="48"/>
      <c r="G90" s="48"/>
      <c r="H90" s="48"/>
      <c r="I90" s="48"/>
      <c r="J90" s="48"/>
      <c r="K90" s="48"/>
      <c r="L90" s="48"/>
      <c r="M90" s="48"/>
      <c r="N90" s="45"/>
      <c r="O90" s="45"/>
      <c r="P90" s="45"/>
      <c r="Q90" s="45" t="s">
        <v>135</v>
      </c>
      <c r="R90" s="48"/>
      <c r="S90" s="48"/>
      <c r="T90" s="48"/>
      <c r="U90" s="48"/>
      <c r="V90" s="48"/>
      <c r="W90" s="48"/>
      <c r="X90" s="48"/>
      <c r="Y90" s="48"/>
      <c r="Z90" s="48"/>
      <c r="AA90" s="48"/>
      <c r="AB90" s="48"/>
      <c r="AC90" s="48"/>
      <c r="AD90" s="48"/>
      <c r="AE90" s="48"/>
      <c r="AF90" s="48"/>
      <c r="AG90" s="48"/>
      <c r="AH90" s="45"/>
      <c r="AI90" s="134"/>
      <c r="AJ90" s="74"/>
    </row>
    <row r="91" spans="1:36" ht="30" customHeight="1" x14ac:dyDescent="0.25">
      <c r="A91" s="405"/>
      <c r="B91" s="33" t="s">
        <v>726</v>
      </c>
      <c r="C91" s="48"/>
      <c r="D91" s="48"/>
      <c r="E91" s="48"/>
      <c r="F91" s="48"/>
      <c r="G91" s="48"/>
      <c r="H91" s="48"/>
      <c r="I91" s="48"/>
      <c r="J91" s="48"/>
      <c r="K91" s="48"/>
      <c r="L91" s="48"/>
      <c r="M91" s="48"/>
      <c r="N91" s="45"/>
      <c r="O91" s="45"/>
      <c r="P91" s="45" t="s">
        <v>135</v>
      </c>
      <c r="Q91" s="45"/>
      <c r="R91" s="48"/>
      <c r="S91" s="48"/>
      <c r="T91" s="48"/>
      <c r="U91" s="48"/>
      <c r="V91" s="48"/>
      <c r="W91" s="48"/>
      <c r="X91" s="48"/>
      <c r="Y91" s="48"/>
      <c r="Z91" s="48"/>
      <c r="AA91" s="48"/>
      <c r="AB91" s="48"/>
      <c r="AC91" s="48"/>
      <c r="AD91" s="48"/>
      <c r="AE91" s="48"/>
      <c r="AF91" s="48"/>
      <c r="AG91" s="48"/>
      <c r="AH91" s="45"/>
      <c r="AI91" s="134"/>
      <c r="AJ91" s="74"/>
    </row>
    <row r="92" spans="1:36" ht="30" customHeight="1" x14ac:dyDescent="0.25">
      <c r="A92" s="405"/>
      <c r="B92" s="33" t="s">
        <v>727</v>
      </c>
      <c r="C92" s="48"/>
      <c r="D92" s="48"/>
      <c r="E92" s="48"/>
      <c r="F92" s="48"/>
      <c r="G92" s="48"/>
      <c r="H92" s="48"/>
      <c r="I92" s="48"/>
      <c r="J92" s="48"/>
      <c r="K92" s="48"/>
      <c r="L92" s="48"/>
      <c r="M92" s="48"/>
      <c r="N92" s="45"/>
      <c r="O92" s="45" t="s">
        <v>135</v>
      </c>
      <c r="P92" s="45"/>
      <c r="Q92" s="45"/>
      <c r="R92" s="48"/>
      <c r="S92" s="48"/>
      <c r="T92" s="48"/>
      <c r="U92" s="48"/>
      <c r="V92" s="48"/>
      <c r="W92" s="48"/>
      <c r="X92" s="48"/>
      <c r="Y92" s="48"/>
      <c r="Z92" s="48"/>
      <c r="AA92" s="48"/>
      <c r="AB92" s="48"/>
      <c r="AC92" s="48"/>
      <c r="AD92" s="48"/>
      <c r="AE92" s="48"/>
      <c r="AF92" s="48"/>
      <c r="AG92" s="48"/>
      <c r="AH92" s="45"/>
      <c r="AI92" s="134"/>
      <c r="AJ92" s="74"/>
    </row>
    <row r="93" spans="1:36" ht="30" customHeight="1" x14ac:dyDescent="0.25">
      <c r="A93" s="405"/>
      <c r="B93" s="33" t="s">
        <v>728</v>
      </c>
      <c r="C93" s="48"/>
      <c r="D93" s="48"/>
      <c r="E93" s="48"/>
      <c r="F93" s="48"/>
      <c r="G93" s="48"/>
      <c r="H93" s="48"/>
      <c r="I93" s="48"/>
      <c r="J93" s="48"/>
      <c r="K93" s="48"/>
      <c r="L93" s="48"/>
      <c r="M93" s="48"/>
      <c r="N93" s="45"/>
      <c r="O93" s="45"/>
      <c r="P93" s="45"/>
      <c r="Q93" s="45" t="s">
        <v>135</v>
      </c>
      <c r="R93" s="48"/>
      <c r="S93" s="48"/>
      <c r="T93" s="48"/>
      <c r="U93" s="48"/>
      <c r="V93" s="48"/>
      <c r="W93" s="48"/>
      <c r="X93" s="48"/>
      <c r="Y93" s="48"/>
      <c r="Z93" s="48"/>
      <c r="AA93" s="48"/>
      <c r="AB93" s="48"/>
      <c r="AC93" s="48"/>
      <c r="AD93" s="48"/>
      <c r="AE93" s="48"/>
      <c r="AF93" s="48"/>
      <c r="AG93" s="48"/>
      <c r="AH93" s="45"/>
      <c r="AI93" s="134"/>
      <c r="AJ93" s="74"/>
    </row>
    <row r="94" spans="1:36" ht="30" customHeight="1" x14ac:dyDescent="0.25">
      <c r="A94" s="405"/>
      <c r="B94" s="33" t="s">
        <v>729</v>
      </c>
      <c r="C94" s="48"/>
      <c r="D94" s="48"/>
      <c r="E94" s="48"/>
      <c r="F94" s="48"/>
      <c r="G94" s="48"/>
      <c r="H94" s="48"/>
      <c r="I94" s="48"/>
      <c r="J94" s="48"/>
      <c r="K94" s="48"/>
      <c r="L94" s="48"/>
      <c r="M94" s="48"/>
      <c r="N94" s="45"/>
      <c r="O94" s="45"/>
      <c r="P94" s="45" t="s">
        <v>135</v>
      </c>
      <c r="Q94" s="45"/>
      <c r="R94" s="48"/>
      <c r="S94" s="48"/>
      <c r="T94" s="48"/>
      <c r="U94" s="48"/>
      <c r="V94" s="48"/>
      <c r="W94" s="48"/>
      <c r="X94" s="48"/>
      <c r="Y94" s="48"/>
      <c r="Z94" s="48"/>
      <c r="AA94" s="48"/>
      <c r="AB94" s="48"/>
      <c r="AC94" s="48"/>
      <c r="AD94" s="48"/>
      <c r="AE94" s="48"/>
      <c r="AF94" s="48"/>
      <c r="AG94" s="48"/>
      <c r="AH94" s="45"/>
      <c r="AI94" s="134"/>
      <c r="AJ94" s="74"/>
    </row>
    <row r="95" spans="1:36" ht="30" customHeight="1" x14ac:dyDescent="0.25">
      <c r="A95" s="405"/>
      <c r="B95" s="33" t="s">
        <v>730</v>
      </c>
      <c r="C95" s="48"/>
      <c r="D95" s="48"/>
      <c r="E95" s="48"/>
      <c r="F95" s="48"/>
      <c r="G95" s="48"/>
      <c r="H95" s="48"/>
      <c r="I95" s="48"/>
      <c r="J95" s="48"/>
      <c r="K95" s="48"/>
      <c r="L95" s="48"/>
      <c r="M95" s="48"/>
      <c r="N95" s="45"/>
      <c r="O95" s="45"/>
      <c r="P95" s="45" t="s">
        <v>135</v>
      </c>
      <c r="Q95" s="45"/>
      <c r="R95" s="48"/>
      <c r="S95" s="48"/>
      <c r="T95" s="48"/>
      <c r="U95" s="48"/>
      <c r="V95" s="48"/>
      <c r="W95" s="48"/>
      <c r="X95" s="48"/>
      <c r="Y95" s="48"/>
      <c r="Z95" s="48"/>
      <c r="AA95" s="48"/>
      <c r="AB95" s="48"/>
      <c r="AC95" s="48"/>
      <c r="AD95" s="48"/>
      <c r="AE95" s="48"/>
      <c r="AF95" s="48"/>
      <c r="AG95" s="48"/>
      <c r="AH95" s="45"/>
      <c r="AI95" s="134"/>
      <c r="AJ95" s="74"/>
    </row>
    <row r="96" spans="1:36" ht="30" customHeight="1" x14ac:dyDescent="0.25">
      <c r="A96" s="405"/>
      <c r="B96" s="33" t="s">
        <v>731</v>
      </c>
      <c r="C96" s="48"/>
      <c r="D96" s="48"/>
      <c r="E96" s="48"/>
      <c r="F96" s="48"/>
      <c r="G96" s="48"/>
      <c r="H96" s="48"/>
      <c r="I96" s="48"/>
      <c r="J96" s="48"/>
      <c r="K96" s="48"/>
      <c r="L96" s="48"/>
      <c r="M96" s="48"/>
      <c r="N96" s="45"/>
      <c r="O96" s="45" t="s">
        <v>135</v>
      </c>
      <c r="P96" s="45"/>
      <c r="Q96" s="45"/>
      <c r="R96" s="48"/>
      <c r="S96" s="48"/>
      <c r="T96" s="48"/>
      <c r="U96" s="48"/>
      <c r="V96" s="48"/>
      <c r="W96" s="48"/>
      <c r="X96" s="48"/>
      <c r="Y96" s="48"/>
      <c r="Z96" s="48"/>
      <c r="AA96" s="48"/>
      <c r="AB96" s="48"/>
      <c r="AC96" s="48"/>
      <c r="AD96" s="48"/>
      <c r="AE96" s="48"/>
      <c r="AF96" s="48"/>
      <c r="AG96" s="48"/>
      <c r="AH96" s="45"/>
      <c r="AI96" s="134"/>
      <c r="AJ96" s="74"/>
    </row>
    <row r="97" spans="1:36" ht="30" customHeight="1" x14ac:dyDescent="0.25">
      <c r="A97" s="405"/>
      <c r="B97" s="33" t="s">
        <v>732</v>
      </c>
      <c r="C97" s="48"/>
      <c r="D97" s="48"/>
      <c r="E97" s="48"/>
      <c r="F97" s="48"/>
      <c r="G97" s="48"/>
      <c r="H97" s="48"/>
      <c r="I97" s="48"/>
      <c r="J97" s="48"/>
      <c r="K97" s="48"/>
      <c r="L97" s="48"/>
      <c r="M97" s="48"/>
      <c r="N97" s="45"/>
      <c r="O97" s="45"/>
      <c r="P97" s="45"/>
      <c r="Q97" s="45" t="s">
        <v>135</v>
      </c>
      <c r="R97" s="48"/>
      <c r="S97" s="48"/>
      <c r="T97" s="48"/>
      <c r="U97" s="48"/>
      <c r="V97" s="48"/>
      <c r="W97" s="48"/>
      <c r="X97" s="48"/>
      <c r="Y97" s="48"/>
      <c r="Z97" s="48"/>
      <c r="AA97" s="48"/>
      <c r="AB97" s="48"/>
      <c r="AC97" s="48"/>
      <c r="AD97" s="48"/>
      <c r="AE97" s="48"/>
      <c r="AF97" s="48"/>
      <c r="AG97" s="48"/>
      <c r="AH97" s="45"/>
      <c r="AI97" s="134"/>
      <c r="AJ97" s="74"/>
    </row>
    <row r="98" spans="1:36" ht="30" customHeight="1" x14ac:dyDescent="0.25">
      <c r="A98" s="405"/>
      <c r="B98" s="33" t="s">
        <v>733</v>
      </c>
      <c r="C98" s="48"/>
      <c r="D98" s="48"/>
      <c r="E98" s="48"/>
      <c r="F98" s="48"/>
      <c r="G98" s="48"/>
      <c r="H98" s="48"/>
      <c r="I98" s="48"/>
      <c r="J98" s="48"/>
      <c r="K98" s="48"/>
      <c r="L98" s="48"/>
      <c r="M98" s="48"/>
      <c r="N98" s="45"/>
      <c r="O98" s="45"/>
      <c r="P98" s="45" t="s">
        <v>135</v>
      </c>
      <c r="Q98" s="45"/>
      <c r="R98" s="48"/>
      <c r="S98" s="48"/>
      <c r="T98" s="48"/>
      <c r="U98" s="48"/>
      <c r="V98" s="48"/>
      <c r="W98" s="48"/>
      <c r="X98" s="48"/>
      <c r="Y98" s="48"/>
      <c r="Z98" s="48"/>
      <c r="AA98" s="48"/>
      <c r="AB98" s="48"/>
      <c r="AC98" s="48"/>
      <c r="AD98" s="48"/>
      <c r="AE98" s="48"/>
      <c r="AF98" s="48"/>
      <c r="AG98" s="48"/>
      <c r="AH98" s="45"/>
      <c r="AI98" s="134"/>
      <c r="AJ98" s="74"/>
    </row>
    <row r="99" spans="1:36" ht="30" customHeight="1" x14ac:dyDescent="0.25">
      <c r="A99" s="405"/>
      <c r="B99" s="33" t="s">
        <v>734</v>
      </c>
      <c r="C99" s="48"/>
      <c r="D99" s="48"/>
      <c r="E99" s="48"/>
      <c r="F99" s="48"/>
      <c r="G99" s="48"/>
      <c r="H99" s="48"/>
      <c r="I99" s="48"/>
      <c r="J99" s="48"/>
      <c r="K99" s="48"/>
      <c r="L99" s="48"/>
      <c r="M99" s="48"/>
      <c r="N99" s="45"/>
      <c r="O99" s="45" t="s">
        <v>135</v>
      </c>
      <c r="P99" s="45"/>
      <c r="Q99" s="45"/>
      <c r="R99" s="48"/>
      <c r="S99" s="48"/>
      <c r="T99" s="48"/>
      <c r="U99" s="48"/>
      <c r="V99" s="48"/>
      <c r="W99" s="48"/>
      <c r="X99" s="48"/>
      <c r="Y99" s="48"/>
      <c r="Z99" s="48"/>
      <c r="AA99" s="48"/>
      <c r="AB99" s="48"/>
      <c r="AC99" s="48"/>
      <c r="AD99" s="48"/>
      <c r="AE99" s="48"/>
      <c r="AF99" s="48"/>
      <c r="AG99" s="48"/>
      <c r="AH99" s="45"/>
      <c r="AI99" s="134"/>
      <c r="AJ99" s="74"/>
    </row>
    <row r="100" spans="1:36" ht="30" customHeight="1" x14ac:dyDescent="0.25">
      <c r="A100" s="406"/>
      <c r="B100" s="33" t="s">
        <v>735</v>
      </c>
      <c r="C100" s="48"/>
      <c r="D100" s="48"/>
      <c r="E100" s="48"/>
      <c r="F100" s="48"/>
      <c r="G100" s="48"/>
      <c r="H100" s="48"/>
      <c r="I100" s="48"/>
      <c r="J100" s="48"/>
      <c r="K100" s="48"/>
      <c r="L100" s="48"/>
      <c r="M100" s="48"/>
      <c r="N100" s="45"/>
      <c r="O100" s="45"/>
      <c r="P100" s="45" t="s">
        <v>135</v>
      </c>
      <c r="Q100" s="45"/>
      <c r="R100" s="48"/>
      <c r="S100" s="48"/>
      <c r="T100" s="48"/>
      <c r="U100" s="48"/>
      <c r="V100" s="48"/>
      <c r="W100" s="48"/>
      <c r="X100" s="48"/>
      <c r="Y100" s="48"/>
      <c r="Z100" s="48"/>
      <c r="AA100" s="48"/>
      <c r="AB100" s="48"/>
      <c r="AC100" s="48"/>
      <c r="AD100" s="48"/>
      <c r="AE100" s="48"/>
      <c r="AF100" s="48"/>
      <c r="AG100" s="48"/>
      <c r="AH100" s="45"/>
      <c r="AI100" s="134"/>
      <c r="AJ100" s="74"/>
    </row>
    <row r="101" spans="1:36" ht="30" customHeight="1" x14ac:dyDescent="0.25">
      <c r="A101" s="404" t="s">
        <v>736</v>
      </c>
      <c r="B101" s="33" t="s">
        <v>737</v>
      </c>
      <c r="C101" s="48" t="s">
        <v>738</v>
      </c>
      <c r="D101" s="48"/>
      <c r="E101" s="48"/>
      <c r="F101" s="48"/>
      <c r="G101" s="48"/>
      <c r="H101" s="48"/>
      <c r="I101" s="48"/>
      <c r="J101" s="48"/>
      <c r="K101" s="48"/>
      <c r="L101" s="48"/>
      <c r="M101" s="48"/>
      <c r="N101" s="45"/>
      <c r="O101" s="45"/>
      <c r="P101" s="45"/>
      <c r="Q101" s="45" t="s">
        <v>544</v>
      </c>
      <c r="R101" s="48"/>
      <c r="S101" s="48"/>
      <c r="T101" s="48"/>
      <c r="U101" s="48"/>
      <c r="V101" s="48"/>
      <c r="W101" s="48"/>
      <c r="X101" s="48"/>
      <c r="Y101" s="48"/>
      <c r="Z101" s="48"/>
      <c r="AA101" s="48"/>
      <c r="AB101" s="48"/>
      <c r="AC101" s="48"/>
      <c r="AD101" s="48"/>
      <c r="AE101" s="48"/>
      <c r="AF101" s="48"/>
      <c r="AG101" s="48"/>
      <c r="AH101" s="45"/>
      <c r="AI101" s="134"/>
      <c r="AJ101" s="74"/>
    </row>
    <row r="102" spans="1:36" ht="30" customHeight="1" x14ac:dyDescent="0.25">
      <c r="A102" s="405"/>
      <c r="B102" s="33" t="s">
        <v>739</v>
      </c>
      <c r="C102" s="48" t="s">
        <v>738</v>
      </c>
      <c r="D102" s="48"/>
      <c r="E102" s="48"/>
      <c r="F102" s="48"/>
      <c r="G102" s="48"/>
      <c r="H102" s="48"/>
      <c r="I102" s="48"/>
      <c r="J102" s="48"/>
      <c r="K102" s="48"/>
      <c r="L102" s="48"/>
      <c r="M102" s="48"/>
      <c r="N102" s="45"/>
      <c r="O102" s="45"/>
      <c r="P102" s="45"/>
      <c r="Q102" s="45" t="s">
        <v>544</v>
      </c>
      <c r="R102" s="48"/>
      <c r="S102" s="48"/>
      <c r="T102" s="48"/>
      <c r="U102" s="48"/>
      <c r="V102" s="48"/>
      <c r="W102" s="48"/>
      <c r="X102" s="48"/>
      <c r="Y102" s="48"/>
      <c r="Z102" s="48"/>
      <c r="AA102" s="48"/>
      <c r="AB102" s="48"/>
      <c r="AC102" s="48"/>
      <c r="AD102" s="48"/>
      <c r="AE102" s="48"/>
      <c r="AF102" s="48"/>
      <c r="AG102" s="48"/>
      <c r="AH102" s="45"/>
      <c r="AI102" s="134"/>
      <c r="AJ102" s="74"/>
    </row>
    <row r="103" spans="1:36" ht="30" customHeight="1" x14ac:dyDescent="0.25">
      <c r="A103" s="405"/>
      <c r="B103" s="33" t="s">
        <v>740</v>
      </c>
      <c r="C103" s="48" t="s">
        <v>738</v>
      </c>
      <c r="D103" s="48"/>
      <c r="E103" s="48"/>
      <c r="F103" s="48"/>
      <c r="G103" s="48"/>
      <c r="H103" s="48"/>
      <c r="I103" s="48"/>
      <c r="J103" s="48"/>
      <c r="K103" s="48"/>
      <c r="L103" s="48"/>
      <c r="M103" s="48"/>
      <c r="N103" s="45"/>
      <c r="O103" s="45"/>
      <c r="P103" s="45"/>
      <c r="Q103" s="45" t="s">
        <v>544</v>
      </c>
      <c r="R103" s="48"/>
      <c r="S103" s="48"/>
      <c r="T103" s="48"/>
      <c r="U103" s="48"/>
      <c r="V103" s="48"/>
      <c r="W103" s="48"/>
      <c r="X103" s="48"/>
      <c r="Y103" s="48"/>
      <c r="Z103" s="48"/>
      <c r="AA103" s="48"/>
      <c r="AB103" s="48"/>
      <c r="AC103" s="48"/>
      <c r="AD103" s="48"/>
      <c r="AE103" s="48"/>
      <c r="AF103" s="48"/>
      <c r="AG103" s="48"/>
      <c r="AH103" s="45"/>
      <c r="AI103" s="134"/>
      <c r="AJ103" s="74"/>
    </row>
    <row r="104" spans="1:36" ht="30" customHeight="1" x14ac:dyDescent="0.25">
      <c r="A104" s="405"/>
      <c r="B104" s="33" t="s">
        <v>741</v>
      </c>
      <c r="C104" s="48"/>
      <c r="D104" s="48"/>
      <c r="E104" s="48"/>
      <c r="F104" s="48"/>
      <c r="G104" s="48"/>
      <c r="H104" s="48"/>
      <c r="I104" s="48"/>
      <c r="J104" s="48"/>
      <c r="K104" s="48"/>
      <c r="L104" s="48"/>
      <c r="M104" s="48"/>
      <c r="N104" s="45"/>
      <c r="O104" s="45"/>
      <c r="P104" s="45" t="s">
        <v>135</v>
      </c>
      <c r="Q104" s="45"/>
      <c r="R104" s="48"/>
      <c r="S104" s="48"/>
      <c r="T104" s="48"/>
      <c r="U104" s="48"/>
      <c r="V104" s="48"/>
      <c r="W104" s="48"/>
      <c r="X104" s="48"/>
      <c r="Y104" s="48"/>
      <c r="Z104" s="48"/>
      <c r="AA104" s="48"/>
      <c r="AB104" s="48"/>
      <c r="AC104" s="48"/>
      <c r="AD104" s="48"/>
      <c r="AE104" s="48"/>
      <c r="AF104" s="48"/>
      <c r="AG104" s="48"/>
      <c r="AH104" s="45"/>
      <c r="AI104" s="134"/>
      <c r="AJ104" s="74"/>
    </row>
    <row r="105" spans="1:36" ht="30" customHeight="1" x14ac:dyDescent="0.25">
      <c r="A105" s="405"/>
      <c r="B105" s="33" t="s">
        <v>742</v>
      </c>
      <c r="C105" s="48"/>
      <c r="D105" s="48"/>
      <c r="E105" s="48"/>
      <c r="F105" s="48"/>
      <c r="G105" s="48"/>
      <c r="H105" s="48"/>
      <c r="I105" s="48"/>
      <c r="J105" s="48"/>
      <c r="K105" s="48"/>
      <c r="L105" s="48"/>
      <c r="M105" s="48"/>
      <c r="N105" s="45"/>
      <c r="O105" s="45"/>
      <c r="P105" s="45" t="s">
        <v>135</v>
      </c>
      <c r="Q105" s="45"/>
      <c r="R105" s="48"/>
      <c r="S105" s="48"/>
      <c r="T105" s="48"/>
      <c r="U105" s="48"/>
      <c r="V105" s="48"/>
      <c r="W105" s="48"/>
      <c r="X105" s="48"/>
      <c r="Y105" s="48"/>
      <c r="Z105" s="48"/>
      <c r="AA105" s="48"/>
      <c r="AB105" s="48"/>
      <c r="AC105" s="48"/>
      <c r="AD105" s="48"/>
      <c r="AE105" s="48"/>
      <c r="AF105" s="48"/>
      <c r="AG105" s="48"/>
      <c r="AH105" s="45"/>
      <c r="AI105" s="134"/>
      <c r="AJ105" s="74"/>
    </row>
    <row r="106" spans="1:36" ht="30" customHeight="1" x14ac:dyDescent="0.25">
      <c r="A106" s="405"/>
      <c r="B106" s="33" t="s">
        <v>743</v>
      </c>
      <c r="C106" s="48"/>
      <c r="D106" s="48"/>
      <c r="E106" s="48"/>
      <c r="F106" s="48"/>
      <c r="G106" s="48"/>
      <c r="H106" s="48"/>
      <c r="I106" s="48"/>
      <c r="J106" s="48"/>
      <c r="K106" s="48"/>
      <c r="L106" s="48"/>
      <c r="M106" s="48"/>
      <c r="N106" s="45"/>
      <c r="O106" s="45"/>
      <c r="P106" s="45" t="s">
        <v>135</v>
      </c>
      <c r="Q106" s="45"/>
      <c r="R106" s="48"/>
      <c r="S106" s="48"/>
      <c r="T106" s="48"/>
      <c r="U106" s="48"/>
      <c r="V106" s="48"/>
      <c r="W106" s="48"/>
      <c r="X106" s="48"/>
      <c r="Y106" s="48"/>
      <c r="Z106" s="48"/>
      <c r="AA106" s="48"/>
      <c r="AB106" s="48"/>
      <c r="AC106" s="48"/>
      <c r="AD106" s="48"/>
      <c r="AE106" s="48"/>
      <c r="AF106" s="48"/>
      <c r="AG106" s="48"/>
      <c r="AH106" s="45"/>
      <c r="AI106" s="134"/>
      <c r="AJ106" s="74"/>
    </row>
    <row r="107" spans="1:36" ht="30" customHeight="1" x14ac:dyDescent="0.25">
      <c r="A107" s="405"/>
      <c r="B107" s="33" t="s">
        <v>744</v>
      </c>
      <c r="C107" s="48"/>
      <c r="D107" s="48"/>
      <c r="E107" s="48"/>
      <c r="F107" s="48"/>
      <c r="G107" s="48"/>
      <c r="H107" s="48"/>
      <c r="I107" s="48"/>
      <c r="J107" s="48"/>
      <c r="K107" s="48"/>
      <c r="L107" s="48"/>
      <c r="M107" s="48"/>
      <c r="N107" s="45"/>
      <c r="O107" s="45"/>
      <c r="P107" s="45" t="s">
        <v>135</v>
      </c>
      <c r="Q107" s="45"/>
      <c r="R107" s="48"/>
      <c r="S107" s="48"/>
      <c r="T107" s="48"/>
      <c r="U107" s="48"/>
      <c r="V107" s="48"/>
      <c r="W107" s="48"/>
      <c r="X107" s="48"/>
      <c r="Y107" s="48"/>
      <c r="Z107" s="48"/>
      <c r="AA107" s="48"/>
      <c r="AB107" s="48"/>
      <c r="AC107" s="48"/>
      <c r="AD107" s="48"/>
      <c r="AE107" s="48"/>
      <c r="AF107" s="48"/>
      <c r="AG107" s="48"/>
      <c r="AH107" s="45"/>
      <c r="AI107" s="134"/>
      <c r="AJ107" s="74"/>
    </row>
    <row r="108" spans="1:36" ht="30" customHeight="1" x14ac:dyDescent="0.25">
      <c r="A108" s="405"/>
      <c r="B108" s="33" t="s">
        <v>745</v>
      </c>
      <c r="C108" s="48"/>
      <c r="D108" s="48"/>
      <c r="E108" s="48"/>
      <c r="F108" s="48"/>
      <c r="G108" s="48"/>
      <c r="H108" s="48"/>
      <c r="I108" s="48"/>
      <c r="J108" s="48"/>
      <c r="K108" s="48"/>
      <c r="L108" s="48"/>
      <c r="M108" s="48"/>
      <c r="N108" s="45"/>
      <c r="O108" s="45"/>
      <c r="P108" s="45" t="s">
        <v>135</v>
      </c>
      <c r="Q108" s="45"/>
      <c r="R108" s="48"/>
      <c r="S108" s="48"/>
      <c r="T108" s="48"/>
      <c r="U108" s="48"/>
      <c r="V108" s="48"/>
      <c r="W108" s="48"/>
      <c r="X108" s="48"/>
      <c r="Y108" s="48"/>
      <c r="Z108" s="48"/>
      <c r="AA108" s="48"/>
      <c r="AB108" s="48"/>
      <c r="AC108" s="48"/>
      <c r="AD108" s="48"/>
      <c r="AE108" s="48"/>
      <c r="AF108" s="48"/>
      <c r="AG108" s="48"/>
      <c r="AH108" s="45"/>
      <c r="AI108" s="134"/>
      <c r="AJ108" s="74"/>
    </row>
    <row r="109" spans="1:36" ht="30" customHeight="1" x14ac:dyDescent="0.25">
      <c r="A109" s="405"/>
      <c r="B109" s="33" t="s">
        <v>746</v>
      </c>
      <c r="C109" s="48"/>
      <c r="D109" s="48"/>
      <c r="E109" s="48"/>
      <c r="F109" s="48"/>
      <c r="G109" s="48"/>
      <c r="H109" s="48"/>
      <c r="I109" s="48"/>
      <c r="J109" s="48"/>
      <c r="K109" s="48"/>
      <c r="L109" s="48"/>
      <c r="M109" s="48"/>
      <c r="N109" s="45"/>
      <c r="O109" s="45"/>
      <c r="P109" s="45" t="s">
        <v>135</v>
      </c>
      <c r="Q109" s="45"/>
      <c r="R109" s="48"/>
      <c r="S109" s="48"/>
      <c r="T109" s="48"/>
      <c r="U109" s="48"/>
      <c r="V109" s="48"/>
      <c r="W109" s="48"/>
      <c r="X109" s="48"/>
      <c r="Y109" s="48"/>
      <c r="Z109" s="48"/>
      <c r="AA109" s="48"/>
      <c r="AB109" s="48"/>
      <c r="AC109" s="48"/>
      <c r="AD109" s="48"/>
      <c r="AE109" s="48"/>
      <c r="AF109" s="48"/>
      <c r="AG109" s="48"/>
      <c r="AH109" s="45"/>
      <c r="AI109" s="134"/>
      <c r="AJ109" s="74"/>
    </row>
    <row r="110" spans="1:36" ht="30" customHeight="1" x14ac:dyDescent="0.25">
      <c r="A110" s="405"/>
      <c r="B110" s="33" t="s">
        <v>747</v>
      </c>
      <c r="C110" s="48"/>
      <c r="D110" s="48"/>
      <c r="E110" s="48"/>
      <c r="F110" s="48"/>
      <c r="G110" s="48"/>
      <c r="H110" s="48"/>
      <c r="I110" s="48"/>
      <c r="J110" s="48"/>
      <c r="K110" s="48"/>
      <c r="L110" s="48"/>
      <c r="M110" s="48"/>
      <c r="N110" s="45"/>
      <c r="O110" s="45"/>
      <c r="P110" s="45" t="s">
        <v>135</v>
      </c>
      <c r="Q110" s="45"/>
      <c r="R110" s="48"/>
      <c r="S110" s="48"/>
      <c r="T110" s="48"/>
      <c r="U110" s="48"/>
      <c r="V110" s="48"/>
      <c r="W110" s="48"/>
      <c r="X110" s="48"/>
      <c r="Y110" s="48"/>
      <c r="Z110" s="48"/>
      <c r="AA110" s="48"/>
      <c r="AB110" s="48"/>
      <c r="AC110" s="48"/>
      <c r="AD110" s="48"/>
      <c r="AE110" s="48"/>
      <c r="AF110" s="48"/>
      <c r="AG110" s="48"/>
      <c r="AH110" s="45"/>
      <c r="AI110" s="134"/>
      <c r="AJ110" s="74"/>
    </row>
    <row r="111" spans="1:36" ht="30" customHeight="1" x14ac:dyDescent="0.25">
      <c r="A111" s="405"/>
      <c r="B111" s="33" t="s">
        <v>748</v>
      </c>
      <c r="C111" s="48"/>
      <c r="D111" s="48"/>
      <c r="E111" s="48"/>
      <c r="F111" s="48"/>
      <c r="G111" s="48"/>
      <c r="H111" s="48"/>
      <c r="I111" s="48"/>
      <c r="J111" s="48"/>
      <c r="K111" s="48"/>
      <c r="L111" s="48"/>
      <c r="M111" s="48"/>
      <c r="N111" s="45"/>
      <c r="O111" s="45"/>
      <c r="P111" s="45" t="s">
        <v>135</v>
      </c>
      <c r="Q111" s="45"/>
      <c r="R111" s="48"/>
      <c r="S111" s="48"/>
      <c r="T111" s="48"/>
      <c r="U111" s="48"/>
      <c r="V111" s="48"/>
      <c r="W111" s="48"/>
      <c r="X111" s="48"/>
      <c r="Y111" s="48"/>
      <c r="Z111" s="48"/>
      <c r="AA111" s="48"/>
      <c r="AB111" s="48"/>
      <c r="AC111" s="48"/>
      <c r="AD111" s="48"/>
      <c r="AE111" s="48"/>
      <c r="AF111" s="48"/>
      <c r="AG111" s="48"/>
      <c r="AH111" s="45"/>
      <c r="AI111" s="134"/>
      <c r="AJ111" s="74"/>
    </row>
    <row r="112" spans="1:36" ht="30" customHeight="1" x14ac:dyDescent="0.25">
      <c r="A112" s="405"/>
      <c r="B112" s="33" t="s">
        <v>749</v>
      </c>
      <c r="C112" s="48"/>
      <c r="D112" s="48"/>
      <c r="E112" s="48"/>
      <c r="F112" s="48"/>
      <c r="G112" s="48"/>
      <c r="H112" s="48"/>
      <c r="I112" s="48"/>
      <c r="J112" s="48"/>
      <c r="K112" s="48"/>
      <c r="L112" s="48"/>
      <c r="M112" s="48"/>
      <c r="N112" s="45"/>
      <c r="O112" s="45"/>
      <c r="P112" s="45" t="s">
        <v>135</v>
      </c>
      <c r="Q112" s="45"/>
      <c r="R112" s="48"/>
      <c r="S112" s="48"/>
      <c r="T112" s="48"/>
      <c r="U112" s="48"/>
      <c r="V112" s="48"/>
      <c r="W112" s="48"/>
      <c r="X112" s="48"/>
      <c r="Y112" s="48"/>
      <c r="Z112" s="48"/>
      <c r="AA112" s="48"/>
      <c r="AB112" s="48"/>
      <c r="AC112" s="48"/>
      <c r="AD112" s="48"/>
      <c r="AE112" s="48"/>
      <c r="AF112" s="48"/>
      <c r="AG112" s="48"/>
      <c r="AH112" s="45"/>
      <c r="AI112" s="134"/>
      <c r="AJ112" s="74"/>
    </row>
    <row r="113" spans="1:36" ht="30" customHeight="1" x14ac:dyDescent="0.25">
      <c r="A113" s="405"/>
      <c r="B113" s="33" t="s">
        <v>750</v>
      </c>
      <c r="C113" s="48"/>
      <c r="D113" s="48"/>
      <c r="E113" s="48"/>
      <c r="F113" s="48"/>
      <c r="G113" s="48"/>
      <c r="H113" s="48"/>
      <c r="I113" s="48"/>
      <c r="J113" s="48"/>
      <c r="K113" s="48"/>
      <c r="L113" s="48"/>
      <c r="M113" s="48"/>
      <c r="N113" s="45"/>
      <c r="O113" s="45"/>
      <c r="P113" s="45" t="s">
        <v>135</v>
      </c>
      <c r="Q113" s="45"/>
      <c r="R113" s="48"/>
      <c r="S113" s="48"/>
      <c r="T113" s="48"/>
      <c r="U113" s="48"/>
      <c r="V113" s="48"/>
      <c r="W113" s="48"/>
      <c r="X113" s="48"/>
      <c r="Y113" s="48"/>
      <c r="Z113" s="48"/>
      <c r="AA113" s="48"/>
      <c r="AB113" s="48"/>
      <c r="AC113" s="48"/>
      <c r="AD113" s="48"/>
      <c r="AE113" s="48"/>
      <c r="AF113" s="48"/>
      <c r="AG113" s="48"/>
      <c r="AH113" s="45"/>
      <c r="AI113" s="134"/>
      <c r="AJ113" s="74"/>
    </row>
    <row r="114" spans="1:36" ht="30" customHeight="1" x14ac:dyDescent="0.25">
      <c r="A114" s="405"/>
      <c r="B114" s="33" t="s">
        <v>751</v>
      </c>
      <c r="C114" s="48"/>
      <c r="D114" s="48"/>
      <c r="E114" s="48"/>
      <c r="F114" s="48"/>
      <c r="G114" s="48"/>
      <c r="H114" s="48"/>
      <c r="I114" s="48"/>
      <c r="J114" s="48"/>
      <c r="K114" s="48"/>
      <c r="L114" s="48"/>
      <c r="M114" s="48"/>
      <c r="N114" s="45"/>
      <c r="O114" s="45"/>
      <c r="P114" s="45" t="s">
        <v>135</v>
      </c>
      <c r="Q114" s="45"/>
      <c r="R114" s="48"/>
      <c r="S114" s="48"/>
      <c r="T114" s="48"/>
      <c r="U114" s="48"/>
      <c r="V114" s="48"/>
      <c r="W114" s="48"/>
      <c r="X114" s="48"/>
      <c r="Y114" s="48"/>
      <c r="Z114" s="48"/>
      <c r="AA114" s="48"/>
      <c r="AB114" s="48"/>
      <c r="AC114" s="48"/>
      <c r="AD114" s="48"/>
      <c r="AE114" s="48"/>
      <c r="AF114" s="48"/>
      <c r="AG114" s="48"/>
      <c r="AH114" s="45"/>
      <c r="AI114" s="134"/>
      <c r="AJ114" s="74"/>
    </row>
    <row r="115" spans="1:36" ht="30" customHeight="1" x14ac:dyDescent="0.25">
      <c r="A115" s="406"/>
      <c r="B115" s="33" t="s">
        <v>752</v>
      </c>
      <c r="C115" s="48"/>
      <c r="D115" s="48"/>
      <c r="E115" s="48"/>
      <c r="F115" s="48"/>
      <c r="G115" s="48"/>
      <c r="H115" s="48"/>
      <c r="I115" s="48"/>
      <c r="J115" s="48"/>
      <c r="K115" s="48"/>
      <c r="L115" s="48"/>
      <c r="M115" s="48"/>
      <c r="N115" s="45"/>
      <c r="O115" s="45"/>
      <c r="P115" s="45" t="s">
        <v>135</v>
      </c>
      <c r="Q115" s="45"/>
      <c r="R115" s="48"/>
      <c r="S115" s="48"/>
      <c r="T115" s="48"/>
      <c r="U115" s="48"/>
      <c r="V115" s="48"/>
      <c r="W115" s="48"/>
      <c r="X115" s="48"/>
      <c r="Y115" s="48"/>
      <c r="Z115" s="48"/>
      <c r="AA115" s="48"/>
      <c r="AB115" s="48"/>
      <c r="AC115" s="48"/>
      <c r="AD115" s="48"/>
      <c r="AE115" s="48"/>
      <c r="AF115" s="48"/>
      <c r="AG115" s="48"/>
      <c r="AH115" s="45"/>
      <c r="AI115" s="134"/>
      <c r="AJ115" s="74"/>
    </row>
    <row r="116" spans="1:36" ht="30" customHeight="1" x14ac:dyDescent="0.25">
      <c r="A116" s="404" t="s">
        <v>753</v>
      </c>
      <c r="B116" s="33" t="s">
        <v>754</v>
      </c>
      <c r="C116" s="48" t="s">
        <v>755</v>
      </c>
      <c r="D116" s="48"/>
      <c r="E116" s="48"/>
      <c r="F116" s="48"/>
      <c r="G116" s="48"/>
      <c r="H116" s="48"/>
      <c r="I116" s="48"/>
      <c r="J116" s="48"/>
      <c r="K116" s="48"/>
      <c r="L116" s="48"/>
      <c r="M116" s="48"/>
      <c r="N116" s="45"/>
      <c r="O116" s="45"/>
      <c r="P116" s="45"/>
      <c r="Q116" s="45" t="s">
        <v>544</v>
      </c>
      <c r="R116" s="48"/>
      <c r="S116" s="48"/>
      <c r="T116" s="48"/>
      <c r="U116" s="48"/>
      <c r="V116" s="48"/>
      <c r="W116" s="48"/>
      <c r="X116" s="48"/>
      <c r="Y116" s="48"/>
      <c r="Z116" s="48"/>
      <c r="AA116" s="48"/>
      <c r="AB116" s="48"/>
      <c r="AC116" s="48"/>
      <c r="AD116" s="48"/>
      <c r="AE116" s="48"/>
      <c r="AF116" s="48"/>
      <c r="AG116" s="48"/>
      <c r="AH116" s="45"/>
      <c r="AI116" s="134"/>
      <c r="AJ116" s="74"/>
    </row>
    <row r="117" spans="1:36" ht="30" customHeight="1" x14ac:dyDescent="0.25">
      <c r="A117" s="405"/>
      <c r="B117" s="33" t="s">
        <v>756</v>
      </c>
      <c r="C117" s="48" t="s">
        <v>755</v>
      </c>
      <c r="D117" s="48"/>
      <c r="E117" s="48"/>
      <c r="F117" s="48"/>
      <c r="G117" s="48"/>
      <c r="H117" s="48"/>
      <c r="I117" s="48"/>
      <c r="J117" s="48"/>
      <c r="K117" s="48"/>
      <c r="L117" s="48"/>
      <c r="M117" s="48"/>
      <c r="N117" s="45"/>
      <c r="O117" s="45"/>
      <c r="P117" s="45"/>
      <c r="Q117" s="45" t="s">
        <v>544</v>
      </c>
      <c r="R117" s="48"/>
      <c r="S117" s="48"/>
      <c r="T117" s="48"/>
      <c r="U117" s="48"/>
      <c r="V117" s="48"/>
      <c r="W117" s="48"/>
      <c r="X117" s="48"/>
      <c r="Y117" s="48"/>
      <c r="Z117" s="48"/>
      <c r="AA117" s="48"/>
      <c r="AB117" s="48"/>
      <c r="AC117" s="48"/>
      <c r="AD117" s="48"/>
      <c r="AE117" s="48"/>
      <c r="AF117" s="48"/>
      <c r="AG117" s="48"/>
      <c r="AH117" s="45"/>
      <c r="AI117" s="134"/>
      <c r="AJ117" s="74"/>
    </row>
    <row r="118" spans="1:36" ht="30" customHeight="1" x14ac:dyDescent="0.25">
      <c r="A118" s="405"/>
      <c r="B118" s="33" t="s">
        <v>757</v>
      </c>
      <c r="C118" s="48" t="s">
        <v>755</v>
      </c>
      <c r="D118" s="48"/>
      <c r="E118" s="48"/>
      <c r="F118" s="48"/>
      <c r="G118" s="48"/>
      <c r="H118" s="48"/>
      <c r="I118" s="48"/>
      <c r="J118" s="48"/>
      <c r="K118" s="48"/>
      <c r="L118" s="48"/>
      <c r="M118" s="48"/>
      <c r="N118" s="45"/>
      <c r="O118" s="45"/>
      <c r="P118" s="45"/>
      <c r="Q118" s="45" t="s">
        <v>544</v>
      </c>
      <c r="R118" s="48"/>
      <c r="S118" s="48"/>
      <c r="T118" s="48"/>
      <c r="U118" s="48"/>
      <c r="V118" s="48"/>
      <c r="W118" s="48"/>
      <c r="X118" s="48"/>
      <c r="Y118" s="48"/>
      <c r="Z118" s="48"/>
      <c r="AA118" s="48"/>
      <c r="AB118" s="48"/>
      <c r="AC118" s="48"/>
      <c r="AD118" s="48"/>
      <c r="AE118" s="48"/>
      <c r="AF118" s="48"/>
      <c r="AG118" s="48"/>
      <c r="AH118" s="45"/>
      <c r="AI118" s="134"/>
      <c r="AJ118" s="74"/>
    </row>
    <row r="119" spans="1:36" ht="30" customHeight="1" x14ac:dyDescent="0.25">
      <c r="A119" s="405"/>
      <c r="B119" s="33" t="s">
        <v>758</v>
      </c>
      <c r="C119" s="48"/>
      <c r="D119" s="48"/>
      <c r="E119" s="48"/>
      <c r="F119" s="48"/>
      <c r="G119" s="48"/>
      <c r="H119" s="48"/>
      <c r="I119" s="48"/>
      <c r="J119" s="48"/>
      <c r="K119" s="48"/>
      <c r="L119" s="48"/>
      <c r="M119" s="48"/>
      <c r="N119" s="45"/>
      <c r="O119" s="45" t="s">
        <v>135</v>
      </c>
      <c r="P119" s="45"/>
      <c r="Q119" s="45"/>
      <c r="R119" s="48"/>
      <c r="S119" s="48"/>
      <c r="T119" s="48"/>
      <c r="U119" s="48"/>
      <c r="V119" s="48"/>
      <c r="W119" s="48"/>
      <c r="X119" s="48"/>
      <c r="Y119" s="48"/>
      <c r="Z119" s="48"/>
      <c r="AA119" s="48"/>
      <c r="AB119" s="48"/>
      <c r="AC119" s="48"/>
      <c r="AD119" s="48"/>
      <c r="AE119" s="48"/>
      <c r="AF119" s="48"/>
      <c r="AG119" s="48"/>
      <c r="AH119" s="45"/>
      <c r="AI119" s="134"/>
      <c r="AJ119" s="74"/>
    </row>
    <row r="120" spans="1:36" ht="30" customHeight="1" x14ac:dyDescent="0.25">
      <c r="A120" s="405"/>
      <c r="B120" s="33" t="s">
        <v>759</v>
      </c>
      <c r="C120" s="48"/>
      <c r="D120" s="48"/>
      <c r="E120" s="48"/>
      <c r="F120" s="48"/>
      <c r="G120" s="48"/>
      <c r="H120" s="48"/>
      <c r="I120" s="48"/>
      <c r="J120" s="48"/>
      <c r="K120" s="48"/>
      <c r="L120" s="48"/>
      <c r="M120" s="48"/>
      <c r="N120" s="45"/>
      <c r="O120" s="45"/>
      <c r="P120" s="45"/>
      <c r="Q120" s="45" t="s">
        <v>135</v>
      </c>
      <c r="R120" s="48"/>
      <c r="S120" s="48"/>
      <c r="T120" s="48"/>
      <c r="U120" s="48"/>
      <c r="V120" s="48"/>
      <c r="W120" s="48"/>
      <c r="X120" s="48"/>
      <c r="Y120" s="48"/>
      <c r="Z120" s="48"/>
      <c r="AA120" s="48"/>
      <c r="AB120" s="48"/>
      <c r="AC120" s="48"/>
      <c r="AD120" s="48"/>
      <c r="AE120" s="48"/>
      <c r="AF120" s="48"/>
      <c r="AG120" s="48"/>
      <c r="AH120" s="45"/>
      <c r="AI120" s="134"/>
      <c r="AJ120" s="74"/>
    </row>
    <row r="121" spans="1:36" ht="30" customHeight="1" x14ac:dyDescent="0.25">
      <c r="A121" s="405"/>
      <c r="B121" s="33" t="s">
        <v>760</v>
      </c>
      <c r="C121" s="48"/>
      <c r="D121" s="48"/>
      <c r="E121" s="48"/>
      <c r="F121" s="48"/>
      <c r="G121" s="48"/>
      <c r="H121" s="48"/>
      <c r="I121" s="48"/>
      <c r="J121" s="48"/>
      <c r="K121" s="48"/>
      <c r="L121" s="48"/>
      <c r="M121" s="48"/>
      <c r="N121" s="45"/>
      <c r="O121" s="45" t="s">
        <v>135</v>
      </c>
      <c r="P121" s="45"/>
      <c r="Q121" s="45"/>
      <c r="R121" s="48"/>
      <c r="S121" s="48"/>
      <c r="T121" s="48"/>
      <c r="U121" s="48"/>
      <c r="V121" s="48"/>
      <c r="W121" s="48"/>
      <c r="X121" s="48"/>
      <c r="Y121" s="48"/>
      <c r="Z121" s="48"/>
      <c r="AA121" s="48"/>
      <c r="AB121" s="48"/>
      <c r="AC121" s="48"/>
      <c r="AD121" s="48"/>
      <c r="AE121" s="48"/>
      <c r="AF121" s="48"/>
      <c r="AG121" s="48"/>
      <c r="AH121" s="45"/>
      <c r="AI121" s="134"/>
      <c r="AJ121" s="74"/>
    </row>
    <row r="122" spans="1:36" ht="30" customHeight="1" x14ac:dyDescent="0.25">
      <c r="A122" s="405"/>
      <c r="B122" s="33" t="s">
        <v>761</v>
      </c>
      <c r="C122" s="48"/>
      <c r="D122" s="48"/>
      <c r="E122" s="48"/>
      <c r="F122" s="48"/>
      <c r="G122" s="48"/>
      <c r="H122" s="48"/>
      <c r="I122" s="48"/>
      <c r="J122" s="48"/>
      <c r="K122" s="48"/>
      <c r="L122" s="48"/>
      <c r="M122" s="48"/>
      <c r="N122" s="45"/>
      <c r="O122" s="45"/>
      <c r="P122" s="45" t="s">
        <v>135</v>
      </c>
      <c r="Q122" s="45"/>
      <c r="R122" s="48"/>
      <c r="S122" s="48"/>
      <c r="T122" s="48"/>
      <c r="U122" s="48"/>
      <c r="V122" s="48"/>
      <c r="W122" s="48"/>
      <c r="X122" s="48"/>
      <c r="Y122" s="48"/>
      <c r="Z122" s="48"/>
      <c r="AA122" s="48"/>
      <c r="AB122" s="48"/>
      <c r="AC122" s="48"/>
      <c r="AD122" s="48"/>
      <c r="AE122" s="48"/>
      <c r="AF122" s="48"/>
      <c r="AG122" s="48"/>
      <c r="AH122" s="45"/>
      <c r="AI122" s="134"/>
      <c r="AJ122" s="74"/>
    </row>
    <row r="123" spans="1:36" ht="30" customHeight="1" x14ac:dyDescent="0.25">
      <c r="A123" s="405"/>
      <c r="B123" s="33" t="s">
        <v>762</v>
      </c>
      <c r="C123" s="48"/>
      <c r="D123" s="48"/>
      <c r="E123" s="48"/>
      <c r="F123" s="48"/>
      <c r="G123" s="48"/>
      <c r="H123" s="48"/>
      <c r="I123" s="48"/>
      <c r="J123" s="48"/>
      <c r="K123" s="48"/>
      <c r="L123" s="48"/>
      <c r="M123" s="48"/>
      <c r="N123" s="45"/>
      <c r="O123" s="45"/>
      <c r="P123" s="45"/>
      <c r="Q123" s="45" t="s">
        <v>135</v>
      </c>
      <c r="R123" s="48"/>
      <c r="S123" s="48"/>
      <c r="T123" s="48"/>
      <c r="U123" s="48"/>
      <c r="V123" s="48"/>
      <c r="W123" s="48"/>
      <c r="X123" s="48"/>
      <c r="Y123" s="48"/>
      <c r="Z123" s="48"/>
      <c r="AA123" s="48"/>
      <c r="AB123" s="48"/>
      <c r="AC123" s="48"/>
      <c r="AD123" s="48"/>
      <c r="AE123" s="48"/>
      <c r="AF123" s="48"/>
      <c r="AG123" s="48"/>
      <c r="AH123" s="45"/>
      <c r="AI123" s="134"/>
      <c r="AJ123" s="74"/>
    </row>
    <row r="124" spans="1:36" ht="30" customHeight="1" x14ac:dyDescent="0.25">
      <c r="A124" s="405"/>
      <c r="B124" s="33" t="s">
        <v>763</v>
      </c>
      <c r="C124" s="48"/>
      <c r="D124" s="48"/>
      <c r="E124" s="48"/>
      <c r="F124" s="48"/>
      <c r="G124" s="48"/>
      <c r="H124" s="48"/>
      <c r="I124" s="48"/>
      <c r="J124" s="48"/>
      <c r="K124" s="48"/>
      <c r="L124" s="48"/>
      <c r="M124" s="48"/>
      <c r="N124" s="45"/>
      <c r="O124" s="45"/>
      <c r="P124" s="45" t="s">
        <v>135</v>
      </c>
      <c r="Q124" s="45"/>
      <c r="R124" s="48"/>
      <c r="S124" s="48"/>
      <c r="T124" s="48"/>
      <c r="U124" s="48"/>
      <c r="V124" s="48"/>
      <c r="W124" s="48"/>
      <c r="X124" s="48"/>
      <c r="Y124" s="48"/>
      <c r="Z124" s="48"/>
      <c r="AA124" s="48"/>
      <c r="AB124" s="48"/>
      <c r="AC124" s="48"/>
      <c r="AD124" s="48"/>
      <c r="AE124" s="48"/>
      <c r="AF124" s="48"/>
      <c r="AG124" s="48"/>
      <c r="AH124" s="45"/>
      <c r="AI124" s="134"/>
      <c r="AJ124" s="74"/>
    </row>
    <row r="125" spans="1:36" ht="30" customHeight="1" x14ac:dyDescent="0.25">
      <c r="A125" s="405"/>
      <c r="B125" s="33" t="s">
        <v>764</v>
      </c>
      <c r="C125" s="48"/>
      <c r="D125" s="48"/>
      <c r="E125" s="48"/>
      <c r="F125" s="48"/>
      <c r="G125" s="48"/>
      <c r="H125" s="48"/>
      <c r="I125" s="48"/>
      <c r="J125" s="48"/>
      <c r="K125" s="48"/>
      <c r="L125" s="48"/>
      <c r="M125" s="48"/>
      <c r="N125" s="45"/>
      <c r="O125" s="45"/>
      <c r="P125" s="45" t="s">
        <v>135</v>
      </c>
      <c r="Q125" s="45"/>
      <c r="R125" s="48"/>
      <c r="S125" s="48"/>
      <c r="T125" s="48"/>
      <c r="U125" s="48"/>
      <c r="V125" s="48"/>
      <c r="W125" s="48"/>
      <c r="X125" s="48"/>
      <c r="Y125" s="48"/>
      <c r="Z125" s="48"/>
      <c r="AA125" s="48"/>
      <c r="AB125" s="48"/>
      <c r="AC125" s="48"/>
      <c r="AD125" s="48"/>
      <c r="AE125" s="48"/>
      <c r="AF125" s="48"/>
      <c r="AG125" s="48"/>
      <c r="AH125" s="45"/>
      <c r="AI125" s="134"/>
      <c r="AJ125" s="74"/>
    </row>
    <row r="126" spans="1:36" ht="30" customHeight="1" x14ac:dyDescent="0.25">
      <c r="A126" s="405"/>
      <c r="B126" s="33" t="s">
        <v>765</v>
      </c>
      <c r="C126" s="48"/>
      <c r="D126" s="48"/>
      <c r="E126" s="48"/>
      <c r="F126" s="48"/>
      <c r="G126" s="48"/>
      <c r="H126" s="48"/>
      <c r="I126" s="48"/>
      <c r="J126" s="48"/>
      <c r="K126" s="48"/>
      <c r="L126" s="48"/>
      <c r="M126" s="48"/>
      <c r="N126" s="45"/>
      <c r="O126" s="45"/>
      <c r="P126" s="45"/>
      <c r="Q126" s="45" t="s">
        <v>135</v>
      </c>
      <c r="R126" s="48"/>
      <c r="S126" s="48"/>
      <c r="T126" s="48"/>
      <c r="U126" s="48"/>
      <c r="V126" s="48"/>
      <c r="W126" s="48"/>
      <c r="X126" s="48"/>
      <c r="Y126" s="48"/>
      <c r="Z126" s="48"/>
      <c r="AA126" s="48"/>
      <c r="AB126" s="48"/>
      <c r="AC126" s="48"/>
      <c r="AD126" s="48"/>
      <c r="AE126" s="48"/>
      <c r="AF126" s="48"/>
      <c r="AG126" s="48"/>
      <c r="AH126" s="45"/>
      <c r="AI126" s="134"/>
      <c r="AJ126" s="74"/>
    </row>
    <row r="127" spans="1:36" ht="30" customHeight="1" x14ac:dyDescent="0.25">
      <c r="A127" s="405"/>
      <c r="B127" s="33" t="s">
        <v>766</v>
      </c>
      <c r="C127" s="48"/>
      <c r="D127" s="48"/>
      <c r="E127" s="48"/>
      <c r="F127" s="48"/>
      <c r="G127" s="48"/>
      <c r="H127" s="48"/>
      <c r="I127" s="48"/>
      <c r="J127" s="48"/>
      <c r="K127" s="48"/>
      <c r="L127" s="48"/>
      <c r="M127" s="48"/>
      <c r="N127" s="45"/>
      <c r="O127" s="45" t="s">
        <v>135</v>
      </c>
      <c r="P127" s="45"/>
      <c r="Q127" s="45"/>
      <c r="R127" s="48"/>
      <c r="S127" s="48"/>
      <c r="T127" s="48"/>
      <c r="U127" s="48"/>
      <c r="V127" s="48"/>
      <c r="W127" s="48"/>
      <c r="X127" s="48"/>
      <c r="Y127" s="48"/>
      <c r="Z127" s="48"/>
      <c r="AA127" s="48"/>
      <c r="AB127" s="48"/>
      <c r="AC127" s="48"/>
      <c r="AD127" s="48"/>
      <c r="AE127" s="48"/>
      <c r="AF127" s="48"/>
      <c r="AG127" s="48"/>
      <c r="AH127" s="45"/>
      <c r="AI127" s="134"/>
      <c r="AJ127" s="74"/>
    </row>
    <row r="128" spans="1:36" ht="30" customHeight="1" x14ac:dyDescent="0.25">
      <c r="A128" s="405"/>
      <c r="B128" s="33" t="s">
        <v>767</v>
      </c>
      <c r="C128" s="48"/>
      <c r="D128" s="48"/>
      <c r="E128" s="48"/>
      <c r="F128" s="48"/>
      <c r="G128" s="48"/>
      <c r="H128" s="48"/>
      <c r="I128" s="48"/>
      <c r="J128" s="48"/>
      <c r="K128" s="48"/>
      <c r="L128" s="48"/>
      <c r="M128" s="48"/>
      <c r="N128" s="45"/>
      <c r="O128" s="45"/>
      <c r="P128" s="45" t="s">
        <v>135</v>
      </c>
      <c r="Q128" s="45"/>
      <c r="R128" s="48"/>
      <c r="S128" s="48"/>
      <c r="T128" s="48"/>
      <c r="U128" s="48"/>
      <c r="V128" s="48"/>
      <c r="W128" s="48"/>
      <c r="X128" s="48"/>
      <c r="Y128" s="48"/>
      <c r="Z128" s="48"/>
      <c r="AA128" s="48"/>
      <c r="AB128" s="48"/>
      <c r="AC128" s="48"/>
      <c r="AD128" s="48"/>
      <c r="AE128" s="48"/>
      <c r="AF128" s="48"/>
      <c r="AG128" s="48"/>
      <c r="AH128" s="45"/>
      <c r="AI128" s="134"/>
      <c r="AJ128" s="74"/>
    </row>
    <row r="129" spans="1:36" ht="30" customHeight="1" x14ac:dyDescent="0.25">
      <c r="A129" s="405"/>
      <c r="B129" s="33" t="s">
        <v>768</v>
      </c>
      <c r="C129" s="48"/>
      <c r="D129" s="48"/>
      <c r="E129" s="48"/>
      <c r="F129" s="48"/>
      <c r="G129" s="48"/>
      <c r="H129" s="48"/>
      <c r="I129" s="48"/>
      <c r="J129" s="48"/>
      <c r="K129" s="48"/>
      <c r="L129" s="48"/>
      <c r="M129" s="48"/>
      <c r="N129" s="45"/>
      <c r="O129" s="45"/>
      <c r="P129" s="45"/>
      <c r="Q129" s="45" t="s">
        <v>135</v>
      </c>
      <c r="R129" s="48"/>
      <c r="S129" s="48"/>
      <c r="T129" s="48"/>
      <c r="U129" s="48"/>
      <c r="V129" s="48"/>
      <c r="W129" s="48"/>
      <c r="X129" s="48"/>
      <c r="Y129" s="48"/>
      <c r="Z129" s="48"/>
      <c r="AA129" s="48"/>
      <c r="AB129" s="48"/>
      <c r="AC129" s="48"/>
      <c r="AD129" s="48"/>
      <c r="AE129" s="48"/>
      <c r="AF129" s="48"/>
      <c r="AG129" s="48"/>
      <c r="AH129" s="45"/>
      <c r="AI129" s="134"/>
      <c r="AJ129" s="74"/>
    </row>
    <row r="130" spans="1:36" ht="30" customHeight="1" x14ac:dyDescent="0.25">
      <c r="A130" s="406"/>
      <c r="B130" s="33" t="s">
        <v>769</v>
      </c>
      <c r="C130" s="48"/>
      <c r="D130" s="48"/>
      <c r="E130" s="48"/>
      <c r="F130" s="48"/>
      <c r="G130" s="48"/>
      <c r="H130" s="48"/>
      <c r="I130" s="48"/>
      <c r="J130" s="48"/>
      <c r="K130" s="48"/>
      <c r="L130" s="48"/>
      <c r="M130" s="48"/>
      <c r="N130" s="45"/>
      <c r="O130" s="45"/>
      <c r="P130" s="45"/>
      <c r="Q130" s="45" t="s">
        <v>135</v>
      </c>
      <c r="R130" s="48"/>
      <c r="S130" s="48"/>
      <c r="T130" s="48"/>
      <c r="U130" s="48"/>
      <c r="V130" s="48"/>
      <c r="W130" s="48"/>
      <c r="X130" s="48"/>
      <c r="Y130" s="48"/>
      <c r="Z130" s="48"/>
      <c r="AA130" s="48"/>
      <c r="AB130" s="48"/>
      <c r="AC130" s="48"/>
      <c r="AD130" s="48"/>
      <c r="AE130" s="48"/>
      <c r="AF130" s="48"/>
      <c r="AG130" s="48"/>
      <c r="AH130" s="45"/>
      <c r="AI130" s="134"/>
      <c r="AJ130" s="74"/>
    </row>
    <row r="131" spans="1:36" ht="30" customHeight="1" x14ac:dyDescent="0.25">
      <c r="A131" s="404" t="s">
        <v>770</v>
      </c>
      <c r="B131" s="33" t="s">
        <v>771</v>
      </c>
      <c r="C131" s="48" t="s">
        <v>772</v>
      </c>
      <c r="D131" s="48"/>
      <c r="E131" s="48"/>
      <c r="F131" s="48"/>
      <c r="G131" s="48"/>
      <c r="H131" s="48"/>
      <c r="I131" s="48"/>
      <c r="J131" s="48"/>
      <c r="K131" s="48"/>
      <c r="L131" s="48"/>
      <c r="M131" s="48"/>
      <c r="N131" s="45"/>
      <c r="O131" s="45"/>
      <c r="P131" s="45"/>
      <c r="Q131" s="45" t="s">
        <v>544</v>
      </c>
      <c r="R131" s="48"/>
      <c r="S131" s="48"/>
      <c r="T131" s="48"/>
      <c r="U131" s="48"/>
      <c r="V131" s="48"/>
      <c r="W131" s="48"/>
      <c r="X131" s="48"/>
      <c r="Y131" s="48"/>
      <c r="Z131" s="48"/>
      <c r="AA131" s="48"/>
      <c r="AB131" s="48"/>
      <c r="AC131" s="48"/>
      <c r="AD131" s="48"/>
      <c r="AE131" s="48"/>
      <c r="AF131" s="48"/>
      <c r="AG131" s="48"/>
      <c r="AH131" s="45"/>
      <c r="AI131" s="134"/>
      <c r="AJ131" s="74"/>
    </row>
    <row r="132" spans="1:36" ht="30" customHeight="1" x14ac:dyDescent="0.25">
      <c r="A132" s="405"/>
      <c r="B132" s="33" t="s">
        <v>773</v>
      </c>
      <c r="C132" s="48" t="s">
        <v>772</v>
      </c>
      <c r="D132" s="48"/>
      <c r="E132" s="48"/>
      <c r="F132" s="48"/>
      <c r="G132" s="48"/>
      <c r="H132" s="48"/>
      <c r="I132" s="48"/>
      <c r="J132" s="48"/>
      <c r="K132" s="48"/>
      <c r="L132" s="48"/>
      <c r="M132" s="48"/>
      <c r="N132" s="45"/>
      <c r="O132" s="45"/>
      <c r="P132" s="45"/>
      <c r="Q132" s="45" t="s">
        <v>544</v>
      </c>
      <c r="R132" s="48"/>
      <c r="S132" s="48"/>
      <c r="T132" s="48"/>
      <c r="U132" s="48"/>
      <c r="V132" s="48"/>
      <c r="W132" s="48"/>
      <c r="X132" s="48"/>
      <c r="Y132" s="48"/>
      <c r="Z132" s="48"/>
      <c r="AA132" s="48"/>
      <c r="AB132" s="48"/>
      <c r="AC132" s="48"/>
      <c r="AD132" s="48"/>
      <c r="AE132" s="48"/>
      <c r="AF132" s="48"/>
      <c r="AG132" s="48"/>
      <c r="AH132" s="45"/>
      <c r="AI132" s="134"/>
      <c r="AJ132" s="74"/>
    </row>
    <row r="133" spans="1:36" ht="30" customHeight="1" x14ac:dyDescent="0.25">
      <c r="A133" s="405"/>
      <c r="B133" s="33" t="s">
        <v>774</v>
      </c>
      <c r="C133" s="48" t="s">
        <v>772</v>
      </c>
      <c r="D133" s="48"/>
      <c r="E133" s="48"/>
      <c r="F133" s="48"/>
      <c r="G133" s="48"/>
      <c r="H133" s="48"/>
      <c r="I133" s="48"/>
      <c r="J133" s="48"/>
      <c r="K133" s="48"/>
      <c r="L133" s="48"/>
      <c r="M133" s="48"/>
      <c r="N133" s="45"/>
      <c r="O133" s="45"/>
      <c r="P133" s="45"/>
      <c r="Q133" s="45" t="s">
        <v>544</v>
      </c>
      <c r="R133" s="48"/>
      <c r="S133" s="48"/>
      <c r="T133" s="48"/>
      <c r="U133" s="48"/>
      <c r="V133" s="48"/>
      <c r="W133" s="48"/>
      <c r="X133" s="48"/>
      <c r="Y133" s="48"/>
      <c r="Z133" s="48"/>
      <c r="AA133" s="48"/>
      <c r="AB133" s="48"/>
      <c r="AC133" s="48"/>
      <c r="AD133" s="48"/>
      <c r="AE133" s="48"/>
      <c r="AF133" s="48"/>
      <c r="AG133" s="48"/>
      <c r="AH133" s="45"/>
      <c r="AI133" s="134"/>
      <c r="AJ133" s="74"/>
    </row>
    <row r="134" spans="1:36" ht="30" customHeight="1" x14ac:dyDescent="0.25">
      <c r="A134" s="405"/>
      <c r="B134" s="33" t="s">
        <v>775</v>
      </c>
      <c r="C134" s="48"/>
      <c r="D134" s="48"/>
      <c r="E134" s="48"/>
      <c r="F134" s="48"/>
      <c r="G134" s="48"/>
      <c r="H134" s="48"/>
      <c r="I134" s="48"/>
      <c r="J134" s="48"/>
      <c r="K134" s="48"/>
      <c r="L134" s="48"/>
      <c r="M134" s="48"/>
      <c r="N134" s="45"/>
      <c r="O134" s="45" t="s">
        <v>135</v>
      </c>
      <c r="P134" s="45"/>
      <c r="Q134" s="45"/>
      <c r="R134" s="48"/>
      <c r="S134" s="48"/>
      <c r="T134" s="48"/>
      <c r="U134" s="48"/>
      <c r="V134" s="48"/>
      <c r="W134" s="48"/>
      <c r="X134" s="48"/>
      <c r="Y134" s="48"/>
      <c r="Z134" s="48"/>
      <c r="AA134" s="48"/>
      <c r="AB134" s="48"/>
      <c r="AC134" s="48"/>
      <c r="AD134" s="48"/>
      <c r="AE134" s="48"/>
      <c r="AF134" s="48"/>
      <c r="AG134" s="48"/>
      <c r="AH134" s="45"/>
      <c r="AI134" s="134"/>
      <c r="AJ134" s="74"/>
    </row>
    <row r="135" spans="1:36" ht="30" customHeight="1" x14ac:dyDescent="0.25">
      <c r="A135" s="405"/>
      <c r="B135" s="33" t="s">
        <v>776</v>
      </c>
      <c r="C135" s="48"/>
      <c r="D135" s="48"/>
      <c r="E135" s="48"/>
      <c r="F135" s="48"/>
      <c r="G135" s="48"/>
      <c r="H135" s="48"/>
      <c r="I135" s="48"/>
      <c r="J135" s="48"/>
      <c r="K135" s="48"/>
      <c r="L135" s="48"/>
      <c r="M135" s="48"/>
      <c r="N135" s="45"/>
      <c r="O135" s="45"/>
      <c r="P135" s="45" t="s">
        <v>135</v>
      </c>
      <c r="Q135" s="45"/>
      <c r="R135" s="48"/>
      <c r="S135" s="48"/>
      <c r="T135" s="48"/>
      <c r="U135" s="48"/>
      <c r="V135" s="48"/>
      <c r="W135" s="48"/>
      <c r="X135" s="48"/>
      <c r="Y135" s="48"/>
      <c r="Z135" s="48"/>
      <c r="AA135" s="48"/>
      <c r="AB135" s="48"/>
      <c r="AC135" s="48"/>
      <c r="AD135" s="48"/>
      <c r="AE135" s="48"/>
      <c r="AF135" s="48"/>
      <c r="AG135" s="48"/>
      <c r="AH135" s="45"/>
      <c r="AI135" s="134"/>
      <c r="AJ135" s="74"/>
    </row>
    <row r="136" spans="1:36" ht="30" customHeight="1" x14ac:dyDescent="0.25">
      <c r="A136" s="405"/>
      <c r="B136" s="33" t="s">
        <v>777</v>
      </c>
      <c r="C136" s="48"/>
      <c r="D136" s="48"/>
      <c r="E136" s="48"/>
      <c r="F136" s="48"/>
      <c r="G136" s="48"/>
      <c r="H136" s="48"/>
      <c r="I136" s="48"/>
      <c r="J136" s="48"/>
      <c r="K136" s="48"/>
      <c r="L136" s="48"/>
      <c r="M136" s="48"/>
      <c r="N136" s="45"/>
      <c r="O136" s="45"/>
      <c r="P136" s="45"/>
      <c r="Q136" s="45" t="s">
        <v>135</v>
      </c>
      <c r="R136" s="48"/>
      <c r="S136" s="48"/>
      <c r="T136" s="48"/>
      <c r="U136" s="48"/>
      <c r="V136" s="48"/>
      <c r="W136" s="48"/>
      <c r="X136" s="48"/>
      <c r="Y136" s="48"/>
      <c r="Z136" s="48"/>
      <c r="AA136" s="48"/>
      <c r="AB136" s="48"/>
      <c r="AC136" s="48"/>
      <c r="AD136" s="48"/>
      <c r="AE136" s="48"/>
      <c r="AF136" s="48"/>
      <c r="AG136" s="48"/>
      <c r="AH136" s="45"/>
      <c r="AI136" s="134"/>
      <c r="AJ136" s="74"/>
    </row>
    <row r="137" spans="1:36" ht="30" customHeight="1" x14ac:dyDescent="0.25">
      <c r="A137" s="405"/>
      <c r="B137" s="33" t="s">
        <v>778</v>
      </c>
      <c r="C137" s="48"/>
      <c r="D137" s="48"/>
      <c r="E137" s="48"/>
      <c r="F137" s="48"/>
      <c r="G137" s="48"/>
      <c r="H137" s="48"/>
      <c r="I137" s="48"/>
      <c r="J137" s="48"/>
      <c r="K137" s="48"/>
      <c r="L137" s="48"/>
      <c r="M137" s="48"/>
      <c r="N137" s="45"/>
      <c r="O137" s="45" t="s">
        <v>135</v>
      </c>
      <c r="P137" s="45"/>
      <c r="Q137" s="45"/>
      <c r="R137" s="48"/>
      <c r="S137" s="48"/>
      <c r="T137" s="48"/>
      <c r="U137" s="48"/>
      <c r="V137" s="48"/>
      <c r="W137" s="48"/>
      <c r="X137" s="48"/>
      <c r="Y137" s="48"/>
      <c r="Z137" s="48"/>
      <c r="AA137" s="48"/>
      <c r="AB137" s="48"/>
      <c r="AC137" s="48"/>
      <c r="AD137" s="48"/>
      <c r="AE137" s="48"/>
      <c r="AF137" s="48"/>
      <c r="AG137" s="48"/>
      <c r="AH137" s="45"/>
      <c r="AI137" s="134"/>
      <c r="AJ137" s="74"/>
    </row>
    <row r="138" spans="1:36" ht="30" customHeight="1" x14ac:dyDescent="0.25">
      <c r="A138" s="405"/>
      <c r="B138" s="33" t="s">
        <v>779</v>
      </c>
      <c r="C138" s="48"/>
      <c r="D138" s="48"/>
      <c r="E138" s="48"/>
      <c r="F138" s="48"/>
      <c r="G138" s="48"/>
      <c r="H138" s="48"/>
      <c r="I138" s="48"/>
      <c r="J138" s="48"/>
      <c r="K138" s="48"/>
      <c r="L138" s="48"/>
      <c r="M138" s="48"/>
      <c r="N138" s="45"/>
      <c r="O138" s="45"/>
      <c r="P138" s="45" t="s">
        <v>135</v>
      </c>
      <c r="Q138" s="45"/>
      <c r="R138" s="48"/>
      <c r="S138" s="48"/>
      <c r="T138" s="48"/>
      <c r="U138" s="48"/>
      <c r="V138" s="48"/>
      <c r="W138" s="48"/>
      <c r="X138" s="48"/>
      <c r="Y138" s="48"/>
      <c r="Z138" s="48"/>
      <c r="AA138" s="48"/>
      <c r="AB138" s="48"/>
      <c r="AC138" s="48"/>
      <c r="AD138" s="48"/>
      <c r="AE138" s="48"/>
      <c r="AF138" s="48"/>
      <c r="AG138" s="48"/>
      <c r="AH138" s="45"/>
      <c r="AI138" s="134"/>
      <c r="AJ138" s="74"/>
    </row>
    <row r="139" spans="1:36" ht="30" customHeight="1" x14ac:dyDescent="0.25">
      <c r="A139" s="405"/>
      <c r="B139" s="33" t="s">
        <v>780</v>
      </c>
      <c r="C139" s="48"/>
      <c r="D139" s="48"/>
      <c r="E139" s="48"/>
      <c r="F139" s="48"/>
      <c r="G139" s="48"/>
      <c r="H139" s="48"/>
      <c r="I139" s="48"/>
      <c r="J139" s="48"/>
      <c r="K139" s="48"/>
      <c r="L139" s="48"/>
      <c r="M139" s="48"/>
      <c r="N139" s="45"/>
      <c r="O139" s="45"/>
      <c r="P139" s="45"/>
      <c r="Q139" s="45" t="s">
        <v>135</v>
      </c>
      <c r="R139" s="48"/>
      <c r="S139" s="48"/>
      <c r="T139" s="48"/>
      <c r="U139" s="48"/>
      <c r="V139" s="48"/>
      <c r="W139" s="48"/>
      <c r="X139" s="48"/>
      <c r="Y139" s="48"/>
      <c r="Z139" s="48"/>
      <c r="AA139" s="48"/>
      <c r="AB139" s="48"/>
      <c r="AC139" s="48"/>
      <c r="AD139" s="48"/>
      <c r="AE139" s="48"/>
      <c r="AF139" s="48"/>
      <c r="AG139" s="48"/>
      <c r="AH139" s="45"/>
      <c r="AI139" s="134"/>
      <c r="AJ139" s="74"/>
    </row>
    <row r="140" spans="1:36" ht="30" customHeight="1" x14ac:dyDescent="0.25">
      <c r="A140" s="405"/>
      <c r="B140" s="33" t="s">
        <v>781</v>
      </c>
      <c r="C140" s="48"/>
      <c r="D140" s="48"/>
      <c r="E140" s="48"/>
      <c r="F140" s="48"/>
      <c r="G140" s="48"/>
      <c r="H140" s="48"/>
      <c r="I140" s="48"/>
      <c r="J140" s="48"/>
      <c r="K140" s="48"/>
      <c r="L140" s="48"/>
      <c r="M140" s="48"/>
      <c r="N140" s="45"/>
      <c r="O140" s="45"/>
      <c r="P140" s="45" t="s">
        <v>135</v>
      </c>
      <c r="Q140" s="45"/>
      <c r="R140" s="48"/>
      <c r="S140" s="48"/>
      <c r="T140" s="48"/>
      <c r="U140" s="48"/>
      <c r="V140" s="48"/>
      <c r="W140" s="48"/>
      <c r="X140" s="48"/>
      <c r="Y140" s="48"/>
      <c r="Z140" s="48"/>
      <c r="AA140" s="48"/>
      <c r="AB140" s="48"/>
      <c r="AC140" s="48"/>
      <c r="AD140" s="48"/>
      <c r="AE140" s="48"/>
      <c r="AF140" s="48"/>
      <c r="AG140" s="48"/>
      <c r="AH140" s="45"/>
      <c r="AI140" s="134"/>
      <c r="AJ140" s="74"/>
    </row>
    <row r="141" spans="1:36" ht="30" customHeight="1" x14ac:dyDescent="0.25">
      <c r="A141" s="405"/>
      <c r="B141" s="33" t="s">
        <v>782</v>
      </c>
      <c r="C141" s="48"/>
      <c r="D141" s="48"/>
      <c r="E141" s="48"/>
      <c r="F141" s="48"/>
      <c r="G141" s="48"/>
      <c r="H141" s="48"/>
      <c r="I141" s="48"/>
      <c r="J141" s="48"/>
      <c r="K141" s="48"/>
      <c r="L141" s="48"/>
      <c r="M141" s="48"/>
      <c r="N141" s="45"/>
      <c r="O141" s="45" t="s">
        <v>135</v>
      </c>
      <c r="P141" s="45"/>
      <c r="Q141" s="45"/>
      <c r="R141" s="48"/>
      <c r="S141" s="48"/>
      <c r="T141" s="48"/>
      <c r="U141" s="48"/>
      <c r="V141" s="48"/>
      <c r="W141" s="48"/>
      <c r="X141" s="48"/>
      <c r="Y141" s="48"/>
      <c r="Z141" s="48"/>
      <c r="AA141" s="48"/>
      <c r="AB141" s="48"/>
      <c r="AC141" s="48"/>
      <c r="AD141" s="48"/>
      <c r="AE141" s="48"/>
      <c r="AF141" s="48"/>
      <c r="AG141" s="48"/>
      <c r="AH141" s="45"/>
      <c r="AI141" s="134"/>
      <c r="AJ141" s="74"/>
    </row>
    <row r="142" spans="1:36" ht="30" customHeight="1" x14ac:dyDescent="0.25">
      <c r="A142" s="405"/>
      <c r="B142" s="33" t="s">
        <v>783</v>
      </c>
      <c r="C142" s="48"/>
      <c r="D142" s="48"/>
      <c r="E142" s="48"/>
      <c r="F142" s="48"/>
      <c r="G142" s="48"/>
      <c r="H142" s="48"/>
      <c r="I142" s="48"/>
      <c r="J142" s="48"/>
      <c r="K142" s="48"/>
      <c r="L142" s="48"/>
      <c r="M142" s="48"/>
      <c r="N142" s="45"/>
      <c r="O142" s="45"/>
      <c r="P142" s="45" t="s">
        <v>135</v>
      </c>
      <c r="Q142" s="45"/>
      <c r="R142" s="48"/>
      <c r="S142" s="48"/>
      <c r="T142" s="48"/>
      <c r="U142" s="48"/>
      <c r="V142" s="48"/>
      <c r="W142" s="48"/>
      <c r="X142" s="48"/>
      <c r="Y142" s="48"/>
      <c r="Z142" s="48"/>
      <c r="AA142" s="48"/>
      <c r="AB142" s="48"/>
      <c r="AC142" s="48"/>
      <c r="AD142" s="48"/>
      <c r="AE142" s="48"/>
      <c r="AF142" s="48"/>
      <c r="AG142" s="48"/>
      <c r="AH142" s="45"/>
      <c r="AI142" s="134"/>
      <c r="AJ142" s="74"/>
    </row>
    <row r="143" spans="1:36" ht="30" customHeight="1" x14ac:dyDescent="0.25">
      <c r="A143" s="405"/>
      <c r="B143" s="33" t="s">
        <v>784</v>
      </c>
      <c r="C143" s="48"/>
      <c r="D143" s="48"/>
      <c r="E143" s="48"/>
      <c r="F143" s="48"/>
      <c r="G143" s="48"/>
      <c r="H143" s="48"/>
      <c r="I143" s="48"/>
      <c r="J143" s="48"/>
      <c r="K143" s="48"/>
      <c r="L143" s="48"/>
      <c r="M143" s="48"/>
      <c r="N143" s="45"/>
      <c r="O143" s="45"/>
      <c r="P143" s="45" t="s">
        <v>135</v>
      </c>
      <c r="Q143" s="45"/>
      <c r="R143" s="48"/>
      <c r="S143" s="48"/>
      <c r="T143" s="48"/>
      <c r="U143" s="48"/>
      <c r="V143" s="48"/>
      <c r="W143" s="48"/>
      <c r="X143" s="48"/>
      <c r="Y143" s="48"/>
      <c r="Z143" s="48"/>
      <c r="AA143" s="48"/>
      <c r="AB143" s="48"/>
      <c r="AC143" s="48"/>
      <c r="AD143" s="48"/>
      <c r="AE143" s="48"/>
      <c r="AF143" s="48"/>
      <c r="AG143" s="48"/>
      <c r="AH143" s="45"/>
      <c r="AI143" s="134"/>
      <c r="AJ143" s="74"/>
    </row>
    <row r="144" spans="1:36" ht="30" customHeight="1" x14ac:dyDescent="0.25">
      <c r="A144" s="405"/>
      <c r="B144" s="33" t="s">
        <v>785</v>
      </c>
      <c r="C144" s="48"/>
      <c r="D144" s="48"/>
      <c r="E144" s="48"/>
      <c r="F144" s="48"/>
      <c r="G144" s="48"/>
      <c r="H144" s="48"/>
      <c r="I144" s="48"/>
      <c r="J144" s="48"/>
      <c r="K144" s="48"/>
      <c r="L144" s="48"/>
      <c r="M144" s="48"/>
      <c r="N144" s="45"/>
      <c r="O144" s="45"/>
      <c r="P144" s="45"/>
      <c r="Q144" s="45" t="s">
        <v>135</v>
      </c>
      <c r="R144" s="48"/>
      <c r="S144" s="48"/>
      <c r="T144" s="48"/>
      <c r="U144" s="48"/>
      <c r="V144" s="48"/>
      <c r="W144" s="48"/>
      <c r="X144" s="48"/>
      <c r="Y144" s="48"/>
      <c r="Z144" s="48"/>
      <c r="AA144" s="48"/>
      <c r="AB144" s="48"/>
      <c r="AC144" s="48"/>
      <c r="AD144" s="48"/>
      <c r="AE144" s="48"/>
      <c r="AF144" s="48"/>
      <c r="AG144" s="48"/>
      <c r="AH144" s="45"/>
      <c r="AI144" s="134"/>
      <c r="AJ144" s="74"/>
    </row>
    <row r="145" spans="1:36" ht="30" customHeight="1" x14ac:dyDescent="0.25">
      <c r="A145" s="406"/>
      <c r="B145" s="33" t="s">
        <v>786</v>
      </c>
      <c r="C145" s="48"/>
      <c r="D145" s="48"/>
      <c r="E145" s="48"/>
      <c r="F145" s="48"/>
      <c r="G145" s="48"/>
      <c r="H145" s="48"/>
      <c r="I145" s="48"/>
      <c r="J145" s="48"/>
      <c r="K145" s="48"/>
      <c r="L145" s="48"/>
      <c r="M145" s="48"/>
      <c r="N145" s="45"/>
      <c r="O145" s="45" t="s">
        <v>135</v>
      </c>
      <c r="P145" s="45"/>
      <c r="Q145" s="45"/>
      <c r="R145" s="48"/>
      <c r="S145" s="48"/>
      <c r="T145" s="48"/>
      <c r="U145" s="48"/>
      <c r="V145" s="48"/>
      <c r="W145" s="48"/>
      <c r="X145" s="48"/>
      <c r="Y145" s="48"/>
      <c r="Z145" s="48"/>
      <c r="AA145" s="48"/>
      <c r="AB145" s="48"/>
      <c r="AC145" s="48"/>
      <c r="AD145" s="48"/>
      <c r="AE145" s="48"/>
      <c r="AF145" s="48"/>
      <c r="AG145" s="48"/>
      <c r="AH145" s="45"/>
      <c r="AI145" s="134"/>
      <c r="AJ145" s="74"/>
    </row>
    <row r="146" spans="1:36" ht="30" customHeight="1" x14ac:dyDescent="0.25">
      <c r="A146" s="404" t="s">
        <v>787</v>
      </c>
      <c r="B146" s="33" t="s">
        <v>788</v>
      </c>
      <c r="C146" s="48" t="s">
        <v>789</v>
      </c>
      <c r="D146" s="48"/>
      <c r="E146" s="48"/>
      <c r="F146" s="48"/>
      <c r="G146" s="48"/>
      <c r="H146" s="48"/>
      <c r="I146" s="48"/>
      <c r="J146" s="48"/>
      <c r="K146" s="48"/>
      <c r="L146" s="48"/>
      <c r="M146" s="48"/>
      <c r="N146" s="45"/>
      <c r="O146" s="45"/>
      <c r="P146" s="45"/>
      <c r="Q146" s="45" t="s">
        <v>544</v>
      </c>
      <c r="R146" s="48"/>
      <c r="S146" s="48"/>
      <c r="T146" s="48"/>
      <c r="U146" s="48"/>
      <c r="V146" s="48"/>
      <c r="W146" s="48"/>
      <c r="X146" s="48"/>
      <c r="Y146" s="48"/>
      <c r="Z146" s="48"/>
      <c r="AA146" s="48"/>
      <c r="AB146" s="48"/>
      <c r="AC146" s="48"/>
      <c r="AD146" s="48"/>
      <c r="AE146" s="48"/>
      <c r="AF146" s="48"/>
      <c r="AG146" s="48"/>
      <c r="AH146" s="45"/>
      <c r="AI146" s="134"/>
      <c r="AJ146" s="74"/>
    </row>
    <row r="147" spans="1:36" ht="30" customHeight="1" x14ac:dyDescent="0.25">
      <c r="A147" s="405"/>
      <c r="B147" s="33" t="s">
        <v>790</v>
      </c>
      <c r="C147" s="48" t="s">
        <v>789</v>
      </c>
      <c r="D147" s="48"/>
      <c r="E147" s="48"/>
      <c r="F147" s="48"/>
      <c r="G147" s="48"/>
      <c r="H147" s="48"/>
      <c r="I147" s="48"/>
      <c r="J147" s="48"/>
      <c r="K147" s="48"/>
      <c r="L147" s="48"/>
      <c r="M147" s="48"/>
      <c r="N147" s="45"/>
      <c r="O147" s="45"/>
      <c r="P147" s="45"/>
      <c r="Q147" s="45" t="s">
        <v>544</v>
      </c>
      <c r="R147" s="48"/>
      <c r="S147" s="48"/>
      <c r="T147" s="48"/>
      <c r="U147" s="48"/>
      <c r="V147" s="48"/>
      <c r="W147" s="48"/>
      <c r="X147" s="48"/>
      <c r="Y147" s="48"/>
      <c r="Z147" s="48"/>
      <c r="AA147" s="48"/>
      <c r="AB147" s="48"/>
      <c r="AC147" s="48"/>
      <c r="AD147" s="48"/>
      <c r="AE147" s="48"/>
      <c r="AF147" s="48"/>
      <c r="AG147" s="48"/>
      <c r="AH147" s="45"/>
      <c r="AI147" s="134"/>
      <c r="AJ147" s="74"/>
    </row>
    <row r="148" spans="1:36" ht="30" customHeight="1" x14ac:dyDescent="0.25">
      <c r="A148" s="405"/>
      <c r="B148" s="33" t="s">
        <v>791</v>
      </c>
      <c r="C148" s="48" t="s">
        <v>789</v>
      </c>
      <c r="D148" s="48"/>
      <c r="E148" s="48"/>
      <c r="F148" s="48"/>
      <c r="G148" s="48"/>
      <c r="H148" s="48"/>
      <c r="I148" s="48"/>
      <c r="J148" s="48"/>
      <c r="K148" s="48"/>
      <c r="L148" s="48"/>
      <c r="M148" s="48"/>
      <c r="N148" s="45"/>
      <c r="O148" s="45"/>
      <c r="P148" s="45"/>
      <c r="Q148" s="45" t="s">
        <v>544</v>
      </c>
      <c r="R148" s="48"/>
      <c r="S148" s="48"/>
      <c r="T148" s="48"/>
      <c r="U148" s="48"/>
      <c r="V148" s="48"/>
      <c r="W148" s="48"/>
      <c r="X148" s="48"/>
      <c r="Y148" s="48"/>
      <c r="Z148" s="48"/>
      <c r="AA148" s="48"/>
      <c r="AB148" s="48"/>
      <c r="AC148" s="48"/>
      <c r="AD148" s="48"/>
      <c r="AE148" s="48"/>
      <c r="AF148" s="48"/>
      <c r="AG148" s="48"/>
      <c r="AH148" s="45"/>
      <c r="AI148" s="134"/>
      <c r="AJ148" s="74"/>
    </row>
    <row r="149" spans="1:36" ht="30" customHeight="1" x14ac:dyDescent="0.25">
      <c r="A149" s="405"/>
      <c r="B149" s="33" t="s">
        <v>792</v>
      </c>
      <c r="C149" s="48"/>
      <c r="D149" s="48"/>
      <c r="E149" s="48"/>
      <c r="F149" s="48"/>
      <c r="G149" s="48"/>
      <c r="H149" s="48"/>
      <c r="I149" s="48"/>
      <c r="J149" s="48"/>
      <c r="K149" s="48"/>
      <c r="L149" s="48"/>
      <c r="M149" s="48"/>
      <c r="N149" s="45"/>
      <c r="O149" s="45"/>
      <c r="P149" s="45" t="s">
        <v>135</v>
      </c>
      <c r="Q149" s="45"/>
      <c r="R149" s="48"/>
      <c r="S149" s="48"/>
      <c r="T149" s="48"/>
      <c r="U149" s="48"/>
      <c r="V149" s="48"/>
      <c r="W149" s="48"/>
      <c r="X149" s="48"/>
      <c r="Y149" s="48"/>
      <c r="Z149" s="48"/>
      <c r="AA149" s="48"/>
      <c r="AB149" s="48"/>
      <c r="AC149" s="48"/>
      <c r="AD149" s="48"/>
      <c r="AE149" s="48"/>
      <c r="AF149" s="48"/>
      <c r="AG149" s="48"/>
      <c r="AH149" s="45"/>
      <c r="AI149" s="134"/>
      <c r="AJ149" s="74"/>
    </row>
    <row r="150" spans="1:36" ht="30" customHeight="1" x14ac:dyDescent="0.25">
      <c r="A150" s="405"/>
      <c r="B150" s="33" t="s">
        <v>793</v>
      </c>
      <c r="C150" s="48"/>
      <c r="D150" s="48"/>
      <c r="E150" s="48"/>
      <c r="F150" s="48"/>
      <c r="G150" s="48"/>
      <c r="H150" s="48"/>
      <c r="I150" s="48"/>
      <c r="J150" s="48"/>
      <c r="K150" s="48"/>
      <c r="L150" s="48"/>
      <c r="M150" s="48"/>
      <c r="N150" s="45"/>
      <c r="O150" s="45" t="s">
        <v>135</v>
      </c>
      <c r="P150" s="45"/>
      <c r="Q150" s="45"/>
      <c r="R150" s="48"/>
      <c r="S150" s="48"/>
      <c r="T150" s="48"/>
      <c r="U150" s="48"/>
      <c r="V150" s="48"/>
      <c r="W150" s="48"/>
      <c r="X150" s="48"/>
      <c r="Y150" s="48"/>
      <c r="Z150" s="48"/>
      <c r="AA150" s="48"/>
      <c r="AB150" s="48"/>
      <c r="AC150" s="48"/>
      <c r="AD150" s="48"/>
      <c r="AE150" s="48"/>
      <c r="AF150" s="48"/>
      <c r="AG150" s="48"/>
      <c r="AH150" s="45"/>
      <c r="AI150" s="134"/>
      <c r="AJ150" s="74"/>
    </row>
    <row r="151" spans="1:36" ht="30" customHeight="1" x14ac:dyDescent="0.25">
      <c r="A151" s="405"/>
      <c r="B151" s="33" t="s">
        <v>794</v>
      </c>
      <c r="C151" s="48"/>
      <c r="D151" s="48"/>
      <c r="E151" s="48"/>
      <c r="F151" s="48"/>
      <c r="G151" s="48"/>
      <c r="H151" s="48"/>
      <c r="I151" s="48"/>
      <c r="J151" s="48"/>
      <c r="K151" s="48"/>
      <c r="L151" s="48"/>
      <c r="M151" s="48"/>
      <c r="N151" s="45"/>
      <c r="O151" s="45"/>
      <c r="P151" s="45" t="s">
        <v>135</v>
      </c>
      <c r="Q151" s="45"/>
      <c r="R151" s="48"/>
      <c r="S151" s="48"/>
      <c r="T151" s="48"/>
      <c r="U151" s="48"/>
      <c r="V151" s="48"/>
      <c r="W151" s="48"/>
      <c r="X151" s="48"/>
      <c r="Y151" s="48"/>
      <c r="Z151" s="48"/>
      <c r="AA151" s="48"/>
      <c r="AB151" s="48"/>
      <c r="AC151" s="48"/>
      <c r="AD151" s="48"/>
      <c r="AE151" s="48"/>
      <c r="AF151" s="48"/>
      <c r="AG151" s="48"/>
      <c r="AH151" s="45"/>
      <c r="AI151" s="134"/>
      <c r="AJ151" s="74"/>
    </row>
    <row r="152" spans="1:36" ht="30" customHeight="1" x14ac:dyDescent="0.25">
      <c r="A152" s="405"/>
      <c r="B152" s="33" t="s">
        <v>795</v>
      </c>
      <c r="C152" s="48"/>
      <c r="D152" s="48"/>
      <c r="E152" s="48"/>
      <c r="F152" s="48"/>
      <c r="G152" s="48"/>
      <c r="H152" s="48"/>
      <c r="I152" s="48"/>
      <c r="J152" s="48"/>
      <c r="K152" s="48"/>
      <c r="L152" s="48"/>
      <c r="M152" s="48"/>
      <c r="N152" s="45"/>
      <c r="O152" s="45"/>
      <c r="P152" s="45" t="s">
        <v>135</v>
      </c>
      <c r="Q152" s="45"/>
      <c r="R152" s="48"/>
      <c r="S152" s="48"/>
      <c r="T152" s="48"/>
      <c r="U152" s="48"/>
      <c r="V152" s="48"/>
      <c r="W152" s="48"/>
      <c r="X152" s="48"/>
      <c r="Y152" s="48"/>
      <c r="Z152" s="48"/>
      <c r="AA152" s="48"/>
      <c r="AB152" s="48"/>
      <c r="AC152" s="48"/>
      <c r="AD152" s="48"/>
      <c r="AE152" s="48"/>
      <c r="AF152" s="48"/>
      <c r="AG152" s="48"/>
      <c r="AH152" s="45"/>
      <c r="AI152" s="134"/>
      <c r="AJ152" s="74"/>
    </row>
    <row r="153" spans="1:36" ht="30" customHeight="1" x14ac:dyDescent="0.25">
      <c r="A153" s="405"/>
      <c r="B153" s="33" t="s">
        <v>796</v>
      </c>
      <c r="C153" s="48"/>
      <c r="D153" s="48"/>
      <c r="E153" s="48"/>
      <c r="F153" s="48"/>
      <c r="G153" s="48"/>
      <c r="H153" s="48"/>
      <c r="I153" s="48"/>
      <c r="J153" s="48"/>
      <c r="K153" s="48"/>
      <c r="L153" s="48"/>
      <c r="M153" s="48"/>
      <c r="N153" s="45"/>
      <c r="O153" s="45"/>
      <c r="P153" s="45"/>
      <c r="Q153" s="45" t="s">
        <v>135</v>
      </c>
      <c r="R153" s="48"/>
      <c r="S153" s="48"/>
      <c r="T153" s="48"/>
      <c r="U153" s="48"/>
      <c r="V153" s="48"/>
      <c r="W153" s="48"/>
      <c r="X153" s="48"/>
      <c r="Y153" s="48"/>
      <c r="Z153" s="48"/>
      <c r="AA153" s="48"/>
      <c r="AB153" s="48"/>
      <c r="AC153" s="48"/>
      <c r="AD153" s="48"/>
      <c r="AE153" s="48"/>
      <c r="AF153" s="48"/>
      <c r="AG153" s="48"/>
      <c r="AH153" s="45"/>
      <c r="AI153" s="134"/>
      <c r="AJ153" s="74"/>
    </row>
    <row r="154" spans="1:36" ht="30" customHeight="1" x14ac:dyDescent="0.25">
      <c r="A154" s="405"/>
      <c r="B154" s="33" t="s">
        <v>797</v>
      </c>
      <c r="C154" s="48"/>
      <c r="D154" s="48"/>
      <c r="E154" s="48"/>
      <c r="F154" s="48"/>
      <c r="G154" s="48"/>
      <c r="H154" s="48"/>
      <c r="I154" s="48"/>
      <c r="J154" s="48"/>
      <c r="K154" s="48"/>
      <c r="L154" s="48"/>
      <c r="M154" s="48"/>
      <c r="N154" s="45"/>
      <c r="O154" s="45" t="s">
        <v>135</v>
      </c>
      <c r="P154" s="45"/>
      <c r="Q154" s="45"/>
      <c r="R154" s="48"/>
      <c r="S154" s="48"/>
      <c r="T154" s="48"/>
      <c r="U154" s="48"/>
      <c r="V154" s="48"/>
      <c r="W154" s="48"/>
      <c r="X154" s="48"/>
      <c r="Y154" s="48"/>
      <c r="Z154" s="48"/>
      <c r="AA154" s="48"/>
      <c r="AB154" s="48"/>
      <c r="AC154" s="48"/>
      <c r="AD154" s="48"/>
      <c r="AE154" s="48"/>
      <c r="AF154" s="48"/>
      <c r="AG154" s="48"/>
      <c r="AH154" s="45"/>
      <c r="AI154" s="134"/>
      <c r="AJ154" s="74"/>
    </row>
    <row r="155" spans="1:36" ht="30" customHeight="1" x14ac:dyDescent="0.25">
      <c r="A155" s="405"/>
      <c r="B155" s="33" t="s">
        <v>798</v>
      </c>
      <c r="C155" s="48"/>
      <c r="D155" s="48"/>
      <c r="E155" s="48"/>
      <c r="F155" s="48"/>
      <c r="G155" s="48"/>
      <c r="H155" s="48"/>
      <c r="I155" s="48"/>
      <c r="J155" s="48"/>
      <c r="K155" s="48"/>
      <c r="L155" s="48"/>
      <c r="M155" s="48"/>
      <c r="N155" s="45"/>
      <c r="O155" s="45"/>
      <c r="P155" s="45" t="s">
        <v>135</v>
      </c>
      <c r="Q155" s="45"/>
      <c r="R155" s="48"/>
      <c r="S155" s="48"/>
      <c r="T155" s="48"/>
      <c r="U155" s="48"/>
      <c r="V155" s="48"/>
      <c r="W155" s="48"/>
      <c r="X155" s="48"/>
      <c r="Y155" s="48"/>
      <c r="Z155" s="48"/>
      <c r="AA155" s="48"/>
      <c r="AB155" s="48"/>
      <c r="AC155" s="48"/>
      <c r="AD155" s="48"/>
      <c r="AE155" s="48"/>
      <c r="AF155" s="48"/>
      <c r="AG155" s="48"/>
      <c r="AH155" s="45"/>
      <c r="AI155" s="134"/>
      <c r="AJ155" s="74"/>
    </row>
    <row r="156" spans="1:36" ht="30" customHeight="1" x14ac:dyDescent="0.25">
      <c r="A156" s="405"/>
      <c r="B156" s="33" t="s">
        <v>799</v>
      </c>
      <c r="C156" s="48"/>
      <c r="D156" s="48"/>
      <c r="E156" s="48"/>
      <c r="F156" s="48"/>
      <c r="G156" s="48"/>
      <c r="H156" s="48"/>
      <c r="I156" s="48"/>
      <c r="J156" s="48"/>
      <c r="K156" s="48"/>
      <c r="L156" s="48"/>
      <c r="M156" s="48"/>
      <c r="N156" s="45"/>
      <c r="O156" s="45"/>
      <c r="P156" s="45" t="s">
        <v>135</v>
      </c>
      <c r="Q156" s="45"/>
      <c r="R156" s="48"/>
      <c r="S156" s="48"/>
      <c r="T156" s="48"/>
      <c r="U156" s="48"/>
      <c r="V156" s="48"/>
      <c r="W156" s="48"/>
      <c r="X156" s="48"/>
      <c r="Y156" s="48"/>
      <c r="Z156" s="48"/>
      <c r="AA156" s="48"/>
      <c r="AB156" s="48"/>
      <c r="AC156" s="48"/>
      <c r="AD156" s="48"/>
      <c r="AE156" s="48"/>
      <c r="AF156" s="48"/>
      <c r="AG156" s="48"/>
      <c r="AH156" s="45"/>
      <c r="AI156" s="134"/>
      <c r="AJ156" s="74"/>
    </row>
    <row r="157" spans="1:36" ht="30" customHeight="1" x14ac:dyDescent="0.25">
      <c r="A157" s="405"/>
      <c r="B157" s="33" t="s">
        <v>800</v>
      </c>
      <c r="C157" s="48"/>
      <c r="D157" s="48"/>
      <c r="E157" s="48"/>
      <c r="F157" s="48"/>
      <c r="G157" s="48"/>
      <c r="H157" s="48"/>
      <c r="I157" s="48"/>
      <c r="J157" s="48"/>
      <c r="K157" s="48"/>
      <c r="L157" s="48"/>
      <c r="M157" s="48"/>
      <c r="N157" s="45"/>
      <c r="O157" s="45"/>
      <c r="P157" s="45"/>
      <c r="Q157" s="45" t="s">
        <v>135</v>
      </c>
      <c r="R157" s="48"/>
      <c r="S157" s="48"/>
      <c r="T157" s="48"/>
      <c r="U157" s="48"/>
      <c r="V157" s="48"/>
      <c r="W157" s="48"/>
      <c r="X157" s="48"/>
      <c r="Y157" s="48"/>
      <c r="Z157" s="48"/>
      <c r="AA157" s="48"/>
      <c r="AB157" s="48"/>
      <c r="AC157" s="48"/>
      <c r="AD157" s="48"/>
      <c r="AE157" s="48"/>
      <c r="AF157" s="48"/>
      <c r="AG157" s="48"/>
      <c r="AH157" s="45"/>
      <c r="AI157" s="134"/>
      <c r="AJ157" s="74"/>
    </row>
    <row r="158" spans="1:36" ht="30" customHeight="1" x14ac:dyDescent="0.25">
      <c r="A158" s="405"/>
      <c r="B158" s="33" t="s">
        <v>801</v>
      </c>
      <c r="C158" s="48"/>
      <c r="D158" s="48"/>
      <c r="E158" s="48"/>
      <c r="F158" s="48"/>
      <c r="G158" s="48"/>
      <c r="H158" s="48"/>
      <c r="I158" s="48"/>
      <c r="J158" s="48"/>
      <c r="K158" s="48"/>
      <c r="L158" s="48"/>
      <c r="M158" s="48"/>
      <c r="N158" s="45"/>
      <c r="O158" s="45"/>
      <c r="P158" s="45"/>
      <c r="Q158" s="45" t="s">
        <v>135</v>
      </c>
      <c r="R158" s="48"/>
      <c r="S158" s="48"/>
      <c r="T158" s="48"/>
      <c r="U158" s="48"/>
      <c r="V158" s="48"/>
      <c r="W158" s="48"/>
      <c r="X158" s="48"/>
      <c r="Y158" s="48"/>
      <c r="Z158" s="48"/>
      <c r="AA158" s="48"/>
      <c r="AB158" s="48"/>
      <c r="AC158" s="48"/>
      <c r="AD158" s="48"/>
      <c r="AE158" s="48"/>
      <c r="AF158" s="48"/>
      <c r="AG158" s="48"/>
      <c r="AH158" s="45"/>
      <c r="AI158" s="134"/>
      <c r="AJ158" s="74"/>
    </row>
    <row r="159" spans="1:36" ht="30" customHeight="1" x14ac:dyDescent="0.25">
      <c r="A159" s="405"/>
      <c r="B159" s="33" t="s">
        <v>802</v>
      </c>
      <c r="C159" s="48"/>
      <c r="D159" s="48"/>
      <c r="E159" s="48"/>
      <c r="F159" s="48"/>
      <c r="G159" s="48"/>
      <c r="H159" s="48"/>
      <c r="I159" s="48"/>
      <c r="J159" s="48"/>
      <c r="K159" s="48"/>
      <c r="L159" s="48"/>
      <c r="M159" s="48"/>
      <c r="N159" s="45"/>
      <c r="O159" s="45"/>
      <c r="P159" s="45"/>
      <c r="Q159" s="45" t="s">
        <v>135</v>
      </c>
      <c r="R159" s="48"/>
      <c r="S159" s="48"/>
      <c r="T159" s="48"/>
      <c r="U159" s="48"/>
      <c r="V159" s="48"/>
      <c r="W159" s="48"/>
      <c r="X159" s="48"/>
      <c r="Y159" s="48"/>
      <c r="Z159" s="48"/>
      <c r="AA159" s="48"/>
      <c r="AB159" s="48"/>
      <c r="AC159" s="48"/>
      <c r="AD159" s="48"/>
      <c r="AE159" s="48"/>
      <c r="AF159" s="48"/>
      <c r="AG159" s="48"/>
      <c r="AH159" s="45"/>
      <c r="AI159" s="134"/>
      <c r="AJ159" s="74"/>
    </row>
    <row r="160" spans="1:36" ht="30" customHeight="1" x14ac:dyDescent="0.25">
      <c r="A160" s="406"/>
      <c r="B160" s="33" t="s">
        <v>803</v>
      </c>
      <c r="C160" s="48"/>
      <c r="D160" s="48"/>
      <c r="E160" s="48"/>
      <c r="F160" s="48"/>
      <c r="G160" s="48"/>
      <c r="H160" s="48"/>
      <c r="I160" s="48"/>
      <c r="J160" s="48"/>
      <c r="K160" s="48"/>
      <c r="L160" s="48"/>
      <c r="M160" s="48"/>
      <c r="N160" s="45"/>
      <c r="O160" s="45"/>
      <c r="P160" s="45"/>
      <c r="Q160" s="45" t="s">
        <v>135</v>
      </c>
      <c r="R160" s="48"/>
      <c r="S160" s="48"/>
      <c r="T160" s="48"/>
      <c r="U160" s="48"/>
      <c r="V160" s="48"/>
      <c r="W160" s="48"/>
      <c r="X160" s="48"/>
      <c r="Y160" s="48"/>
      <c r="Z160" s="48"/>
      <c r="AA160" s="48"/>
      <c r="AB160" s="48"/>
      <c r="AC160" s="48"/>
      <c r="AD160" s="48"/>
      <c r="AE160" s="48"/>
      <c r="AF160" s="48"/>
      <c r="AG160" s="48"/>
      <c r="AH160" s="45"/>
      <c r="AI160" s="134"/>
      <c r="AJ160" s="74"/>
    </row>
    <row r="161" spans="1:36" x14ac:dyDescent="0.25">
      <c r="AJ161" s="74"/>
    </row>
    <row r="162" spans="1:36" x14ac:dyDescent="0.25">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x14ac:dyDescent="0.25">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9">
    <mergeCell ref="A86:A100"/>
    <mergeCell ref="A101:A115"/>
    <mergeCell ref="A116:A130"/>
    <mergeCell ref="A146:A160"/>
    <mergeCell ref="A131:A145"/>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71:A85"/>
    <mergeCell ref="B4:G4"/>
    <mergeCell ref="B6:C6"/>
    <mergeCell ref="A8:M8"/>
    <mergeCell ref="A1:AG1"/>
    <mergeCell ref="A2:AH2"/>
    <mergeCell ref="O8:V8"/>
    <mergeCell ref="W8:AH8"/>
    <mergeCell ref="O9:O10"/>
    <mergeCell ref="J9:J10"/>
    <mergeCell ref="R9:R10"/>
    <mergeCell ref="P9:P10"/>
    <mergeCell ref="K9:L9"/>
    <mergeCell ref="M9:M10"/>
    <mergeCell ref="N9:N10"/>
    <mergeCell ref="Q9:Q10"/>
    <mergeCell ref="W9:W10"/>
    <mergeCell ref="F9:G9"/>
    <mergeCell ref="H9:H10"/>
    <mergeCell ref="I9:I10"/>
    <mergeCell ref="A9:A10"/>
    <mergeCell ref="B9:B10"/>
    <mergeCell ref="T9:T10"/>
    <mergeCell ref="U9:U10"/>
    <mergeCell ref="V9:V10"/>
    <mergeCell ref="C9:C10"/>
    <mergeCell ref="D9:D10"/>
    <mergeCell ref="E9:E10"/>
  </mergeCells>
  <conditionalFormatting sqref="O11:O160">
    <cfRule type="cellIs" dxfId="4" priority="3" operator="equal">
      <formula>"x"</formula>
    </cfRule>
  </conditionalFormatting>
  <conditionalFormatting sqref="P11:P160">
    <cfRule type="cellIs" dxfId="3" priority="1" operator="equal">
      <formula>"x"</formula>
    </cfRule>
  </conditionalFormatting>
  <conditionalFormatting sqref="Q11:Q160">
    <cfRule type="cellIs" dxfId="2" priority="2" operator="equal">
      <formula>"x"</formula>
    </cfRule>
  </conditionalFormatting>
  <conditionalFormatting sqref="AN6:AN7">
    <cfRule type="cellIs" dxfId="1"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97B4B3-58CE-425C-8B3E-76220E59125B}">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C13" sqref="C13:E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76"/>
      <c r="B1" s="76"/>
      <c r="C1" s="76"/>
      <c r="D1" s="76"/>
      <c r="E1" s="76"/>
      <c r="F1" s="76"/>
      <c r="G1" s="76"/>
      <c r="H1" s="76"/>
      <c r="I1" s="76"/>
      <c r="J1" s="76"/>
      <c r="K1" s="76"/>
      <c r="L1" s="76"/>
      <c r="M1" s="76"/>
      <c r="N1" s="76"/>
      <c r="O1" s="76"/>
      <c r="P1" s="76"/>
      <c r="Q1" s="76"/>
      <c r="R1" s="76"/>
    </row>
    <row r="2" spans="1:18" s="11" customFormat="1" ht="33.75" customHeight="1" x14ac:dyDescent="0.25">
      <c r="A2" s="77"/>
      <c r="B2" s="344" t="s">
        <v>107</v>
      </c>
      <c r="C2" s="344"/>
      <c r="D2" s="344"/>
      <c r="E2" s="344"/>
      <c r="F2" s="344"/>
      <c r="G2" s="344"/>
      <c r="H2" s="344"/>
      <c r="I2" s="344"/>
      <c r="J2" s="344"/>
      <c r="K2" s="344"/>
      <c r="L2" s="344"/>
      <c r="M2" s="344"/>
      <c r="N2" s="344"/>
      <c r="O2" s="344"/>
      <c r="P2" s="344"/>
      <c r="Q2" s="344"/>
      <c r="R2" s="77"/>
    </row>
    <row r="3" spans="1:18" ht="33.75" customHeight="1" x14ac:dyDescent="0.35">
      <c r="A3" s="76"/>
      <c r="B3" s="348" t="str">
        <f>'Monitoria Anual - 1'!A2</f>
        <v>Plano de Ação Nacional para a Conservação do Patrimônio Espeleológico Brasileiro - PAN Cavernas do Brasil</v>
      </c>
      <c r="C3" s="348"/>
      <c r="D3" s="348"/>
      <c r="E3" s="348"/>
      <c r="F3" s="348"/>
      <c r="G3" s="348"/>
      <c r="H3" s="348"/>
      <c r="I3" s="348"/>
      <c r="J3" s="348"/>
      <c r="K3" s="348"/>
      <c r="L3" s="348"/>
      <c r="M3" s="348"/>
      <c r="N3" s="348"/>
      <c r="O3" s="348"/>
      <c r="P3" s="348"/>
      <c r="Q3" s="348"/>
      <c r="R3" s="76"/>
    </row>
    <row r="4" spans="1:18" x14ac:dyDescent="0.25">
      <c r="A4" s="76"/>
      <c r="H4" s="8"/>
      <c r="I4" s="8"/>
      <c r="J4" s="8"/>
      <c r="K4" s="8"/>
      <c r="R4" s="76"/>
    </row>
    <row r="5" spans="1:18" s="2" customFormat="1" ht="45" customHeight="1" x14ac:dyDescent="0.25">
      <c r="A5" s="74"/>
      <c r="B5" s="351" t="s">
        <v>512</v>
      </c>
      <c r="C5" s="351"/>
      <c r="D5" s="352" t="str">
        <f>'Monitoria Anual - 1'!B4</f>
        <v>Prevenir, reduzir e mitigar os impactos e danos antrópicos sobre o patrimônio espeleológico brasileiro, espécies e ambientes associados, em cinco anos.</v>
      </c>
      <c r="E5" s="352"/>
      <c r="F5" s="352"/>
      <c r="G5" s="352"/>
      <c r="H5" s="352"/>
      <c r="I5" s="389"/>
      <c r="J5" s="9"/>
      <c r="K5" s="9"/>
      <c r="L5" s="9"/>
      <c r="M5" s="9"/>
      <c r="N5" s="9"/>
      <c r="R5" s="74"/>
    </row>
    <row r="6" spans="1:18" x14ac:dyDescent="0.25">
      <c r="A6" s="76"/>
      <c r="H6" s="8"/>
      <c r="I6" s="8"/>
      <c r="J6" s="8"/>
      <c r="K6" s="8"/>
      <c r="R6" s="76"/>
    </row>
    <row r="7" spans="1:18" ht="26.25" customHeight="1" x14ac:dyDescent="0.25">
      <c r="A7" s="76"/>
      <c r="B7" s="351" t="s">
        <v>111</v>
      </c>
      <c r="C7" s="351"/>
      <c r="D7" s="417" t="str">
        <f>'Monitoria Anual - 1'!B6</f>
        <v>24/10/2023 - 26/10/2023 (presencial)</v>
      </c>
      <c r="E7" s="417"/>
      <c r="F7" s="417"/>
      <c r="G7" s="417"/>
      <c r="H7" s="417"/>
      <c r="I7" s="396"/>
      <c r="J7" s="30"/>
      <c r="K7" s="30"/>
      <c r="L7" s="30"/>
      <c r="M7" s="30"/>
      <c r="N7" s="30"/>
      <c r="O7" s="30"/>
      <c r="P7" s="30"/>
      <c r="Q7" s="30"/>
      <c r="R7" s="76"/>
    </row>
    <row r="8" spans="1:18" x14ac:dyDescent="0.25">
      <c r="A8" s="76"/>
      <c r="R8" s="76"/>
    </row>
    <row r="9" spans="1:18" ht="31.5" customHeight="1" x14ac:dyDescent="0.25">
      <c r="A9" s="76"/>
      <c r="B9" s="344" t="s">
        <v>513</v>
      </c>
      <c r="C9" s="344"/>
      <c r="D9" s="344"/>
      <c r="E9" s="344"/>
      <c r="F9" s="344"/>
      <c r="G9" s="344"/>
      <c r="H9" s="344"/>
      <c r="I9" s="344"/>
      <c r="J9" s="344"/>
      <c r="K9" s="344"/>
      <c r="L9" s="344"/>
      <c r="M9" s="344"/>
      <c r="N9" s="344"/>
      <c r="O9" s="344"/>
      <c r="P9" s="344"/>
      <c r="Q9" s="344"/>
      <c r="R9" s="76"/>
    </row>
    <row r="10" spans="1:18" x14ac:dyDescent="0.25">
      <c r="A10" s="76"/>
      <c r="F10" s="7"/>
      <c r="G10" s="7"/>
      <c r="R10" s="76"/>
    </row>
    <row r="11" spans="1:18" ht="18" customHeight="1" x14ac:dyDescent="0.25">
      <c r="A11" s="76"/>
      <c r="B11" s="345" t="s">
        <v>514</v>
      </c>
      <c r="C11" s="384"/>
      <c r="D11" s="30"/>
      <c r="E11" s="30"/>
      <c r="F11" s="30"/>
      <c r="G11" s="30"/>
      <c r="H11" s="30"/>
      <c r="I11" s="30"/>
      <c r="J11" s="30"/>
      <c r="K11" s="30"/>
      <c r="L11" s="30"/>
      <c r="M11" s="30"/>
      <c r="N11" s="30"/>
      <c r="O11" s="30"/>
      <c r="P11" s="30"/>
      <c r="Q11" s="30"/>
      <c r="R11" s="76"/>
    </row>
    <row r="12" spans="1:18" ht="15.75" thickBot="1" x14ac:dyDescent="0.3">
      <c r="A12" s="76"/>
      <c r="F12" s="69"/>
      <c r="R12" s="76"/>
    </row>
    <row r="13" spans="1:18" ht="60.75" customHeight="1" x14ac:dyDescent="0.25">
      <c r="A13" s="76"/>
      <c r="C13" s="350" t="s">
        <v>812</v>
      </c>
      <c r="D13" s="385"/>
      <c r="E13" s="386"/>
      <c r="F13" s="3"/>
      <c r="R13" s="76"/>
    </row>
    <row r="14" spans="1:18" s="2" customFormat="1" ht="31.9" customHeight="1" x14ac:dyDescent="0.25">
      <c r="A14" s="74"/>
      <c r="C14" s="82" t="s">
        <v>516</v>
      </c>
      <c r="D14" s="80" t="s">
        <v>517</v>
      </c>
      <c r="E14" s="81" t="s">
        <v>518</v>
      </c>
      <c r="F14" s="6"/>
      <c r="R14" s="74"/>
    </row>
    <row r="15" spans="1:18" ht="15.75" x14ac:dyDescent="0.25">
      <c r="A15" s="76"/>
      <c r="C15" s="106" t="s">
        <v>813</v>
      </c>
      <c r="D15" s="56">
        <f>COUNTA('Monitoria Final'!N11:N160)</f>
        <v>0</v>
      </c>
      <c r="E15" s="20">
        <f>D15/$D$18</f>
        <v>0</v>
      </c>
      <c r="F15" s="4"/>
      <c r="R15" s="76"/>
    </row>
    <row r="16" spans="1:18" ht="15.75" x14ac:dyDescent="0.25">
      <c r="A16" s="76"/>
      <c r="C16" s="105" t="s">
        <v>814</v>
      </c>
      <c r="D16" s="57">
        <f>COUNTA('Monitoria Final'!O11:O160)</f>
        <v>45</v>
      </c>
      <c r="E16" s="21">
        <f>D16/$D$18</f>
        <v>0.45454545454545453</v>
      </c>
      <c r="F16" s="4"/>
      <c r="R16" s="76"/>
    </row>
    <row r="17" spans="1:18" ht="16.5" thickBot="1" x14ac:dyDescent="0.3">
      <c r="A17" s="76"/>
      <c r="C17" s="88" t="s">
        <v>815</v>
      </c>
      <c r="D17" s="58">
        <f>COUNTA('Monitoria Final'!P11:P160)</f>
        <v>54</v>
      </c>
      <c r="E17" s="22">
        <f>D17/$D$18</f>
        <v>0.54545454545454541</v>
      </c>
      <c r="F17" s="4"/>
      <c r="R17" s="76"/>
    </row>
    <row r="18" spans="1:18" ht="15.75" thickBot="1" x14ac:dyDescent="0.3">
      <c r="A18" s="76"/>
      <c r="C18" s="108" t="s">
        <v>816</v>
      </c>
      <c r="D18" s="107">
        <f>SUM(D15:D17)</f>
        <v>99</v>
      </c>
      <c r="E18" s="104">
        <f>SUM(E15:E17)</f>
        <v>1</v>
      </c>
      <c r="F18" s="5"/>
      <c r="R18" s="76"/>
    </row>
    <row r="19" spans="1:18" x14ac:dyDescent="0.25">
      <c r="A19" s="76"/>
      <c r="R19" s="76"/>
    </row>
    <row r="20" spans="1:18" ht="15.75" x14ac:dyDescent="0.25">
      <c r="A20" s="76"/>
      <c r="B20" s="31" t="s">
        <v>530</v>
      </c>
      <c r="C20" s="32"/>
      <c r="D20" s="30"/>
      <c r="E20" s="30"/>
      <c r="F20" s="30"/>
      <c r="G20" s="30"/>
      <c r="H20" s="30"/>
      <c r="I20" s="30"/>
      <c r="J20" s="30"/>
      <c r="K20" s="30"/>
      <c r="L20" s="30"/>
      <c r="M20" s="30"/>
      <c r="N20" s="30"/>
      <c r="O20" s="30"/>
      <c r="P20" s="30"/>
      <c r="Q20" s="30"/>
      <c r="R20" s="76"/>
    </row>
    <row r="21" spans="1:18" ht="16.5" thickBot="1" x14ac:dyDescent="0.3">
      <c r="A21" s="76"/>
      <c r="B21" s="12"/>
      <c r="C21" s="12"/>
      <c r="D21" s="12"/>
      <c r="E21" s="12"/>
      <c r="F21" s="12"/>
      <c r="G21" s="12"/>
      <c r="H21" s="12"/>
      <c r="I21" s="12"/>
      <c r="J21" s="12"/>
      <c r="K21" s="12"/>
      <c r="L21" s="12"/>
      <c r="M21" s="12"/>
      <c r="N21" s="12"/>
      <c r="O21" s="12"/>
      <c r="P21" s="12"/>
      <c r="Q21" s="12"/>
      <c r="R21" s="76"/>
    </row>
    <row r="22" spans="1:18" ht="36" customHeight="1" thickBot="1" x14ac:dyDescent="0.3">
      <c r="A22" s="76"/>
      <c r="C22" s="109" t="s">
        <v>531</v>
      </c>
      <c r="D22" s="52">
        <f>COUNTA('Monitoria Final'!A11:A160)</f>
        <v>10</v>
      </c>
      <c r="R22" s="76"/>
    </row>
    <row r="23" spans="1:18" ht="15.75" thickBot="1" x14ac:dyDescent="0.3">
      <c r="A23" s="76"/>
      <c r="R23" s="76"/>
    </row>
    <row r="24" spans="1:18" ht="15.75" thickBot="1" x14ac:dyDescent="0.3">
      <c r="A24" s="76"/>
      <c r="C24" s="110" t="s">
        <v>532</v>
      </c>
      <c r="D24" s="110" t="s">
        <v>533</v>
      </c>
      <c r="E24" s="15"/>
      <c r="F24" s="16"/>
      <c r="G24" s="19"/>
      <c r="R24" s="76"/>
    </row>
    <row r="25" spans="1:18" x14ac:dyDescent="0.25">
      <c r="A25" s="76"/>
      <c r="C25" s="53" t="s">
        <v>534</v>
      </c>
      <c r="D25" s="61">
        <f>SUM(E25:G25)</f>
        <v>10</v>
      </c>
      <c r="E25" s="23">
        <f>COUNTA('Monitoria Final'!N11:N25)</f>
        <v>0</v>
      </c>
      <c r="F25" s="50">
        <f>COUNTA('Monitoria Final'!O11:O25)</f>
        <v>5</v>
      </c>
      <c r="G25" s="51">
        <f>COUNTA('Monitoria Final'!P11:P25)</f>
        <v>5</v>
      </c>
      <c r="R25" s="76"/>
    </row>
    <row r="26" spans="1:18" x14ac:dyDescent="0.25">
      <c r="A26" s="76"/>
      <c r="C26" s="54" t="s">
        <v>535</v>
      </c>
      <c r="D26" s="53">
        <f t="shared" ref="D26:D34" si="0">SUM(E26:G26)</f>
        <v>12</v>
      </c>
      <c r="E26" s="24">
        <f>COUNTA('Monitoria Final'!N26:N40)</f>
        <v>0</v>
      </c>
      <c r="F26" s="25">
        <f>COUNTA('Monitoria Final'!O26:O40)</f>
        <v>8</v>
      </c>
      <c r="G26" s="26">
        <f>COUNTA('Monitoria Final'!P26:P40)</f>
        <v>4</v>
      </c>
      <c r="R26" s="76"/>
    </row>
    <row r="27" spans="1:18" x14ac:dyDescent="0.25">
      <c r="A27" s="76"/>
      <c r="C27" s="54" t="s">
        <v>536</v>
      </c>
      <c r="D27" s="53">
        <f t="shared" si="0"/>
        <v>12</v>
      </c>
      <c r="E27" s="24">
        <f>COUNTA('Monitoria Final'!N41:N55)</f>
        <v>0</v>
      </c>
      <c r="F27" s="25">
        <f>COUNTA('Monitoria Final'!O41:O55)</f>
        <v>8</v>
      </c>
      <c r="G27" s="26">
        <f>COUNTA('Monitoria Final'!P41:P55)</f>
        <v>4</v>
      </c>
      <c r="R27" s="76"/>
    </row>
    <row r="28" spans="1:18" x14ac:dyDescent="0.25">
      <c r="A28" s="76"/>
      <c r="C28" s="54" t="s">
        <v>537</v>
      </c>
      <c r="D28" s="53">
        <f t="shared" si="0"/>
        <v>12</v>
      </c>
      <c r="E28" s="24">
        <f>COUNTA('Monitoria Final'!N56:N70)</f>
        <v>0</v>
      </c>
      <c r="F28" s="25">
        <f>COUNTA('Monitoria Final'!O56:O70)</f>
        <v>7</v>
      </c>
      <c r="G28" s="26">
        <f>COUNTA('Monitoria Final'!P56:P70)</f>
        <v>5</v>
      </c>
      <c r="R28" s="76"/>
    </row>
    <row r="29" spans="1:18" x14ac:dyDescent="0.25">
      <c r="A29" s="76"/>
      <c r="C29" s="54" t="s">
        <v>805</v>
      </c>
      <c r="D29" s="53">
        <f t="shared" si="0"/>
        <v>9</v>
      </c>
      <c r="E29" s="24">
        <f>COUNTA('Monitoria Final'!N71:N85)</f>
        <v>0</v>
      </c>
      <c r="F29" s="25">
        <f>COUNTA('Monitoria Final'!O71:O85)</f>
        <v>4</v>
      </c>
      <c r="G29" s="26">
        <f>COUNTA('Monitoria Final'!P71:P85)</f>
        <v>5</v>
      </c>
      <c r="R29" s="76"/>
    </row>
    <row r="30" spans="1:18" x14ac:dyDescent="0.25">
      <c r="A30" s="76"/>
      <c r="C30" s="54" t="s">
        <v>806</v>
      </c>
      <c r="D30" s="53">
        <f t="shared" si="0"/>
        <v>9</v>
      </c>
      <c r="E30" s="24">
        <f>COUNTA('Monitoria Final'!N86:N100)</f>
        <v>0</v>
      </c>
      <c r="F30" s="25">
        <f>COUNTA('Monitoria Final'!O86:O100)</f>
        <v>4</v>
      </c>
      <c r="G30" s="26">
        <f>COUNTA('Monitoria Final'!P86:P100)</f>
        <v>5</v>
      </c>
      <c r="R30" s="76"/>
    </row>
    <row r="31" spans="1:18" x14ac:dyDescent="0.25">
      <c r="A31" s="76"/>
      <c r="C31" s="54" t="s">
        <v>807</v>
      </c>
      <c r="D31" s="53">
        <f t="shared" si="0"/>
        <v>12</v>
      </c>
      <c r="E31" s="24">
        <f>COUNTA('Monitoria Final'!N101:N115)</f>
        <v>0</v>
      </c>
      <c r="F31" s="25">
        <f>COUNTA('Monitoria Final'!O101:O115)</f>
        <v>0</v>
      </c>
      <c r="G31" s="26">
        <f>COUNTA('Monitoria Final'!P101:P115)</f>
        <v>12</v>
      </c>
      <c r="R31" s="76"/>
    </row>
    <row r="32" spans="1:18" x14ac:dyDescent="0.25">
      <c r="A32" s="76"/>
      <c r="C32" s="54" t="s">
        <v>808</v>
      </c>
      <c r="D32" s="53">
        <f>SUM(E32:G32)</f>
        <v>7</v>
      </c>
      <c r="E32" s="24">
        <f>COUNTA('Monitoria Final'!N116:N130)</f>
        <v>0</v>
      </c>
      <c r="F32" s="25">
        <f>COUNTA('Monitoria Final'!O116:O130)</f>
        <v>3</v>
      </c>
      <c r="G32" s="26">
        <f>COUNTA('Monitoria Final'!P116:P130)</f>
        <v>4</v>
      </c>
      <c r="R32" s="76"/>
    </row>
    <row r="33" spans="1:18" x14ac:dyDescent="0.25">
      <c r="A33" s="76"/>
      <c r="C33" s="54" t="s">
        <v>809</v>
      </c>
      <c r="D33" s="53">
        <f t="shared" si="0"/>
        <v>9</v>
      </c>
      <c r="E33" s="24">
        <f>COUNTA('Monitoria Final'!N131:N145)</f>
        <v>0</v>
      </c>
      <c r="F33" s="25">
        <f>COUNTA('Monitoria Final'!O131:O145)</f>
        <v>4</v>
      </c>
      <c r="G33" s="26">
        <f>COUNTA('Monitoria Final'!P131:P145)</f>
        <v>5</v>
      </c>
      <c r="R33" s="76"/>
    </row>
    <row r="34" spans="1:18" ht="15.75" thickBot="1" x14ac:dyDescent="0.3">
      <c r="A34" s="76"/>
      <c r="C34" s="55" t="s">
        <v>810</v>
      </c>
      <c r="D34" s="62">
        <f t="shared" si="0"/>
        <v>7</v>
      </c>
      <c r="E34" s="27">
        <f>COUNTA('Monitoria Final'!N146:N160)</f>
        <v>0</v>
      </c>
      <c r="F34" s="28">
        <f>COUNTA('Monitoria Final'!O146:O160)</f>
        <v>2</v>
      </c>
      <c r="G34" s="29">
        <f>COUNTA('Monitoria Final'!P146:P160)</f>
        <v>5</v>
      </c>
      <c r="R34" s="76"/>
    </row>
    <row r="35" spans="1:18" x14ac:dyDescent="0.25">
      <c r="A35" s="76"/>
      <c r="R35" s="76"/>
    </row>
    <row r="36" spans="1:18" x14ac:dyDescent="0.25">
      <c r="A36" s="76"/>
      <c r="B36" s="76"/>
      <c r="C36" s="76"/>
      <c r="D36" s="76"/>
      <c r="E36" s="76"/>
      <c r="F36" s="76"/>
      <c r="G36" s="76"/>
      <c r="H36" s="76"/>
      <c r="I36" s="76"/>
      <c r="J36" s="76"/>
      <c r="K36" s="76"/>
      <c r="L36" s="76"/>
      <c r="M36" s="76"/>
      <c r="N36" s="76"/>
      <c r="O36" s="76"/>
      <c r="P36" s="76"/>
      <c r="Q36" s="76"/>
      <c r="R36" s="76"/>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75"/>
  <sheetViews>
    <sheetView showGridLines="0" zoomScale="70" zoomScaleNormal="70" workbookViewId="0">
      <selection activeCell="C85" sqref="C85"/>
    </sheetView>
  </sheetViews>
  <sheetFormatPr defaultColWidth="8.85546875" defaultRowHeight="15" x14ac:dyDescent="0.25"/>
  <cols>
    <col min="1" max="1" width="72.5703125" style="2" customWidth="1"/>
    <col min="2" max="2" width="7.28515625" style="2" customWidth="1"/>
    <col min="3" max="3" width="73.42578125" style="2" customWidth="1"/>
    <col min="4" max="4" width="27.28515625" style="2" customWidth="1"/>
    <col min="5" max="5" width="31.85546875" style="2" customWidth="1"/>
    <col min="6" max="6" width="25.7109375" style="2" customWidth="1"/>
    <col min="7" max="7" width="27.5703125" style="2" customWidth="1"/>
    <col min="8" max="9" width="25.140625" style="2" customWidth="1"/>
    <col min="10" max="10" width="38.140625" style="2" customWidth="1"/>
    <col min="11" max="12" width="25.140625" style="2" customWidth="1"/>
    <col min="13" max="13" width="48.28515625" style="2" customWidth="1"/>
    <col min="14" max="14" width="27.7109375" style="2" customWidth="1"/>
    <col min="15" max="20" width="26.7109375" style="43" customWidth="1"/>
    <col min="21" max="21" width="76.5703125" style="2" customWidth="1"/>
    <col min="22" max="22" width="28.7109375" style="2" customWidth="1"/>
    <col min="23" max="23" width="59" style="2" customWidth="1"/>
    <col min="24" max="24" width="26.7109375" style="2" customWidth="1"/>
    <col min="25" max="25" width="56.855468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21.75" thickBot="1" x14ac:dyDescent="0.3">
      <c r="A1" s="290" t="s">
        <v>107</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72"/>
      <c r="AL1" s="135"/>
      <c r="AM1" s="74"/>
    </row>
    <row r="2" spans="1:43" ht="21.75" thickBot="1" x14ac:dyDescent="0.3">
      <c r="A2" s="113" t="s">
        <v>108</v>
      </c>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36"/>
      <c r="AM2" s="74"/>
    </row>
    <row r="3" spans="1:43" ht="15.75" thickTop="1" x14ac:dyDescent="0.25">
      <c r="AL3" s="132"/>
      <c r="AM3" s="74"/>
    </row>
    <row r="4" spans="1:43" ht="18.75" x14ac:dyDescent="0.25">
      <c r="A4" s="73" t="s">
        <v>109</v>
      </c>
      <c r="B4" s="111" t="s">
        <v>110</v>
      </c>
      <c r="C4" s="111"/>
      <c r="D4" s="111"/>
      <c r="E4" s="111"/>
      <c r="F4" s="111"/>
      <c r="G4" s="112"/>
      <c r="H4" s="9"/>
      <c r="I4" s="9"/>
      <c r="J4" s="9"/>
      <c r="K4" s="9"/>
      <c r="L4" s="9"/>
      <c r="M4" s="9"/>
      <c r="N4" s="9"/>
      <c r="O4" s="9"/>
      <c r="P4" s="9"/>
      <c r="Q4" s="9"/>
      <c r="R4" s="9"/>
      <c r="S4" s="9"/>
      <c r="T4" s="2"/>
      <c r="AL4" s="132"/>
      <c r="AM4" s="74"/>
    </row>
    <row r="5" spans="1:43" x14ac:dyDescent="0.25">
      <c r="AL5" s="132"/>
      <c r="AM5" s="74"/>
    </row>
    <row r="6" spans="1:43" ht="18.75" x14ac:dyDescent="0.25">
      <c r="A6" s="73" t="s">
        <v>111</v>
      </c>
      <c r="B6" s="301" t="s">
        <v>112</v>
      </c>
      <c r="C6" s="302"/>
      <c r="M6" s="43"/>
      <c r="N6" s="43"/>
      <c r="AL6" s="132"/>
      <c r="AM6" s="74"/>
      <c r="AQ6" s="2" t="s">
        <v>113</v>
      </c>
    </row>
    <row r="7" spans="1:43" ht="15.75" thickBot="1" x14ac:dyDescent="0.3">
      <c r="AL7" s="132"/>
      <c r="AM7" s="74"/>
      <c r="AQ7" s="44" t="s">
        <v>114</v>
      </c>
    </row>
    <row r="8" spans="1:43" ht="16.5" thickBot="1" x14ac:dyDescent="0.3">
      <c r="A8" s="303" t="s">
        <v>115</v>
      </c>
      <c r="B8" s="304"/>
      <c r="C8" s="304"/>
      <c r="D8" s="304"/>
      <c r="E8" s="304"/>
      <c r="F8" s="304"/>
      <c r="G8" s="304"/>
      <c r="H8" s="304"/>
      <c r="I8" s="304"/>
      <c r="J8" s="304"/>
      <c r="K8" s="304"/>
      <c r="L8" s="304"/>
      <c r="M8" s="305"/>
      <c r="N8" s="70"/>
      <c r="O8" s="329" t="s">
        <v>116</v>
      </c>
      <c r="P8" s="330"/>
      <c r="Q8" s="330"/>
      <c r="R8" s="330"/>
      <c r="S8" s="330"/>
      <c r="T8" s="330"/>
      <c r="U8" s="330"/>
      <c r="V8" s="330"/>
      <c r="W8" s="330"/>
      <c r="X8" s="330"/>
      <c r="Y8" s="330"/>
      <c r="Z8" s="331" t="s">
        <v>117</v>
      </c>
      <c r="AA8" s="332"/>
      <c r="AB8" s="332"/>
      <c r="AC8" s="332"/>
      <c r="AD8" s="332"/>
      <c r="AE8" s="332"/>
      <c r="AF8" s="332"/>
      <c r="AG8" s="332"/>
      <c r="AH8" s="332"/>
      <c r="AI8" s="332"/>
      <c r="AJ8" s="332"/>
      <c r="AK8" s="333"/>
      <c r="AL8" s="133"/>
      <c r="AM8" s="74"/>
    </row>
    <row r="9" spans="1:43" ht="15.75" x14ac:dyDescent="0.25">
      <c r="A9" s="295" t="s">
        <v>118</v>
      </c>
      <c r="B9" s="293" t="s">
        <v>119</v>
      </c>
      <c r="C9" s="293" t="s">
        <v>2</v>
      </c>
      <c r="D9" s="293" t="s">
        <v>4</v>
      </c>
      <c r="E9" s="297" t="s">
        <v>6</v>
      </c>
      <c r="F9" s="291" t="s">
        <v>8</v>
      </c>
      <c r="G9" s="292"/>
      <c r="H9" s="293" t="s">
        <v>10</v>
      </c>
      <c r="I9" s="293" t="s">
        <v>14</v>
      </c>
      <c r="J9" s="293" t="s">
        <v>12</v>
      </c>
      <c r="K9" s="306" t="s">
        <v>120</v>
      </c>
      <c r="L9" s="307"/>
      <c r="M9" s="293" t="s">
        <v>20</v>
      </c>
      <c r="N9" s="293" t="s">
        <v>22</v>
      </c>
      <c r="O9" s="338" t="s">
        <v>25</v>
      </c>
      <c r="P9" s="340" t="s">
        <v>27</v>
      </c>
      <c r="Q9" s="342" t="s">
        <v>29</v>
      </c>
      <c r="R9" s="321" t="s">
        <v>31</v>
      </c>
      <c r="S9" s="323" t="s">
        <v>33</v>
      </c>
      <c r="T9" s="325" t="s">
        <v>35</v>
      </c>
      <c r="U9" s="327" t="s">
        <v>41</v>
      </c>
      <c r="V9" s="327" t="s">
        <v>43</v>
      </c>
      <c r="W9" s="327" t="s">
        <v>45</v>
      </c>
      <c r="X9" s="327" t="s">
        <v>47</v>
      </c>
      <c r="Y9" s="334" t="s">
        <v>49</v>
      </c>
      <c r="Z9" s="336" t="s">
        <v>52</v>
      </c>
      <c r="AA9" s="299" t="s">
        <v>54</v>
      </c>
      <c r="AB9" s="299" t="s">
        <v>56</v>
      </c>
      <c r="AC9" s="299" t="s">
        <v>58</v>
      </c>
      <c r="AD9" s="299" t="s">
        <v>60</v>
      </c>
      <c r="AE9" s="299" t="s">
        <v>62</v>
      </c>
      <c r="AF9" s="299" t="s">
        <v>64</v>
      </c>
      <c r="AG9" s="299" t="s">
        <v>66</v>
      </c>
      <c r="AH9" s="299" t="s">
        <v>68</v>
      </c>
      <c r="AI9" s="299" t="s">
        <v>70</v>
      </c>
      <c r="AJ9" s="299" t="s">
        <v>121</v>
      </c>
      <c r="AK9" s="299" t="s">
        <v>74</v>
      </c>
      <c r="AL9" s="134"/>
      <c r="AM9" s="74"/>
    </row>
    <row r="10" spans="1:43" ht="16.5" thickBot="1" x14ac:dyDescent="0.3">
      <c r="A10" s="296"/>
      <c r="B10" s="294"/>
      <c r="C10" s="294"/>
      <c r="D10" s="294"/>
      <c r="E10" s="298"/>
      <c r="F10" s="39" t="s">
        <v>122</v>
      </c>
      <c r="G10" s="39" t="s">
        <v>123</v>
      </c>
      <c r="H10" s="294"/>
      <c r="I10" s="294"/>
      <c r="J10" s="294"/>
      <c r="K10" s="60" t="s">
        <v>124</v>
      </c>
      <c r="L10" s="60" t="s">
        <v>125</v>
      </c>
      <c r="M10" s="294"/>
      <c r="N10" s="294"/>
      <c r="O10" s="339"/>
      <c r="P10" s="341"/>
      <c r="Q10" s="343"/>
      <c r="R10" s="322"/>
      <c r="S10" s="324"/>
      <c r="T10" s="326"/>
      <c r="U10" s="328"/>
      <c r="V10" s="328"/>
      <c r="W10" s="328"/>
      <c r="X10" s="328"/>
      <c r="Y10" s="335"/>
      <c r="Z10" s="337"/>
      <c r="AA10" s="300"/>
      <c r="AB10" s="300"/>
      <c r="AC10" s="300"/>
      <c r="AD10" s="300"/>
      <c r="AE10" s="300"/>
      <c r="AF10" s="300"/>
      <c r="AG10" s="300"/>
      <c r="AH10" s="300"/>
      <c r="AI10" s="300"/>
      <c r="AJ10" s="300"/>
      <c r="AK10" s="300"/>
      <c r="AL10" s="134"/>
      <c r="AM10" s="74"/>
    </row>
    <row r="11" spans="1:43" ht="126" x14ac:dyDescent="0.25">
      <c r="A11" s="316" t="s">
        <v>126</v>
      </c>
      <c r="B11" s="184" t="s">
        <v>127</v>
      </c>
      <c r="C11" s="185" t="s">
        <v>128</v>
      </c>
      <c r="D11" s="186" t="s">
        <v>129</v>
      </c>
      <c r="E11" s="186" t="s">
        <v>130</v>
      </c>
      <c r="F11" s="187">
        <v>44805</v>
      </c>
      <c r="G11" s="187">
        <v>45870</v>
      </c>
      <c r="H11" s="188" t="s">
        <v>131</v>
      </c>
      <c r="I11" s="189">
        <v>200000</v>
      </c>
      <c r="J11" s="188" t="s">
        <v>132</v>
      </c>
      <c r="K11" s="186" t="s">
        <v>133</v>
      </c>
      <c r="L11" s="186" t="s">
        <v>133</v>
      </c>
      <c r="M11" s="186" t="s">
        <v>134</v>
      </c>
      <c r="N11" s="45"/>
      <c r="O11" s="193"/>
      <c r="P11" s="194"/>
      <c r="Q11" s="193"/>
      <c r="R11" s="193" t="s">
        <v>135</v>
      </c>
      <c r="S11" s="193"/>
      <c r="T11" s="170"/>
      <c r="U11" s="193" t="s">
        <v>136</v>
      </c>
      <c r="V11" s="193"/>
      <c r="W11" s="193"/>
      <c r="X11" s="184" t="s">
        <v>137</v>
      </c>
      <c r="Y11" s="193" t="s">
        <v>138</v>
      </c>
      <c r="Z11" s="193"/>
      <c r="AA11" s="193"/>
      <c r="AB11" s="193"/>
      <c r="AC11" s="193"/>
      <c r="AD11" s="193"/>
      <c r="AE11" s="193"/>
      <c r="AF11" s="193"/>
      <c r="AG11" s="193"/>
      <c r="AH11" s="193"/>
      <c r="AI11" s="193"/>
      <c r="AJ11" s="193"/>
      <c r="AK11" s="45"/>
      <c r="AL11" s="134"/>
      <c r="AM11" s="74"/>
    </row>
    <row r="12" spans="1:43" ht="236.25" x14ac:dyDescent="0.25">
      <c r="A12" s="284"/>
      <c r="B12" s="184" t="s">
        <v>139</v>
      </c>
      <c r="C12" s="185" t="s">
        <v>140</v>
      </c>
      <c r="D12" s="190" t="s">
        <v>141</v>
      </c>
      <c r="E12" s="186" t="s">
        <v>142</v>
      </c>
      <c r="F12" s="191">
        <v>45170</v>
      </c>
      <c r="G12" s="187">
        <v>46447</v>
      </c>
      <c r="H12" s="186" t="s">
        <v>143</v>
      </c>
      <c r="I12" s="189">
        <v>10000</v>
      </c>
      <c r="J12" s="186" t="s">
        <v>144</v>
      </c>
      <c r="K12" s="186" t="s">
        <v>133</v>
      </c>
      <c r="L12" s="186"/>
      <c r="M12" s="190" t="s">
        <v>145</v>
      </c>
      <c r="N12" s="45"/>
      <c r="O12" s="193" t="s">
        <v>135</v>
      </c>
      <c r="P12" s="193"/>
      <c r="Q12" s="193"/>
      <c r="R12" s="193"/>
      <c r="S12" s="193"/>
      <c r="T12" s="170"/>
      <c r="U12" s="193"/>
      <c r="V12" s="193"/>
      <c r="W12" s="193"/>
      <c r="X12" s="186" t="s">
        <v>143</v>
      </c>
      <c r="Y12" s="193" t="s">
        <v>146</v>
      </c>
      <c r="Z12" s="193"/>
      <c r="AA12" s="193"/>
      <c r="AB12" s="193"/>
      <c r="AC12" s="193"/>
      <c r="AD12" s="193"/>
      <c r="AE12" s="193"/>
      <c r="AF12" s="193"/>
      <c r="AG12" s="193"/>
      <c r="AH12" s="193"/>
      <c r="AI12" s="193"/>
      <c r="AJ12" s="193"/>
      <c r="AK12" s="45"/>
      <c r="AL12" s="134"/>
      <c r="AM12" s="74"/>
    </row>
    <row r="13" spans="1:43" ht="110.25" x14ac:dyDescent="0.25">
      <c r="A13" s="284"/>
      <c r="B13" s="184" t="s">
        <v>147</v>
      </c>
      <c r="C13" s="190" t="s">
        <v>148</v>
      </c>
      <c r="D13" s="186" t="s">
        <v>149</v>
      </c>
      <c r="E13" s="186" t="s">
        <v>150</v>
      </c>
      <c r="F13" s="191">
        <v>44805</v>
      </c>
      <c r="G13" s="191">
        <v>46600</v>
      </c>
      <c r="H13" s="186" t="s">
        <v>143</v>
      </c>
      <c r="I13" s="189">
        <v>1100000</v>
      </c>
      <c r="J13" s="188" t="s">
        <v>151</v>
      </c>
      <c r="K13" s="186" t="s">
        <v>133</v>
      </c>
      <c r="L13" s="188"/>
      <c r="M13" s="190" t="s">
        <v>152</v>
      </c>
      <c r="N13" s="45"/>
      <c r="O13" s="193"/>
      <c r="P13" s="193"/>
      <c r="Q13" s="193" t="s">
        <v>135</v>
      </c>
      <c r="R13" s="193"/>
      <c r="S13" s="193"/>
      <c r="T13" s="170"/>
      <c r="U13" s="193"/>
      <c r="V13" s="193"/>
      <c r="W13" s="193" t="s">
        <v>146</v>
      </c>
      <c r="X13" s="186" t="s">
        <v>143</v>
      </c>
      <c r="Y13" s="193"/>
      <c r="Z13" s="193"/>
      <c r="AA13" s="193"/>
      <c r="AB13" s="193"/>
      <c r="AC13" s="193"/>
      <c r="AD13" s="193"/>
      <c r="AE13" s="193"/>
      <c r="AF13" s="193"/>
      <c r="AG13" s="193"/>
      <c r="AH13" s="193"/>
      <c r="AI13" s="193"/>
      <c r="AJ13" s="193"/>
      <c r="AK13" s="45"/>
      <c r="AL13" s="134"/>
      <c r="AM13" s="74"/>
    </row>
    <row r="14" spans="1:43" ht="94.5" x14ac:dyDescent="0.25">
      <c r="A14" s="284"/>
      <c r="B14" s="184" t="s">
        <v>153</v>
      </c>
      <c r="C14" s="190" t="s">
        <v>154</v>
      </c>
      <c r="D14" s="190" t="s">
        <v>155</v>
      </c>
      <c r="E14" s="186"/>
      <c r="F14" s="187">
        <v>44835</v>
      </c>
      <c r="G14" s="187">
        <v>46235</v>
      </c>
      <c r="H14" s="186" t="s">
        <v>143</v>
      </c>
      <c r="I14" s="189">
        <v>250000</v>
      </c>
      <c r="J14" s="188" t="s">
        <v>156</v>
      </c>
      <c r="K14" s="188" t="s">
        <v>157</v>
      </c>
      <c r="L14" s="188"/>
      <c r="M14" s="186" t="s">
        <v>158</v>
      </c>
      <c r="N14" s="45"/>
      <c r="O14" s="193"/>
      <c r="P14" s="193"/>
      <c r="Q14" s="193"/>
      <c r="R14" s="193" t="s">
        <v>135</v>
      </c>
      <c r="S14" s="193"/>
      <c r="T14" s="170" t="s">
        <v>114</v>
      </c>
      <c r="U14" s="193" t="s">
        <v>159</v>
      </c>
      <c r="V14" s="193"/>
      <c r="W14" s="195" t="s">
        <v>160</v>
      </c>
      <c r="X14" s="186" t="s">
        <v>143</v>
      </c>
      <c r="Y14" s="193"/>
      <c r="Z14" s="193"/>
      <c r="AA14" s="193"/>
      <c r="AB14" s="193"/>
      <c r="AC14" s="193"/>
      <c r="AD14" s="193"/>
      <c r="AE14" s="193"/>
      <c r="AF14" s="193"/>
      <c r="AG14" s="193"/>
      <c r="AH14" s="193"/>
      <c r="AI14" s="193"/>
      <c r="AJ14" s="193" t="s">
        <v>161</v>
      </c>
      <c r="AK14" s="45"/>
      <c r="AL14" s="134"/>
      <c r="AM14" s="74"/>
    </row>
    <row r="15" spans="1:43" ht="126" x14ac:dyDescent="0.25">
      <c r="A15" s="284"/>
      <c r="B15" s="184" t="s">
        <v>162</v>
      </c>
      <c r="C15" s="190" t="s">
        <v>163</v>
      </c>
      <c r="D15" s="186" t="s">
        <v>164</v>
      </c>
      <c r="E15" s="186"/>
      <c r="F15" s="187">
        <v>44958</v>
      </c>
      <c r="G15" s="187">
        <v>46600</v>
      </c>
      <c r="H15" s="186" t="s">
        <v>143</v>
      </c>
      <c r="I15" s="189">
        <v>10000</v>
      </c>
      <c r="J15" s="188" t="s">
        <v>165</v>
      </c>
      <c r="K15" s="188" t="s">
        <v>166</v>
      </c>
      <c r="L15" s="188"/>
      <c r="M15" s="186" t="s">
        <v>167</v>
      </c>
      <c r="N15" s="45"/>
      <c r="O15" s="193"/>
      <c r="P15" s="193" t="s">
        <v>135</v>
      </c>
      <c r="Q15" s="193"/>
      <c r="R15" s="193"/>
      <c r="S15" s="193"/>
      <c r="T15" s="170"/>
      <c r="U15" s="193"/>
      <c r="V15" s="193"/>
      <c r="W15" s="193" t="s">
        <v>168</v>
      </c>
      <c r="X15" s="186" t="s">
        <v>143</v>
      </c>
      <c r="Y15" s="196" t="s">
        <v>169</v>
      </c>
      <c r="Z15" s="193"/>
      <c r="AA15" s="184" t="s">
        <v>170</v>
      </c>
      <c r="AB15" s="193"/>
      <c r="AC15" s="197">
        <v>45901</v>
      </c>
      <c r="AD15" s="193"/>
      <c r="AE15" s="193"/>
      <c r="AF15" s="193"/>
      <c r="AG15" s="193"/>
      <c r="AH15" s="193"/>
      <c r="AI15" s="193"/>
      <c r="AJ15" s="195" t="s">
        <v>171</v>
      </c>
      <c r="AK15" s="45"/>
      <c r="AL15" s="134"/>
      <c r="AM15" s="74"/>
    </row>
    <row r="16" spans="1:43" ht="173.25" x14ac:dyDescent="0.25">
      <c r="A16" s="284"/>
      <c r="B16" s="184" t="s">
        <v>172</v>
      </c>
      <c r="C16" s="190" t="s">
        <v>173</v>
      </c>
      <c r="D16" s="192" t="s">
        <v>174</v>
      </c>
      <c r="E16" s="186"/>
      <c r="F16" s="187">
        <v>44958</v>
      </c>
      <c r="G16" s="187">
        <v>46600</v>
      </c>
      <c r="H16" s="192" t="s">
        <v>175</v>
      </c>
      <c r="I16" s="189">
        <v>20000</v>
      </c>
      <c r="J16" s="192" t="s">
        <v>176</v>
      </c>
      <c r="K16" s="188" t="s">
        <v>157</v>
      </c>
      <c r="L16" s="188"/>
      <c r="M16" s="192" t="s">
        <v>177</v>
      </c>
      <c r="N16" s="45"/>
      <c r="O16" s="193"/>
      <c r="P16" s="193"/>
      <c r="Q16" s="193"/>
      <c r="R16" s="193" t="s">
        <v>135</v>
      </c>
      <c r="S16" s="193"/>
      <c r="T16" s="170"/>
      <c r="U16" s="193" t="s">
        <v>178</v>
      </c>
      <c r="V16" s="193"/>
      <c r="W16" s="193" t="s">
        <v>179</v>
      </c>
      <c r="X16" s="184" t="s">
        <v>175</v>
      </c>
      <c r="Y16" s="193" t="s">
        <v>180</v>
      </c>
      <c r="Z16" s="193"/>
      <c r="AA16" s="193"/>
      <c r="AB16" s="193"/>
      <c r="AC16" s="193"/>
      <c r="AD16" s="193"/>
      <c r="AE16" s="193"/>
      <c r="AF16" s="193"/>
      <c r="AG16" s="193"/>
      <c r="AH16" s="193"/>
      <c r="AI16" s="193"/>
      <c r="AJ16" s="193"/>
      <c r="AK16" s="45"/>
      <c r="AL16" s="134"/>
      <c r="AM16" s="74"/>
    </row>
    <row r="17" spans="1:39" ht="63" x14ac:dyDescent="0.25">
      <c r="A17" s="284"/>
      <c r="B17" s="184" t="s">
        <v>181</v>
      </c>
      <c r="C17" s="192" t="s">
        <v>182</v>
      </c>
      <c r="D17" s="192" t="s">
        <v>183</v>
      </c>
      <c r="E17" s="186" t="s">
        <v>184</v>
      </c>
      <c r="F17" s="187">
        <v>44805</v>
      </c>
      <c r="G17" s="187">
        <v>45870</v>
      </c>
      <c r="H17" s="192" t="s">
        <v>185</v>
      </c>
      <c r="I17" s="189">
        <v>10000</v>
      </c>
      <c r="J17" s="192" t="s">
        <v>186</v>
      </c>
      <c r="K17" s="188" t="s">
        <v>157</v>
      </c>
      <c r="L17" s="188" t="s">
        <v>157</v>
      </c>
      <c r="M17" s="192" t="s">
        <v>187</v>
      </c>
      <c r="N17" s="45"/>
      <c r="O17" s="193"/>
      <c r="P17" s="193"/>
      <c r="Q17" s="193"/>
      <c r="R17" s="193" t="s">
        <v>135</v>
      </c>
      <c r="S17" s="193"/>
      <c r="T17" s="170"/>
      <c r="U17" s="193" t="s">
        <v>188</v>
      </c>
      <c r="V17" s="193"/>
      <c r="W17" s="193"/>
      <c r="X17" s="184" t="s">
        <v>189</v>
      </c>
      <c r="Y17" s="193"/>
      <c r="Z17" s="193"/>
      <c r="AA17" s="193"/>
      <c r="AB17" s="193"/>
      <c r="AC17" s="193"/>
      <c r="AD17" s="193"/>
      <c r="AE17" s="193"/>
      <c r="AF17" s="193"/>
      <c r="AG17" s="193"/>
      <c r="AH17" s="193"/>
      <c r="AI17" s="193"/>
      <c r="AJ17" s="193"/>
      <c r="AK17" s="45"/>
      <c r="AL17" s="134"/>
      <c r="AM17" s="74"/>
    </row>
    <row r="18" spans="1:39" ht="63" x14ac:dyDescent="0.25">
      <c r="A18" s="284"/>
      <c r="B18" s="184" t="s">
        <v>190</v>
      </c>
      <c r="C18" s="192" t="s">
        <v>191</v>
      </c>
      <c r="D18" s="192" t="s">
        <v>192</v>
      </c>
      <c r="E18" s="186"/>
      <c r="F18" s="187">
        <v>44805</v>
      </c>
      <c r="G18" s="187">
        <v>45870</v>
      </c>
      <c r="H18" s="186" t="s">
        <v>143</v>
      </c>
      <c r="I18" s="189">
        <v>10000</v>
      </c>
      <c r="J18" s="192" t="s">
        <v>193</v>
      </c>
      <c r="K18" s="188" t="s">
        <v>157</v>
      </c>
      <c r="L18" s="188"/>
      <c r="M18" s="192" t="s">
        <v>194</v>
      </c>
      <c r="N18" s="45"/>
      <c r="O18" s="193"/>
      <c r="P18" s="193"/>
      <c r="Q18" s="193" t="s">
        <v>135</v>
      </c>
      <c r="R18" s="193"/>
      <c r="S18" s="193"/>
      <c r="T18" s="170"/>
      <c r="U18" s="193" t="s">
        <v>195</v>
      </c>
      <c r="V18" s="193"/>
      <c r="W18" s="193"/>
      <c r="X18" s="184" t="s">
        <v>143</v>
      </c>
      <c r="Y18" s="193"/>
      <c r="Z18" s="193"/>
      <c r="AA18" s="193"/>
      <c r="AB18" s="193"/>
      <c r="AC18" s="184"/>
      <c r="AD18" s="197">
        <v>46235</v>
      </c>
      <c r="AE18" s="184"/>
      <c r="AF18" s="184"/>
      <c r="AG18" s="193"/>
      <c r="AH18" s="193"/>
      <c r="AI18" s="193"/>
      <c r="AJ18" s="193"/>
      <c r="AK18" s="45"/>
      <c r="AL18" s="134"/>
      <c r="AM18" s="74"/>
    </row>
    <row r="19" spans="1:39" ht="252" x14ac:dyDescent="0.25">
      <c r="A19" s="284"/>
      <c r="B19" s="184" t="s">
        <v>196</v>
      </c>
      <c r="C19" s="192" t="s">
        <v>197</v>
      </c>
      <c r="D19" s="192" t="s">
        <v>198</v>
      </c>
      <c r="E19" s="186" t="s">
        <v>199</v>
      </c>
      <c r="F19" s="187">
        <v>44805</v>
      </c>
      <c r="G19" s="187">
        <v>45870</v>
      </c>
      <c r="H19" s="188" t="s">
        <v>131</v>
      </c>
      <c r="I19" s="189">
        <v>150000</v>
      </c>
      <c r="J19" s="192" t="s">
        <v>200</v>
      </c>
      <c r="K19" s="188" t="s">
        <v>133</v>
      </c>
      <c r="L19" s="188" t="s">
        <v>133</v>
      </c>
      <c r="M19" s="192" t="s">
        <v>201</v>
      </c>
      <c r="N19" s="45"/>
      <c r="O19" s="193"/>
      <c r="P19" s="193"/>
      <c r="Q19" s="193"/>
      <c r="R19" s="193" t="s">
        <v>135</v>
      </c>
      <c r="S19" s="193"/>
      <c r="T19" s="170"/>
      <c r="U19" s="193" t="s">
        <v>202</v>
      </c>
      <c r="V19" s="193"/>
      <c r="W19" s="193" t="s">
        <v>203</v>
      </c>
      <c r="X19" s="184" t="s">
        <v>137</v>
      </c>
      <c r="Y19" s="193" t="s">
        <v>204</v>
      </c>
      <c r="Z19" s="193"/>
      <c r="AA19" s="30"/>
      <c r="AB19" s="193"/>
      <c r="AC19" s="193"/>
      <c r="AD19" s="193"/>
      <c r="AE19" s="193"/>
      <c r="AF19" s="193"/>
      <c r="AG19" s="193"/>
      <c r="AH19" s="193"/>
      <c r="AI19" s="193"/>
      <c r="AJ19" s="193"/>
      <c r="AK19" s="45"/>
      <c r="AL19" s="134"/>
      <c r="AM19" s="74"/>
    </row>
    <row r="20" spans="1:39" ht="94.5" x14ac:dyDescent="0.25">
      <c r="A20" s="284"/>
      <c r="B20" s="184" t="s">
        <v>205</v>
      </c>
      <c r="C20" s="192" t="s">
        <v>206</v>
      </c>
      <c r="D20" s="192" t="s">
        <v>207</v>
      </c>
      <c r="E20" s="186" t="s">
        <v>208</v>
      </c>
      <c r="F20" s="187">
        <v>44805</v>
      </c>
      <c r="G20" s="187">
        <v>45870</v>
      </c>
      <c r="H20" s="192" t="s">
        <v>185</v>
      </c>
      <c r="I20" s="189">
        <v>20000</v>
      </c>
      <c r="J20" s="192" t="s">
        <v>209</v>
      </c>
      <c r="K20" s="188" t="s">
        <v>133</v>
      </c>
      <c r="L20" s="188" t="s">
        <v>133</v>
      </c>
      <c r="M20" s="192" t="s">
        <v>210</v>
      </c>
      <c r="N20" s="45"/>
      <c r="O20" s="193"/>
      <c r="P20" s="193" t="s">
        <v>135</v>
      </c>
      <c r="Q20" s="193"/>
      <c r="R20" s="193"/>
      <c r="S20" s="193"/>
      <c r="T20" s="170"/>
      <c r="U20" s="193" t="s">
        <v>211</v>
      </c>
      <c r="V20" s="193"/>
      <c r="W20" s="184" t="s">
        <v>212</v>
      </c>
      <c r="X20" s="184" t="s">
        <v>189</v>
      </c>
      <c r="Y20" s="193"/>
      <c r="Z20" s="193"/>
      <c r="AA20" s="184" t="s">
        <v>213</v>
      </c>
      <c r="AB20" s="193"/>
      <c r="AC20" s="193"/>
      <c r="AD20" s="193"/>
      <c r="AE20" s="193"/>
      <c r="AF20" s="193"/>
      <c r="AG20" s="193"/>
      <c r="AH20" s="193"/>
      <c r="AI20" s="193"/>
      <c r="AJ20" s="193"/>
      <c r="AK20" s="45"/>
      <c r="AL20" s="134"/>
      <c r="AM20" s="74"/>
    </row>
    <row r="21" spans="1:39" ht="126" x14ac:dyDescent="0.25">
      <c r="A21" s="284"/>
      <c r="B21" s="184" t="s">
        <v>214</v>
      </c>
      <c r="C21" s="190" t="s">
        <v>215</v>
      </c>
      <c r="D21" s="192" t="s">
        <v>216</v>
      </c>
      <c r="E21" s="186" t="s">
        <v>217</v>
      </c>
      <c r="F21" s="187">
        <v>44805</v>
      </c>
      <c r="G21" s="187">
        <v>46600</v>
      </c>
      <c r="H21" s="192" t="s">
        <v>185</v>
      </c>
      <c r="I21" s="189">
        <v>1500000</v>
      </c>
      <c r="J21" s="188" t="s">
        <v>218</v>
      </c>
      <c r="K21" s="188" t="s">
        <v>133</v>
      </c>
      <c r="L21" s="188" t="s">
        <v>133</v>
      </c>
      <c r="M21" s="186" t="s">
        <v>219</v>
      </c>
      <c r="N21" s="45"/>
      <c r="O21" s="193"/>
      <c r="P21" s="193"/>
      <c r="Q21" s="193"/>
      <c r="R21" s="193" t="s">
        <v>135</v>
      </c>
      <c r="S21" s="193"/>
      <c r="T21" s="170"/>
      <c r="U21" s="193" t="s">
        <v>220</v>
      </c>
      <c r="V21" s="193"/>
      <c r="W21" s="193" t="s">
        <v>221</v>
      </c>
      <c r="X21" s="184" t="s">
        <v>189</v>
      </c>
      <c r="Y21" s="193" t="s">
        <v>222</v>
      </c>
      <c r="Z21" s="193"/>
      <c r="AA21" s="184" t="s">
        <v>223</v>
      </c>
      <c r="AB21" s="193"/>
      <c r="AC21" s="193"/>
      <c r="AD21" s="193"/>
      <c r="AE21" s="193"/>
      <c r="AF21" s="193"/>
      <c r="AG21" s="193"/>
      <c r="AH21" s="193"/>
      <c r="AI21" s="193"/>
      <c r="AJ21" s="193"/>
      <c r="AK21" s="45"/>
      <c r="AL21" s="134"/>
      <c r="AM21" s="74"/>
    </row>
    <row r="22" spans="1:39" ht="157.5" x14ac:dyDescent="0.25">
      <c r="A22" s="284"/>
      <c r="B22" s="184" t="s">
        <v>224</v>
      </c>
      <c r="C22" s="192" t="s">
        <v>225</v>
      </c>
      <c r="D22" s="186" t="s">
        <v>226</v>
      </c>
      <c r="E22" s="186" t="s">
        <v>227</v>
      </c>
      <c r="F22" s="187">
        <v>44805</v>
      </c>
      <c r="G22" s="187">
        <v>46235</v>
      </c>
      <c r="H22" s="186" t="s">
        <v>228</v>
      </c>
      <c r="I22" s="189">
        <v>320000</v>
      </c>
      <c r="J22" s="192" t="s">
        <v>229</v>
      </c>
      <c r="K22" s="188" t="s">
        <v>133</v>
      </c>
      <c r="L22" s="188"/>
      <c r="M22" s="192" t="s">
        <v>230</v>
      </c>
      <c r="N22" s="45"/>
      <c r="O22" s="193"/>
      <c r="P22" s="193"/>
      <c r="Q22" s="193"/>
      <c r="R22" s="193" t="s">
        <v>135</v>
      </c>
      <c r="S22" s="193"/>
      <c r="T22" s="170"/>
      <c r="U22" s="193" t="s">
        <v>231</v>
      </c>
      <c r="V22" s="193"/>
      <c r="W22" s="193" t="s">
        <v>232</v>
      </c>
      <c r="X22" s="184" t="s">
        <v>228</v>
      </c>
      <c r="Y22" s="193"/>
      <c r="Z22" s="193"/>
      <c r="AA22" s="193"/>
      <c r="AB22" s="193"/>
      <c r="AC22" s="193"/>
      <c r="AD22" s="193"/>
      <c r="AE22" s="192" t="s">
        <v>233</v>
      </c>
      <c r="AF22" s="193"/>
      <c r="AG22" s="193"/>
      <c r="AH22" s="193"/>
      <c r="AI22" s="193"/>
      <c r="AJ22" s="193"/>
      <c r="AK22" s="45"/>
      <c r="AL22" s="134"/>
      <c r="AM22" s="74"/>
    </row>
    <row r="23" spans="1:39" ht="110.25" x14ac:dyDescent="0.25">
      <c r="A23" s="284"/>
      <c r="B23" s="184" t="s">
        <v>234</v>
      </c>
      <c r="C23" s="192" t="s">
        <v>235</v>
      </c>
      <c r="D23" s="192" t="s">
        <v>236</v>
      </c>
      <c r="E23" s="186"/>
      <c r="F23" s="187">
        <v>45170</v>
      </c>
      <c r="G23" s="187">
        <v>46600</v>
      </c>
      <c r="H23" s="186" t="s">
        <v>143</v>
      </c>
      <c r="I23" s="189">
        <v>300000</v>
      </c>
      <c r="J23" s="192" t="s">
        <v>237</v>
      </c>
      <c r="K23" s="188" t="s">
        <v>133</v>
      </c>
      <c r="L23" s="188"/>
      <c r="M23" s="192" t="s">
        <v>238</v>
      </c>
      <c r="N23" s="45"/>
      <c r="O23" s="193" t="s">
        <v>135</v>
      </c>
      <c r="P23" s="193"/>
      <c r="Q23" s="193"/>
      <c r="R23" s="193"/>
      <c r="S23" s="193"/>
      <c r="T23" s="170" t="s">
        <v>114</v>
      </c>
      <c r="U23" s="193"/>
      <c r="V23" s="193"/>
      <c r="W23" s="196" t="s">
        <v>239</v>
      </c>
      <c r="X23" s="184" t="s">
        <v>143</v>
      </c>
      <c r="Y23" s="198"/>
      <c r="Z23" s="199"/>
      <c r="AA23" s="199"/>
      <c r="AB23" s="193"/>
      <c r="AC23" s="193"/>
      <c r="AD23" s="193"/>
      <c r="AE23" s="193"/>
      <c r="AF23" s="193"/>
      <c r="AG23" s="193"/>
      <c r="AH23" s="193"/>
      <c r="AI23" s="193"/>
      <c r="AJ23" s="193"/>
      <c r="AK23" s="45"/>
      <c r="AL23" s="134"/>
      <c r="AM23" s="74"/>
    </row>
    <row r="24" spans="1:39" ht="126" x14ac:dyDescent="0.25">
      <c r="A24" s="283" t="s">
        <v>240</v>
      </c>
      <c r="B24" s="184" t="s">
        <v>241</v>
      </c>
      <c r="C24" s="190" t="s">
        <v>242</v>
      </c>
      <c r="D24" s="192" t="s">
        <v>243</v>
      </c>
      <c r="E24" s="186" t="s">
        <v>244</v>
      </c>
      <c r="F24" s="187">
        <v>45170</v>
      </c>
      <c r="G24" s="187">
        <v>46235</v>
      </c>
      <c r="H24" s="186" t="s">
        <v>228</v>
      </c>
      <c r="I24" s="189">
        <v>320000</v>
      </c>
      <c r="J24" s="186" t="s">
        <v>245</v>
      </c>
      <c r="K24" s="188" t="s">
        <v>246</v>
      </c>
      <c r="L24" s="188"/>
      <c r="M24" s="186"/>
      <c r="N24" s="45"/>
      <c r="O24" s="193"/>
      <c r="P24" s="193"/>
      <c r="Q24" s="193"/>
      <c r="R24" s="193" t="s">
        <v>135</v>
      </c>
      <c r="S24" s="193"/>
      <c r="T24" s="170"/>
      <c r="U24" s="193" t="s">
        <v>247</v>
      </c>
      <c r="V24" s="193"/>
      <c r="W24" s="193"/>
      <c r="X24" s="184" t="s">
        <v>228</v>
      </c>
      <c r="Y24" s="193"/>
      <c r="Z24" s="193"/>
      <c r="AA24" s="193"/>
      <c r="AB24" s="193"/>
      <c r="AC24" s="193"/>
      <c r="AD24" s="193"/>
      <c r="AE24" s="200" t="s">
        <v>248</v>
      </c>
      <c r="AF24" s="193"/>
      <c r="AG24" s="193"/>
      <c r="AH24" s="193"/>
      <c r="AI24" s="193"/>
      <c r="AJ24" s="193"/>
      <c r="AK24" s="45"/>
      <c r="AL24" s="134"/>
      <c r="AM24" s="74"/>
    </row>
    <row r="25" spans="1:39" ht="47.25" x14ac:dyDescent="0.25">
      <c r="A25" s="284"/>
      <c r="B25" s="184" t="s">
        <v>249</v>
      </c>
      <c r="C25" s="185" t="s">
        <v>250</v>
      </c>
      <c r="D25" s="190" t="s">
        <v>149</v>
      </c>
      <c r="E25" s="186"/>
      <c r="F25" s="187">
        <v>44958</v>
      </c>
      <c r="G25" s="187">
        <v>46600</v>
      </c>
      <c r="H25" s="186" t="s">
        <v>143</v>
      </c>
      <c r="I25" s="189">
        <v>300000</v>
      </c>
      <c r="J25" s="192" t="s">
        <v>251</v>
      </c>
      <c r="K25" s="192" t="s">
        <v>157</v>
      </c>
      <c r="L25" s="188"/>
      <c r="M25" s="192" t="s">
        <v>252</v>
      </c>
      <c r="N25" s="45"/>
      <c r="O25" s="193"/>
      <c r="P25" s="193" t="s">
        <v>135</v>
      </c>
      <c r="Q25" s="193"/>
      <c r="R25" s="193"/>
      <c r="S25" s="193"/>
      <c r="T25" s="170"/>
      <c r="U25" s="193" t="s">
        <v>253</v>
      </c>
      <c r="V25" s="193"/>
      <c r="W25" s="193" t="s">
        <v>254</v>
      </c>
      <c r="X25" s="184" t="s">
        <v>143</v>
      </c>
      <c r="Y25" s="193"/>
      <c r="Z25" s="193"/>
      <c r="AA25" s="193"/>
      <c r="AB25" s="193"/>
      <c r="AC25" s="193"/>
      <c r="AD25" s="193"/>
      <c r="AE25" s="193"/>
      <c r="AF25" s="193"/>
      <c r="AG25" s="193"/>
      <c r="AH25" s="193"/>
      <c r="AI25" s="193"/>
      <c r="AJ25" s="193"/>
      <c r="AK25" s="45"/>
      <c r="AL25" s="134"/>
      <c r="AM25" s="74"/>
    </row>
    <row r="26" spans="1:39" ht="220.5" x14ac:dyDescent="0.25">
      <c r="A26" s="284"/>
      <c r="B26" s="184" t="s">
        <v>255</v>
      </c>
      <c r="C26" s="192" t="s">
        <v>256</v>
      </c>
      <c r="D26" s="192" t="s">
        <v>257</v>
      </c>
      <c r="E26" s="186" t="s">
        <v>258</v>
      </c>
      <c r="F26" s="191">
        <v>45170</v>
      </c>
      <c r="G26" s="187">
        <v>46235</v>
      </c>
      <c r="H26" s="192" t="s">
        <v>259</v>
      </c>
      <c r="I26" s="189">
        <v>40000</v>
      </c>
      <c r="J26" s="186" t="s">
        <v>260</v>
      </c>
      <c r="K26" s="188" t="s">
        <v>157</v>
      </c>
      <c r="L26" s="188" t="s">
        <v>261</v>
      </c>
      <c r="M26" s="186"/>
      <c r="N26" s="45"/>
      <c r="O26" s="193"/>
      <c r="P26" s="193"/>
      <c r="Q26" s="193"/>
      <c r="R26" s="193" t="s">
        <v>135</v>
      </c>
      <c r="S26" s="193"/>
      <c r="T26" s="170"/>
      <c r="U26" s="193" t="s">
        <v>262</v>
      </c>
      <c r="V26" s="193"/>
      <c r="W26" s="193"/>
      <c r="X26" s="184" t="s">
        <v>259</v>
      </c>
      <c r="Y26" s="193"/>
      <c r="Z26" s="193"/>
      <c r="AA26" s="184" t="s">
        <v>263</v>
      </c>
      <c r="AB26" s="193"/>
      <c r="AC26" s="193"/>
      <c r="AD26" s="193"/>
      <c r="AE26" s="193"/>
      <c r="AF26" s="193"/>
      <c r="AG26" s="193"/>
      <c r="AH26" s="193"/>
      <c r="AI26" s="193"/>
      <c r="AJ26" s="193"/>
      <c r="AK26" s="45"/>
      <c r="AL26" s="134"/>
      <c r="AM26" s="74"/>
    </row>
    <row r="27" spans="1:39" ht="94.5" x14ac:dyDescent="0.25">
      <c r="A27" s="283" t="s">
        <v>264</v>
      </c>
      <c r="B27" s="184" t="s">
        <v>265</v>
      </c>
      <c r="C27" s="192" t="s">
        <v>266</v>
      </c>
      <c r="D27" s="192" t="s">
        <v>267</v>
      </c>
      <c r="E27" s="186" t="s">
        <v>268</v>
      </c>
      <c r="F27" s="187">
        <v>44958</v>
      </c>
      <c r="G27" s="187">
        <v>45870</v>
      </c>
      <c r="H27" s="192" t="s">
        <v>233</v>
      </c>
      <c r="I27" s="189">
        <v>100000</v>
      </c>
      <c r="J27" s="192" t="s">
        <v>269</v>
      </c>
      <c r="K27" s="186" t="s">
        <v>157</v>
      </c>
      <c r="L27" s="186"/>
      <c r="M27" s="192" t="s">
        <v>270</v>
      </c>
      <c r="N27" s="45"/>
      <c r="O27" s="193"/>
      <c r="P27" s="193"/>
      <c r="Q27" s="193"/>
      <c r="R27" s="193" t="s">
        <v>135</v>
      </c>
      <c r="S27" s="193"/>
      <c r="T27" s="170"/>
      <c r="U27" s="202" t="s">
        <v>271</v>
      </c>
      <c r="V27" s="202" t="s">
        <v>272</v>
      </c>
      <c r="W27" s="202"/>
      <c r="X27" s="192" t="s">
        <v>273</v>
      </c>
      <c r="Y27" s="202" t="s">
        <v>274</v>
      </c>
      <c r="Z27" s="193"/>
      <c r="AA27" s="193"/>
      <c r="AB27" s="193"/>
      <c r="AC27" s="193"/>
      <c r="AD27" s="193"/>
      <c r="AE27" s="193"/>
      <c r="AF27" s="193"/>
      <c r="AG27" s="193"/>
      <c r="AH27" s="193"/>
      <c r="AI27" s="193"/>
      <c r="AJ27" s="193"/>
      <c r="AK27" s="45"/>
      <c r="AL27" s="134"/>
      <c r="AM27" s="74"/>
    </row>
    <row r="28" spans="1:39" ht="141.75" x14ac:dyDescent="0.25">
      <c r="A28" s="284"/>
      <c r="B28" s="184" t="s">
        <v>275</v>
      </c>
      <c r="C28" s="190" t="s">
        <v>276</v>
      </c>
      <c r="D28" s="192" t="s">
        <v>277</v>
      </c>
      <c r="E28" s="186"/>
      <c r="F28" s="187">
        <v>44958</v>
      </c>
      <c r="G28" s="187">
        <v>46600</v>
      </c>
      <c r="H28" s="192" t="s">
        <v>278</v>
      </c>
      <c r="I28" s="189">
        <v>80000</v>
      </c>
      <c r="J28" s="192" t="s">
        <v>279</v>
      </c>
      <c r="K28" s="188" t="s">
        <v>157</v>
      </c>
      <c r="L28" s="186"/>
      <c r="M28" s="186" t="s">
        <v>280</v>
      </c>
      <c r="N28" s="45"/>
      <c r="O28" s="193"/>
      <c r="P28" s="193"/>
      <c r="Q28" s="193"/>
      <c r="R28" s="193" t="s">
        <v>135</v>
      </c>
      <c r="S28" s="193"/>
      <c r="T28" s="170"/>
      <c r="U28" s="195" t="s">
        <v>281</v>
      </c>
      <c r="V28" s="193"/>
      <c r="W28" s="193"/>
      <c r="X28" s="184" t="s">
        <v>278</v>
      </c>
      <c r="Y28" s="193"/>
      <c r="Z28" s="193"/>
      <c r="AA28" s="193"/>
      <c r="AB28" s="193"/>
      <c r="AC28" s="193"/>
      <c r="AD28" s="193"/>
      <c r="AE28" s="193"/>
      <c r="AF28" s="203">
        <v>124742.3</v>
      </c>
      <c r="AG28" s="184" t="s">
        <v>282</v>
      </c>
      <c r="AH28" s="193"/>
      <c r="AI28" s="193"/>
      <c r="AJ28" s="193"/>
      <c r="AK28" s="45"/>
      <c r="AL28" s="134"/>
      <c r="AM28" s="74"/>
    </row>
    <row r="29" spans="1:39" ht="63" x14ac:dyDescent="0.25">
      <c r="A29" s="284"/>
      <c r="B29" s="184" t="s">
        <v>283</v>
      </c>
      <c r="C29" s="192" t="s">
        <v>284</v>
      </c>
      <c r="D29" s="186" t="s">
        <v>285</v>
      </c>
      <c r="E29" s="201"/>
      <c r="F29" s="187">
        <v>44805</v>
      </c>
      <c r="G29" s="187">
        <v>45870</v>
      </c>
      <c r="H29" s="192" t="s">
        <v>286</v>
      </c>
      <c r="I29" s="189">
        <v>50000</v>
      </c>
      <c r="J29" s="192" t="s">
        <v>287</v>
      </c>
      <c r="K29" s="188" t="s">
        <v>157</v>
      </c>
      <c r="L29" s="188" t="s">
        <v>157</v>
      </c>
      <c r="M29" s="186" t="s">
        <v>288</v>
      </c>
      <c r="N29" s="45"/>
      <c r="O29" s="193"/>
      <c r="P29" s="193"/>
      <c r="Q29" s="193"/>
      <c r="R29" s="193" t="s">
        <v>135</v>
      </c>
      <c r="S29" s="193"/>
      <c r="T29" s="170"/>
      <c r="U29" s="193" t="s">
        <v>289</v>
      </c>
      <c r="V29" s="193"/>
      <c r="W29" s="193"/>
      <c r="X29" s="184" t="s">
        <v>290</v>
      </c>
      <c r="Y29" s="193"/>
      <c r="Z29" s="193"/>
      <c r="AA29" s="193"/>
      <c r="AB29" s="193"/>
      <c r="AC29" s="193"/>
      <c r="AD29" s="193"/>
      <c r="AE29" s="193"/>
      <c r="AF29" s="193"/>
      <c r="AG29" s="193"/>
      <c r="AH29" s="193"/>
      <c r="AI29" s="193"/>
      <c r="AJ29" s="193"/>
      <c r="AK29" s="45"/>
      <c r="AL29" s="134"/>
      <c r="AM29" s="74"/>
    </row>
    <row r="30" spans="1:39" ht="283.5" x14ac:dyDescent="0.25">
      <c r="A30" s="284"/>
      <c r="B30" s="184" t="s">
        <v>291</v>
      </c>
      <c r="C30" s="190" t="s">
        <v>292</v>
      </c>
      <c r="D30" s="192" t="s">
        <v>293</v>
      </c>
      <c r="E30" s="186" t="s">
        <v>294</v>
      </c>
      <c r="F30" s="187">
        <v>44805</v>
      </c>
      <c r="G30" s="187">
        <v>45870</v>
      </c>
      <c r="H30" s="192" t="s">
        <v>286</v>
      </c>
      <c r="I30" s="189">
        <v>630000</v>
      </c>
      <c r="J30" s="192" t="s">
        <v>295</v>
      </c>
      <c r="K30" s="192" t="s">
        <v>296</v>
      </c>
      <c r="L30" s="188"/>
      <c r="M30" s="186" t="s">
        <v>297</v>
      </c>
      <c r="N30" s="45"/>
      <c r="O30" s="193"/>
      <c r="P30" s="193"/>
      <c r="Q30" s="193"/>
      <c r="R30" s="193" t="s">
        <v>135</v>
      </c>
      <c r="S30" s="193"/>
      <c r="T30" s="170"/>
      <c r="U30" s="204" t="s">
        <v>298</v>
      </c>
      <c r="V30" s="204" t="s">
        <v>299</v>
      </c>
      <c r="W30" s="193"/>
      <c r="X30" s="184" t="s">
        <v>290</v>
      </c>
      <c r="Y30" s="193"/>
      <c r="Z30" s="193"/>
      <c r="AA30" s="193"/>
      <c r="AB30" s="186" t="s">
        <v>300</v>
      </c>
      <c r="AC30" s="193"/>
      <c r="AD30" s="193"/>
      <c r="AE30" s="193"/>
      <c r="AF30" s="193"/>
      <c r="AG30" s="193"/>
      <c r="AH30" s="192" t="s">
        <v>301</v>
      </c>
      <c r="AI30" s="193"/>
      <c r="AJ30" s="186" t="s">
        <v>302</v>
      </c>
      <c r="AK30" s="45"/>
      <c r="AL30" s="134"/>
      <c r="AM30" s="74"/>
    </row>
    <row r="31" spans="1:39" ht="173.25" x14ac:dyDescent="0.25">
      <c r="A31" s="284"/>
      <c r="B31" s="184" t="s">
        <v>303</v>
      </c>
      <c r="C31" s="190" t="s">
        <v>304</v>
      </c>
      <c r="D31" s="186" t="s">
        <v>305</v>
      </c>
      <c r="E31" s="192"/>
      <c r="F31" s="187">
        <v>44835</v>
      </c>
      <c r="G31" s="187">
        <v>46600</v>
      </c>
      <c r="H31" s="192" t="s">
        <v>175</v>
      </c>
      <c r="I31" s="189">
        <v>20000</v>
      </c>
      <c r="J31" s="192" t="s">
        <v>306</v>
      </c>
      <c r="K31" s="188" t="s">
        <v>157</v>
      </c>
      <c r="L31" s="186"/>
      <c r="M31" s="186"/>
      <c r="N31" s="45"/>
      <c r="O31" s="193"/>
      <c r="P31" s="193"/>
      <c r="Q31" s="193"/>
      <c r="R31" s="193" t="s">
        <v>135</v>
      </c>
      <c r="S31" s="193"/>
      <c r="T31" s="170"/>
      <c r="U31" s="193" t="s">
        <v>307</v>
      </c>
      <c r="V31" s="193"/>
      <c r="W31" s="193" t="s">
        <v>308</v>
      </c>
      <c r="X31" s="184" t="s">
        <v>175</v>
      </c>
      <c r="Y31" s="193" t="s">
        <v>180</v>
      </c>
      <c r="Z31" s="193"/>
      <c r="AA31" s="193"/>
      <c r="AB31" s="193"/>
      <c r="AC31" s="193"/>
      <c r="AD31" s="193"/>
      <c r="AE31" s="193"/>
      <c r="AF31" s="193"/>
      <c r="AG31" s="193"/>
      <c r="AH31" s="193"/>
      <c r="AI31" s="193"/>
      <c r="AJ31" s="193"/>
      <c r="AK31" s="45"/>
      <c r="AL31" s="134"/>
      <c r="AM31" s="74"/>
    </row>
    <row r="32" spans="1:39" ht="78.75" x14ac:dyDescent="0.25">
      <c r="A32" s="284"/>
      <c r="B32" s="184" t="s">
        <v>309</v>
      </c>
      <c r="C32" s="192" t="s">
        <v>310</v>
      </c>
      <c r="D32" s="192" t="s">
        <v>311</v>
      </c>
      <c r="E32" s="186"/>
      <c r="F32" s="187">
        <v>45536</v>
      </c>
      <c r="G32" s="187">
        <v>45870</v>
      </c>
      <c r="H32" s="192" t="s">
        <v>312</v>
      </c>
      <c r="I32" s="189">
        <v>50000</v>
      </c>
      <c r="J32" s="192" t="s">
        <v>313</v>
      </c>
      <c r="K32" s="188" t="s">
        <v>157</v>
      </c>
      <c r="L32" s="192" t="s">
        <v>157</v>
      </c>
      <c r="M32" s="186"/>
      <c r="N32" s="45"/>
      <c r="O32" s="193" t="s">
        <v>135</v>
      </c>
      <c r="P32" s="193"/>
      <c r="Q32" s="193"/>
      <c r="R32" s="193"/>
      <c r="S32" s="193"/>
      <c r="T32" s="170"/>
      <c r="U32" s="193"/>
      <c r="V32" s="193"/>
      <c r="W32" s="193"/>
      <c r="X32" s="184"/>
      <c r="Y32" s="193"/>
      <c r="Z32" s="193"/>
      <c r="AA32" s="193"/>
      <c r="AB32" s="193"/>
      <c r="AC32" s="193"/>
      <c r="AD32" s="193"/>
      <c r="AE32" s="193"/>
      <c r="AF32" s="193"/>
      <c r="AG32" s="193"/>
      <c r="AH32" s="193"/>
      <c r="AI32" s="193"/>
      <c r="AJ32" s="193"/>
      <c r="AK32" s="45"/>
      <c r="AL32" s="134"/>
      <c r="AM32" s="74"/>
    </row>
    <row r="33" spans="1:39" ht="252" x14ac:dyDescent="0.25">
      <c r="A33" s="320" t="s">
        <v>314</v>
      </c>
      <c r="B33" s="184" t="s">
        <v>315</v>
      </c>
      <c r="C33" s="185" t="s">
        <v>316</v>
      </c>
      <c r="D33" s="186" t="s">
        <v>317</v>
      </c>
      <c r="E33" s="186" t="s">
        <v>318</v>
      </c>
      <c r="F33" s="187">
        <v>44805</v>
      </c>
      <c r="G33" s="187">
        <v>46600</v>
      </c>
      <c r="H33" s="186" t="s">
        <v>319</v>
      </c>
      <c r="I33" s="189">
        <v>250000</v>
      </c>
      <c r="J33" s="186" t="s">
        <v>320</v>
      </c>
      <c r="K33" s="192" t="s">
        <v>321</v>
      </c>
      <c r="L33" s="188" t="s">
        <v>157</v>
      </c>
      <c r="M33" s="186" t="s">
        <v>322</v>
      </c>
      <c r="N33" s="45"/>
      <c r="O33" s="193"/>
      <c r="P33" s="193" t="s">
        <v>135</v>
      </c>
      <c r="Q33" s="193"/>
      <c r="R33" s="193"/>
      <c r="S33" s="193"/>
      <c r="T33" s="170"/>
      <c r="U33" s="193" t="s">
        <v>323</v>
      </c>
      <c r="V33" s="193"/>
      <c r="W33" s="193" t="s">
        <v>324</v>
      </c>
      <c r="X33" s="184" t="s">
        <v>325</v>
      </c>
      <c r="Y33" s="193" t="s">
        <v>326</v>
      </c>
      <c r="Z33" s="193"/>
      <c r="AA33" s="184" t="s">
        <v>327</v>
      </c>
      <c r="AB33" s="193"/>
      <c r="AC33" s="193"/>
      <c r="AD33" s="193"/>
      <c r="AE33" s="184" t="s">
        <v>328</v>
      </c>
      <c r="AF33" s="193"/>
      <c r="AG33" s="193"/>
      <c r="AH33" s="193"/>
      <c r="AI33" s="193"/>
      <c r="AJ33" s="193" t="s">
        <v>326</v>
      </c>
      <c r="AK33" s="45"/>
      <c r="AL33" s="134"/>
      <c r="AM33" s="74"/>
    </row>
    <row r="34" spans="1:39" ht="409.5" x14ac:dyDescent="0.25">
      <c r="A34" s="320"/>
      <c r="B34" s="184" t="s">
        <v>329</v>
      </c>
      <c r="C34" s="192" t="s">
        <v>330</v>
      </c>
      <c r="D34" s="192" t="s">
        <v>331</v>
      </c>
      <c r="E34" s="186" t="s">
        <v>332</v>
      </c>
      <c r="F34" s="187">
        <v>44805</v>
      </c>
      <c r="G34" s="187">
        <v>45505</v>
      </c>
      <c r="H34" s="192" t="s">
        <v>333</v>
      </c>
      <c r="I34" s="189">
        <v>10000</v>
      </c>
      <c r="J34" s="192" t="s">
        <v>334</v>
      </c>
      <c r="K34" s="188" t="s">
        <v>157</v>
      </c>
      <c r="L34" s="188" t="s">
        <v>157</v>
      </c>
      <c r="M34" s="186" t="s">
        <v>335</v>
      </c>
      <c r="N34" s="45"/>
      <c r="O34" s="193"/>
      <c r="P34" s="193"/>
      <c r="Q34" s="193"/>
      <c r="R34" s="193" t="s">
        <v>135</v>
      </c>
      <c r="S34" s="193"/>
      <c r="T34" s="170"/>
      <c r="U34" s="193" t="s">
        <v>336</v>
      </c>
      <c r="V34" s="193" t="s">
        <v>337</v>
      </c>
      <c r="W34" s="193" t="s">
        <v>338</v>
      </c>
      <c r="X34" s="184" t="s">
        <v>339</v>
      </c>
      <c r="Y34" s="193" t="s">
        <v>340</v>
      </c>
      <c r="Z34" s="193"/>
      <c r="AA34" s="193"/>
      <c r="AB34" s="193"/>
      <c r="AC34" s="193"/>
      <c r="AD34" s="193"/>
      <c r="AE34" s="193"/>
      <c r="AF34" s="193"/>
      <c r="AG34" s="193"/>
      <c r="AH34" s="193"/>
      <c r="AI34" s="193"/>
      <c r="AJ34" s="193"/>
      <c r="AK34" s="45"/>
      <c r="AL34" s="134"/>
      <c r="AM34" s="74"/>
    </row>
    <row r="35" spans="1:39" ht="157.5" x14ac:dyDescent="0.25">
      <c r="A35" s="320"/>
      <c r="B35" s="184" t="s">
        <v>341</v>
      </c>
      <c r="C35" s="192" t="s">
        <v>342</v>
      </c>
      <c r="D35" s="192" t="s">
        <v>343</v>
      </c>
      <c r="E35" s="192" t="s">
        <v>344</v>
      </c>
      <c r="F35" s="187">
        <v>45170</v>
      </c>
      <c r="G35" s="187">
        <v>46600</v>
      </c>
      <c r="H35" s="192" t="s">
        <v>345</v>
      </c>
      <c r="I35" s="189">
        <v>1500000</v>
      </c>
      <c r="J35" s="186" t="s">
        <v>346</v>
      </c>
      <c r="K35" s="192" t="s">
        <v>347</v>
      </c>
      <c r="L35" s="188" t="s">
        <v>157</v>
      </c>
      <c r="M35" s="186" t="s">
        <v>348</v>
      </c>
      <c r="N35" s="45"/>
      <c r="O35" s="193" t="s">
        <v>135</v>
      </c>
      <c r="P35" s="193"/>
      <c r="Q35" s="193"/>
      <c r="R35" s="193"/>
      <c r="S35" s="193"/>
      <c r="T35" s="170"/>
      <c r="U35" s="193" t="s">
        <v>349</v>
      </c>
      <c r="V35" s="193"/>
      <c r="W35" s="193"/>
      <c r="X35" s="192" t="s">
        <v>345</v>
      </c>
      <c r="Y35" s="193" t="s">
        <v>350</v>
      </c>
      <c r="Z35" s="193"/>
      <c r="AA35" s="193"/>
      <c r="AB35" s="193"/>
      <c r="AC35" s="197">
        <v>45352</v>
      </c>
      <c r="AD35" s="197"/>
      <c r="AE35" s="184" t="s">
        <v>189</v>
      </c>
      <c r="AF35" s="193"/>
      <c r="AG35" s="193"/>
      <c r="AH35" s="193"/>
      <c r="AI35" s="193"/>
      <c r="AJ35" s="193"/>
      <c r="AK35" s="45"/>
      <c r="AL35" s="134"/>
      <c r="AM35" s="74"/>
    </row>
    <row r="36" spans="1:39" ht="78.75" x14ac:dyDescent="0.25">
      <c r="A36" s="320"/>
      <c r="B36" s="184" t="s">
        <v>351</v>
      </c>
      <c r="C36" s="185" t="s">
        <v>352</v>
      </c>
      <c r="D36" s="186" t="s">
        <v>353</v>
      </c>
      <c r="E36" s="185" t="s">
        <v>354</v>
      </c>
      <c r="F36" s="187">
        <v>45170</v>
      </c>
      <c r="G36" s="187">
        <v>46600</v>
      </c>
      <c r="H36" s="192" t="s">
        <v>333</v>
      </c>
      <c r="I36" s="189">
        <v>0</v>
      </c>
      <c r="J36" s="192" t="s">
        <v>355</v>
      </c>
      <c r="K36" s="192" t="s">
        <v>356</v>
      </c>
      <c r="L36" s="192" t="s">
        <v>356</v>
      </c>
      <c r="M36" s="186"/>
      <c r="N36" s="45"/>
      <c r="O36" s="193" t="s">
        <v>135</v>
      </c>
      <c r="P36" s="193"/>
      <c r="Q36" s="193"/>
      <c r="R36" s="193"/>
      <c r="S36" s="193"/>
      <c r="T36" s="170"/>
      <c r="U36" s="193"/>
      <c r="V36" s="193"/>
      <c r="W36" s="193"/>
      <c r="X36" s="184"/>
      <c r="Y36" s="193"/>
      <c r="Z36" s="193"/>
      <c r="AA36" s="193"/>
      <c r="AB36" s="193"/>
      <c r="AC36" s="197">
        <v>45352</v>
      </c>
      <c r="AD36" s="184"/>
      <c r="AE36" s="184"/>
      <c r="AF36" s="193"/>
      <c r="AG36" s="193"/>
      <c r="AH36" s="193"/>
      <c r="AI36" s="193"/>
      <c r="AJ36" s="193"/>
      <c r="AK36" s="45"/>
      <c r="AL36" s="134"/>
      <c r="AM36" s="74"/>
    </row>
    <row r="37" spans="1:39" ht="47.25" x14ac:dyDescent="0.25">
      <c r="A37" s="320"/>
      <c r="B37" s="184" t="s">
        <v>357</v>
      </c>
      <c r="C37" s="185" t="s">
        <v>358</v>
      </c>
      <c r="D37" s="192" t="s">
        <v>359</v>
      </c>
      <c r="E37" s="186" t="s">
        <v>360</v>
      </c>
      <c r="F37" s="187">
        <v>45170</v>
      </c>
      <c r="G37" s="187">
        <v>46600</v>
      </c>
      <c r="H37" s="192" t="s">
        <v>259</v>
      </c>
      <c r="I37" s="205">
        <v>200000</v>
      </c>
      <c r="J37" s="192" t="s">
        <v>361</v>
      </c>
      <c r="K37" s="192" t="s">
        <v>356</v>
      </c>
      <c r="L37" s="188"/>
      <c r="M37" s="186"/>
      <c r="N37" s="45"/>
      <c r="O37" s="193" t="s">
        <v>135</v>
      </c>
      <c r="P37" s="193"/>
      <c r="Q37" s="193"/>
      <c r="R37" s="193"/>
      <c r="S37" s="193"/>
      <c r="T37" s="170"/>
      <c r="U37" s="207" t="s">
        <v>362</v>
      </c>
      <c r="V37" s="193"/>
      <c r="W37" s="193" t="s">
        <v>362</v>
      </c>
      <c r="X37" s="184" t="s">
        <v>259</v>
      </c>
      <c r="Y37" s="193"/>
      <c r="Z37" s="193"/>
      <c r="AA37" s="193"/>
      <c r="AB37" s="193"/>
      <c r="AC37" s="197">
        <v>45717</v>
      </c>
      <c r="AD37" s="184"/>
      <c r="AE37" s="184"/>
      <c r="AF37" s="193"/>
      <c r="AG37" s="193"/>
      <c r="AH37" s="193"/>
      <c r="AI37" s="193"/>
      <c r="AJ37" s="193"/>
      <c r="AK37" s="45"/>
      <c r="AL37" s="134"/>
      <c r="AM37" s="74"/>
    </row>
    <row r="38" spans="1:39" ht="63" x14ac:dyDescent="0.25">
      <c r="A38" s="320"/>
      <c r="B38" s="184" t="s">
        <v>363</v>
      </c>
      <c r="C38" s="192" t="s">
        <v>364</v>
      </c>
      <c r="D38" s="192" t="s">
        <v>365</v>
      </c>
      <c r="E38" s="186" t="s">
        <v>366</v>
      </c>
      <c r="F38" s="187">
        <v>44805</v>
      </c>
      <c r="G38" s="187">
        <v>46600</v>
      </c>
      <c r="H38" s="192" t="s">
        <v>312</v>
      </c>
      <c r="I38" s="189">
        <v>1000000</v>
      </c>
      <c r="J38" s="186" t="s">
        <v>367</v>
      </c>
      <c r="K38" s="192" t="s">
        <v>356</v>
      </c>
      <c r="L38" s="188" t="s">
        <v>157</v>
      </c>
      <c r="M38" s="186"/>
      <c r="N38" s="45"/>
      <c r="O38" s="193"/>
      <c r="P38" s="193" t="s">
        <v>135</v>
      </c>
      <c r="Q38" s="193"/>
      <c r="R38" s="193"/>
      <c r="S38" s="193"/>
      <c r="T38" s="170"/>
      <c r="U38" s="204" t="s">
        <v>368</v>
      </c>
      <c r="V38" s="193"/>
      <c r="W38" s="193" t="s">
        <v>369</v>
      </c>
      <c r="X38" s="192" t="s">
        <v>312</v>
      </c>
      <c r="Y38" s="193"/>
      <c r="Z38" s="193"/>
      <c r="AA38" s="193"/>
      <c r="AB38" s="193"/>
      <c r="AC38" s="197">
        <v>45717</v>
      </c>
      <c r="AD38" s="184"/>
      <c r="AE38" s="184"/>
      <c r="AF38" s="193"/>
      <c r="AG38" s="193"/>
      <c r="AH38" s="193"/>
      <c r="AI38" s="193"/>
      <c r="AJ38" s="193"/>
      <c r="AK38" s="45"/>
      <c r="AL38" s="134"/>
      <c r="AM38" s="74"/>
    </row>
    <row r="39" spans="1:39" ht="63" x14ac:dyDescent="0.25">
      <c r="A39" s="320"/>
      <c r="B39" s="184" t="s">
        <v>370</v>
      </c>
      <c r="C39" s="192" t="s">
        <v>371</v>
      </c>
      <c r="D39" s="186" t="s">
        <v>372</v>
      </c>
      <c r="E39" s="186" t="s">
        <v>373</v>
      </c>
      <c r="F39" s="187">
        <v>45170</v>
      </c>
      <c r="G39" s="187">
        <v>46600</v>
      </c>
      <c r="H39" s="192" t="s">
        <v>259</v>
      </c>
      <c r="I39" s="189">
        <v>150000</v>
      </c>
      <c r="J39" s="192" t="s">
        <v>374</v>
      </c>
      <c r="K39" s="188" t="s">
        <v>157</v>
      </c>
      <c r="L39" s="188"/>
      <c r="M39" s="186" t="s">
        <v>375</v>
      </c>
      <c r="N39" s="45"/>
      <c r="O39" s="193" t="s">
        <v>135</v>
      </c>
      <c r="P39" s="193"/>
      <c r="Q39" s="193"/>
      <c r="R39" s="193"/>
      <c r="S39" s="193"/>
      <c r="T39" s="170"/>
      <c r="U39" s="193"/>
      <c r="V39" s="193"/>
      <c r="W39" s="193"/>
      <c r="X39" s="184" t="s">
        <v>259</v>
      </c>
      <c r="Y39" s="193"/>
      <c r="Z39" s="193"/>
      <c r="AA39" s="193"/>
      <c r="AB39" s="193"/>
      <c r="AC39" s="197">
        <v>45352</v>
      </c>
      <c r="AD39" s="184"/>
      <c r="AE39" s="184"/>
      <c r="AF39" s="193"/>
      <c r="AG39" s="193"/>
      <c r="AH39" s="193"/>
      <c r="AI39" s="193"/>
      <c r="AJ39" s="193"/>
      <c r="AK39" s="45"/>
      <c r="AL39" s="134"/>
      <c r="AM39" s="74"/>
    </row>
    <row r="40" spans="1:39" ht="78.75" x14ac:dyDescent="0.25">
      <c r="A40" s="320"/>
      <c r="B40" s="184" t="s">
        <v>376</v>
      </c>
      <c r="C40" s="192" t="s">
        <v>377</v>
      </c>
      <c r="D40" s="192" t="s">
        <v>378</v>
      </c>
      <c r="E40" s="186" t="s">
        <v>379</v>
      </c>
      <c r="F40" s="187">
        <v>44805</v>
      </c>
      <c r="G40" s="187">
        <v>45505</v>
      </c>
      <c r="H40" s="192" t="s">
        <v>259</v>
      </c>
      <c r="I40" s="189">
        <v>0</v>
      </c>
      <c r="J40" s="192"/>
      <c r="K40" s="188" t="s">
        <v>157</v>
      </c>
      <c r="L40" s="188"/>
      <c r="M40" s="186" t="s">
        <v>380</v>
      </c>
      <c r="N40" s="45"/>
      <c r="O40" s="193"/>
      <c r="P40" s="193"/>
      <c r="Q40" s="193"/>
      <c r="R40" s="193" t="s">
        <v>135</v>
      </c>
      <c r="S40" s="193"/>
      <c r="T40" s="170"/>
      <c r="U40" s="195" t="s">
        <v>381</v>
      </c>
      <c r="V40" s="193"/>
      <c r="W40" s="193"/>
      <c r="X40" s="184" t="s">
        <v>259</v>
      </c>
      <c r="Y40" s="193" t="s">
        <v>382</v>
      </c>
      <c r="Z40" s="193"/>
      <c r="AA40" s="193"/>
      <c r="AB40" s="193"/>
      <c r="AC40" s="184"/>
      <c r="AD40" s="197">
        <v>45627</v>
      </c>
      <c r="AE40" s="184"/>
      <c r="AF40" s="193"/>
      <c r="AG40" s="193"/>
      <c r="AH40" s="193"/>
      <c r="AI40" s="193"/>
      <c r="AJ40" s="193"/>
      <c r="AK40" s="45"/>
      <c r="AL40" s="134"/>
      <c r="AM40" s="74"/>
    </row>
    <row r="41" spans="1:39" ht="63" x14ac:dyDescent="0.25">
      <c r="A41" s="320"/>
      <c r="B41" s="184" t="s">
        <v>383</v>
      </c>
      <c r="C41" s="192" t="s">
        <v>384</v>
      </c>
      <c r="D41" s="192" t="s">
        <v>385</v>
      </c>
      <c r="E41" s="186" t="s">
        <v>386</v>
      </c>
      <c r="F41" s="187">
        <v>44958</v>
      </c>
      <c r="G41" s="187">
        <v>45689</v>
      </c>
      <c r="H41" s="192" t="s">
        <v>259</v>
      </c>
      <c r="I41" s="189">
        <v>50000</v>
      </c>
      <c r="J41" s="192" t="s">
        <v>374</v>
      </c>
      <c r="K41" s="188" t="s">
        <v>157</v>
      </c>
      <c r="L41" s="188"/>
      <c r="M41" s="186" t="s">
        <v>387</v>
      </c>
      <c r="N41" s="45"/>
      <c r="O41" s="193"/>
      <c r="P41" s="193"/>
      <c r="Q41" s="193" t="s">
        <v>135</v>
      </c>
      <c r="R41" s="193"/>
      <c r="S41" s="193"/>
      <c r="T41" s="170"/>
      <c r="U41" s="193" t="s">
        <v>388</v>
      </c>
      <c r="V41" s="193"/>
      <c r="W41" s="193" t="s">
        <v>389</v>
      </c>
      <c r="X41" s="184" t="s">
        <v>259</v>
      </c>
      <c r="Y41" s="193" t="s">
        <v>390</v>
      </c>
      <c r="Z41" s="193"/>
      <c r="AA41" s="193"/>
      <c r="AB41" s="193"/>
      <c r="AC41" s="184"/>
      <c r="AD41" s="197">
        <v>46054</v>
      </c>
      <c r="AE41" s="184"/>
      <c r="AF41" s="193"/>
      <c r="AG41" s="193"/>
      <c r="AH41" s="193"/>
      <c r="AI41" s="193"/>
      <c r="AJ41" s="193"/>
      <c r="AK41" s="45"/>
      <c r="AL41" s="134"/>
      <c r="AM41" s="74"/>
    </row>
    <row r="42" spans="1:39" ht="63" x14ac:dyDescent="0.25">
      <c r="A42" s="320"/>
      <c r="B42" s="184" t="s">
        <v>391</v>
      </c>
      <c r="C42" s="192" t="s">
        <v>392</v>
      </c>
      <c r="D42" s="192" t="s">
        <v>393</v>
      </c>
      <c r="E42" s="192" t="s">
        <v>394</v>
      </c>
      <c r="F42" s="187">
        <v>44805</v>
      </c>
      <c r="G42" s="187">
        <v>46600</v>
      </c>
      <c r="H42" s="192" t="s">
        <v>312</v>
      </c>
      <c r="I42" s="189">
        <v>800000</v>
      </c>
      <c r="J42" s="192" t="s">
        <v>395</v>
      </c>
      <c r="K42" s="188" t="s">
        <v>157</v>
      </c>
      <c r="L42" s="188" t="s">
        <v>157</v>
      </c>
      <c r="M42" s="186" t="s">
        <v>387</v>
      </c>
      <c r="N42" s="45"/>
      <c r="O42" s="193"/>
      <c r="P42" s="193"/>
      <c r="Q42" s="193"/>
      <c r="R42" s="193" t="s">
        <v>135</v>
      </c>
      <c r="S42" s="193"/>
      <c r="T42" s="170"/>
      <c r="U42" s="208" t="s">
        <v>396</v>
      </c>
      <c r="V42" s="193"/>
      <c r="W42" s="193"/>
      <c r="X42" s="192" t="s">
        <v>312</v>
      </c>
      <c r="Y42" s="193"/>
      <c r="Z42" s="193"/>
      <c r="AA42" s="193"/>
      <c r="AB42" s="193"/>
      <c r="AC42" s="193"/>
      <c r="AD42" s="193"/>
      <c r="AE42" s="193"/>
      <c r="AF42" s="193"/>
      <c r="AG42" s="193"/>
      <c r="AH42" s="193"/>
      <c r="AI42" s="193"/>
      <c r="AJ42" s="193"/>
      <c r="AK42" s="45"/>
      <c r="AL42" s="134"/>
      <c r="AM42" s="74"/>
    </row>
    <row r="43" spans="1:39" ht="94.5" x14ac:dyDescent="0.25">
      <c r="A43" s="320"/>
      <c r="B43" s="184" t="s">
        <v>397</v>
      </c>
      <c r="C43" s="185" t="s">
        <v>398</v>
      </c>
      <c r="D43" s="192" t="s">
        <v>399</v>
      </c>
      <c r="E43" s="186" t="s">
        <v>400</v>
      </c>
      <c r="F43" s="187">
        <v>45170</v>
      </c>
      <c r="G43" s="187">
        <v>46235</v>
      </c>
      <c r="H43" s="192" t="s">
        <v>259</v>
      </c>
      <c r="I43" s="189">
        <v>90000</v>
      </c>
      <c r="J43" s="192" t="s">
        <v>401</v>
      </c>
      <c r="K43" s="188" t="s">
        <v>157</v>
      </c>
      <c r="L43" s="188"/>
      <c r="M43" s="186"/>
      <c r="N43" s="45"/>
      <c r="O43" s="193"/>
      <c r="P43" s="193"/>
      <c r="Q43" s="193"/>
      <c r="R43" s="193" t="s">
        <v>135</v>
      </c>
      <c r="S43" s="193"/>
      <c r="T43" s="170"/>
      <c r="U43" s="193" t="s">
        <v>402</v>
      </c>
      <c r="V43" s="193"/>
      <c r="W43" s="193" t="s">
        <v>403</v>
      </c>
      <c r="X43" s="184" t="s">
        <v>259</v>
      </c>
      <c r="Y43" s="193" t="s">
        <v>404</v>
      </c>
      <c r="Z43" s="193"/>
      <c r="AA43" s="193"/>
      <c r="AB43" s="193"/>
      <c r="AC43" s="193"/>
      <c r="AD43" s="193"/>
      <c r="AE43" s="193"/>
      <c r="AF43" s="193"/>
      <c r="AG43" s="193"/>
      <c r="AH43" s="193"/>
      <c r="AI43" s="193"/>
      <c r="AJ43" s="193"/>
      <c r="AK43" s="45"/>
      <c r="AL43" s="134"/>
      <c r="AM43" s="74"/>
    </row>
    <row r="44" spans="1:39" ht="63" x14ac:dyDescent="0.25">
      <c r="A44" s="320"/>
      <c r="B44" s="184" t="s">
        <v>405</v>
      </c>
      <c r="C44" s="192" t="s">
        <v>406</v>
      </c>
      <c r="D44" s="192" t="s">
        <v>407</v>
      </c>
      <c r="E44" s="186"/>
      <c r="F44" s="187">
        <v>44805</v>
      </c>
      <c r="G44" s="187">
        <v>46235</v>
      </c>
      <c r="H44" s="186" t="s">
        <v>143</v>
      </c>
      <c r="I44" s="189">
        <v>0</v>
      </c>
      <c r="J44" s="192"/>
      <c r="K44" s="188" t="s">
        <v>157</v>
      </c>
      <c r="L44" s="188"/>
      <c r="M44" s="186" t="s">
        <v>408</v>
      </c>
      <c r="N44" s="45"/>
      <c r="O44" s="193"/>
      <c r="P44" s="193"/>
      <c r="Q44" s="193"/>
      <c r="R44" s="193" t="s">
        <v>135</v>
      </c>
      <c r="S44" s="193"/>
      <c r="T44" s="170"/>
      <c r="U44" s="193" t="s">
        <v>409</v>
      </c>
      <c r="V44" s="193" t="s">
        <v>410</v>
      </c>
      <c r="W44" s="193"/>
      <c r="X44" s="184" t="s">
        <v>411</v>
      </c>
      <c r="Y44" s="193"/>
      <c r="Z44" s="193"/>
      <c r="AA44" s="193"/>
      <c r="AB44" s="193"/>
      <c r="AC44" s="193"/>
      <c r="AD44" s="193"/>
      <c r="AE44" s="193"/>
      <c r="AF44" s="193"/>
      <c r="AG44" s="193"/>
      <c r="AH44" s="193"/>
      <c r="AI44" s="193"/>
      <c r="AJ44" s="193"/>
      <c r="AK44" s="45"/>
      <c r="AL44" s="134"/>
      <c r="AM44" s="74"/>
    </row>
    <row r="45" spans="1:39" ht="126" x14ac:dyDescent="0.25">
      <c r="A45" s="320"/>
      <c r="B45" s="184" t="s">
        <v>412</v>
      </c>
      <c r="C45" s="192" t="s">
        <v>413</v>
      </c>
      <c r="D45" s="192" t="s">
        <v>414</v>
      </c>
      <c r="E45" s="186" t="s">
        <v>415</v>
      </c>
      <c r="F45" s="187">
        <v>45170</v>
      </c>
      <c r="G45" s="187">
        <v>46600</v>
      </c>
      <c r="H45" s="192" t="s">
        <v>345</v>
      </c>
      <c r="I45" s="189">
        <v>0</v>
      </c>
      <c r="J45" s="192" t="s">
        <v>416</v>
      </c>
      <c r="K45" s="188" t="s">
        <v>157</v>
      </c>
      <c r="L45" s="188" t="s">
        <v>157</v>
      </c>
      <c r="M45" s="186" t="s">
        <v>417</v>
      </c>
      <c r="N45" s="45"/>
      <c r="O45" s="193"/>
      <c r="P45" s="193"/>
      <c r="Q45" s="193"/>
      <c r="R45" s="193" t="s">
        <v>135</v>
      </c>
      <c r="S45" s="193"/>
      <c r="T45" s="170"/>
      <c r="U45" s="193" t="s">
        <v>418</v>
      </c>
      <c r="V45" s="193"/>
      <c r="W45" s="193"/>
      <c r="X45" s="192" t="s">
        <v>345</v>
      </c>
      <c r="Y45" s="193"/>
      <c r="Z45" s="193"/>
      <c r="AA45" s="193"/>
      <c r="AB45" s="193"/>
      <c r="AC45" s="193"/>
      <c r="AD45" s="193"/>
      <c r="AE45" s="193"/>
      <c r="AF45" s="193"/>
      <c r="AG45" s="193"/>
      <c r="AH45" s="193"/>
      <c r="AI45" s="193"/>
      <c r="AJ45" s="193"/>
      <c r="AK45" s="45"/>
      <c r="AL45" s="134"/>
      <c r="AM45" s="74"/>
    </row>
    <row r="46" spans="1:39" ht="330.75" x14ac:dyDescent="0.25">
      <c r="A46" s="320"/>
      <c r="B46" s="184" t="s">
        <v>419</v>
      </c>
      <c r="C46" s="192" t="s">
        <v>420</v>
      </c>
      <c r="D46" s="192" t="s">
        <v>421</v>
      </c>
      <c r="E46" s="186" t="s">
        <v>422</v>
      </c>
      <c r="F46" s="187">
        <v>44805</v>
      </c>
      <c r="G46" s="187">
        <v>46600</v>
      </c>
      <c r="H46" s="192" t="s">
        <v>423</v>
      </c>
      <c r="I46" s="189">
        <v>0</v>
      </c>
      <c r="J46" s="186" t="s">
        <v>424</v>
      </c>
      <c r="K46" s="188" t="s">
        <v>157</v>
      </c>
      <c r="L46" s="188" t="s">
        <v>157</v>
      </c>
      <c r="M46" s="192" t="s">
        <v>425</v>
      </c>
      <c r="N46" s="45"/>
      <c r="O46" s="193"/>
      <c r="P46" s="193"/>
      <c r="Q46" s="193"/>
      <c r="R46" s="193" t="s">
        <v>135</v>
      </c>
      <c r="S46" s="193"/>
      <c r="T46" s="170"/>
      <c r="U46" s="204" t="s">
        <v>426</v>
      </c>
      <c r="V46" s="193"/>
      <c r="W46" s="193"/>
      <c r="X46" s="184" t="s">
        <v>427</v>
      </c>
      <c r="Y46" s="204" t="s">
        <v>428</v>
      </c>
      <c r="Z46" s="206" t="s">
        <v>429</v>
      </c>
      <c r="AA46" s="184" t="s">
        <v>430</v>
      </c>
      <c r="AB46" s="184" t="s">
        <v>431</v>
      </c>
      <c r="AC46" s="193"/>
      <c r="AD46" s="193"/>
      <c r="AE46" s="193"/>
      <c r="AF46" s="193"/>
      <c r="AG46" s="193"/>
      <c r="AH46" s="193"/>
      <c r="AI46" s="193"/>
      <c r="AJ46" s="193"/>
      <c r="AK46" s="45"/>
      <c r="AL46" s="134"/>
      <c r="AM46" s="74"/>
    </row>
    <row r="47" spans="1:39" ht="204.75" x14ac:dyDescent="0.25">
      <c r="A47" s="320"/>
      <c r="B47" s="184" t="s">
        <v>432</v>
      </c>
      <c r="C47" s="192" t="s">
        <v>433</v>
      </c>
      <c r="D47" s="192" t="s">
        <v>434</v>
      </c>
      <c r="E47" s="186" t="s">
        <v>435</v>
      </c>
      <c r="F47" s="187">
        <v>44805</v>
      </c>
      <c r="G47" s="187">
        <v>46600</v>
      </c>
      <c r="H47" s="192" t="s">
        <v>436</v>
      </c>
      <c r="I47" s="189">
        <v>50000</v>
      </c>
      <c r="J47" s="192" t="s">
        <v>437</v>
      </c>
      <c r="K47" s="188" t="s">
        <v>157</v>
      </c>
      <c r="L47" s="188" t="s">
        <v>438</v>
      </c>
      <c r="M47" s="186" t="s">
        <v>439</v>
      </c>
      <c r="N47" s="45"/>
      <c r="O47" s="193"/>
      <c r="P47" s="193"/>
      <c r="Q47" s="193"/>
      <c r="R47" s="193" t="s">
        <v>135</v>
      </c>
      <c r="S47" s="193"/>
      <c r="T47" s="170"/>
      <c r="U47" s="184" t="s">
        <v>440</v>
      </c>
      <c r="V47" s="209"/>
      <c r="W47" s="184"/>
      <c r="X47" s="184" t="s">
        <v>436</v>
      </c>
      <c r="Y47" s="184" t="s">
        <v>441</v>
      </c>
      <c r="Z47" s="193"/>
      <c r="AA47" s="193"/>
      <c r="AB47" s="193"/>
      <c r="AC47" s="193"/>
      <c r="AD47" s="193"/>
      <c r="AE47" s="193"/>
      <c r="AF47" s="193"/>
      <c r="AG47" s="193" t="s">
        <v>442</v>
      </c>
      <c r="AH47" s="193"/>
      <c r="AI47" s="193"/>
      <c r="AJ47" s="193"/>
      <c r="AK47" s="45"/>
      <c r="AL47" s="134"/>
      <c r="AM47" s="74"/>
    </row>
    <row r="48" spans="1:39" ht="94.5" x14ac:dyDescent="0.25">
      <c r="A48" s="320"/>
      <c r="B48" s="184" t="s">
        <v>443</v>
      </c>
      <c r="C48" s="192" t="s">
        <v>444</v>
      </c>
      <c r="D48" s="192" t="s">
        <v>445</v>
      </c>
      <c r="E48" s="186"/>
      <c r="F48" s="187">
        <v>45901</v>
      </c>
      <c r="G48" s="187">
        <v>46235</v>
      </c>
      <c r="H48" s="192" t="s">
        <v>312</v>
      </c>
      <c r="I48" s="189">
        <v>60000</v>
      </c>
      <c r="J48" s="192" t="s">
        <v>446</v>
      </c>
      <c r="K48" s="188" t="s">
        <v>157</v>
      </c>
      <c r="L48" s="188" t="s">
        <v>157</v>
      </c>
      <c r="M48" s="192"/>
      <c r="N48" s="45"/>
      <c r="O48" s="193" t="s">
        <v>135</v>
      </c>
      <c r="P48" s="193"/>
      <c r="Q48" s="193"/>
      <c r="R48" s="193"/>
      <c r="S48" s="193"/>
      <c r="T48" s="170"/>
      <c r="U48" s="210"/>
      <c r="V48" s="193"/>
      <c r="W48" s="193"/>
      <c r="X48" s="184"/>
      <c r="Y48" s="193"/>
      <c r="Z48" s="193"/>
      <c r="AA48" s="193"/>
      <c r="AB48" s="193"/>
      <c r="AC48" s="193"/>
      <c r="AD48" s="193"/>
      <c r="AE48" s="193"/>
      <c r="AF48" s="193"/>
      <c r="AG48" s="193"/>
      <c r="AH48" s="193"/>
      <c r="AI48" s="193"/>
      <c r="AJ48" s="193"/>
      <c r="AK48" s="45"/>
      <c r="AL48" s="134"/>
      <c r="AM48" s="74"/>
    </row>
    <row r="49" spans="1:39" ht="94.5" x14ac:dyDescent="0.25">
      <c r="A49" s="320"/>
      <c r="B49" s="184" t="s">
        <v>447</v>
      </c>
      <c r="C49" s="192" t="s">
        <v>448</v>
      </c>
      <c r="D49" s="192" t="s">
        <v>449</v>
      </c>
      <c r="E49" s="186"/>
      <c r="F49" s="191">
        <v>44805</v>
      </c>
      <c r="G49" s="191">
        <v>46600</v>
      </c>
      <c r="H49" s="192" t="s">
        <v>185</v>
      </c>
      <c r="I49" s="189">
        <v>500000</v>
      </c>
      <c r="J49" s="192" t="s">
        <v>450</v>
      </c>
      <c r="K49" s="188" t="s">
        <v>157</v>
      </c>
      <c r="L49" s="188" t="s">
        <v>157</v>
      </c>
      <c r="M49" s="192" t="s">
        <v>451</v>
      </c>
      <c r="N49" s="45"/>
      <c r="O49" s="193"/>
      <c r="P49" s="193" t="s">
        <v>135</v>
      </c>
      <c r="Q49" s="193"/>
      <c r="R49" s="193"/>
      <c r="S49" s="193"/>
      <c r="T49" s="170"/>
      <c r="U49" s="193"/>
      <c r="V49" s="193"/>
      <c r="W49" s="193" t="s">
        <v>452</v>
      </c>
      <c r="X49" s="184" t="s">
        <v>189</v>
      </c>
      <c r="Y49" s="193"/>
      <c r="Z49" s="193"/>
      <c r="AA49" s="193"/>
      <c r="AB49" s="193"/>
      <c r="AC49" s="193"/>
      <c r="AD49" s="193"/>
      <c r="AE49" s="193"/>
      <c r="AF49" s="211">
        <v>300000</v>
      </c>
      <c r="AG49" s="184"/>
      <c r="AH49" s="193"/>
      <c r="AI49" s="193"/>
      <c r="AJ49" s="193"/>
      <c r="AK49" s="45"/>
      <c r="AL49" s="134"/>
      <c r="AM49" s="74"/>
    </row>
    <row r="50" spans="1:39" ht="63" x14ac:dyDescent="0.25">
      <c r="A50" s="320"/>
      <c r="B50" s="184" t="s">
        <v>453</v>
      </c>
      <c r="C50" s="185" t="s">
        <v>454</v>
      </c>
      <c r="D50" s="192" t="s">
        <v>455</v>
      </c>
      <c r="E50" s="186"/>
      <c r="F50" s="187">
        <v>44958</v>
      </c>
      <c r="G50" s="187">
        <v>45689</v>
      </c>
      <c r="H50" s="186" t="s">
        <v>143</v>
      </c>
      <c r="I50" s="189">
        <v>50000</v>
      </c>
      <c r="J50" s="192" t="s">
        <v>456</v>
      </c>
      <c r="K50" s="188" t="s">
        <v>157</v>
      </c>
      <c r="L50" s="188" t="s">
        <v>157</v>
      </c>
      <c r="M50" s="192" t="s">
        <v>457</v>
      </c>
      <c r="N50" s="45"/>
      <c r="O50" s="193"/>
      <c r="P50" s="193" t="s">
        <v>135</v>
      </c>
      <c r="Q50" s="193"/>
      <c r="R50" s="193"/>
      <c r="S50" s="193"/>
      <c r="T50" s="170"/>
      <c r="U50" s="193" t="s">
        <v>458</v>
      </c>
      <c r="V50" s="193"/>
      <c r="W50" s="193" t="s">
        <v>452</v>
      </c>
      <c r="X50" s="186" t="s">
        <v>143</v>
      </c>
      <c r="Y50" s="193"/>
      <c r="Z50" s="193"/>
      <c r="AA50" s="193"/>
      <c r="AB50" s="193"/>
      <c r="AC50" s="193"/>
      <c r="AD50" s="193"/>
      <c r="AE50" s="193"/>
      <c r="AF50" s="184"/>
      <c r="AG50" s="184" t="s">
        <v>459</v>
      </c>
      <c r="AH50" s="193"/>
      <c r="AI50" s="193"/>
      <c r="AJ50" s="193"/>
      <c r="AK50" s="45"/>
      <c r="AL50" s="134"/>
      <c r="AM50" s="74"/>
    </row>
    <row r="51" spans="1:39" ht="47.25" x14ac:dyDescent="0.25">
      <c r="A51" s="320"/>
      <c r="B51" s="184" t="s">
        <v>460</v>
      </c>
      <c r="C51" s="185" t="s">
        <v>461</v>
      </c>
      <c r="D51" s="192" t="s">
        <v>462</v>
      </c>
      <c r="E51" s="186"/>
      <c r="F51" s="187">
        <v>44805</v>
      </c>
      <c r="G51" s="187">
        <v>46600</v>
      </c>
      <c r="H51" s="192" t="s">
        <v>312</v>
      </c>
      <c r="I51" s="189">
        <v>50000</v>
      </c>
      <c r="J51" s="192" t="s">
        <v>463</v>
      </c>
      <c r="K51" s="188" t="s">
        <v>157</v>
      </c>
      <c r="L51" s="188" t="s">
        <v>157</v>
      </c>
      <c r="M51" s="186"/>
      <c r="N51" s="45"/>
      <c r="O51" s="193"/>
      <c r="P51" s="193"/>
      <c r="Q51" s="193"/>
      <c r="R51" s="193" t="s">
        <v>135</v>
      </c>
      <c r="S51" s="193"/>
      <c r="T51" s="170"/>
      <c r="U51" s="208" t="s">
        <v>464</v>
      </c>
      <c r="V51" s="193"/>
      <c r="W51" s="193"/>
      <c r="X51" s="192" t="s">
        <v>312</v>
      </c>
      <c r="Y51" s="193"/>
      <c r="Z51" s="193"/>
      <c r="AA51" s="193"/>
      <c r="AB51" s="193"/>
      <c r="AC51" s="193"/>
      <c r="AD51" s="193"/>
      <c r="AE51" s="193"/>
      <c r="AF51" s="193"/>
      <c r="AG51" s="193"/>
      <c r="AH51" s="193"/>
      <c r="AI51" s="193"/>
      <c r="AJ51" s="193"/>
      <c r="AK51" s="45"/>
      <c r="AL51" s="134"/>
      <c r="AM51" s="74"/>
    </row>
    <row r="52" spans="1:39" ht="126" x14ac:dyDescent="0.25">
      <c r="A52" s="320"/>
      <c r="B52" s="184" t="s">
        <v>465</v>
      </c>
      <c r="C52" s="192" t="s">
        <v>466</v>
      </c>
      <c r="D52" s="192" t="s">
        <v>467</v>
      </c>
      <c r="E52" s="186"/>
      <c r="F52" s="187">
        <v>44805</v>
      </c>
      <c r="G52" s="187">
        <v>46600</v>
      </c>
      <c r="H52" s="186" t="s">
        <v>143</v>
      </c>
      <c r="I52" s="189">
        <v>0</v>
      </c>
      <c r="J52" s="192" t="s">
        <v>468</v>
      </c>
      <c r="K52" s="188" t="s">
        <v>157</v>
      </c>
      <c r="L52" s="188"/>
      <c r="M52" s="192" t="s">
        <v>469</v>
      </c>
      <c r="N52" s="45"/>
      <c r="O52" s="193"/>
      <c r="P52" s="193"/>
      <c r="Q52" s="193"/>
      <c r="R52" s="193" t="s">
        <v>135</v>
      </c>
      <c r="S52" s="193"/>
      <c r="T52" s="170"/>
      <c r="U52" s="193" t="s">
        <v>470</v>
      </c>
      <c r="V52" s="193"/>
      <c r="W52" s="193"/>
      <c r="X52" s="186" t="s">
        <v>143</v>
      </c>
      <c r="Y52" s="193"/>
      <c r="Z52" s="193"/>
      <c r="AA52" s="184" t="s">
        <v>471</v>
      </c>
      <c r="AB52" s="193"/>
      <c r="AC52" s="193"/>
      <c r="AD52" s="193"/>
      <c r="AE52" s="193"/>
      <c r="AF52" s="193"/>
      <c r="AG52" s="193"/>
      <c r="AH52" s="193"/>
      <c r="AI52" s="193"/>
      <c r="AJ52" s="193"/>
      <c r="AK52" s="45"/>
      <c r="AL52" s="134"/>
      <c r="AM52" s="74"/>
    </row>
    <row r="53" spans="1:39" ht="126" x14ac:dyDescent="0.25">
      <c r="A53" s="320"/>
      <c r="B53" s="184" t="s">
        <v>472</v>
      </c>
      <c r="C53" s="192" t="s">
        <v>473</v>
      </c>
      <c r="D53" s="192" t="s">
        <v>474</v>
      </c>
      <c r="E53" s="186" t="s">
        <v>475</v>
      </c>
      <c r="F53" s="187">
        <v>44805</v>
      </c>
      <c r="G53" s="187">
        <v>46600</v>
      </c>
      <c r="H53" s="192" t="s">
        <v>423</v>
      </c>
      <c r="I53" s="189">
        <v>250000</v>
      </c>
      <c r="J53" s="192" t="s">
        <v>476</v>
      </c>
      <c r="K53" s="188" t="s">
        <v>157</v>
      </c>
      <c r="L53" s="188"/>
      <c r="M53" s="186"/>
      <c r="N53" s="45"/>
      <c r="O53" s="193"/>
      <c r="P53" s="193" t="s">
        <v>135</v>
      </c>
      <c r="Q53" s="193"/>
      <c r="R53" s="193"/>
      <c r="S53" s="193"/>
      <c r="T53" s="170" t="s">
        <v>114</v>
      </c>
      <c r="U53" s="193"/>
      <c r="V53" s="193"/>
      <c r="W53" s="184" t="s">
        <v>477</v>
      </c>
      <c r="X53" s="184"/>
      <c r="Y53" s="193"/>
      <c r="Z53" s="193"/>
      <c r="AA53" s="193"/>
      <c r="AB53" s="193"/>
      <c r="AC53" s="193"/>
      <c r="AD53" s="193"/>
      <c r="AE53" s="193"/>
      <c r="AF53" s="193"/>
      <c r="AG53" s="193"/>
      <c r="AH53" s="193"/>
      <c r="AI53" s="193"/>
      <c r="AJ53" s="193"/>
      <c r="AK53" s="45"/>
      <c r="AL53" s="134"/>
      <c r="AM53" s="74"/>
    </row>
    <row r="54" spans="1:39" ht="63" x14ac:dyDescent="0.25">
      <c r="A54" s="320"/>
      <c r="B54" s="206" t="s">
        <v>478</v>
      </c>
      <c r="C54" s="186" t="s">
        <v>479</v>
      </c>
      <c r="D54" s="186" t="s">
        <v>480</v>
      </c>
      <c r="E54" s="186" t="s">
        <v>481</v>
      </c>
      <c r="F54" s="187">
        <v>44805</v>
      </c>
      <c r="G54" s="187">
        <v>46600</v>
      </c>
      <c r="H54" s="186" t="s">
        <v>185</v>
      </c>
      <c r="I54" s="189">
        <v>25000</v>
      </c>
      <c r="J54" s="186" t="s">
        <v>482</v>
      </c>
      <c r="K54" s="188" t="s">
        <v>157</v>
      </c>
      <c r="L54" s="188" t="s">
        <v>157</v>
      </c>
      <c r="M54" s="186" t="s">
        <v>483</v>
      </c>
      <c r="N54" s="45"/>
      <c r="O54" s="193"/>
      <c r="P54" s="193" t="s">
        <v>135</v>
      </c>
      <c r="Q54" s="193"/>
      <c r="R54" s="193"/>
      <c r="S54" s="193"/>
      <c r="T54" s="170" t="s">
        <v>114</v>
      </c>
      <c r="U54" s="184" t="s">
        <v>211</v>
      </c>
      <c r="V54" s="193"/>
      <c r="W54" s="184" t="s">
        <v>484</v>
      </c>
      <c r="X54" s="184"/>
      <c r="Y54" s="193"/>
      <c r="Z54" s="193"/>
      <c r="AA54" s="193"/>
      <c r="AB54" s="193"/>
      <c r="AC54" s="193"/>
      <c r="AD54" s="193"/>
      <c r="AE54" s="193"/>
      <c r="AF54" s="193"/>
      <c r="AG54" s="193"/>
      <c r="AH54" s="193"/>
      <c r="AI54" s="193"/>
      <c r="AJ54" s="193"/>
      <c r="AK54" s="45"/>
      <c r="AL54" s="134"/>
      <c r="AM54" s="74"/>
    </row>
    <row r="55" spans="1:39" x14ac:dyDescent="0.25">
      <c r="AM55" s="74"/>
    </row>
    <row r="56" spans="1:39" x14ac:dyDescent="0.25">
      <c r="B56" s="49"/>
      <c r="AL56" s="137"/>
      <c r="AM56" s="74"/>
    </row>
    <row r="57" spans="1:39" ht="15.75" thickBot="1" x14ac:dyDescent="0.3">
      <c r="AL57" s="137"/>
      <c r="AM57" s="74"/>
    </row>
    <row r="58" spans="1:39" ht="21.75" thickBot="1" x14ac:dyDescent="0.3">
      <c r="A58" s="317" t="s">
        <v>485</v>
      </c>
      <c r="B58" s="318"/>
      <c r="C58" s="318"/>
      <c r="D58" s="318"/>
      <c r="E58" s="318"/>
      <c r="F58" s="318"/>
      <c r="G58" s="318"/>
      <c r="H58" s="318"/>
      <c r="I58" s="318"/>
      <c r="J58" s="318"/>
      <c r="K58" s="318"/>
      <c r="L58" s="318"/>
      <c r="M58" s="318"/>
      <c r="N58" s="319"/>
      <c r="AM58" s="74"/>
    </row>
    <row r="59" spans="1:39" ht="21.75" thickBot="1" x14ac:dyDescent="0.3">
      <c r="A59" s="35"/>
      <c r="B59" s="36"/>
      <c r="C59" s="36"/>
      <c r="D59" s="37"/>
      <c r="E59" s="37"/>
      <c r="F59" s="37"/>
      <c r="G59" s="37"/>
      <c r="H59" s="37"/>
      <c r="I59" s="37"/>
      <c r="J59" s="37"/>
      <c r="K59" s="37"/>
      <c r="L59" s="37"/>
      <c r="M59" s="37"/>
      <c r="N59" s="37"/>
      <c r="O59" s="37"/>
      <c r="AM59" s="74"/>
    </row>
    <row r="60" spans="1:39" ht="24" thickBot="1" x14ac:dyDescent="0.3">
      <c r="A60" s="40" t="s">
        <v>486</v>
      </c>
      <c r="B60" s="41"/>
      <c r="C60" s="42">
        <v>5</v>
      </c>
      <c r="AM60" s="74"/>
    </row>
    <row r="61" spans="1:39" x14ac:dyDescent="0.25">
      <c r="AM61" s="74"/>
    </row>
    <row r="62" spans="1:39" ht="15.75" x14ac:dyDescent="0.25">
      <c r="A62" s="288" t="s">
        <v>487</v>
      </c>
      <c r="B62" s="286" t="s">
        <v>119</v>
      </c>
      <c r="C62" s="286" t="s">
        <v>2</v>
      </c>
      <c r="D62" s="286" t="s">
        <v>4</v>
      </c>
      <c r="E62" s="310" t="s">
        <v>6</v>
      </c>
      <c r="F62" s="312" t="s">
        <v>8</v>
      </c>
      <c r="G62" s="313"/>
      <c r="H62" s="286" t="s">
        <v>10</v>
      </c>
      <c r="I62" s="286" t="s">
        <v>14</v>
      </c>
      <c r="J62" s="314" t="s">
        <v>12</v>
      </c>
      <c r="K62" s="308" t="s">
        <v>120</v>
      </c>
      <c r="L62" s="309"/>
      <c r="M62" s="314" t="s">
        <v>20</v>
      </c>
      <c r="N62" s="314" t="s">
        <v>22</v>
      </c>
      <c r="O62" s="34"/>
      <c r="AM62" s="74"/>
    </row>
    <row r="63" spans="1:39" ht="15.75" x14ac:dyDescent="0.25">
      <c r="A63" s="289"/>
      <c r="B63" s="287"/>
      <c r="C63" s="287"/>
      <c r="D63" s="287"/>
      <c r="E63" s="311"/>
      <c r="F63" s="38" t="s">
        <v>122</v>
      </c>
      <c r="G63" s="38" t="s">
        <v>123</v>
      </c>
      <c r="H63" s="287"/>
      <c r="I63" s="287"/>
      <c r="J63" s="315"/>
      <c r="K63" s="59" t="s">
        <v>124</v>
      </c>
      <c r="L63" s="59" t="s">
        <v>488</v>
      </c>
      <c r="M63" s="315"/>
      <c r="N63" s="315"/>
      <c r="O63" s="2"/>
      <c r="AM63" s="74"/>
    </row>
    <row r="64" spans="1:39" ht="47.25" x14ac:dyDescent="0.25">
      <c r="A64" s="146" t="s">
        <v>489</v>
      </c>
      <c r="B64" s="212" t="s">
        <v>490</v>
      </c>
      <c r="C64" s="193" t="s">
        <v>491</v>
      </c>
      <c r="D64" s="184" t="s">
        <v>492</v>
      </c>
      <c r="E64" s="184" t="s">
        <v>493</v>
      </c>
      <c r="F64" s="197">
        <v>45292</v>
      </c>
      <c r="G64" s="197">
        <v>45658</v>
      </c>
      <c r="H64" s="186" t="s">
        <v>494</v>
      </c>
      <c r="I64" s="184">
        <v>0</v>
      </c>
      <c r="J64" s="200" t="s">
        <v>495</v>
      </c>
      <c r="K64" s="188" t="s">
        <v>133</v>
      </c>
      <c r="L64" s="193"/>
      <c r="M64" s="193"/>
      <c r="N64" s="45"/>
      <c r="O64" s="2"/>
      <c r="AM64" s="74"/>
    </row>
    <row r="65" spans="1:39" x14ac:dyDescent="0.25">
      <c r="AM65" s="74"/>
    </row>
    <row r="66" spans="1:39" ht="15.75" x14ac:dyDescent="0.25">
      <c r="A66" s="288" t="s">
        <v>487</v>
      </c>
      <c r="B66" s="286" t="s">
        <v>119</v>
      </c>
      <c r="C66" s="286" t="s">
        <v>2</v>
      </c>
      <c r="D66" s="286" t="s">
        <v>4</v>
      </c>
      <c r="E66" s="310" t="s">
        <v>6</v>
      </c>
      <c r="F66" s="312" t="s">
        <v>8</v>
      </c>
      <c r="G66" s="313"/>
      <c r="H66" s="286" t="s">
        <v>10</v>
      </c>
      <c r="I66" s="286" t="s">
        <v>14</v>
      </c>
      <c r="J66" s="286" t="s">
        <v>12</v>
      </c>
      <c r="K66" s="308" t="s">
        <v>120</v>
      </c>
      <c r="L66" s="309"/>
      <c r="M66" s="286" t="s">
        <v>20</v>
      </c>
      <c r="N66" s="314" t="s">
        <v>22</v>
      </c>
      <c r="O66" s="34"/>
      <c r="AM66" s="74"/>
    </row>
    <row r="67" spans="1:39" ht="15.75" x14ac:dyDescent="0.25">
      <c r="A67" s="289"/>
      <c r="B67" s="287"/>
      <c r="C67" s="287"/>
      <c r="D67" s="287"/>
      <c r="E67" s="311"/>
      <c r="F67" s="38" t="s">
        <v>122</v>
      </c>
      <c r="G67" s="38" t="s">
        <v>123</v>
      </c>
      <c r="H67" s="287"/>
      <c r="I67" s="287"/>
      <c r="J67" s="287"/>
      <c r="K67" s="59" t="s">
        <v>124</v>
      </c>
      <c r="L67" s="59" t="s">
        <v>488</v>
      </c>
      <c r="M67" s="287"/>
      <c r="N67" s="315"/>
      <c r="O67" s="2"/>
      <c r="AM67" s="74"/>
    </row>
    <row r="68" spans="1:39" ht="47.25" x14ac:dyDescent="0.25">
      <c r="A68" s="283" t="s">
        <v>314</v>
      </c>
      <c r="B68" s="212" t="s">
        <v>496</v>
      </c>
      <c r="C68" s="190" t="s">
        <v>154</v>
      </c>
      <c r="D68" s="190" t="s">
        <v>155</v>
      </c>
      <c r="E68" s="186"/>
      <c r="F68" s="187">
        <v>44835</v>
      </c>
      <c r="G68" s="187">
        <v>46235</v>
      </c>
      <c r="H68" s="186" t="s">
        <v>494</v>
      </c>
      <c r="I68" s="189">
        <v>250000</v>
      </c>
      <c r="J68" s="188" t="s">
        <v>156</v>
      </c>
      <c r="K68" s="188" t="s">
        <v>133</v>
      </c>
      <c r="L68" s="188"/>
      <c r="M68" s="186" t="s">
        <v>497</v>
      </c>
      <c r="N68" s="45"/>
      <c r="O68" s="2"/>
      <c r="AM68" s="74"/>
    </row>
    <row r="69" spans="1:39" ht="31.5" x14ac:dyDescent="0.25">
      <c r="A69" s="284"/>
      <c r="B69" s="184" t="s">
        <v>498</v>
      </c>
      <c r="C69" s="184" t="s">
        <v>499</v>
      </c>
      <c r="D69" s="184" t="s">
        <v>500</v>
      </c>
      <c r="E69" s="212"/>
      <c r="F69" s="213">
        <v>45658</v>
      </c>
      <c r="G69" s="213">
        <v>46600</v>
      </c>
      <c r="H69" s="186" t="s">
        <v>494</v>
      </c>
      <c r="I69" s="214">
        <v>600000</v>
      </c>
      <c r="J69" s="184" t="s">
        <v>501</v>
      </c>
      <c r="K69" s="212" t="s">
        <v>133</v>
      </c>
      <c r="L69" s="215"/>
      <c r="M69" s="215"/>
      <c r="N69" s="45"/>
      <c r="O69" s="2"/>
      <c r="AM69" s="74"/>
    </row>
    <row r="70" spans="1:39" ht="31.5" x14ac:dyDescent="0.25">
      <c r="A70" s="284"/>
      <c r="B70" s="184" t="s">
        <v>502</v>
      </c>
      <c r="C70" s="184" t="s">
        <v>503</v>
      </c>
      <c r="D70" s="184" t="s">
        <v>504</v>
      </c>
      <c r="E70" s="184" t="s">
        <v>505</v>
      </c>
      <c r="F70" s="197">
        <v>45901</v>
      </c>
      <c r="G70" s="197">
        <v>46600</v>
      </c>
      <c r="H70" s="186" t="s">
        <v>494</v>
      </c>
      <c r="I70" s="203">
        <v>100000</v>
      </c>
      <c r="J70" s="184" t="s">
        <v>506</v>
      </c>
      <c r="K70" s="184" t="s">
        <v>133</v>
      </c>
      <c r="L70" s="193"/>
      <c r="M70" s="193"/>
      <c r="N70" s="45"/>
      <c r="O70" s="2"/>
      <c r="AM70" s="74"/>
    </row>
    <row r="71" spans="1:39" ht="47.25" x14ac:dyDescent="0.25">
      <c r="A71" s="285"/>
      <c r="B71" s="184" t="s">
        <v>507</v>
      </c>
      <c r="C71" s="184" t="s">
        <v>508</v>
      </c>
      <c r="D71" s="184" t="s">
        <v>509</v>
      </c>
      <c r="E71" s="184"/>
      <c r="F71" s="197">
        <v>45292</v>
      </c>
      <c r="G71" s="197">
        <v>46600</v>
      </c>
      <c r="H71" s="184" t="s">
        <v>510</v>
      </c>
      <c r="I71" s="203">
        <v>200000</v>
      </c>
      <c r="J71" s="184" t="s">
        <v>511</v>
      </c>
      <c r="K71" s="184" t="s">
        <v>133</v>
      </c>
      <c r="L71" s="193"/>
      <c r="M71" s="193"/>
      <c r="N71" s="45"/>
      <c r="O71" s="2"/>
      <c r="AM71" s="74"/>
    </row>
    <row r="72" spans="1:39" x14ac:dyDescent="0.25">
      <c r="AM72" s="74"/>
    </row>
    <row r="73" spans="1:39" x14ac:dyDescent="0.25">
      <c r="A73" s="49"/>
      <c r="B73" s="49"/>
      <c r="O73" s="2"/>
      <c r="AM73" s="74"/>
    </row>
    <row r="74" spans="1:39" x14ac:dyDescent="0.25">
      <c r="A74" s="74"/>
      <c r="B74" s="74"/>
      <c r="C74" s="74"/>
      <c r="D74" s="74"/>
      <c r="E74" s="74"/>
      <c r="F74" s="74"/>
      <c r="G74" s="74"/>
      <c r="H74" s="74"/>
      <c r="I74" s="74"/>
      <c r="J74" s="74"/>
      <c r="K74" s="74"/>
      <c r="L74" s="74"/>
      <c r="M74" s="74"/>
      <c r="N74" s="74"/>
      <c r="O74" s="75"/>
      <c r="P74" s="75"/>
      <c r="Q74" s="75"/>
      <c r="R74" s="75"/>
      <c r="S74" s="75"/>
      <c r="T74" s="75"/>
      <c r="U74" s="75"/>
      <c r="V74" s="75"/>
      <c r="W74" s="75"/>
      <c r="X74" s="75"/>
      <c r="Y74" s="75"/>
      <c r="Z74" s="75"/>
      <c r="AA74" s="75"/>
      <c r="AB74" s="75"/>
      <c r="AC74" s="75"/>
      <c r="AD74" s="75"/>
      <c r="AE74" s="75"/>
      <c r="AF74" s="75"/>
      <c r="AG74" s="75"/>
      <c r="AH74" s="75"/>
      <c r="AI74" s="75"/>
      <c r="AJ74" s="75"/>
      <c r="AK74" s="75"/>
      <c r="AL74" s="74"/>
      <c r="AM74" s="74"/>
    </row>
    <row r="75" spans="1:39" x14ac:dyDescent="0.25">
      <c r="A75" s="74"/>
      <c r="B75" s="74"/>
      <c r="C75" s="74"/>
      <c r="D75" s="74"/>
      <c r="E75" s="74"/>
      <c r="F75" s="74"/>
      <c r="G75" s="74"/>
      <c r="H75" s="74"/>
      <c r="I75" s="74"/>
      <c r="J75" s="74"/>
      <c r="K75" s="74"/>
      <c r="L75" s="74"/>
      <c r="M75" s="74"/>
      <c r="N75" s="74"/>
      <c r="O75" s="75"/>
      <c r="P75" s="75"/>
      <c r="Q75" s="75"/>
      <c r="R75" s="75"/>
      <c r="S75" s="75"/>
      <c r="T75" s="75"/>
      <c r="U75" s="75"/>
      <c r="V75" s="75"/>
      <c r="W75" s="75"/>
      <c r="X75" s="75"/>
      <c r="Y75" s="75"/>
      <c r="Z75" s="75"/>
      <c r="AA75" s="75"/>
      <c r="AB75" s="75"/>
      <c r="AC75" s="75"/>
      <c r="AD75" s="75"/>
      <c r="AE75" s="75"/>
      <c r="AF75" s="75"/>
      <c r="AG75" s="75"/>
      <c r="AH75" s="75"/>
      <c r="AI75" s="75"/>
      <c r="AJ75" s="75"/>
      <c r="AK75" s="75"/>
      <c r="AL75" s="74"/>
      <c r="AM75" s="74"/>
    </row>
  </sheetData>
  <mergeCells count="70">
    <mergeCell ref="AH9:AH10"/>
    <mergeCell ref="AI9:AI10"/>
    <mergeCell ref="AB9:AB10"/>
    <mergeCell ref="O8:Y8"/>
    <mergeCell ref="AC9:AC10"/>
    <mergeCell ref="AD9:AD10"/>
    <mergeCell ref="AE9:AE10"/>
    <mergeCell ref="AG9:AG10"/>
    <mergeCell ref="Z8:AK8"/>
    <mergeCell ref="AK9:AK10"/>
    <mergeCell ref="Y9:Y10"/>
    <mergeCell ref="Z9:Z10"/>
    <mergeCell ref="AA9:AA10"/>
    <mergeCell ref="O9:O10"/>
    <mergeCell ref="P9:P10"/>
    <mergeCell ref="Q9:Q10"/>
    <mergeCell ref="R9:R10"/>
    <mergeCell ref="N62:N63"/>
    <mergeCell ref="N66:N67"/>
    <mergeCell ref="M66:M67"/>
    <mergeCell ref="AF9:AF10"/>
    <mergeCell ref="S9:S10"/>
    <mergeCell ref="T9:T10"/>
    <mergeCell ref="U9:U10"/>
    <mergeCell ref="V9:V10"/>
    <mergeCell ref="W9:W10"/>
    <mergeCell ref="X9:X10"/>
    <mergeCell ref="A11:A23"/>
    <mergeCell ref="E62:E63"/>
    <mergeCell ref="F62:G62"/>
    <mergeCell ref="H62:H63"/>
    <mergeCell ref="I62:I63"/>
    <mergeCell ref="A58:N58"/>
    <mergeCell ref="A24:A26"/>
    <mergeCell ref="A27:A32"/>
    <mergeCell ref="A33:A54"/>
    <mergeCell ref="M62:M63"/>
    <mergeCell ref="K66:L66"/>
    <mergeCell ref="E66:E67"/>
    <mergeCell ref="A62:A63"/>
    <mergeCell ref="F66:G66"/>
    <mergeCell ref="H66:H67"/>
    <mergeCell ref="J66:J67"/>
    <mergeCell ref="J62:J63"/>
    <mergeCell ref="K62:L62"/>
    <mergeCell ref="C62:C63"/>
    <mergeCell ref="D62:D63"/>
    <mergeCell ref="A1:AJ1"/>
    <mergeCell ref="F9:G9"/>
    <mergeCell ref="C9:C10"/>
    <mergeCell ref="A9:A10"/>
    <mergeCell ref="D9:D10"/>
    <mergeCell ref="E9:E10"/>
    <mergeCell ref="H9:H10"/>
    <mergeCell ref="I9:I10"/>
    <mergeCell ref="J9:J10"/>
    <mergeCell ref="M9:M10"/>
    <mergeCell ref="AJ9:AJ10"/>
    <mergeCell ref="B6:C6"/>
    <mergeCell ref="B9:B10"/>
    <mergeCell ref="A8:M8"/>
    <mergeCell ref="N9:N10"/>
    <mergeCell ref="K9:L9"/>
    <mergeCell ref="A68:A71"/>
    <mergeCell ref="I66:I67"/>
    <mergeCell ref="C66:C67"/>
    <mergeCell ref="D66:D67"/>
    <mergeCell ref="B62:B63"/>
    <mergeCell ref="A66:A67"/>
    <mergeCell ref="B66:B67"/>
  </mergeCells>
  <conditionalFormatting sqref="O11:O54">
    <cfRule type="cellIs" dxfId="41" priority="19" stopIfTrue="1" operator="equal">
      <formula>"x"</formula>
    </cfRule>
  </conditionalFormatting>
  <conditionalFormatting sqref="P11:P54">
    <cfRule type="cellIs" dxfId="40" priority="18" operator="equal">
      <formula>"x"</formula>
    </cfRule>
  </conditionalFormatting>
  <conditionalFormatting sqref="Q11:Q54">
    <cfRule type="cellIs" dxfId="39" priority="17" operator="equal">
      <formula>"x"</formula>
    </cfRule>
  </conditionalFormatting>
  <conditionalFormatting sqref="R11:R54">
    <cfRule type="cellIs" dxfId="38" priority="16" stopIfTrue="1" operator="equal">
      <formula>"x"</formula>
    </cfRule>
  </conditionalFormatting>
  <conditionalFormatting sqref="S11:S54">
    <cfRule type="cellIs" dxfId="37" priority="15" operator="equal">
      <formula>"x"</formula>
    </cfRule>
  </conditionalFormatting>
  <conditionalFormatting sqref="T11:T54">
    <cfRule type="cellIs" dxfId="36" priority="1" stopIfTrue="1" operator="equal">
      <formula>$AQ$7</formula>
    </cfRule>
    <cfRule type="cellIs" dxfId="35" priority="2" stopIfTrue="1" operator="equal">
      <formula>$AQ$6</formula>
    </cfRule>
  </conditionalFormatting>
  <conditionalFormatting sqref="AQ6:AQ7">
    <cfRule type="cellIs" dxfId="34" priority="389" stopIfTrue="1" operator="equal">
      <formula>$AQ$6</formula>
    </cfRule>
  </conditionalFormatting>
  <dataValidations count="1">
    <dataValidation type="list" allowBlank="1" showInputMessage="1" showErrorMessage="1" sqref="T11:T54" xr:uid="{94E14AA5-D71E-45A4-AE7F-4FC384F78554}">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A8329F9-4E41-4217-964B-BD1F9155BE60}">
          <x14:formula1>
            <xm:f>LEGENDA!$A$46:$A$60</xm:f>
          </x14:formula1>
          <xm:sqref>N64 N68:N71 N11:N54 AK11:AK54 N73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41"/>
  <sheetViews>
    <sheetView showGridLines="0" topLeftCell="A6" zoomScale="90" zoomScaleNormal="90" zoomScalePageLayoutView="70" workbookViewId="0">
      <selection activeCell="J27" sqref="J2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6" width="9.140625" customWidth="1"/>
    <col min="27" max="27" width="4.140625" customWidth="1"/>
    <col min="28" max="29" width="9.140625" customWidth="1"/>
    <col min="30" max="31" width="9.140625" bestFit="1" customWidth="1"/>
  </cols>
  <sheetData>
    <row r="1" spans="1:28" x14ac:dyDescent="0.25">
      <c r="A1" s="76"/>
      <c r="B1" s="344" t="s">
        <v>107</v>
      </c>
      <c r="C1" s="344"/>
      <c r="D1" s="344"/>
      <c r="E1" s="344"/>
      <c r="F1" s="344"/>
      <c r="G1" s="344"/>
      <c r="H1" s="344"/>
      <c r="I1" s="344"/>
      <c r="J1" s="344"/>
      <c r="K1" s="344"/>
      <c r="L1" s="344"/>
      <c r="M1" s="344"/>
      <c r="N1" s="344"/>
      <c r="O1" s="344"/>
      <c r="P1" s="344"/>
      <c r="Q1" s="344"/>
      <c r="R1" s="344"/>
      <c r="S1" s="344"/>
      <c r="T1" s="344"/>
      <c r="U1" s="344"/>
      <c r="V1" s="344"/>
      <c r="W1" s="344"/>
      <c r="X1" s="76"/>
    </row>
    <row r="2" spans="1:28" s="11" customFormat="1" ht="21" customHeight="1" x14ac:dyDescent="0.25">
      <c r="A2" s="77"/>
      <c r="B2" s="344"/>
      <c r="C2" s="344"/>
      <c r="D2" s="344"/>
      <c r="E2" s="344"/>
      <c r="F2" s="344"/>
      <c r="G2" s="344"/>
      <c r="H2" s="344"/>
      <c r="I2" s="344"/>
      <c r="J2" s="344"/>
      <c r="K2" s="344"/>
      <c r="L2" s="344"/>
      <c r="M2" s="344"/>
      <c r="N2" s="344"/>
      <c r="O2" s="344"/>
      <c r="P2" s="344"/>
      <c r="Q2" s="344"/>
      <c r="R2" s="344"/>
      <c r="S2" s="344"/>
      <c r="T2" s="344"/>
      <c r="U2" s="344"/>
      <c r="V2" s="344"/>
      <c r="W2" s="344"/>
      <c r="X2" s="77"/>
    </row>
    <row r="3" spans="1:28" ht="33.75" customHeight="1" x14ac:dyDescent="0.35">
      <c r="A3" s="76"/>
      <c r="B3" s="348" t="str">
        <f>'Monitoria Anual - 1'!A2</f>
        <v>Plano de Ação Nacional para a Conservação do Patrimônio Espeleológico Brasileiro - PAN Cavernas do Brasil</v>
      </c>
      <c r="C3" s="348"/>
      <c r="D3" s="348"/>
      <c r="E3" s="348"/>
      <c r="F3" s="348"/>
      <c r="G3" s="348"/>
      <c r="H3" s="348"/>
      <c r="I3" s="348"/>
      <c r="J3" s="348"/>
      <c r="K3" s="348"/>
      <c r="L3" s="348"/>
      <c r="M3" s="348"/>
      <c r="N3" s="348"/>
      <c r="O3" s="348"/>
      <c r="P3" s="348"/>
      <c r="Q3" s="348"/>
      <c r="R3" s="348"/>
      <c r="S3" s="348"/>
      <c r="T3" s="348"/>
      <c r="U3" s="348"/>
      <c r="V3" s="348"/>
      <c r="W3" s="348"/>
      <c r="X3" s="76"/>
    </row>
    <row r="4" spans="1:28" x14ac:dyDescent="0.25">
      <c r="A4" s="76"/>
      <c r="J4" s="8"/>
      <c r="K4" s="8"/>
      <c r="L4" s="8"/>
      <c r="M4" s="8"/>
      <c r="N4" s="8"/>
      <c r="O4" s="8"/>
      <c r="X4" s="76"/>
    </row>
    <row r="5" spans="1:28" s="2" customFormat="1" ht="45" customHeight="1" x14ac:dyDescent="0.25">
      <c r="A5" s="74"/>
      <c r="B5" s="351" t="s">
        <v>512</v>
      </c>
      <c r="C5" s="351"/>
      <c r="D5" s="352" t="str">
        <f>'Monitoria Anual - 1'!B4</f>
        <v>Prevenir, reduzir e mitigar os impactos e danos antrópicos sobre o patrimônio espeleológico brasileiro, espécies e ambientes associados, em cinco anos.</v>
      </c>
      <c r="E5" s="352"/>
      <c r="F5" s="352"/>
      <c r="G5" s="352"/>
      <c r="H5" s="352"/>
      <c r="I5" s="352"/>
      <c r="J5" s="352"/>
      <c r="K5" s="352"/>
      <c r="L5" s="352"/>
      <c r="M5" s="352"/>
      <c r="N5" s="9"/>
      <c r="O5" s="9"/>
      <c r="P5" s="9"/>
      <c r="Q5" s="9"/>
      <c r="R5" s="9"/>
      <c r="X5" s="74"/>
    </row>
    <row r="6" spans="1:28" x14ac:dyDescent="0.25">
      <c r="A6" s="76"/>
      <c r="J6" s="8"/>
      <c r="K6" s="8"/>
      <c r="L6" s="8"/>
      <c r="M6" s="8"/>
      <c r="N6" s="8"/>
      <c r="O6" s="8"/>
      <c r="X6" s="76"/>
    </row>
    <row r="7" spans="1:28" ht="26.25" customHeight="1" x14ac:dyDescent="0.25">
      <c r="A7" s="76"/>
      <c r="B7" s="351" t="s">
        <v>111</v>
      </c>
      <c r="C7" s="351"/>
      <c r="D7" s="345" t="str">
        <f>'Monitoria Anual - 1'!B6</f>
        <v>24/10/2023 - 26/10/2023 (presencial)</v>
      </c>
      <c r="E7" s="345"/>
      <c r="F7" s="345"/>
      <c r="G7" s="345"/>
      <c r="H7" s="2"/>
      <c r="I7" s="10"/>
      <c r="J7" s="8"/>
      <c r="K7" s="8"/>
      <c r="L7" s="8"/>
      <c r="M7" s="8"/>
      <c r="N7" s="8"/>
      <c r="O7" s="8"/>
      <c r="X7" s="76"/>
    </row>
    <row r="8" spans="1:28" x14ac:dyDescent="0.25">
      <c r="A8" s="76"/>
      <c r="X8" s="76"/>
    </row>
    <row r="9" spans="1:28" ht="31.5" customHeight="1" x14ac:dyDescent="0.25">
      <c r="A9" s="76"/>
      <c r="B9" s="344" t="s">
        <v>513</v>
      </c>
      <c r="C9" s="344"/>
      <c r="D9" s="344"/>
      <c r="E9" s="344"/>
      <c r="F9" s="344"/>
      <c r="G9" s="344"/>
      <c r="H9" s="344"/>
      <c r="I9" s="344"/>
      <c r="J9" s="344"/>
      <c r="K9" s="344"/>
      <c r="L9" s="344"/>
      <c r="M9" s="344"/>
      <c r="N9" s="344"/>
      <c r="O9" s="344"/>
      <c r="P9" s="344"/>
      <c r="Q9" s="344"/>
      <c r="R9" s="344"/>
      <c r="S9" s="344"/>
      <c r="T9" s="344"/>
      <c r="U9" s="344"/>
      <c r="V9" s="344"/>
      <c r="W9" s="344"/>
      <c r="X9" s="76"/>
    </row>
    <row r="10" spans="1:28" x14ac:dyDescent="0.25">
      <c r="A10" s="76"/>
      <c r="G10" s="7"/>
      <c r="H10" s="7"/>
      <c r="I10" s="7"/>
      <c r="X10" s="76"/>
    </row>
    <row r="11" spans="1:28" ht="15.75" x14ac:dyDescent="0.25">
      <c r="A11" s="76"/>
      <c r="B11" s="345" t="s">
        <v>514</v>
      </c>
      <c r="C11" s="345"/>
      <c r="D11" s="30"/>
      <c r="E11" s="30"/>
      <c r="F11" s="30"/>
      <c r="G11" s="30"/>
      <c r="H11" s="30"/>
      <c r="I11" s="30"/>
      <c r="J11" s="30"/>
      <c r="K11" s="30"/>
      <c r="L11" s="30"/>
      <c r="M11" s="30"/>
      <c r="N11" s="30"/>
      <c r="O11" s="30"/>
      <c r="P11" s="30"/>
      <c r="Q11" s="30"/>
      <c r="R11" s="30"/>
      <c r="S11" s="30"/>
      <c r="T11" s="30"/>
      <c r="U11" s="30"/>
      <c r="V11" s="30"/>
      <c r="W11" s="30"/>
      <c r="X11" s="76"/>
    </row>
    <row r="12" spans="1:28" x14ac:dyDescent="0.25">
      <c r="A12" s="76"/>
      <c r="F12" s="349"/>
      <c r="G12" s="349"/>
      <c r="H12" s="69"/>
      <c r="X12" s="76"/>
    </row>
    <row r="13" spans="1:28" ht="33.75" customHeight="1" x14ac:dyDescent="0.25">
      <c r="A13" s="76"/>
      <c r="C13" s="350" t="s">
        <v>515</v>
      </c>
      <c r="D13" s="350"/>
      <c r="E13" s="350"/>
      <c r="F13" s="350"/>
      <c r="G13" s="350"/>
      <c r="H13" s="3"/>
      <c r="X13" s="76"/>
    </row>
    <row r="14" spans="1:28" s="2" customFormat="1" ht="34.5" customHeight="1" x14ac:dyDescent="0.25">
      <c r="A14" s="74"/>
      <c r="C14" s="82" t="s">
        <v>516</v>
      </c>
      <c r="D14" s="78" t="s">
        <v>517</v>
      </c>
      <c r="E14" s="79" t="s">
        <v>518</v>
      </c>
      <c r="F14" s="80" t="s">
        <v>519</v>
      </c>
      <c r="G14" s="81" t="s">
        <v>518</v>
      </c>
      <c r="H14" s="6"/>
      <c r="X14" s="74"/>
    </row>
    <row r="15" spans="1:28" ht="15.75" x14ac:dyDescent="0.25">
      <c r="A15" s="76"/>
      <c r="C15" s="83" t="s">
        <v>520</v>
      </c>
      <c r="D15" s="56"/>
      <c r="E15" s="64"/>
      <c r="F15" s="56">
        <f>COUNTA('Monitoria Anual - 1'!T11:T858)</f>
        <v>4</v>
      </c>
      <c r="G15" s="64">
        <f>F15/$F$22</f>
        <v>8.8888888888888892E-2</v>
      </c>
      <c r="H15" s="65"/>
      <c r="X15" s="76"/>
    </row>
    <row r="16" spans="1:28" ht="15.75" x14ac:dyDescent="0.25">
      <c r="A16" s="76"/>
      <c r="C16" s="84" t="s">
        <v>521</v>
      </c>
      <c r="D16" s="57">
        <f>COUNTA('Monitoria Anual - 1'!O11:O858)</f>
        <v>8</v>
      </c>
      <c r="E16" s="66">
        <f>D16/$D$22</f>
        <v>0.18181818181818182</v>
      </c>
      <c r="F16" s="57">
        <f>D16-AB16</f>
        <v>7</v>
      </c>
      <c r="G16" s="66">
        <f t="shared" ref="G16:G21" si="0">F16/$F$22</f>
        <v>0.15555555555555556</v>
      </c>
      <c r="H16" s="65"/>
      <c r="X16" s="76"/>
      <c r="Z16">
        <f>COUNTIFS('Monitoria Anual - 1'!O:O,"x",'Monitoria Anual - 1'!T:T,"Excluída")</f>
        <v>1</v>
      </c>
      <c r="AA16">
        <f>COUNTIFS('Monitoria Anual - 1'!O:O,"x",'Monitoria Anual - 1'!T:T,"Agrupada")</f>
        <v>0</v>
      </c>
      <c r="AB16">
        <f>Z16+AA16</f>
        <v>1</v>
      </c>
    </row>
    <row r="17" spans="1:28" ht="15.75" x14ac:dyDescent="0.25">
      <c r="A17" s="76"/>
      <c r="C17" s="85" t="s">
        <v>522</v>
      </c>
      <c r="D17" s="57">
        <f>COUNTA('Monitoria Anual - 1'!P11:P858)</f>
        <v>9</v>
      </c>
      <c r="E17" s="66">
        <f>D17/$D$22</f>
        <v>0.20454545454545456</v>
      </c>
      <c r="F17" s="57">
        <f>D17-AB17</f>
        <v>7</v>
      </c>
      <c r="G17" s="66">
        <f t="shared" si="0"/>
        <v>0.15555555555555556</v>
      </c>
      <c r="H17" s="65"/>
      <c r="X17" s="76"/>
      <c r="Z17">
        <f t="array" ref="Z17">COUNTIFS('Monitoria Anual - 1'!P:P,"x",'Monitoria Anual - 1'!T:T,"Excluída")</f>
        <v>2</v>
      </c>
      <c r="AA17">
        <f t="array" ref="AA17">COUNTIFS('Monitoria Anual - 1'!P:P,"x",'Monitoria Anual - 1'!T:T,"Agrupada")</f>
        <v>0</v>
      </c>
      <c r="AB17">
        <f>Z17+AA17</f>
        <v>2</v>
      </c>
    </row>
    <row r="18" spans="1:28" ht="15.75" x14ac:dyDescent="0.25">
      <c r="A18" s="76"/>
      <c r="C18" s="86" t="s">
        <v>523</v>
      </c>
      <c r="D18" s="57">
        <f>COUNTA('Monitoria Anual - 1'!Q11:Q858)</f>
        <v>3</v>
      </c>
      <c r="E18" s="66">
        <f>D18/$D$22</f>
        <v>6.8181818181818177E-2</v>
      </c>
      <c r="F18" s="57">
        <f>D18-AB18</f>
        <v>3</v>
      </c>
      <c r="G18" s="66">
        <f t="shared" si="0"/>
        <v>6.6666666666666666E-2</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524</v>
      </c>
      <c r="D19" s="57">
        <f>COUNTA('Monitoria Anual - 1'!R11:R858)</f>
        <v>24</v>
      </c>
      <c r="E19" s="66">
        <f>D19/$D$22</f>
        <v>0.54545454545454541</v>
      </c>
      <c r="F19" s="57">
        <f>D19-AB19</f>
        <v>23</v>
      </c>
      <c r="G19" s="66">
        <f t="shared" si="0"/>
        <v>0.51111111111111107</v>
      </c>
      <c r="H19" s="65"/>
      <c r="X19" s="76"/>
      <c r="Z19">
        <f t="array" ref="Z19">COUNTIFS('Monitoria Anual - 1'!R:R,"x",'Monitoria Anual - 1'!T:T,"Excluída")</f>
        <v>1</v>
      </c>
      <c r="AA19">
        <f t="array" ref="AA19">COUNTIFS('Monitoria Anual - 1'!R:R,"x",'Monitoria Anual - 1'!T:T,"Agrupada")</f>
        <v>0</v>
      </c>
      <c r="AB19">
        <f>Z19+AA19</f>
        <v>1</v>
      </c>
    </row>
    <row r="20" spans="1:28" ht="15.75" x14ac:dyDescent="0.25">
      <c r="A20" s="76"/>
      <c r="C20" s="88" t="s">
        <v>525</v>
      </c>
      <c r="D20" s="57">
        <f>COUNTA('Monitoria Anual - 1'!S11:S858)</f>
        <v>0</v>
      </c>
      <c r="E20" s="66">
        <f>D20/$D$22</f>
        <v>0</v>
      </c>
      <c r="F20" s="57">
        <f>D20-AB20</f>
        <v>0</v>
      </c>
      <c r="G20" s="66">
        <f t="shared" si="0"/>
        <v>0</v>
      </c>
      <c r="H20" s="65"/>
      <c r="X20" s="76"/>
      <c r="Z20">
        <f t="array" ref="Z20">COUNTIFS('Monitoria Anual - 1'!S:S,"x",'Monitoria Anual - 1'!T:T,"Excluída")</f>
        <v>0</v>
      </c>
      <c r="AA20">
        <f t="array" ref="AA20">COUNTIFS('Monitoria Anual - 1'!S:S,"x",'Monitoria Anual - 1'!T:T,"Agrupada")</f>
        <v>0</v>
      </c>
      <c r="AB20">
        <f>Z20+AA20</f>
        <v>0</v>
      </c>
    </row>
    <row r="21" spans="1:28" ht="15.75" x14ac:dyDescent="0.25">
      <c r="A21" s="76"/>
      <c r="C21" s="89" t="s">
        <v>526</v>
      </c>
      <c r="D21" s="58"/>
      <c r="E21" s="67"/>
      <c r="F21" s="57">
        <f>'Monitoria Anual - 1'!C60</f>
        <v>5</v>
      </c>
      <c r="G21" s="67">
        <f t="shared" si="0"/>
        <v>0.1111111111111111</v>
      </c>
      <c r="H21" s="65"/>
      <c r="X21" s="76"/>
    </row>
    <row r="22" spans="1:28" ht="15.75" x14ac:dyDescent="0.25">
      <c r="A22" s="76"/>
      <c r="C22" s="90" t="s">
        <v>527</v>
      </c>
      <c r="D22" s="91">
        <f>SUM(D16:D20)</f>
        <v>44</v>
      </c>
      <c r="E22" s="92">
        <f>SUM(E15:E21)</f>
        <v>1</v>
      </c>
      <c r="F22" s="93">
        <f>SUM(F16:F21)</f>
        <v>45</v>
      </c>
      <c r="G22" s="94">
        <f>SUM(G16:G21)</f>
        <v>1</v>
      </c>
      <c r="H22" s="65"/>
      <c r="X22" s="76"/>
    </row>
    <row r="23" spans="1:28" x14ac:dyDescent="0.25">
      <c r="A23" s="76"/>
      <c r="C23" s="96" t="s">
        <v>528</v>
      </c>
      <c r="D23" s="346">
        <f>COUNTIF('Monitoria Anual - 1'!T11:T858,"Agrupada")</f>
        <v>0</v>
      </c>
      <c r="E23" s="346"/>
      <c r="F23" s="346"/>
      <c r="G23" s="346"/>
      <c r="H23" s="5"/>
      <c r="X23" s="76"/>
    </row>
    <row r="24" spans="1:28" x14ac:dyDescent="0.25">
      <c r="A24" s="76"/>
      <c r="C24" s="95" t="s">
        <v>529</v>
      </c>
      <c r="D24" s="347">
        <f>COUNTIF('Monitoria Anual - 1'!T11:T55,"Excluída")</f>
        <v>4</v>
      </c>
      <c r="E24" s="347"/>
      <c r="F24" s="347"/>
      <c r="G24" s="347"/>
      <c r="X24" s="76"/>
    </row>
    <row r="25" spans="1:28" x14ac:dyDescent="0.25">
      <c r="A25" s="76"/>
      <c r="X25" s="76"/>
    </row>
    <row r="26" spans="1:28" x14ac:dyDescent="0.25">
      <c r="A26" s="76"/>
      <c r="X26" s="76"/>
    </row>
    <row r="27" spans="1:28" ht="15.75" x14ac:dyDescent="0.25">
      <c r="A27" s="76"/>
      <c r="B27" s="345" t="s">
        <v>530</v>
      </c>
      <c r="C27" s="345"/>
      <c r="D27" s="30"/>
      <c r="E27" s="30"/>
      <c r="F27" s="30"/>
      <c r="G27" s="30"/>
      <c r="X27" s="76"/>
    </row>
    <row r="28" spans="1:28" ht="15.75" x14ac:dyDescent="0.25">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5.75" x14ac:dyDescent="0.25">
      <c r="A29" s="76"/>
      <c r="B29" s="12"/>
      <c r="C29" s="109" t="s">
        <v>531</v>
      </c>
      <c r="D29" s="52">
        <f>COUNTA('Monitoria Anual - 1'!A11:A54)</f>
        <v>4</v>
      </c>
      <c r="H29" s="12"/>
      <c r="I29" s="12"/>
      <c r="J29" s="12"/>
      <c r="K29" s="12"/>
      <c r="L29" s="12"/>
      <c r="M29" s="12"/>
      <c r="N29" s="12"/>
      <c r="O29" s="12"/>
      <c r="P29" s="12"/>
      <c r="Q29" s="12"/>
      <c r="R29" s="12"/>
      <c r="S29" s="12"/>
      <c r="T29" s="12"/>
      <c r="U29" s="12"/>
      <c r="V29" s="12"/>
      <c r="W29" s="12"/>
      <c r="X29" s="76"/>
    </row>
    <row r="30" spans="1:28" x14ac:dyDescent="0.25">
      <c r="A30" s="76"/>
      <c r="X30" s="76"/>
    </row>
    <row r="31" spans="1:28" x14ac:dyDescent="0.25">
      <c r="A31" s="76"/>
      <c r="C31" s="110" t="s">
        <v>532</v>
      </c>
      <c r="D31" s="110" t="s">
        <v>533</v>
      </c>
      <c r="E31" s="13"/>
      <c r="F31" s="14"/>
      <c r="G31" s="15"/>
      <c r="H31" s="17"/>
      <c r="I31" s="18"/>
      <c r="J31" s="19"/>
      <c r="W31" s="1"/>
      <c r="X31" s="76"/>
    </row>
    <row r="32" spans="1:28" x14ac:dyDescent="0.25">
      <c r="A32" s="76"/>
      <c r="C32" s="53" t="s">
        <v>534</v>
      </c>
      <c r="D32" s="61">
        <f>SUM(F32:J32)</f>
        <v>13</v>
      </c>
      <c r="E32" s="23">
        <f>COUNTA('Monitoria Anual - 1'!T11:T23)</f>
        <v>2</v>
      </c>
      <c r="F32" s="50">
        <f>COUNTA('Monitoria Anual - 1'!O11:O23)</f>
        <v>2</v>
      </c>
      <c r="G32" s="50">
        <f>COUNTA('Monitoria Anual - 1'!P11:P23)</f>
        <v>2</v>
      </c>
      <c r="H32" s="50">
        <f>COUNTA('Monitoria Anual - 1'!Q11:Q23)</f>
        <v>2</v>
      </c>
      <c r="I32" s="50">
        <f>COUNTA('Monitoria Anual - 1'!R11:R23)</f>
        <v>7</v>
      </c>
      <c r="J32" s="51">
        <f>COUNTA('Monitoria Anual - 1'!S11:S23)</f>
        <v>0</v>
      </c>
      <c r="W32" s="1"/>
      <c r="X32" s="76"/>
    </row>
    <row r="33" spans="1:27" x14ac:dyDescent="0.25">
      <c r="A33" s="76"/>
      <c r="C33" s="54" t="s">
        <v>535</v>
      </c>
      <c r="D33" s="53">
        <f>SUM(F33:J33)</f>
        <v>3</v>
      </c>
      <c r="E33" s="24">
        <f>COUNTA('Monitoria Anual - 1'!T24:T26)</f>
        <v>0</v>
      </c>
      <c r="F33" s="25">
        <f>COUNTA('Monitoria Anual - 1'!O24:O26)</f>
        <v>0</v>
      </c>
      <c r="G33" s="25">
        <f>COUNTA('Monitoria Anual - 1'!P24:P26)</f>
        <v>1</v>
      </c>
      <c r="H33" s="25">
        <f>COUNTA('Monitoria Anual - 1'!Q24:Q26)</f>
        <v>0</v>
      </c>
      <c r="I33" s="25">
        <f>COUNTA('Monitoria Anual - 1'!R24:R26)</f>
        <v>2</v>
      </c>
      <c r="J33" s="26">
        <f>COUNTA('Monitoria Anual - 1'!S24:S26)</f>
        <v>0</v>
      </c>
      <c r="W33" s="1"/>
      <c r="X33" s="76"/>
    </row>
    <row r="34" spans="1:27" x14ac:dyDescent="0.25">
      <c r="A34" s="76"/>
      <c r="C34" s="54" t="s">
        <v>536</v>
      </c>
      <c r="D34" s="53">
        <f t="shared" ref="D34:D35" si="1">SUM(F34:J34)</f>
        <v>6</v>
      </c>
      <c r="E34" s="24">
        <f>COUNTA('Monitoria Anual - 1'!T27:T32)</f>
        <v>0</v>
      </c>
      <c r="F34" s="25">
        <f>COUNTA('Monitoria Anual - 1'!O27:O32)</f>
        <v>1</v>
      </c>
      <c r="G34" s="25">
        <f>COUNTA('Monitoria Anual - 1'!P27:P32)</f>
        <v>0</v>
      </c>
      <c r="H34" s="25">
        <f>COUNTA('Monitoria Anual - 1'!Q27:Q32)</f>
        <v>0</v>
      </c>
      <c r="I34" s="25">
        <f>COUNTA('Monitoria Anual - 1'!R27:R32)</f>
        <v>5</v>
      </c>
      <c r="J34" s="26">
        <f>COUNTA('Monitoria Anual - 1'!S27:S32)</f>
        <v>0</v>
      </c>
      <c r="W34" s="1"/>
      <c r="X34" s="76"/>
    </row>
    <row r="35" spans="1:27" x14ac:dyDescent="0.25">
      <c r="A35" s="76"/>
      <c r="C35" s="54" t="s">
        <v>537</v>
      </c>
      <c r="D35" s="53">
        <f t="shared" si="1"/>
        <v>22</v>
      </c>
      <c r="E35" s="24">
        <f>COUNTA('Monitoria Anual - 1'!T33:T54)</f>
        <v>2</v>
      </c>
      <c r="F35" s="25">
        <f>COUNTA('Monitoria Anual - 1'!O33:O54)</f>
        <v>5</v>
      </c>
      <c r="G35" s="25">
        <f>COUNTA('Monitoria Anual - 1'!P33:P54)</f>
        <v>6</v>
      </c>
      <c r="H35" s="25">
        <f>COUNTA('Monitoria Anual - 1'!Q33:Q54)</f>
        <v>1</v>
      </c>
      <c r="I35" s="25">
        <f>COUNTA('Monitoria Anual - 1'!R33:R54)</f>
        <v>10</v>
      </c>
      <c r="J35" s="26">
        <f>COUNTA('Monitoria Anual - 1'!S33:S54)</f>
        <v>0</v>
      </c>
      <c r="W35" s="1"/>
      <c r="X35" s="76"/>
    </row>
    <row r="36" spans="1:27" x14ac:dyDescent="0.25">
      <c r="A36" s="76"/>
      <c r="X36" s="76"/>
    </row>
    <row r="37" spans="1:27"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27"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row>
    <row r="40" spans="1:27"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row>
    <row r="41" spans="1:27"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row>
  </sheetData>
  <protectedRanges>
    <protectedRange algorithmName="SHA-512" hashValue="zzhv/Dq6/XQDdy4PArewFSu9VLQOsBZ9SvRQwEaPRryxU9jlfehRY4wDYvbp7yw2VZjtzuEFQ9mRoLL/NIyBnw==" saltValue="sDMcZXVTWsRsrO+dPIlxTA==" spinCount="100000" sqref="A1:AA41"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33"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80"/>
  <sheetViews>
    <sheetView showGridLines="0" zoomScale="80" zoomScaleNormal="80" workbookViewId="0">
      <selection activeCell="F11" sqref="F11"/>
    </sheetView>
  </sheetViews>
  <sheetFormatPr defaultColWidth="8.85546875" defaultRowHeight="15" x14ac:dyDescent="0.25"/>
  <cols>
    <col min="1" max="1" width="72.5703125" style="43" customWidth="1"/>
    <col min="2" max="2" width="7.28515625" style="43" customWidth="1"/>
    <col min="3" max="3" width="73.5703125" style="43" customWidth="1"/>
    <col min="4" max="4" width="18.7109375" style="43" customWidth="1"/>
    <col min="5" max="5" width="35.5703125" style="43" customWidth="1"/>
    <col min="6" max="6" width="25.7109375" style="43" customWidth="1"/>
    <col min="7" max="7" width="27.5703125" style="43" customWidth="1"/>
    <col min="8" max="9" width="25.140625" style="43" customWidth="1"/>
    <col min="10" max="10" width="38.28515625" style="43" customWidth="1"/>
    <col min="11" max="12" width="25.140625" style="43" customWidth="1"/>
    <col min="13" max="13" width="46" style="43" customWidth="1"/>
    <col min="14" max="14" width="27.7109375" style="43" customWidth="1"/>
    <col min="15" max="20" width="26.7109375" style="43" customWidth="1"/>
    <col min="21" max="21" width="67.42578125" style="43" customWidth="1"/>
    <col min="22" max="22" width="40.42578125" style="43" customWidth="1"/>
    <col min="23" max="23" width="54.5703125" style="43" customWidth="1"/>
    <col min="24" max="24" width="26.7109375" style="43" customWidth="1"/>
    <col min="25" max="25" width="64.85546875" style="43" customWidth="1"/>
    <col min="26" max="28" width="28.85546875" style="43" customWidth="1"/>
    <col min="29" max="33" width="18.7109375" style="43" customWidth="1"/>
    <col min="34" max="34" width="23" style="43" bestFit="1" customWidth="1"/>
    <col min="35" max="35" width="18.7109375" style="43" customWidth="1"/>
    <col min="36" max="37" width="22.7109375" style="43" customWidth="1"/>
    <col min="38" max="38" width="2.7109375" style="43" customWidth="1"/>
    <col min="39" max="39" width="7" style="43" customWidth="1"/>
    <col min="40" max="42" width="8.85546875" style="43"/>
    <col min="43" max="43" width="8.85546875" style="43" hidden="1" customWidth="1"/>
    <col min="44" max="16384" width="8.85546875" style="43"/>
  </cols>
  <sheetData>
    <row r="1" spans="1:43" ht="21.75" thickBot="1" x14ac:dyDescent="0.3">
      <c r="A1" s="361" t="s">
        <v>107</v>
      </c>
      <c r="B1" s="361"/>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c r="AK1" s="161"/>
      <c r="AL1" s="162"/>
      <c r="AM1" s="75"/>
    </row>
    <row r="2" spans="1:43" ht="21.75" thickBot="1" x14ac:dyDescent="0.3">
      <c r="A2" s="362" t="str">
        <f>'Monitoria Anual - 1'!A2</f>
        <v>Plano de Ação Nacional para a Conservação do Patrimônio Espeleológico Brasileiro - PAN Cavernas do Brasil</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62"/>
      <c r="AF2" s="362"/>
      <c r="AG2" s="362"/>
      <c r="AH2" s="362"/>
      <c r="AI2" s="362"/>
      <c r="AJ2" s="362"/>
      <c r="AK2" s="362"/>
      <c r="AL2" s="163"/>
      <c r="AM2" s="75"/>
    </row>
    <row r="3" spans="1:43" ht="15.75" thickTop="1" x14ac:dyDescent="0.25">
      <c r="AL3" s="137"/>
      <c r="AM3" s="75"/>
    </row>
    <row r="4" spans="1:43" ht="18.75" x14ac:dyDescent="0.25">
      <c r="A4" s="164" t="s">
        <v>109</v>
      </c>
      <c r="B4" s="374" t="str">
        <f>'Monitoria Anual - 1'!B4</f>
        <v>Prevenir, reduzir e mitigar os impactos e danos antrópicos sobre o patrimônio espeleológico brasileiro, espécies e ambientes associados, em cinco anos.</v>
      </c>
      <c r="C4" s="374"/>
      <c r="D4" s="374"/>
      <c r="E4" s="374"/>
      <c r="F4" s="374"/>
      <c r="G4" s="375"/>
      <c r="H4" s="9"/>
      <c r="I4" s="9"/>
      <c r="J4" s="9"/>
      <c r="K4" s="9"/>
      <c r="L4" s="9"/>
      <c r="M4" s="9"/>
      <c r="N4" s="9"/>
      <c r="O4" s="9"/>
      <c r="P4" s="9"/>
      <c r="Q4" s="9"/>
      <c r="R4" s="9"/>
      <c r="S4" s="9"/>
      <c r="AL4" s="137"/>
      <c r="AM4" s="75"/>
    </row>
    <row r="5" spans="1:43" x14ac:dyDescent="0.25">
      <c r="AL5" s="137"/>
      <c r="AM5" s="75"/>
    </row>
    <row r="6" spans="1:43" ht="30" x14ac:dyDescent="0.25">
      <c r="A6" s="164" t="s">
        <v>111</v>
      </c>
      <c r="B6" s="379" t="s">
        <v>538</v>
      </c>
      <c r="C6" s="380"/>
      <c r="AL6" s="137"/>
      <c r="AM6" s="75"/>
      <c r="AQ6" s="43" t="s">
        <v>113</v>
      </c>
    </row>
    <row r="7" spans="1:43" ht="15.75" thickBot="1" x14ac:dyDescent="0.3">
      <c r="AL7" s="137"/>
      <c r="AM7" s="75"/>
      <c r="AQ7" s="165" t="s">
        <v>114</v>
      </c>
    </row>
    <row r="8" spans="1:43" ht="16.5" thickBot="1" x14ac:dyDescent="0.3">
      <c r="A8" s="381" t="s">
        <v>115</v>
      </c>
      <c r="B8" s="382"/>
      <c r="C8" s="382"/>
      <c r="D8" s="382"/>
      <c r="E8" s="382"/>
      <c r="F8" s="382"/>
      <c r="G8" s="382"/>
      <c r="H8" s="382"/>
      <c r="I8" s="382"/>
      <c r="J8" s="382"/>
      <c r="K8" s="382"/>
      <c r="L8" s="382"/>
      <c r="M8" s="383"/>
      <c r="N8" s="166"/>
      <c r="O8" s="363" t="s">
        <v>116</v>
      </c>
      <c r="P8" s="364"/>
      <c r="Q8" s="364"/>
      <c r="R8" s="364"/>
      <c r="S8" s="364"/>
      <c r="T8" s="364"/>
      <c r="U8" s="364"/>
      <c r="V8" s="364"/>
      <c r="W8" s="364"/>
      <c r="X8" s="364"/>
      <c r="Y8" s="364"/>
      <c r="Z8" s="365" t="s">
        <v>117</v>
      </c>
      <c r="AA8" s="366"/>
      <c r="AB8" s="366"/>
      <c r="AC8" s="366"/>
      <c r="AD8" s="366"/>
      <c r="AE8" s="366"/>
      <c r="AF8" s="366"/>
      <c r="AG8" s="366"/>
      <c r="AH8" s="366"/>
      <c r="AI8" s="366"/>
      <c r="AJ8" s="366"/>
      <c r="AK8" s="367"/>
      <c r="AL8" s="167"/>
      <c r="AM8" s="75"/>
    </row>
    <row r="9" spans="1:43" ht="15.75" x14ac:dyDescent="0.25">
      <c r="A9" s="368" t="s">
        <v>118</v>
      </c>
      <c r="B9" s="297" t="s">
        <v>119</v>
      </c>
      <c r="C9" s="297" t="s">
        <v>2</v>
      </c>
      <c r="D9" s="297" t="s">
        <v>4</v>
      </c>
      <c r="E9" s="297" t="s">
        <v>6</v>
      </c>
      <c r="F9" s="370" t="s">
        <v>8</v>
      </c>
      <c r="G9" s="371"/>
      <c r="H9" s="297" t="s">
        <v>10</v>
      </c>
      <c r="I9" s="297" t="s">
        <v>14</v>
      </c>
      <c r="J9" s="297" t="s">
        <v>12</v>
      </c>
      <c r="K9" s="372" t="s">
        <v>120</v>
      </c>
      <c r="L9" s="373"/>
      <c r="M9" s="297" t="s">
        <v>20</v>
      </c>
      <c r="N9" s="297" t="s">
        <v>22</v>
      </c>
      <c r="O9" s="338" t="s">
        <v>25</v>
      </c>
      <c r="P9" s="340" t="s">
        <v>27</v>
      </c>
      <c r="Q9" s="342" t="s">
        <v>29</v>
      </c>
      <c r="R9" s="321" t="s">
        <v>31</v>
      </c>
      <c r="S9" s="323" t="s">
        <v>33</v>
      </c>
      <c r="T9" s="325" t="s">
        <v>35</v>
      </c>
      <c r="U9" s="327" t="s">
        <v>41</v>
      </c>
      <c r="V9" s="327" t="s">
        <v>43</v>
      </c>
      <c r="W9" s="327" t="s">
        <v>45</v>
      </c>
      <c r="X9" s="327" t="s">
        <v>47</v>
      </c>
      <c r="Y9" s="334" t="s">
        <v>49</v>
      </c>
      <c r="Z9" s="336" t="s">
        <v>52</v>
      </c>
      <c r="AA9" s="299" t="s">
        <v>54</v>
      </c>
      <c r="AB9" s="299" t="s">
        <v>56</v>
      </c>
      <c r="AC9" s="299" t="s">
        <v>58</v>
      </c>
      <c r="AD9" s="299" t="s">
        <v>60</v>
      </c>
      <c r="AE9" s="299" t="s">
        <v>62</v>
      </c>
      <c r="AF9" s="299" t="s">
        <v>64</v>
      </c>
      <c r="AG9" s="299" t="s">
        <v>66</v>
      </c>
      <c r="AH9" s="299" t="s">
        <v>68</v>
      </c>
      <c r="AI9" s="299" t="s">
        <v>70</v>
      </c>
      <c r="AJ9" s="299" t="s">
        <v>121</v>
      </c>
      <c r="AK9" s="299" t="s">
        <v>74</v>
      </c>
      <c r="AL9" s="134"/>
      <c r="AM9" s="75"/>
    </row>
    <row r="10" spans="1:43" ht="16.5" thickBot="1" x14ac:dyDescent="0.3">
      <c r="A10" s="369"/>
      <c r="B10" s="298"/>
      <c r="C10" s="298"/>
      <c r="D10" s="298"/>
      <c r="E10" s="298"/>
      <c r="F10" s="168" t="s">
        <v>122</v>
      </c>
      <c r="G10" s="168" t="s">
        <v>123</v>
      </c>
      <c r="H10" s="298"/>
      <c r="I10" s="298"/>
      <c r="J10" s="298"/>
      <c r="K10" s="60" t="s">
        <v>124</v>
      </c>
      <c r="L10" s="60" t="s">
        <v>125</v>
      </c>
      <c r="M10" s="298"/>
      <c r="N10" s="298"/>
      <c r="O10" s="339"/>
      <c r="P10" s="341"/>
      <c r="Q10" s="343"/>
      <c r="R10" s="322"/>
      <c r="S10" s="324"/>
      <c r="T10" s="326"/>
      <c r="U10" s="328"/>
      <c r="V10" s="328"/>
      <c r="W10" s="328"/>
      <c r="X10" s="328"/>
      <c r="Y10" s="335"/>
      <c r="Z10" s="337"/>
      <c r="AA10" s="300"/>
      <c r="AB10" s="300"/>
      <c r="AC10" s="300"/>
      <c r="AD10" s="300"/>
      <c r="AE10" s="300"/>
      <c r="AF10" s="300"/>
      <c r="AG10" s="300"/>
      <c r="AH10" s="300"/>
      <c r="AI10" s="300"/>
      <c r="AJ10" s="300"/>
      <c r="AK10" s="300"/>
      <c r="AL10" s="134"/>
      <c r="AM10" s="75"/>
    </row>
    <row r="11" spans="1:43" ht="240" x14ac:dyDescent="0.25">
      <c r="A11" s="316" t="s">
        <v>126</v>
      </c>
      <c r="B11" s="154" t="s">
        <v>127</v>
      </c>
      <c r="C11" s="138" t="s">
        <v>128</v>
      </c>
      <c r="D11" s="139" t="s">
        <v>129</v>
      </c>
      <c r="E11" s="139" t="s">
        <v>130</v>
      </c>
      <c r="F11" s="140">
        <v>44805</v>
      </c>
      <c r="G11" s="140">
        <v>45870</v>
      </c>
      <c r="H11" s="141" t="s">
        <v>539</v>
      </c>
      <c r="I11" s="142">
        <v>200000</v>
      </c>
      <c r="J11" s="141" t="s">
        <v>132</v>
      </c>
      <c r="K11" s="139" t="s">
        <v>133</v>
      </c>
      <c r="L11" s="139" t="s">
        <v>133</v>
      </c>
      <c r="M11" s="139" t="s">
        <v>134</v>
      </c>
      <c r="N11" s="151"/>
      <c r="O11" s="151"/>
      <c r="P11" s="169"/>
      <c r="Q11" s="151"/>
      <c r="R11" s="151" t="s">
        <v>135</v>
      </c>
      <c r="S11" s="151"/>
      <c r="T11" s="170"/>
      <c r="U11" s="151" t="s">
        <v>540</v>
      </c>
      <c r="V11" s="152"/>
      <c r="W11" s="151" t="s">
        <v>541</v>
      </c>
      <c r="X11" s="154" t="s">
        <v>542</v>
      </c>
      <c r="Y11" s="151" t="s">
        <v>543</v>
      </c>
      <c r="Z11" s="151"/>
      <c r="AA11" s="151"/>
      <c r="AB11" s="151"/>
      <c r="AC11" s="151"/>
      <c r="AD11" s="171">
        <v>45992</v>
      </c>
      <c r="AE11" s="151"/>
      <c r="AF11" s="151"/>
      <c r="AG11" s="151"/>
      <c r="AH11" s="151"/>
      <c r="AI11" s="151"/>
      <c r="AJ11" s="151"/>
      <c r="AK11" s="151"/>
      <c r="AL11" s="134"/>
      <c r="AM11" s="75"/>
    </row>
    <row r="12" spans="1:43" ht="225" x14ac:dyDescent="0.25">
      <c r="A12" s="284"/>
      <c r="B12" s="146" t="s">
        <v>139</v>
      </c>
      <c r="C12" s="143" t="s">
        <v>140</v>
      </c>
      <c r="D12" s="144" t="s">
        <v>141</v>
      </c>
      <c r="E12" s="139" t="s">
        <v>142</v>
      </c>
      <c r="F12" s="145">
        <v>45170</v>
      </c>
      <c r="G12" s="140">
        <v>46447</v>
      </c>
      <c r="H12" s="139" t="s">
        <v>494</v>
      </c>
      <c r="I12" s="142">
        <v>10000</v>
      </c>
      <c r="J12" s="139" t="s">
        <v>144</v>
      </c>
      <c r="K12" s="139" t="s">
        <v>133</v>
      </c>
      <c r="L12" s="139"/>
      <c r="M12" s="144" t="s">
        <v>145</v>
      </c>
      <c r="N12" s="151"/>
      <c r="O12" s="151"/>
      <c r="P12" s="151" t="s">
        <v>135</v>
      </c>
      <c r="Q12" s="151"/>
      <c r="R12" s="151"/>
      <c r="S12" s="151"/>
      <c r="T12" s="170"/>
      <c r="V12" s="138"/>
      <c r="W12" s="138"/>
      <c r="X12" s="146" t="s">
        <v>494</v>
      </c>
      <c r="Y12" s="138"/>
      <c r="Z12" s="138"/>
      <c r="AA12" s="138"/>
      <c r="AB12" s="138"/>
      <c r="AC12" s="138"/>
      <c r="AD12" s="138"/>
      <c r="AE12" s="138"/>
      <c r="AF12" s="138"/>
      <c r="AG12" s="138"/>
      <c r="AH12" s="138"/>
      <c r="AI12" s="138"/>
      <c r="AJ12" s="138"/>
      <c r="AK12" s="151"/>
      <c r="AL12" s="134"/>
      <c r="AM12" s="75"/>
    </row>
    <row r="13" spans="1:43" ht="90" x14ac:dyDescent="0.25">
      <c r="A13" s="284"/>
      <c r="B13" s="146" t="s">
        <v>147</v>
      </c>
      <c r="C13" s="144" t="s">
        <v>148</v>
      </c>
      <c r="D13" s="139" t="s">
        <v>149</v>
      </c>
      <c r="E13" s="139" t="s">
        <v>150</v>
      </c>
      <c r="F13" s="145">
        <v>44805</v>
      </c>
      <c r="G13" s="145">
        <v>46600</v>
      </c>
      <c r="H13" s="139" t="s">
        <v>494</v>
      </c>
      <c r="I13" s="142">
        <v>1100000</v>
      </c>
      <c r="J13" s="141" t="s">
        <v>151</v>
      </c>
      <c r="K13" s="139" t="s">
        <v>133</v>
      </c>
      <c r="L13" s="141"/>
      <c r="M13" s="144" t="s">
        <v>152</v>
      </c>
      <c r="N13" s="151"/>
      <c r="O13" s="151"/>
      <c r="P13" s="151"/>
      <c r="Q13" s="151"/>
      <c r="R13" s="151" t="s">
        <v>544</v>
      </c>
      <c r="S13" s="151"/>
      <c r="T13" s="170"/>
      <c r="U13" s="138" t="s">
        <v>545</v>
      </c>
      <c r="V13" s="138"/>
      <c r="W13" s="138"/>
      <c r="X13" s="146" t="s">
        <v>494</v>
      </c>
      <c r="Y13" s="138"/>
      <c r="Z13" s="138"/>
      <c r="AA13" s="138"/>
      <c r="AB13" s="138"/>
      <c r="AC13" s="138"/>
      <c r="AD13" s="138"/>
      <c r="AE13" s="138"/>
      <c r="AF13" s="138"/>
      <c r="AG13" s="138"/>
      <c r="AH13" s="138"/>
      <c r="AI13" s="138"/>
      <c r="AJ13" s="138"/>
      <c r="AK13" s="151"/>
      <c r="AL13" s="134"/>
      <c r="AM13" s="75"/>
    </row>
    <row r="14" spans="1:43" ht="15.75" x14ac:dyDescent="0.25">
      <c r="A14" s="284"/>
      <c r="B14" s="146" t="s">
        <v>153</v>
      </c>
      <c r="C14" s="144" t="s">
        <v>546</v>
      </c>
      <c r="D14" s="144"/>
      <c r="E14" s="139"/>
      <c r="F14" s="140"/>
      <c r="G14" s="140"/>
      <c r="H14" s="139"/>
      <c r="I14" s="142"/>
      <c r="J14" s="141"/>
      <c r="K14" s="141"/>
      <c r="L14" s="141"/>
      <c r="M14" s="139"/>
      <c r="N14" s="151"/>
      <c r="O14" s="151"/>
      <c r="P14" s="151"/>
      <c r="Q14" s="151"/>
      <c r="R14" s="151"/>
      <c r="S14" s="151"/>
      <c r="T14" s="170"/>
      <c r="U14" s="138"/>
      <c r="V14" s="138"/>
      <c r="W14" s="138"/>
      <c r="X14" s="138"/>
      <c r="Y14" s="138"/>
      <c r="Z14" s="138"/>
      <c r="AA14" s="138"/>
      <c r="AB14" s="138"/>
      <c r="AC14" s="138"/>
      <c r="AD14" s="138"/>
      <c r="AE14" s="138"/>
      <c r="AF14" s="138"/>
      <c r="AG14" s="138"/>
      <c r="AH14" s="138"/>
      <c r="AI14" s="138"/>
      <c r="AJ14" s="138"/>
      <c r="AK14" s="151"/>
      <c r="AL14" s="134"/>
      <c r="AM14" s="75"/>
    </row>
    <row r="15" spans="1:43" ht="60" x14ac:dyDescent="0.25">
      <c r="A15" s="284"/>
      <c r="B15" s="146" t="s">
        <v>162</v>
      </c>
      <c r="C15" s="144" t="s">
        <v>163</v>
      </c>
      <c r="D15" s="146" t="s">
        <v>170</v>
      </c>
      <c r="E15" s="139"/>
      <c r="F15" s="140">
        <v>45901</v>
      </c>
      <c r="G15" s="140">
        <v>46600</v>
      </c>
      <c r="H15" s="139" t="s">
        <v>494</v>
      </c>
      <c r="I15" s="142">
        <v>10000</v>
      </c>
      <c r="J15" s="141" t="s">
        <v>165</v>
      </c>
      <c r="K15" s="141" t="s">
        <v>166</v>
      </c>
      <c r="L15" s="141"/>
      <c r="M15" s="147" t="s">
        <v>171</v>
      </c>
      <c r="N15" s="151"/>
      <c r="O15" s="151" t="s">
        <v>135</v>
      </c>
      <c r="P15" s="151"/>
      <c r="Q15" s="151"/>
      <c r="R15" s="151"/>
      <c r="S15" s="151"/>
      <c r="T15" s="170"/>
      <c r="U15" s="138"/>
      <c r="V15" s="138"/>
      <c r="W15" s="138"/>
      <c r="X15" s="138"/>
      <c r="Y15" s="138"/>
      <c r="Z15" s="138"/>
      <c r="AA15" s="138"/>
      <c r="AB15" s="138"/>
      <c r="AC15" s="138"/>
      <c r="AD15" s="138"/>
      <c r="AE15" s="138"/>
      <c r="AF15" s="138"/>
      <c r="AG15" s="138"/>
      <c r="AH15" s="138"/>
      <c r="AI15" s="138"/>
      <c r="AJ15" s="138"/>
      <c r="AK15" s="151"/>
      <c r="AL15" s="134"/>
      <c r="AM15" s="75"/>
    </row>
    <row r="16" spans="1:43" ht="75" x14ac:dyDescent="0.25">
      <c r="A16" s="284"/>
      <c r="B16" s="146" t="s">
        <v>172</v>
      </c>
      <c r="C16" s="144" t="s">
        <v>173</v>
      </c>
      <c r="D16" s="148" t="s">
        <v>174</v>
      </c>
      <c r="E16" s="139"/>
      <c r="F16" s="140">
        <v>44958</v>
      </c>
      <c r="G16" s="140">
        <v>46600</v>
      </c>
      <c r="H16" s="148" t="s">
        <v>175</v>
      </c>
      <c r="I16" s="142">
        <v>20434</v>
      </c>
      <c r="J16" s="148" t="s">
        <v>176</v>
      </c>
      <c r="K16" s="141" t="s">
        <v>157</v>
      </c>
      <c r="L16" s="141"/>
      <c r="M16" s="148" t="s">
        <v>177</v>
      </c>
      <c r="N16" s="151"/>
      <c r="O16" s="151"/>
      <c r="P16" s="151"/>
      <c r="Q16" s="151" t="s">
        <v>135</v>
      </c>
      <c r="R16" s="151"/>
      <c r="S16" s="151"/>
      <c r="T16" s="170"/>
      <c r="U16" s="138" t="s">
        <v>547</v>
      </c>
      <c r="V16" s="138"/>
      <c r="W16" s="138" t="s">
        <v>548</v>
      </c>
      <c r="X16" s="146" t="s">
        <v>175</v>
      </c>
      <c r="Y16" s="138" t="s">
        <v>549</v>
      </c>
      <c r="Z16" s="138"/>
      <c r="AA16" s="138"/>
      <c r="AB16" s="138"/>
      <c r="AC16" s="138"/>
      <c r="AD16" s="138"/>
      <c r="AE16" s="138"/>
      <c r="AF16" s="138"/>
      <c r="AG16" s="138"/>
      <c r="AH16" s="138"/>
      <c r="AI16" s="138"/>
      <c r="AJ16" s="138"/>
      <c r="AK16" s="151"/>
      <c r="AL16" s="134"/>
      <c r="AM16" s="75"/>
    </row>
    <row r="17" spans="1:39" ht="60" x14ac:dyDescent="0.25">
      <c r="A17" s="284"/>
      <c r="B17" s="146" t="s">
        <v>181</v>
      </c>
      <c r="C17" s="148" t="s">
        <v>182</v>
      </c>
      <c r="D17" s="148" t="s">
        <v>183</v>
      </c>
      <c r="E17" s="139" t="s">
        <v>184</v>
      </c>
      <c r="F17" s="140">
        <v>44805</v>
      </c>
      <c r="G17" s="140">
        <v>45870</v>
      </c>
      <c r="H17" s="148" t="s">
        <v>185</v>
      </c>
      <c r="I17" s="142">
        <v>10000</v>
      </c>
      <c r="J17" s="148" t="s">
        <v>186</v>
      </c>
      <c r="K17" s="141" t="s">
        <v>157</v>
      </c>
      <c r="L17" s="141" t="s">
        <v>157</v>
      </c>
      <c r="M17" s="148" t="s">
        <v>187</v>
      </c>
      <c r="N17" s="151"/>
      <c r="O17" s="151"/>
      <c r="P17" s="151"/>
      <c r="Q17" s="151"/>
      <c r="R17" s="151" t="s">
        <v>135</v>
      </c>
      <c r="S17" s="151"/>
      <c r="T17" s="170"/>
      <c r="U17" s="151" t="s">
        <v>550</v>
      </c>
      <c r="V17" s="138"/>
      <c r="W17" s="138"/>
      <c r="X17" s="148" t="s">
        <v>185</v>
      </c>
      <c r="Y17" s="138" t="s">
        <v>551</v>
      </c>
      <c r="Z17" s="138"/>
      <c r="AA17" s="138"/>
      <c r="AB17" s="138"/>
      <c r="AC17" s="138"/>
      <c r="AD17" s="138"/>
      <c r="AE17" s="138"/>
      <c r="AF17" s="138"/>
      <c r="AG17" s="138"/>
      <c r="AH17" s="138"/>
      <c r="AI17" s="138"/>
      <c r="AJ17" s="138"/>
      <c r="AK17" s="151"/>
      <c r="AL17" s="134"/>
      <c r="AM17" s="75"/>
    </row>
    <row r="18" spans="1:39" ht="90" x14ac:dyDescent="0.25">
      <c r="A18" s="284"/>
      <c r="B18" s="146" t="s">
        <v>190</v>
      </c>
      <c r="C18" s="148" t="s">
        <v>191</v>
      </c>
      <c r="D18" s="148" t="s">
        <v>192</v>
      </c>
      <c r="E18" s="139"/>
      <c r="F18" s="140">
        <v>44805</v>
      </c>
      <c r="G18" s="140">
        <v>46235</v>
      </c>
      <c r="H18" s="139" t="s">
        <v>494</v>
      </c>
      <c r="I18" s="142">
        <v>10000</v>
      </c>
      <c r="J18" s="148" t="s">
        <v>193</v>
      </c>
      <c r="K18" s="141" t="s">
        <v>157</v>
      </c>
      <c r="L18" s="141"/>
      <c r="M18" s="148" t="s">
        <v>194</v>
      </c>
      <c r="N18" s="151"/>
      <c r="O18" s="151"/>
      <c r="P18" s="151"/>
      <c r="Q18" s="151" t="s">
        <v>135</v>
      </c>
      <c r="R18" s="151"/>
      <c r="S18" s="151"/>
      <c r="T18" s="170"/>
      <c r="U18" s="138"/>
      <c r="V18" s="138"/>
      <c r="W18" s="138" t="s">
        <v>552</v>
      </c>
      <c r="X18" s="146" t="s">
        <v>494</v>
      </c>
      <c r="Y18" s="138"/>
      <c r="Z18" s="147" t="s">
        <v>553</v>
      </c>
      <c r="AA18" s="138" t="s">
        <v>554</v>
      </c>
      <c r="AB18" s="138"/>
      <c r="AC18" s="138"/>
      <c r="AD18" s="138"/>
      <c r="AE18" s="138"/>
      <c r="AF18" s="138"/>
      <c r="AG18" s="138"/>
      <c r="AH18" s="138"/>
      <c r="AI18" s="138"/>
      <c r="AJ18" s="138"/>
      <c r="AK18" s="151"/>
      <c r="AL18" s="134"/>
      <c r="AM18" s="75"/>
    </row>
    <row r="19" spans="1:39" ht="120" x14ac:dyDescent="0.25">
      <c r="A19" s="284"/>
      <c r="B19" s="146" t="s">
        <v>196</v>
      </c>
      <c r="C19" s="148" t="s">
        <v>197</v>
      </c>
      <c r="D19" s="148" t="s">
        <v>198</v>
      </c>
      <c r="E19" s="139" t="s">
        <v>199</v>
      </c>
      <c r="F19" s="140">
        <v>44805</v>
      </c>
      <c r="G19" s="140">
        <v>45870</v>
      </c>
      <c r="H19" s="141" t="s">
        <v>539</v>
      </c>
      <c r="I19" s="142">
        <v>300000</v>
      </c>
      <c r="J19" s="148" t="s">
        <v>555</v>
      </c>
      <c r="K19" s="141" t="s">
        <v>133</v>
      </c>
      <c r="L19" s="141" t="s">
        <v>133</v>
      </c>
      <c r="M19" s="148" t="s">
        <v>201</v>
      </c>
      <c r="N19" s="151"/>
      <c r="O19" s="151"/>
      <c r="P19" s="151"/>
      <c r="Q19" s="151" t="s">
        <v>135</v>
      </c>
      <c r="R19" s="151"/>
      <c r="S19" s="151"/>
      <c r="T19" s="170"/>
      <c r="U19" s="138" t="s">
        <v>556</v>
      </c>
      <c r="V19" s="138"/>
      <c r="W19" s="138" t="s">
        <v>557</v>
      </c>
      <c r="X19" s="154" t="s">
        <v>542</v>
      </c>
      <c r="Y19" s="138" t="s">
        <v>558</v>
      </c>
      <c r="Z19" s="138"/>
      <c r="AA19" s="138"/>
      <c r="AB19" s="138"/>
      <c r="AC19" s="138"/>
      <c r="AD19" s="149">
        <v>46235</v>
      </c>
      <c r="AE19" s="138"/>
      <c r="AF19" s="138"/>
      <c r="AG19" s="138"/>
      <c r="AH19" s="138"/>
      <c r="AI19" s="138"/>
      <c r="AJ19" s="138"/>
      <c r="AK19" s="151"/>
      <c r="AL19" s="134"/>
      <c r="AM19" s="75"/>
    </row>
    <row r="20" spans="1:39" ht="72" customHeight="1" x14ac:dyDescent="0.25">
      <c r="A20" s="284"/>
      <c r="B20" s="146" t="s">
        <v>205</v>
      </c>
      <c r="C20" s="148" t="s">
        <v>206</v>
      </c>
      <c r="D20" s="148" t="s">
        <v>213</v>
      </c>
      <c r="E20" s="139" t="s">
        <v>208</v>
      </c>
      <c r="F20" s="140">
        <v>44805</v>
      </c>
      <c r="G20" s="140">
        <v>45870</v>
      </c>
      <c r="H20" s="148" t="s">
        <v>185</v>
      </c>
      <c r="I20" s="142">
        <v>20000</v>
      </c>
      <c r="J20" s="148" t="s">
        <v>209</v>
      </c>
      <c r="K20" s="141" t="s">
        <v>133</v>
      </c>
      <c r="L20" s="141" t="s">
        <v>133</v>
      </c>
      <c r="M20" s="148" t="s">
        <v>210</v>
      </c>
      <c r="N20" s="151"/>
      <c r="O20" s="151"/>
      <c r="P20" s="151"/>
      <c r="Q20" s="151"/>
      <c r="R20" s="151" t="s">
        <v>135</v>
      </c>
      <c r="S20" s="151"/>
      <c r="T20" s="170"/>
      <c r="U20" s="151" t="s">
        <v>559</v>
      </c>
      <c r="V20" s="138"/>
      <c r="W20" s="138"/>
      <c r="X20" s="148" t="s">
        <v>185</v>
      </c>
      <c r="Y20" s="138"/>
      <c r="Z20" s="138"/>
      <c r="AA20" s="138"/>
      <c r="AB20" s="138"/>
      <c r="AC20" s="138"/>
      <c r="AD20" s="138"/>
      <c r="AE20" s="138"/>
      <c r="AF20" s="138"/>
      <c r="AG20" s="138"/>
      <c r="AH20" s="138"/>
      <c r="AI20" s="138"/>
      <c r="AJ20" s="138"/>
      <c r="AK20" s="151"/>
      <c r="AL20" s="134"/>
      <c r="AM20" s="75"/>
    </row>
    <row r="21" spans="1:39" ht="180" x14ac:dyDescent="0.25">
      <c r="A21" s="284"/>
      <c r="B21" s="146" t="s">
        <v>214</v>
      </c>
      <c r="C21" s="144" t="s">
        <v>215</v>
      </c>
      <c r="D21" s="148" t="s">
        <v>223</v>
      </c>
      <c r="E21" s="139" t="s">
        <v>217</v>
      </c>
      <c r="F21" s="140">
        <v>44805</v>
      </c>
      <c r="G21" s="140">
        <v>46600</v>
      </c>
      <c r="H21" s="148" t="s">
        <v>185</v>
      </c>
      <c r="I21" s="153">
        <v>1500000</v>
      </c>
      <c r="J21" s="141" t="s">
        <v>218</v>
      </c>
      <c r="K21" s="141" t="s">
        <v>133</v>
      </c>
      <c r="L21" s="141" t="s">
        <v>133</v>
      </c>
      <c r="M21" s="139" t="s">
        <v>219</v>
      </c>
      <c r="N21" s="151"/>
      <c r="O21" s="151"/>
      <c r="P21" s="151"/>
      <c r="Q21" s="151" t="s">
        <v>135</v>
      </c>
      <c r="R21" s="151"/>
      <c r="S21" s="151"/>
      <c r="T21" s="170"/>
      <c r="U21" s="138" t="s">
        <v>560</v>
      </c>
      <c r="V21" s="138"/>
      <c r="W21" s="138" t="s">
        <v>561</v>
      </c>
      <c r="X21" s="148" t="s">
        <v>185</v>
      </c>
      <c r="Y21" s="138" t="s">
        <v>562</v>
      </c>
      <c r="Z21" s="138"/>
      <c r="AA21" s="138"/>
      <c r="AB21" s="138"/>
      <c r="AC21" s="138"/>
      <c r="AD21" s="138"/>
      <c r="AE21" s="138"/>
      <c r="AF21" s="138"/>
      <c r="AG21" s="138"/>
      <c r="AH21" s="138"/>
      <c r="AI21" s="138"/>
      <c r="AJ21" s="138"/>
      <c r="AK21" s="151"/>
      <c r="AL21" s="134"/>
      <c r="AM21" s="75"/>
    </row>
    <row r="22" spans="1:39" ht="150" x14ac:dyDescent="0.25">
      <c r="A22" s="284"/>
      <c r="B22" s="146" t="s">
        <v>224</v>
      </c>
      <c r="C22" s="148" t="s">
        <v>225</v>
      </c>
      <c r="D22" s="139" t="s">
        <v>226</v>
      </c>
      <c r="E22" s="139" t="s">
        <v>227</v>
      </c>
      <c r="F22" s="140">
        <v>44805</v>
      </c>
      <c r="G22" s="140">
        <v>46235</v>
      </c>
      <c r="H22" s="139" t="s">
        <v>563</v>
      </c>
      <c r="I22" s="142">
        <v>320000</v>
      </c>
      <c r="J22" s="148" t="s">
        <v>229</v>
      </c>
      <c r="K22" s="141" t="s">
        <v>133</v>
      </c>
      <c r="L22" s="141"/>
      <c r="M22" s="148" t="s">
        <v>230</v>
      </c>
      <c r="N22" s="151"/>
      <c r="O22" s="151"/>
      <c r="P22" s="151"/>
      <c r="Q22" s="151"/>
      <c r="R22" s="151" t="s">
        <v>135</v>
      </c>
      <c r="S22" s="151"/>
      <c r="T22" s="170"/>
      <c r="U22" s="138" t="s">
        <v>564</v>
      </c>
      <c r="V22" s="138"/>
      <c r="W22" s="138" t="s">
        <v>565</v>
      </c>
      <c r="X22" s="146" t="s">
        <v>563</v>
      </c>
      <c r="Y22" s="138"/>
      <c r="Z22" s="138"/>
      <c r="AA22" s="138"/>
      <c r="AB22" s="138"/>
      <c r="AC22" s="138"/>
      <c r="AD22" s="138"/>
      <c r="AE22" s="138"/>
      <c r="AF22" s="138"/>
      <c r="AG22" s="138" t="s">
        <v>566</v>
      </c>
      <c r="AH22" s="138"/>
      <c r="AI22" s="138"/>
      <c r="AJ22" s="138"/>
      <c r="AK22" s="151"/>
      <c r="AL22" s="134"/>
      <c r="AM22" s="75"/>
    </row>
    <row r="23" spans="1:39" ht="15.75" x14ac:dyDescent="0.25">
      <c r="A23" s="284"/>
      <c r="B23" s="146" t="s">
        <v>234</v>
      </c>
      <c r="C23" s="148" t="s">
        <v>567</v>
      </c>
      <c r="D23" s="148"/>
      <c r="E23" s="139"/>
      <c r="F23" s="140"/>
      <c r="G23" s="140"/>
      <c r="H23" s="139"/>
      <c r="I23" s="142"/>
      <c r="J23" s="148"/>
      <c r="K23" s="141"/>
      <c r="L23" s="141"/>
      <c r="M23" s="148"/>
      <c r="N23" s="151"/>
      <c r="O23" s="151"/>
      <c r="P23" s="151"/>
      <c r="Q23" s="151"/>
      <c r="R23" s="151"/>
      <c r="S23" s="151"/>
      <c r="T23" s="170"/>
      <c r="U23" s="138"/>
      <c r="V23" s="138"/>
      <c r="W23" s="138"/>
      <c r="X23" s="138"/>
      <c r="Y23" s="138"/>
      <c r="Z23" s="138"/>
      <c r="AA23" s="138"/>
      <c r="AB23" s="138"/>
      <c r="AC23" s="138"/>
      <c r="AD23" s="138"/>
      <c r="AE23" s="138"/>
      <c r="AF23" s="138"/>
      <c r="AG23" s="138"/>
      <c r="AH23" s="138"/>
      <c r="AI23" s="138"/>
      <c r="AJ23" s="138"/>
      <c r="AK23" s="151"/>
      <c r="AL23" s="134"/>
      <c r="AM23" s="75"/>
    </row>
    <row r="24" spans="1:39" ht="45" x14ac:dyDescent="0.25">
      <c r="A24" s="284"/>
      <c r="B24" s="146" t="s">
        <v>490</v>
      </c>
      <c r="C24" s="138" t="s">
        <v>491</v>
      </c>
      <c r="D24" s="146" t="s">
        <v>492</v>
      </c>
      <c r="E24" s="146" t="s">
        <v>493</v>
      </c>
      <c r="F24" s="149">
        <v>45292</v>
      </c>
      <c r="G24" s="149">
        <v>45658</v>
      </c>
      <c r="H24" s="139" t="s">
        <v>494</v>
      </c>
      <c r="I24" s="146">
        <v>0</v>
      </c>
      <c r="J24" s="150" t="s">
        <v>495</v>
      </c>
      <c r="K24" s="141" t="s">
        <v>133</v>
      </c>
      <c r="L24" s="138"/>
      <c r="M24" s="138"/>
      <c r="N24" s="151"/>
      <c r="O24" s="151"/>
      <c r="P24" s="151"/>
      <c r="Q24" s="151"/>
      <c r="R24" s="151"/>
      <c r="S24" s="151" t="s">
        <v>135</v>
      </c>
      <c r="T24" s="170"/>
      <c r="U24" s="138" t="s">
        <v>568</v>
      </c>
      <c r="V24" s="146" t="s">
        <v>568</v>
      </c>
      <c r="W24" s="138"/>
      <c r="X24" s="146" t="s">
        <v>494</v>
      </c>
      <c r="Y24" s="138"/>
      <c r="Z24" s="138"/>
      <c r="AA24" s="138"/>
      <c r="AB24" s="138"/>
      <c r="AC24" s="138"/>
      <c r="AD24" s="138"/>
      <c r="AE24" s="138"/>
      <c r="AF24" s="138"/>
      <c r="AG24" s="138"/>
      <c r="AH24" s="138"/>
      <c r="AI24" s="138"/>
      <c r="AJ24" s="138"/>
      <c r="AK24" s="151"/>
      <c r="AL24" s="134"/>
      <c r="AM24" s="75"/>
    </row>
    <row r="25" spans="1:39" ht="120" x14ac:dyDescent="0.25">
      <c r="A25" s="283" t="s">
        <v>240</v>
      </c>
      <c r="B25" s="146" t="s">
        <v>241</v>
      </c>
      <c r="C25" s="144" t="s">
        <v>242</v>
      </c>
      <c r="D25" s="148" t="s">
        <v>243</v>
      </c>
      <c r="E25" s="139" t="s">
        <v>244</v>
      </c>
      <c r="F25" s="140">
        <v>45170</v>
      </c>
      <c r="G25" s="140">
        <v>46235</v>
      </c>
      <c r="H25" s="139" t="s">
        <v>569</v>
      </c>
      <c r="I25" s="142">
        <v>265864.8</v>
      </c>
      <c r="J25" s="139" t="s">
        <v>245</v>
      </c>
      <c r="K25" s="141" t="s">
        <v>246</v>
      </c>
      <c r="L25" s="141"/>
      <c r="M25" s="139"/>
      <c r="N25" s="151"/>
      <c r="O25" s="151"/>
      <c r="P25" s="151"/>
      <c r="Q25" s="151"/>
      <c r="R25" s="151" t="s">
        <v>135</v>
      </c>
      <c r="S25" s="151"/>
      <c r="T25" s="170"/>
      <c r="U25" s="138" t="s">
        <v>570</v>
      </c>
      <c r="V25" s="138" t="s">
        <v>571</v>
      </c>
      <c r="W25" s="138"/>
      <c r="X25" s="146" t="s">
        <v>569</v>
      </c>
      <c r="Y25" s="138"/>
      <c r="Z25" s="138"/>
      <c r="AA25" s="138"/>
      <c r="AB25" s="138"/>
      <c r="AC25" s="138"/>
      <c r="AD25" s="138"/>
      <c r="AE25" s="138"/>
      <c r="AF25" s="138"/>
      <c r="AG25" s="138"/>
      <c r="AH25" s="138"/>
      <c r="AI25" s="138"/>
      <c r="AJ25" s="138"/>
      <c r="AK25" s="151"/>
      <c r="AL25" s="134"/>
      <c r="AM25" s="75"/>
    </row>
    <row r="26" spans="1:39" ht="60" x14ac:dyDescent="0.25">
      <c r="A26" s="284"/>
      <c r="B26" s="146" t="s">
        <v>249</v>
      </c>
      <c r="C26" s="143" t="s">
        <v>250</v>
      </c>
      <c r="D26" s="144" t="s">
        <v>149</v>
      </c>
      <c r="E26" s="139"/>
      <c r="F26" s="140">
        <v>44958</v>
      </c>
      <c r="G26" s="140">
        <v>46600</v>
      </c>
      <c r="H26" s="139" t="s">
        <v>494</v>
      </c>
      <c r="I26" s="153">
        <v>300000</v>
      </c>
      <c r="J26" s="148" t="s">
        <v>251</v>
      </c>
      <c r="K26" s="148" t="s">
        <v>157</v>
      </c>
      <c r="L26" s="141"/>
      <c r="M26" s="148" t="s">
        <v>252</v>
      </c>
      <c r="N26" s="151"/>
      <c r="O26" s="151"/>
      <c r="P26" s="151"/>
      <c r="Q26" s="151"/>
      <c r="R26" s="151" t="s">
        <v>135</v>
      </c>
      <c r="S26" s="151"/>
      <c r="T26" s="170"/>
      <c r="U26" s="138" t="s">
        <v>572</v>
      </c>
      <c r="V26" s="138"/>
      <c r="W26" s="138"/>
      <c r="X26" s="146" t="s">
        <v>494</v>
      </c>
      <c r="Y26" s="138"/>
      <c r="Z26" s="138"/>
      <c r="AA26" s="138"/>
      <c r="AB26" s="138"/>
      <c r="AC26" s="138"/>
      <c r="AD26" s="138"/>
      <c r="AE26" s="138"/>
      <c r="AF26" s="138"/>
      <c r="AG26" s="138"/>
      <c r="AH26" s="138"/>
      <c r="AI26" s="138"/>
      <c r="AJ26" s="138"/>
      <c r="AK26" s="151"/>
      <c r="AL26" s="134"/>
      <c r="AM26" s="75"/>
    </row>
    <row r="27" spans="1:39" ht="120" x14ac:dyDescent="0.25">
      <c r="A27" s="284"/>
      <c r="B27" s="146" t="s">
        <v>255</v>
      </c>
      <c r="C27" s="148" t="s">
        <v>256</v>
      </c>
      <c r="D27" s="148" t="s">
        <v>263</v>
      </c>
      <c r="E27" s="139" t="s">
        <v>258</v>
      </c>
      <c r="F27" s="145">
        <v>45170</v>
      </c>
      <c r="G27" s="140">
        <v>46235</v>
      </c>
      <c r="H27" s="148" t="s">
        <v>259</v>
      </c>
      <c r="I27" s="142">
        <v>40278.800000000003</v>
      </c>
      <c r="J27" s="139" t="s">
        <v>260</v>
      </c>
      <c r="K27" s="141" t="s">
        <v>157</v>
      </c>
      <c r="L27" s="141" t="s">
        <v>261</v>
      </c>
      <c r="M27" s="139"/>
      <c r="N27" s="151"/>
      <c r="O27" s="151"/>
      <c r="P27" s="151"/>
      <c r="Q27" s="151"/>
      <c r="R27" s="151" t="s">
        <v>135</v>
      </c>
      <c r="S27" s="151"/>
      <c r="T27" s="170"/>
      <c r="U27" s="151" t="s">
        <v>573</v>
      </c>
      <c r="V27" s="151" t="s">
        <v>574</v>
      </c>
      <c r="W27" s="151"/>
      <c r="X27" s="154" t="s">
        <v>259</v>
      </c>
      <c r="Y27" s="151" t="s">
        <v>575</v>
      </c>
      <c r="Z27" s="151"/>
      <c r="AA27" s="151"/>
      <c r="AB27" s="139" t="s">
        <v>576</v>
      </c>
      <c r="AC27" s="151"/>
      <c r="AD27" s="151"/>
      <c r="AE27" s="151"/>
      <c r="AF27" s="151"/>
      <c r="AG27" s="151"/>
      <c r="AH27" s="151"/>
      <c r="AI27" s="151"/>
      <c r="AJ27" s="151"/>
      <c r="AK27" s="151"/>
      <c r="AL27" s="134"/>
      <c r="AM27" s="75"/>
    </row>
    <row r="28" spans="1:39" ht="105" x14ac:dyDescent="0.25">
      <c r="A28" s="283" t="s">
        <v>264</v>
      </c>
      <c r="B28" s="146" t="s">
        <v>265</v>
      </c>
      <c r="C28" s="148" t="s">
        <v>266</v>
      </c>
      <c r="D28" s="148" t="s">
        <v>267</v>
      </c>
      <c r="E28" s="139" t="s">
        <v>268</v>
      </c>
      <c r="F28" s="140">
        <v>44958</v>
      </c>
      <c r="G28" s="140">
        <v>45870</v>
      </c>
      <c r="H28" s="148" t="s">
        <v>563</v>
      </c>
      <c r="I28" s="142">
        <v>79200</v>
      </c>
      <c r="J28" s="148" t="s">
        <v>269</v>
      </c>
      <c r="K28" s="139" t="s">
        <v>157</v>
      </c>
      <c r="L28" s="139"/>
      <c r="M28" s="148" t="s">
        <v>270</v>
      </c>
      <c r="N28" s="151"/>
      <c r="O28" s="151"/>
      <c r="P28" s="151"/>
      <c r="Q28" s="151"/>
      <c r="R28" s="151" t="s">
        <v>135</v>
      </c>
      <c r="S28" s="151"/>
      <c r="T28" s="170"/>
      <c r="U28" s="138" t="s">
        <v>577</v>
      </c>
      <c r="V28" s="138" t="s">
        <v>578</v>
      </c>
      <c r="W28" s="138"/>
      <c r="X28" s="146" t="s">
        <v>563</v>
      </c>
      <c r="Y28" s="138"/>
      <c r="Z28" s="138"/>
      <c r="AA28" s="138"/>
      <c r="AB28" s="138"/>
      <c r="AC28" s="138"/>
      <c r="AD28" s="138"/>
      <c r="AE28" s="138"/>
      <c r="AF28" s="138"/>
      <c r="AG28" s="138"/>
      <c r="AH28" s="138"/>
      <c r="AI28" s="138"/>
      <c r="AJ28" s="138"/>
      <c r="AK28" s="151"/>
      <c r="AL28" s="134"/>
      <c r="AM28" s="75"/>
    </row>
    <row r="29" spans="1:39" ht="135" x14ac:dyDescent="0.25">
      <c r="A29" s="284"/>
      <c r="B29" s="146" t="s">
        <v>275</v>
      </c>
      <c r="C29" s="144" t="s">
        <v>276</v>
      </c>
      <c r="D29" s="148" t="s">
        <v>277</v>
      </c>
      <c r="E29" s="139"/>
      <c r="F29" s="140">
        <v>44958</v>
      </c>
      <c r="G29" s="140">
        <v>46600</v>
      </c>
      <c r="H29" s="148" t="s">
        <v>278</v>
      </c>
      <c r="I29" s="142">
        <v>124743</v>
      </c>
      <c r="J29" s="148" t="s">
        <v>282</v>
      </c>
      <c r="K29" s="141" t="s">
        <v>157</v>
      </c>
      <c r="L29" s="139"/>
      <c r="M29" s="139" t="s">
        <v>280</v>
      </c>
      <c r="N29" s="151"/>
      <c r="O29" s="151"/>
      <c r="P29" s="151"/>
      <c r="Q29" s="151"/>
      <c r="R29" s="151" t="s">
        <v>135</v>
      </c>
      <c r="S29" s="151"/>
      <c r="T29" s="170"/>
      <c r="U29" s="138" t="s">
        <v>579</v>
      </c>
      <c r="V29" s="138"/>
      <c r="W29" s="138"/>
      <c r="X29" s="146" t="s">
        <v>278</v>
      </c>
      <c r="Y29" s="138"/>
      <c r="Z29" s="138"/>
      <c r="AA29" s="138"/>
      <c r="AB29" s="138"/>
      <c r="AC29" s="138"/>
      <c r="AD29" s="138"/>
      <c r="AE29" s="138"/>
      <c r="AF29" s="138"/>
      <c r="AG29" s="148" t="s">
        <v>580</v>
      </c>
      <c r="AH29" s="138"/>
      <c r="AI29" s="138"/>
      <c r="AJ29" s="138"/>
      <c r="AK29" s="151"/>
      <c r="AL29" s="134"/>
      <c r="AM29" s="75"/>
    </row>
    <row r="30" spans="1:39" ht="105" x14ac:dyDescent="0.25">
      <c r="A30" s="284"/>
      <c r="B30" s="146" t="s">
        <v>283</v>
      </c>
      <c r="C30" s="148" t="s">
        <v>284</v>
      </c>
      <c r="D30" s="139" t="s">
        <v>285</v>
      </c>
      <c r="E30" s="155"/>
      <c r="F30" s="140">
        <v>44805</v>
      </c>
      <c r="G30" s="140">
        <v>45870</v>
      </c>
      <c r="H30" s="148" t="s">
        <v>286</v>
      </c>
      <c r="I30" s="142">
        <v>50000</v>
      </c>
      <c r="J30" s="148" t="s">
        <v>287</v>
      </c>
      <c r="K30" s="141" t="s">
        <v>157</v>
      </c>
      <c r="L30" s="141" t="s">
        <v>157</v>
      </c>
      <c r="M30" s="139" t="s">
        <v>288</v>
      </c>
      <c r="N30" s="151"/>
      <c r="O30" s="151"/>
      <c r="P30" s="151"/>
      <c r="Q30" s="151"/>
      <c r="R30" s="151" t="s">
        <v>135</v>
      </c>
      <c r="S30" s="151"/>
      <c r="T30" s="170"/>
      <c r="U30" s="156" t="s">
        <v>581</v>
      </c>
      <c r="V30" s="146"/>
      <c r="W30" s="146"/>
      <c r="X30" s="146" t="s">
        <v>582</v>
      </c>
      <c r="Y30" s="146"/>
      <c r="Z30" s="138"/>
      <c r="AA30" s="138"/>
      <c r="AB30" s="138"/>
      <c r="AC30" s="138"/>
      <c r="AD30" s="138"/>
      <c r="AE30" s="138"/>
      <c r="AF30" s="138"/>
      <c r="AG30" s="138"/>
      <c r="AH30" s="138"/>
      <c r="AI30" s="138"/>
      <c r="AJ30" s="138"/>
      <c r="AK30" s="151"/>
      <c r="AL30" s="134"/>
      <c r="AM30" s="75"/>
    </row>
    <row r="31" spans="1:39" ht="240" x14ac:dyDescent="0.25">
      <c r="A31" s="284"/>
      <c r="B31" s="146" t="s">
        <v>291</v>
      </c>
      <c r="C31" s="144" t="s">
        <v>292</v>
      </c>
      <c r="D31" s="148" t="s">
        <v>293</v>
      </c>
      <c r="E31" s="139" t="s">
        <v>300</v>
      </c>
      <c r="F31" s="140">
        <v>44805</v>
      </c>
      <c r="G31" s="140">
        <v>45870</v>
      </c>
      <c r="H31" s="148" t="s">
        <v>286</v>
      </c>
      <c r="I31" s="142">
        <v>630000</v>
      </c>
      <c r="J31" s="148" t="s">
        <v>295</v>
      </c>
      <c r="K31" s="148" t="s">
        <v>583</v>
      </c>
      <c r="L31" s="141"/>
      <c r="M31" s="139" t="s">
        <v>584</v>
      </c>
      <c r="N31" s="151"/>
      <c r="O31" s="151"/>
      <c r="P31" s="151"/>
      <c r="Q31" s="151"/>
      <c r="R31" s="151"/>
      <c r="S31" s="151" t="s">
        <v>135</v>
      </c>
      <c r="T31" s="170"/>
      <c r="U31" s="151" t="s">
        <v>585</v>
      </c>
      <c r="V31" s="151" t="s">
        <v>586</v>
      </c>
      <c r="W31" s="154"/>
      <c r="X31" s="146" t="s">
        <v>582</v>
      </c>
      <c r="Y31" s="151" t="s">
        <v>587</v>
      </c>
      <c r="Z31" s="151"/>
      <c r="AA31" s="151"/>
      <c r="AB31" s="151"/>
      <c r="AC31" s="151"/>
      <c r="AD31" s="151"/>
      <c r="AE31" s="151"/>
      <c r="AF31" s="151"/>
      <c r="AG31" s="151"/>
      <c r="AH31" s="151"/>
      <c r="AI31" s="151"/>
      <c r="AJ31" s="151"/>
      <c r="AK31" s="151"/>
      <c r="AL31" s="134"/>
      <c r="AM31" s="75"/>
    </row>
    <row r="32" spans="1:39" ht="90" x14ac:dyDescent="0.25">
      <c r="A32" s="284"/>
      <c r="B32" s="146" t="s">
        <v>303</v>
      </c>
      <c r="C32" s="144" t="s">
        <v>304</v>
      </c>
      <c r="D32" s="139" t="s">
        <v>305</v>
      </c>
      <c r="E32" s="148"/>
      <c r="F32" s="140">
        <v>44835</v>
      </c>
      <c r="G32" s="140">
        <v>46600</v>
      </c>
      <c r="H32" s="148" t="s">
        <v>175</v>
      </c>
      <c r="I32" s="142">
        <v>20434</v>
      </c>
      <c r="J32" s="148" t="s">
        <v>306</v>
      </c>
      <c r="K32" s="141" t="s">
        <v>157</v>
      </c>
      <c r="L32" s="139"/>
      <c r="M32" s="139"/>
      <c r="N32" s="151"/>
      <c r="O32" s="151"/>
      <c r="P32" s="151"/>
      <c r="Q32" s="151" t="s">
        <v>135</v>
      </c>
      <c r="R32" s="151"/>
      <c r="S32" s="151"/>
      <c r="T32" s="170"/>
      <c r="U32" s="151" t="s">
        <v>588</v>
      </c>
      <c r="V32" s="151"/>
      <c r="W32" s="151" t="s">
        <v>548</v>
      </c>
      <c r="X32" s="146" t="s">
        <v>175</v>
      </c>
      <c r="Y32" s="151" t="s">
        <v>589</v>
      </c>
      <c r="Z32" s="151"/>
      <c r="AA32" s="151"/>
      <c r="AB32" s="151"/>
      <c r="AC32" s="151"/>
      <c r="AD32" s="151"/>
      <c r="AE32" s="151"/>
      <c r="AF32" s="151"/>
      <c r="AG32" s="148" t="s">
        <v>590</v>
      </c>
      <c r="AH32" s="151"/>
      <c r="AI32" s="151"/>
      <c r="AJ32" s="151"/>
      <c r="AK32" s="151"/>
      <c r="AL32" s="134"/>
      <c r="AM32" s="75"/>
    </row>
    <row r="33" spans="1:39" ht="75" x14ac:dyDescent="0.25">
      <c r="A33" s="284"/>
      <c r="B33" s="146" t="s">
        <v>309</v>
      </c>
      <c r="C33" s="148" t="s">
        <v>310</v>
      </c>
      <c r="D33" s="148" t="s">
        <v>311</v>
      </c>
      <c r="E33" s="139"/>
      <c r="F33" s="140">
        <v>45536</v>
      </c>
      <c r="G33" s="140">
        <v>45870</v>
      </c>
      <c r="H33" s="148" t="s">
        <v>312</v>
      </c>
      <c r="I33" s="142">
        <v>50000</v>
      </c>
      <c r="J33" s="148" t="s">
        <v>313</v>
      </c>
      <c r="K33" s="141" t="s">
        <v>157</v>
      </c>
      <c r="L33" s="148" t="s">
        <v>157</v>
      </c>
      <c r="M33" s="139"/>
      <c r="N33" s="151"/>
      <c r="O33" s="151" t="s">
        <v>135</v>
      </c>
      <c r="P33" s="151"/>
      <c r="Q33" s="151"/>
      <c r="R33" s="151"/>
      <c r="S33" s="151"/>
      <c r="T33" s="170"/>
      <c r="U33" s="151" t="s">
        <v>591</v>
      </c>
      <c r="V33" s="151"/>
      <c r="W33" s="151"/>
      <c r="X33" s="154" t="s">
        <v>312</v>
      </c>
      <c r="Y33" s="151"/>
      <c r="Z33" s="151"/>
      <c r="AA33" s="151"/>
      <c r="AB33" s="151"/>
      <c r="AC33" s="151"/>
      <c r="AD33" s="171">
        <v>46235</v>
      </c>
      <c r="AE33" s="151"/>
      <c r="AF33" s="151"/>
      <c r="AG33" s="151"/>
      <c r="AH33" s="151"/>
      <c r="AI33" s="151"/>
      <c r="AJ33" s="151"/>
      <c r="AK33" s="151"/>
      <c r="AL33" s="134"/>
      <c r="AM33" s="75"/>
    </row>
    <row r="34" spans="1:39" ht="180" x14ac:dyDescent="0.25">
      <c r="A34" s="320" t="s">
        <v>314</v>
      </c>
      <c r="B34" s="146" t="s">
        <v>315</v>
      </c>
      <c r="C34" s="143" t="s">
        <v>316</v>
      </c>
      <c r="D34" s="139" t="s">
        <v>327</v>
      </c>
      <c r="E34" s="139" t="s">
        <v>318</v>
      </c>
      <c r="F34" s="140">
        <v>44805</v>
      </c>
      <c r="G34" s="140">
        <v>46600</v>
      </c>
      <c r="H34" s="139" t="s">
        <v>494</v>
      </c>
      <c r="I34" s="142">
        <v>250000</v>
      </c>
      <c r="J34" s="139" t="s">
        <v>592</v>
      </c>
      <c r="K34" s="148" t="s">
        <v>321</v>
      </c>
      <c r="L34" s="141" t="s">
        <v>157</v>
      </c>
      <c r="M34" s="139" t="s">
        <v>326</v>
      </c>
      <c r="N34" s="151"/>
      <c r="O34" s="151"/>
      <c r="P34" s="151"/>
      <c r="Q34" s="151"/>
      <c r="R34" s="151" t="s">
        <v>135</v>
      </c>
      <c r="S34" s="151"/>
      <c r="T34" s="170"/>
      <c r="U34" s="138" t="s">
        <v>593</v>
      </c>
      <c r="V34" s="138"/>
      <c r="W34" s="138"/>
      <c r="X34" s="146" t="s">
        <v>494</v>
      </c>
      <c r="Y34" s="146" t="s">
        <v>594</v>
      </c>
      <c r="Z34" s="138"/>
      <c r="AA34" s="138"/>
      <c r="AB34" s="138"/>
      <c r="AC34" s="138"/>
      <c r="AD34" s="138"/>
      <c r="AE34" s="138"/>
      <c r="AF34" s="138"/>
      <c r="AG34" s="138" t="s">
        <v>595</v>
      </c>
      <c r="AH34" s="138"/>
      <c r="AI34" s="138"/>
      <c r="AJ34" s="138"/>
      <c r="AK34" s="151"/>
      <c r="AL34" s="134"/>
      <c r="AM34" s="75"/>
    </row>
    <row r="35" spans="1:39" ht="60" x14ac:dyDescent="0.25">
      <c r="A35" s="320"/>
      <c r="B35" s="146" t="s">
        <v>329</v>
      </c>
      <c r="C35" s="148" t="s">
        <v>330</v>
      </c>
      <c r="D35" s="148" t="s">
        <v>331</v>
      </c>
      <c r="E35" s="139" t="s">
        <v>332</v>
      </c>
      <c r="F35" s="140">
        <v>44805</v>
      </c>
      <c r="G35" s="140">
        <v>45505</v>
      </c>
      <c r="H35" s="148" t="s">
        <v>339</v>
      </c>
      <c r="I35" s="142">
        <v>10000</v>
      </c>
      <c r="J35" s="148" t="s">
        <v>334</v>
      </c>
      <c r="K35" s="141" t="s">
        <v>157</v>
      </c>
      <c r="L35" s="141" t="s">
        <v>157</v>
      </c>
      <c r="M35" s="139" t="s">
        <v>335</v>
      </c>
      <c r="N35" s="151"/>
      <c r="O35" s="151"/>
      <c r="P35" s="151"/>
      <c r="Q35" s="151"/>
      <c r="R35" s="151"/>
      <c r="S35" s="151" t="s">
        <v>135</v>
      </c>
      <c r="T35" s="170"/>
      <c r="U35" s="138" t="s">
        <v>596</v>
      </c>
      <c r="V35" s="138" t="s">
        <v>597</v>
      </c>
      <c r="W35" s="138"/>
      <c r="X35" s="146" t="s">
        <v>598</v>
      </c>
      <c r="Y35" s="138"/>
      <c r="Z35" s="138"/>
      <c r="AA35" s="138"/>
      <c r="AB35" s="138"/>
      <c r="AC35" s="138"/>
      <c r="AD35" s="138"/>
      <c r="AE35" s="138"/>
      <c r="AF35" s="138"/>
      <c r="AG35" s="138"/>
      <c r="AH35" s="138"/>
      <c r="AI35" s="138"/>
      <c r="AJ35" s="138"/>
      <c r="AK35" s="151"/>
      <c r="AL35" s="134"/>
      <c r="AM35" s="75"/>
    </row>
    <row r="36" spans="1:39" ht="135" x14ac:dyDescent="0.25">
      <c r="A36" s="320"/>
      <c r="B36" s="146" t="s">
        <v>341</v>
      </c>
      <c r="C36" s="148" t="s">
        <v>342</v>
      </c>
      <c r="D36" s="148" t="s">
        <v>343</v>
      </c>
      <c r="E36" s="148" t="s">
        <v>344</v>
      </c>
      <c r="F36" s="140">
        <v>45352</v>
      </c>
      <c r="G36" s="140">
        <v>46600</v>
      </c>
      <c r="H36" s="148" t="s">
        <v>185</v>
      </c>
      <c r="I36" s="142">
        <v>1000000</v>
      </c>
      <c r="J36" s="139" t="s">
        <v>346</v>
      </c>
      <c r="K36" s="148" t="s">
        <v>347</v>
      </c>
      <c r="L36" s="141" t="s">
        <v>157</v>
      </c>
      <c r="M36" s="139" t="s">
        <v>348</v>
      </c>
      <c r="N36" s="151"/>
      <c r="O36" s="151"/>
      <c r="P36" s="151"/>
      <c r="Q36" s="151"/>
      <c r="R36" s="151" t="s">
        <v>135</v>
      </c>
      <c r="S36" s="151"/>
      <c r="T36" s="170"/>
      <c r="U36" s="138" t="s">
        <v>599</v>
      </c>
      <c r="V36" s="138"/>
      <c r="W36" s="138" t="s">
        <v>600</v>
      </c>
      <c r="X36" s="148" t="s">
        <v>185</v>
      </c>
      <c r="Y36" s="138"/>
      <c r="Z36" s="138"/>
      <c r="AA36" s="138"/>
      <c r="AB36" s="138"/>
      <c r="AC36" s="138"/>
      <c r="AD36" s="138"/>
      <c r="AE36" s="138"/>
      <c r="AF36" s="138"/>
      <c r="AG36" s="138"/>
      <c r="AH36" s="138"/>
      <c r="AI36" s="138"/>
      <c r="AJ36" s="138"/>
      <c r="AK36" s="151"/>
      <c r="AL36" s="134"/>
      <c r="AM36" s="75"/>
    </row>
    <row r="37" spans="1:39" ht="90" x14ac:dyDescent="0.25">
      <c r="A37" s="320"/>
      <c r="B37" s="146" t="s">
        <v>351</v>
      </c>
      <c r="C37" s="143" t="s">
        <v>352</v>
      </c>
      <c r="D37" s="139" t="s">
        <v>353</v>
      </c>
      <c r="E37" s="143" t="s">
        <v>354</v>
      </c>
      <c r="F37" s="140">
        <v>45352</v>
      </c>
      <c r="G37" s="140">
        <v>46600</v>
      </c>
      <c r="H37" s="148" t="s">
        <v>339</v>
      </c>
      <c r="I37" s="142">
        <v>0</v>
      </c>
      <c r="J37" s="148" t="s">
        <v>601</v>
      </c>
      <c r="K37" s="148" t="s">
        <v>356</v>
      </c>
      <c r="L37" s="148" t="s">
        <v>356</v>
      </c>
      <c r="M37" s="139"/>
      <c r="N37" s="151"/>
      <c r="O37" s="151"/>
      <c r="P37" s="151"/>
      <c r="Q37" s="151"/>
      <c r="R37" s="151" t="s">
        <v>135</v>
      </c>
      <c r="S37" s="151"/>
      <c r="T37" s="170"/>
      <c r="U37" s="138" t="s">
        <v>602</v>
      </c>
      <c r="V37" s="138"/>
      <c r="W37" s="138"/>
      <c r="X37" s="146" t="s">
        <v>598</v>
      </c>
      <c r="Y37" s="138" t="s">
        <v>603</v>
      </c>
      <c r="Z37" s="138"/>
      <c r="AA37" s="138"/>
      <c r="AB37" s="138" t="s">
        <v>604</v>
      </c>
      <c r="AC37" s="138"/>
      <c r="AD37" s="138"/>
      <c r="AE37" s="138"/>
      <c r="AF37" s="138"/>
      <c r="AG37" s="138"/>
      <c r="AH37" s="138"/>
      <c r="AI37" s="138"/>
      <c r="AJ37" s="138"/>
      <c r="AK37" s="151"/>
      <c r="AL37" s="134"/>
      <c r="AM37" s="75"/>
    </row>
    <row r="38" spans="1:39" ht="60" x14ac:dyDescent="0.25">
      <c r="A38" s="320"/>
      <c r="B38" s="146" t="s">
        <v>357</v>
      </c>
      <c r="C38" s="143" t="s">
        <v>358</v>
      </c>
      <c r="D38" s="148" t="s">
        <v>359</v>
      </c>
      <c r="E38" s="139" t="s">
        <v>360</v>
      </c>
      <c r="F38" s="140">
        <v>45717</v>
      </c>
      <c r="G38" s="140">
        <v>46600</v>
      </c>
      <c r="H38" s="148" t="s">
        <v>259</v>
      </c>
      <c r="I38" s="157">
        <v>200000</v>
      </c>
      <c r="J38" s="148" t="s">
        <v>605</v>
      </c>
      <c r="K38" s="148" t="s">
        <v>356</v>
      </c>
      <c r="L38" s="141"/>
      <c r="M38" s="139"/>
      <c r="N38" s="151"/>
      <c r="O38" s="151" t="s">
        <v>135</v>
      </c>
      <c r="P38" s="151"/>
      <c r="Q38" s="151"/>
      <c r="R38" s="151"/>
      <c r="S38" s="151"/>
      <c r="T38" s="170"/>
      <c r="U38" s="138" t="s">
        <v>606</v>
      </c>
      <c r="V38" s="138"/>
      <c r="W38" s="138" t="s">
        <v>607</v>
      </c>
      <c r="X38" s="154" t="s">
        <v>259</v>
      </c>
      <c r="Y38" s="138"/>
      <c r="Z38" s="138"/>
      <c r="AA38" s="138"/>
      <c r="AB38" s="138"/>
      <c r="AC38" s="138"/>
      <c r="AD38" s="138"/>
      <c r="AE38" s="138"/>
      <c r="AF38" s="138"/>
      <c r="AG38" s="146" t="s">
        <v>608</v>
      </c>
      <c r="AH38" s="138"/>
      <c r="AI38" s="138"/>
      <c r="AJ38" s="138"/>
      <c r="AK38" s="151"/>
      <c r="AL38" s="134"/>
      <c r="AM38" s="75"/>
    </row>
    <row r="39" spans="1:39" ht="90" x14ac:dyDescent="0.25">
      <c r="A39" s="320"/>
      <c r="B39" s="146" t="s">
        <v>363</v>
      </c>
      <c r="C39" s="148" t="s">
        <v>364</v>
      </c>
      <c r="D39" s="148" t="s">
        <v>365</v>
      </c>
      <c r="E39" s="139" t="s">
        <v>366</v>
      </c>
      <c r="F39" s="140">
        <v>45717</v>
      </c>
      <c r="G39" s="140">
        <v>46600</v>
      </c>
      <c r="H39" s="148" t="s">
        <v>312</v>
      </c>
      <c r="I39" s="142">
        <v>1000000</v>
      </c>
      <c r="J39" s="139" t="s">
        <v>367</v>
      </c>
      <c r="K39" s="148" t="s">
        <v>356</v>
      </c>
      <c r="L39" s="141" t="s">
        <v>157</v>
      </c>
      <c r="M39" s="139"/>
      <c r="N39" s="151"/>
      <c r="O39" s="151"/>
      <c r="P39" s="151"/>
      <c r="Q39" s="151"/>
      <c r="R39" s="151" t="s">
        <v>135</v>
      </c>
      <c r="S39" s="151"/>
      <c r="T39" s="170"/>
      <c r="U39" s="138" t="s">
        <v>609</v>
      </c>
      <c r="V39" s="138"/>
      <c r="W39" s="151"/>
      <c r="X39" s="154" t="s">
        <v>312</v>
      </c>
      <c r="Y39" s="138" t="s">
        <v>610</v>
      </c>
      <c r="Z39" s="138"/>
      <c r="AA39" s="138"/>
      <c r="AB39" s="138"/>
      <c r="AC39" s="138"/>
      <c r="AD39" s="138"/>
      <c r="AE39" s="138"/>
      <c r="AF39" s="138"/>
      <c r="AG39" s="138"/>
      <c r="AH39" s="138"/>
      <c r="AI39" s="138"/>
      <c r="AJ39" s="138"/>
      <c r="AK39" s="151"/>
      <c r="AL39" s="134"/>
      <c r="AM39" s="75"/>
    </row>
    <row r="40" spans="1:39" ht="60" x14ac:dyDescent="0.25">
      <c r="A40" s="320"/>
      <c r="B40" s="146" t="s">
        <v>370</v>
      </c>
      <c r="C40" s="148" t="s">
        <v>371</v>
      </c>
      <c r="D40" s="139" t="s">
        <v>372</v>
      </c>
      <c r="E40" s="139" t="s">
        <v>373</v>
      </c>
      <c r="F40" s="140">
        <v>45352</v>
      </c>
      <c r="G40" s="140">
        <v>46600</v>
      </c>
      <c r="H40" s="148" t="s">
        <v>259</v>
      </c>
      <c r="I40" s="142">
        <v>150000</v>
      </c>
      <c r="J40" s="148" t="s">
        <v>611</v>
      </c>
      <c r="K40" s="141" t="s">
        <v>157</v>
      </c>
      <c r="L40" s="141"/>
      <c r="M40" s="139" t="s">
        <v>375</v>
      </c>
      <c r="N40" s="151"/>
      <c r="O40" s="151"/>
      <c r="P40" s="151"/>
      <c r="Q40" s="151"/>
      <c r="R40" s="151" t="s">
        <v>135</v>
      </c>
      <c r="S40" s="151"/>
      <c r="T40" s="170"/>
      <c r="U40" s="159" t="s">
        <v>612</v>
      </c>
      <c r="V40" s="138"/>
      <c r="W40" s="138" t="s">
        <v>613</v>
      </c>
      <c r="X40" s="154" t="s">
        <v>259</v>
      </c>
      <c r="Y40" s="138"/>
      <c r="Z40" s="138"/>
      <c r="AA40" s="138"/>
      <c r="AB40" s="138"/>
      <c r="AC40" s="138"/>
      <c r="AD40" s="138"/>
      <c r="AE40" s="138"/>
      <c r="AF40" s="138"/>
      <c r="AG40" s="138"/>
      <c r="AH40" s="138"/>
      <c r="AI40" s="138"/>
      <c r="AJ40" s="138"/>
      <c r="AK40" s="151"/>
      <c r="AL40" s="134"/>
      <c r="AM40" s="75"/>
    </row>
    <row r="41" spans="1:39" ht="135" x14ac:dyDescent="0.25">
      <c r="A41" s="320"/>
      <c r="B41" s="146" t="s">
        <v>376</v>
      </c>
      <c r="C41" s="148" t="s">
        <v>377</v>
      </c>
      <c r="D41" s="148" t="s">
        <v>378</v>
      </c>
      <c r="E41" s="139" t="s">
        <v>379</v>
      </c>
      <c r="F41" s="140">
        <v>44805</v>
      </c>
      <c r="G41" s="140">
        <v>45627</v>
      </c>
      <c r="H41" s="148" t="s">
        <v>259</v>
      </c>
      <c r="I41" s="142">
        <v>0</v>
      </c>
      <c r="J41" s="148"/>
      <c r="K41" s="141" t="s">
        <v>157</v>
      </c>
      <c r="L41" s="141"/>
      <c r="M41" s="139" t="s">
        <v>380</v>
      </c>
      <c r="N41" s="151"/>
      <c r="O41" s="151"/>
      <c r="P41" s="151"/>
      <c r="Q41" s="151" t="s">
        <v>135</v>
      </c>
      <c r="R41" s="151"/>
      <c r="S41" s="151"/>
      <c r="T41" s="170"/>
      <c r="U41" s="138" t="s">
        <v>614</v>
      </c>
      <c r="V41" s="138"/>
      <c r="W41" s="138" t="s">
        <v>615</v>
      </c>
      <c r="X41" s="154" t="s">
        <v>259</v>
      </c>
      <c r="Y41" s="138"/>
      <c r="Z41" s="138"/>
      <c r="AA41" s="138"/>
      <c r="AB41" s="138"/>
      <c r="AC41" s="138"/>
      <c r="AD41" s="149">
        <v>46235</v>
      </c>
      <c r="AE41" s="138"/>
      <c r="AF41" s="138"/>
      <c r="AG41" s="138"/>
      <c r="AH41" s="138"/>
      <c r="AI41" s="138"/>
      <c r="AJ41" s="138"/>
      <c r="AK41" s="151"/>
      <c r="AL41" s="134"/>
      <c r="AM41" s="75"/>
    </row>
    <row r="42" spans="1:39" ht="105" x14ac:dyDescent="0.25">
      <c r="A42" s="320"/>
      <c r="B42" s="146" t="s">
        <v>383</v>
      </c>
      <c r="C42" s="148" t="s">
        <v>384</v>
      </c>
      <c r="D42" s="148" t="s">
        <v>385</v>
      </c>
      <c r="E42" s="139" t="s">
        <v>386</v>
      </c>
      <c r="F42" s="140">
        <v>44958</v>
      </c>
      <c r="G42" s="140">
        <v>46054</v>
      </c>
      <c r="H42" s="148" t="s">
        <v>259</v>
      </c>
      <c r="I42" s="142">
        <v>50000</v>
      </c>
      <c r="J42" s="148" t="s">
        <v>611</v>
      </c>
      <c r="K42" s="141" t="s">
        <v>157</v>
      </c>
      <c r="L42" s="141"/>
      <c r="M42" s="139" t="s">
        <v>387</v>
      </c>
      <c r="N42" s="151"/>
      <c r="O42" s="151"/>
      <c r="P42" s="151"/>
      <c r="Q42" s="151" t="s">
        <v>135</v>
      </c>
      <c r="R42" s="151"/>
      <c r="S42" s="151"/>
      <c r="T42" s="170"/>
      <c r="U42" s="138" t="s">
        <v>616</v>
      </c>
      <c r="V42" s="151"/>
      <c r="W42" s="151" t="s">
        <v>617</v>
      </c>
      <c r="X42" s="154" t="s">
        <v>259</v>
      </c>
      <c r="Y42" s="151" t="s">
        <v>618</v>
      </c>
      <c r="Z42" s="151"/>
      <c r="AA42" s="151"/>
      <c r="AB42" s="151"/>
      <c r="AC42" s="151"/>
      <c r="AD42" s="151"/>
      <c r="AE42" s="151"/>
      <c r="AF42" s="151"/>
      <c r="AG42" s="151"/>
      <c r="AH42" s="151"/>
      <c r="AI42" s="151"/>
      <c r="AJ42" s="151"/>
      <c r="AK42" s="151"/>
      <c r="AL42" s="134"/>
      <c r="AM42" s="75"/>
    </row>
    <row r="43" spans="1:39" ht="75" x14ac:dyDescent="0.25">
      <c r="A43" s="320"/>
      <c r="B43" s="146" t="s">
        <v>391</v>
      </c>
      <c r="C43" s="148" t="s">
        <v>392</v>
      </c>
      <c r="D43" s="148" t="s">
        <v>393</v>
      </c>
      <c r="E43" s="148" t="s">
        <v>394</v>
      </c>
      <c r="F43" s="140">
        <v>44805</v>
      </c>
      <c r="G43" s="140">
        <v>46600</v>
      </c>
      <c r="H43" s="148" t="s">
        <v>312</v>
      </c>
      <c r="I43" s="142">
        <v>800000</v>
      </c>
      <c r="J43" s="148" t="s">
        <v>395</v>
      </c>
      <c r="K43" s="141" t="s">
        <v>157</v>
      </c>
      <c r="L43" s="141" t="s">
        <v>157</v>
      </c>
      <c r="M43" s="139" t="s">
        <v>387</v>
      </c>
      <c r="N43" s="151"/>
      <c r="O43" s="151"/>
      <c r="P43" s="151"/>
      <c r="Q43" s="151" t="s">
        <v>135</v>
      </c>
      <c r="R43" s="151"/>
      <c r="S43" s="151"/>
      <c r="T43" s="170"/>
      <c r="U43" s="151" t="s">
        <v>619</v>
      </c>
      <c r="V43" s="151"/>
      <c r="W43" s="151"/>
      <c r="X43" s="154" t="s">
        <v>312</v>
      </c>
      <c r="Y43" s="151"/>
      <c r="Z43" s="151"/>
      <c r="AA43" s="151" t="s">
        <v>620</v>
      </c>
      <c r="AB43" s="151"/>
      <c r="AC43" s="151"/>
      <c r="AD43" s="171">
        <v>46600</v>
      </c>
      <c r="AE43" s="151"/>
      <c r="AF43" s="151"/>
      <c r="AG43" s="151"/>
      <c r="AH43" s="151"/>
      <c r="AI43" s="151"/>
      <c r="AJ43" s="151"/>
      <c r="AK43" s="151"/>
      <c r="AL43" s="134"/>
      <c r="AM43" s="75"/>
    </row>
    <row r="44" spans="1:39" ht="75" x14ac:dyDescent="0.25">
      <c r="A44" s="320"/>
      <c r="B44" s="146" t="s">
        <v>397</v>
      </c>
      <c r="C44" s="143" t="s">
        <v>398</v>
      </c>
      <c r="D44" s="148" t="s">
        <v>399</v>
      </c>
      <c r="E44" s="139" t="s">
        <v>400</v>
      </c>
      <c r="F44" s="140">
        <v>45170</v>
      </c>
      <c r="G44" s="140">
        <v>46235</v>
      </c>
      <c r="H44" s="148" t="s">
        <v>259</v>
      </c>
      <c r="I44" s="142">
        <v>89982</v>
      </c>
      <c r="J44" s="148" t="s">
        <v>621</v>
      </c>
      <c r="K44" s="141" t="s">
        <v>157</v>
      </c>
      <c r="L44" s="141"/>
      <c r="M44" s="139"/>
      <c r="N44" s="151"/>
      <c r="O44" s="151"/>
      <c r="P44" s="151"/>
      <c r="Q44" s="151"/>
      <c r="R44" s="151" t="s">
        <v>135</v>
      </c>
      <c r="S44" s="151"/>
      <c r="T44" s="170"/>
      <c r="U44" s="151" t="s">
        <v>622</v>
      </c>
      <c r="V44" s="151"/>
      <c r="W44" s="151" t="s">
        <v>623</v>
      </c>
      <c r="X44" s="154" t="s">
        <v>259</v>
      </c>
      <c r="Y44" s="151"/>
      <c r="Z44" s="151"/>
      <c r="AA44" s="151"/>
      <c r="AB44" s="151"/>
      <c r="AC44" s="151"/>
      <c r="AD44" s="171">
        <v>46600</v>
      </c>
      <c r="AE44" s="151"/>
      <c r="AF44" s="151"/>
      <c r="AG44" s="151"/>
      <c r="AH44" s="151"/>
      <c r="AI44" s="151"/>
      <c r="AJ44" s="151"/>
      <c r="AK44" s="151"/>
      <c r="AL44" s="134"/>
      <c r="AM44" s="75"/>
    </row>
    <row r="45" spans="1:39" ht="90" x14ac:dyDescent="0.25">
      <c r="A45" s="320"/>
      <c r="B45" s="146" t="s">
        <v>405</v>
      </c>
      <c r="C45" s="148" t="s">
        <v>406</v>
      </c>
      <c r="D45" s="148" t="s">
        <v>407</v>
      </c>
      <c r="E45" s="139"/>
      <c r="F45" s="140">
        <v>44805</v>
      </c>
      <c r="G45" s="140">
        <v>46235</v>
      </c>
      <c r="H45" s="139" t="s">
        <v>494</v>
      </c>
      <c r="I45" s="142">
        <v>0</v>
      </c>
      <c r="J45" s="148"/>
      <c r="K45" s="141" t="s">
        <v>157</v>
      </c>
      <c r="L45" s="141"/>
      <c r="M45" s="139" t="s">
        <v>408</v>
      </c>
      <c r="N45" s="151"/>
      <c r="O45" s="151"/>
      <c r="P45" s="151"/>
      <c r="Q45" s="151"/>
      <c r="R45" s="151" t="s">
        <v>135</v>
      </c>
      <c r="S45" s="151"/>
      <c r="T45" s="170"/>
      <c r="U45" s="151" t="s">
        <v>624</v>
      </c>
      <c r="V45" s="151"/>
      <c r="W45" s="151"/>
      <c r="X45" s="154" t="s">
        <v>625</v>
      </c>
      <c r="Y45" s="151"/>
      <c r="Z45" s="151"/>
      <c r="AA45" s="151"/>
      <c r="AB45" s="151"/>
      <c r="AC45" s="151"/>
      <c r="AD45" s="171">
        <v>46600</v>
      </c>
      <c r="AE45" s="151"/>
      <c r="AF45" s="151"/>
      <c r="AG45" s="151"/>
      <c r="AH45" s="151"/>
      <c r="AI45" s="151"/>
      <c r="AJ45" s="151"/>
      <c r="AK45" s="151"/>
      <c r="AL45" s="134"/>
      <c r="AM45" s="75"/>
    </row>
    <row r="46" spans="1:39" ht="135" x14ac:dyDescent="0.25">
      <c r="A46" s="320"/>
      <c r="B46" s="146" t="s">
        <v>412</v>
      </c>
      <c r="C46" s="148" t="s">
        <v>413</v>
      </c>
      <c r="D46" s="148" t="s">
        <v>414</v>
      </c>
      <c r="E46" s="139" t="s">
        <v>415</v>
      </c>
      <c r="F46" s="140">
        <v>45170</v>
      </c>
      <c r="G46" s="140">
        <v>46600</v>
      </c>
      <c r="H46" s="146" t="s">
        <v>626</v>
      </c>
      <c r="I46" s="142">
        <v>0</v>
      </c>
      <c r="J46" s="148" t="s">
        <v>416</v>
      </c>
      <c r="K46" s="141" t="s">
        <v>157</v>
      </c>
      <c r="L46" s="141" t="s">
        <v>157</v>
      </c>
      <c r="M46" s="139" t="s">
        <v>417</v>
      </c>
      <c r="N46" s="151"/>
      <c r="O46" s="151"/>
      <c r="P46" s="151"/>
      <c r="Q46" s="151"/>
      <c r="R46" s="151" t="s">
        <v>135</v>
      </c>
      <c r="S46" s="151"/>
      <c r="T46" s="170"/>
      <c r="U46" s="151" t="s">
        <v>627</v>
      </c>
      <c r="V46" s="151"/>
      <c r="W46" s="151"/>
      <c r="X46" s="154" t="s">
        <v>626</v>
      </c>
      <c r="Y46" s="151"/>
      <c r="Z46" s="151"/>
      <c r="AA46" s="151"/>
      <c r="AB46" s="151"/>
      <c r="AC46" s="151"/>
      <c r="AD46" s="151"/>
      <c r="AE46" s="151"/>
      <c r="AF46" s="138"/>
      <c r="AG46" s="154" t="s">
        <v>628</v>
      </c>
      <c r="AH46" s="151"/>
      <c r="AI46" s="151"/>
      <c r="AJ46" s="151"/>
      <c r="AK46" s="151"/>
      <c r="AL46" s="134"/>
      <c r="AM46" s="75"/>
    </row>
    <row r="47" spans="1:39" ht="409.5" x14ac:dyDescent="0.25">
      <c r="A47" s="320"/>
      <c r="B47" s="146" t="s">
        <v>419</v>
      </c>
      <c r="C47" s="148" t="s">
        <v>429</v>
      </c>
      <c r="D47" s="148" t="s">
        <v>629</v>
      </c>
      <c r="E47" s="139" t="s">
        <v>630</v>
      </c>
      <c r="F47" s="140">
        <v>44805</v>
      </c>
      <c r="G47" s="140">
        <v>46600</v>
      </c>
      <c r="H47" s="148" t="s">
        <v>423</v>
      </c>
      <c r="I47" s="142">
        <v>0</v>
      </c>
      <c r="J47" s="139" t="s">
        <v>424</v>
      </c>
      <c r="K47" s="141" t="s">
        <v>157</v>
      </c>
      <c r="L47" s="141" t="s">
        <v>157</v>
      </c>
      <c r="M47" s="148" t="s">
        <v>425</v>
      </c>
      <c r="N47" s="151"/>
      <c r="O47" s="151"/>
      <c r="P47" s="151"/>
      <c r="Q47" s="151" t="s">
        <v>135</v>
      </c>
      <c r="R47" s="151"/>
      <c r="S47" s="151"/>
      <c r="T47" s="170" t="s">
        <v>114</v>
      </c>
      <c r="U47" s="151" t="s">
        <v>631</v>
      </c>
      <c r="V47" s="151"/>
      <c r="W47" s="151" t="s">
        <v>632</v>
      </c>
      <c r="X47" s="154" t="s">
        <v>633</v>
      </c>
      <c r="Y47" s="160" t="s">
        <v>634</v>
      </c>
      <c r="Z47" s="151"/>
      <c r="AA47" s="151"/>
      <c r="AB47" s="151"/>
      <c r="AC47" s="151"/>
      <c r="AD47" s="151"/>
      <c r="AE47" s="151"/>
      <c r="AF47" s="151"/>
      <c r="AG47" s="151"/>
      <c r="AH47" s="151"/>
      <c r="AI47" s="151"/>
      <c r="AJ47" s="151"/>
      <c r="AK47" s="151"/>
      <c r="AL47" s="134"/>
      <c r="AM47" s="75"/>
    </row>
    <row r="48" spans="1:39" ht="225" x14ac:dyDescent="0.25">
      <c r="A48" s="320"/>
      <c r="B48" s="146" t="s">
        <v>432</v>
      </c>
      <c r="C48" s="148" t="s">
        <v>433</v>
      </c>
      <c r="D48" s="148" t="s">
        <v>434</v>
      </c>
      <c r="E48" s="139" t="s">
        <v>435</v>
      </c>
      <c r="F48" s="140">
        <v>44805</v>
      </c>
      <c r="G48" s="140">
        <v>46600</v>
      </c>
      <c r="H48" s="148" t="s">
        <v>436</v>
      </c>
      <c r="I48" s="142">
        <v>60443</v>
      </c>
      <c r="J48" s="148" t="s">
        <v>635</v>
      </c>
      <c r="K48" s="141" t="s">
        <v>157</v>
      </c>
      <c r="L48" s="141" t="s">
        <v>438</v>
      </c>
      <c r="M48" s="139" t="s">
        <v>439</v>
      </c>
      <c r="N48" s="151"/>
      <c r="O48" s="151"/>
      <c r="P48" s="151"/>
      <c r="Q48" s="151"/>
      <c r="R48" s="151" t="s">
        <v>135</v>
      </c>
      <c r="S48" s="151"/>
      <c r="T48" s="170"/>
      <c r="U48" s="151" t="s">
        <v>636</v>
      </c>
      <c r="V48" s="151"/>
      <c r="W48" s="151" t="s">
        <v>637</v>
      </c>
      <c r="X48" s="154" t="s">
        <v>638</v>
      </c>
      <c r="Y48" s="151" t="s">
        <v>639</v>
      </c>
      <c r="Z48" s="151"/>
      <c r="AA48" s="151"/>
      <c r="AB48" s="151"/>
      <c r="AC48" s="151"/>
      <c r="AD48" s="151"/>
      <c r="AE48" s="154" t="s">
        <v>175</v>
      </c>
      <c r="AF48" s="151"/>
      <c r="AG48" s="151"/>
      <c r="AH48" s="151"/>
      <c r="AI48" s="151"/>
      <c r="AJ48" s="151"/>
      <c r="AK48" s="151"/>
      <c r="AL48" s="134"/>
      <c r="AM48" s="75"/>
    </row>
    <row r="49" spans="1:39" ht="90" x14ac:dyDescent="0.25">
      <c r="A49" s="320"/>
      <c r="B49" s="146" t="s">
        <v>443</v>
      </c>
      <c r="C49" s="148" t="s">
        <v>444</v>
      </c>
      <c r="D49" s="148" t="s">
        <v>445</v>
      </c>
      <c r="E49" s="139"/>
      <c r="F49" s="140">
        <v>45901</v>
      </c>
      <c r="G49" s="140">
        <v>46235</v>
      </c>
      <c r="H49" s="148" t="s">
        <v>312</v>
      </c>
      <c r="I49" s="142">
        <v>60000</v>
      </c>
      <c r="J49" s="148" t="s">
        <v>446</v>
      </c>
      <c r="K49" s="141" t="s">
        <v>157</v>
      </c>
      <c r="L49" s="141" t="s">
        <v>157</v>
      </c>
      <c r="M49" s="148"/>
      <c r="N49" s="151"/>
      <c r="O49" s="151" t="s">
        <v>135</v>
      </c>
      <c r="P49" s="151"/>
      <c r="Q49" s="151"/>
      <c r="R49" s="151"/>
      <c r="S49" s="151"/>
      <c r="T49" s="170" t="s">
        <v>114</v>
      </c>
      <c r="U49" s="151" t="s">
        <v>640</v>
      </c>
      <c r="V49" s="151"/>
      <c r="W49" s="151" t="s">
        <v>641</v>
      </c>
      <c r="X49" s="154" t="s">
        <v>312</v>
      </c>
      <c r="Y49" s="151"/>
      <c r="Z49" s="151"/>
      <c r="AA49" s="151"/>
      <c r="AB49" s="151"/>
      <c r="AC49" s="151"/>
      <c r="AD49" s="151"/>
      <c r="AE49" s="151"/>
      <c r="AF49" s="151"/>
      <c r="AG49" s="151"/>
      <c r="AH49" s="151"/>
      <c r="AI49" s="151"/>
      <c r="AJ49" s="151"/>
      <c r="AK49" s="151"/>
      <c r="AL49" s="134"/>
      <c r="AM49" s="75"/>
    </row>
    <row r="50" spans="1:39" ht="120" x14ac:dyDescent="0.25">
      <c r="A50" s="320"/>
      <c r="B50" s="146" t="s">
        <v>447</v>
      </c>
      <c r="C50" s="148" t="s">
        <v>448</v>
      </c>
      <c r="D50" s="148" t="s">
        <v>449</v>
      </c>
      <c r="E50" s="139"/>
      <c r="F50" s="145">
        <v>44805</v>
      </c>
      <c r="G50" s="145">
        <v>46600</v>
      </c>
      <c r="H50" s="148" t="s">
        <v>185</v>
      </c>
      <c r="I50" s="153">
        <v>300000</v>
      </c>
      <c r="J50" s="148" t="s">
        <v>450</v>
      </c>
      <c r="K50" s="141" t="s">
        <v>157</v>
      </c>
      <c r="L50" s="141" t="s">
        <v>157</v>
      </c>
      <c r="M50" s="148" t="s">
        <v>451</v>
      </c>
      <c r="N50" s="151"/>
      <c r="O50" s="151"/>
      <c r="P50" s="151" t="s">
        <v>135</v>
      </c>
      <c r="Q50" s="151"/>
      <c r="R50" s="151"/>
      <c r="S50" s="151"/>
      <c r="T50" s="170"/>
      <c r="U50" s="151" t="s">
        <v>211</v>
      </c>
      <c r="V50" s="151"/>
      <c r="W50" s="151" t="s">
        <v>642</v>
      </c>
      <c r="X50" s="148" t="s">
        <v>185</v>
      </c>
      <c r="Y50" s="138" t="s">
        <v>562</v>
      </c>
      <c r="Z50" s="148" t="s">
        <v>643</v>
      </c>
      <c r="AA50" s="148" t="s">
        <v>644</v>
      </c>
      <c r="AB50" s="139"/>
      <c r="AC50" s="145">
        <v>44805</v>
      </c>
      <c r="AD50" s="145">
        <v>46600</v>
      </c>
      <c r="AE50" s="148" t="s">
        <v>645</v>
      </c>
      <c r="AF50" s="153">
        <v>150000</v>
      </c>
      <c r="AG50" s="148" t="s">
        <v>450</v>
      </c>
      <c r="AH50" s="141" t="s">
        <v>157</v>
      </c>
      <c r="AI50" s="141" t="s">
        <v>157</v>
      </c>
      <c r="AJ50" s="148"/>
      <c r="AK50" s="151"/>
      <c r="AL50" s="134"/>
      <c r="AM50" s="75"/>
    </row>
    <row r="51" spans="1:39" ht="75" x14ac:dyDescent="0.25">
      <c r="A51" s="320"/>
      <c r="B51" s="146" t="s">
        <v>453</v>
      </c>
      <c r="C51" s="143" t="s">
        <v>454</v>
      </c>
      <c r="D51" s="148" t="s">
        <v>455</v>
      </c>
      <c r="E51" s="139"/>
      <c r="F51" s="140">
        <v>44958</v>
      </c>
      <c r="G51" s="140">
        <v>45689</v>
      </c>
      <c r="H51" s="139" t="s">
        <v>494</v>
      </c>
      <c r="I51" s="153">
        <v>150000</v>
      </c>
      <c r="J51" s="148"/>
      <c r="K51" s="141" t="s">
        <v>157</v>
      </c>
      <c r="L51" s="141" t="s">
        <v>157</v>
      </c>
      <c r="M51" s="148" t="s">
        <v>457</v>
      </c>
      <c r="N51" s="151"/>
      <c r="O51" s="151"/>
      <c r="P51" s="151"/>
      <c r="Q51" s="151" t="s">
        <v>135</v>
      </c>
      <c r="R51" s="151"/>
      <c r="S51" s="151"/>
      <c r="T51" s="170"/>
      <c r="U51" s="160" t="s">
        <v>646</v>
      </c>
      <c r="V51" s="151"/>
      <c r="W51" s="151" t="s">
        <v>647</v>
      </c>
      <c r="X51" s="146" t="s">
        <v>648</v>
      </c>
      <c r="Y51" s="151"/>
      <c r="Z51" s="151"/>
      <c r="AA51" s="151"/>
      <c r="AB51" s="151"/>
      <c r="AC51" s="151"/>
      <c r="AD51" s="171">
        <v>46600</v>
      </c>
      <c r="AE51" s="151"/>
      <c r="AF51" s="151"/>
      <c r="AG51" s="151"/>
      <c r="AH51" s="151"/>
      <c r="AI51" s="151"/>
      <c r="AJ51" s="151"/>
      <c r="AK51" s="151"/>
      <c r="AL51" s="134"/>
      <c r="AM51" s="75"/>
    </row>
    <row r="52" spans="1:39" ht="105" x14ac:dyDescent="0.25">
      <c r="A52" s="320"/>
      <c r="B52" s="146" t="s">
        <v>460</v>
      </c>
      <c r="C52" s="143" t="s">
        <v>461</v>
      </c>
      <c r="D52" s="148" t="s">
        <v>462</v>
      </c>
      <c r="E52" s="139"/>
      <c r="F52" s="140">
        <v>44805</v>
      </c>
      <c r="G52" s="140">
        <v>46600</v>
      </c>
      <c r="H52" s="148" t="s">
        <v>312</v>
      </c>
      <c r="I52" s="153">
        <v>112000</v>
      </c>
      <c r="J52" s="148" t="s">
        <v>463</v>
      </c>
      <c r="K52" s="141" t="s">
        <v>157</v>
      </c>
      <c r="L52" s="141" t="s">
        <v>157</v>
      </c>
      <c r="M52" s="139"/>
      <c r="N52" s="151"/>
      <c r="O52" s="151"/>
      <c r="P52" s="151"/>
      <c r="Q52" s="151"/>
      <c r="R52" s="151" t="s">
        <v>135</v>
      </c>
      <c r="S52" s="151"/>
      <c r="T52" s="170"/>
      <c r="U52" s="151" t="s">
        <v>649</v>
      </c>
      <c r="V52" s="151"/>
      <c r="W52" s="151"/>
      <c r="X52" s="154" t="s">
        <v>312</v>
      </c>
      <c r="Y52" s="151" t="s">
        <v>650</v>
      </c>
      <c r="Z52" s="151" t="s">
        <v>651</v>
      </c>
      <c r="AA52" s="151"/>
      <c r="AB52" s="151"/>
      <c r="AC52" s="151"/>
      <c r="AD52" s="151"/>
      <c r="AE52" s="151"/>
      <c r="AF52" s="172">
        <v>142400</v>
      </c>
      <c r="AG52" s="151"/>
      <c r="AH52" s="151"/>
      <c r="AI52" s="151"/>
      <c r="AJ52" s="151"/>
      <c r="AK52" s="151"/>
      <c r="AL52" s="134"/>
      <c r="AM52" s="75"/>
    </row>
    <row r="53" spans="1:39" ht="90" x14ac:dyDescent="0.25">
      <c r="A53" s="320"/>
      <c r="B53" s="146" t="s">
        <v>465</v>
      </c>
      <c r="C53" s="148" t="s">
        <v>466</v>
      </c>
      <c r="D53" s="148" t="s">
        <v>471</v>
      </c>
      <c r="E53" s="139"/>
      <c r="F53" s="140">
        <v>44805</v>
      </c>
      <c r="G53" s="140">
        <v>46600</v>
      </c>
      <c r="H53" s="139" t="s">
        <v>494</v>
      </c>
      <c r="I53" s="153">
        <v>250175</v>
      </c>
      <c r="J53" s="148" t="s">
        <v>468</v>
      </c>
      <c r="K53" s="141" t="s">
        <v>157</v>
      </c>
      <c r="L53" s="141"/>
      <c r="M53" s="148" t="s">
        <v>469</v>
      </c>
      <c r="N53" s="151"/>
      <c r="O53" s="151"/>
      <c r="P53" s="151"/>
      <c r="Q53" s="151"/>
      <c r="R53" s="151" t="s">
        <v>135</v>
      </c>
      <c r="S53" s="151"/>
      <c r="T53" s="170"/>
      <c r="U53" s="151" t="s">
        <v>652</v>
      </c>
      <c r="V53" s="151"/>
      <c r="W53" s="151"/>
      <c r="X53" s="146" t="s">
        <v>494</v>
      </c>
      <c r="Y53" s="151"/>
      <c r="Z53" s="151"/>
      <c r="AA53" s="151"/>
      <c r="AB53" s="151"/>
      <c r="AC53" s="151"/>
      <c r="AD53" s="151"/>
      <c r="AE53" s="151"/>
      <c r="AF53" s="151"/>
      <c r="AG53" s="151"/>
      <c r="AH53" s="151"/>
      <c r="AI53" s="151"/>
      <c r="AJ53" s="151"/>
      <c r="AK53" s="151"/>
      <c r="AL53" s="134"/>
      <c r="AM53" s="75"/>
    </row>
    <row r="54" spans="1:39" ht="15.75" x14ac:dyDescent="0.25">
      <c r="A54" s="320"/>
      <c r="B54" s="146" t="s">
        <v>472</v>
      </c>
      <c r="C54" s="139" t="s">
        <v>567</v>
      </c>
      <c r="D54" s="148"/>
      <c r="E54" s="139"/>
      <c r="F54" s="140"/>
      <c r="G54" s="140"/>
      <c r="H54" s="148"/>
      <c r="I54" s="153"/>
      <c r="J54" s="148"/>
      <c r="K54" s="141"/>
      <c r="L54" s="141"/>
      <c r="M54" s="139"/>
      <c r="N54" s="151"/>
      <c r="O54" s="151"/>
      <c r="P54" s="151"/>
      <c r="Q54" s="151"/>
      <c r="R54" s="151"/>
      <c r="S54" s="151"/>
      <c r="T54" s="170"/>
      <c r="U54" s="151"/>
      <c r="V54" s="151"/>
      <c r="W54" s="151"/>
      <c r="X54" s="151"/>
      <c r="Y54" s="151"/>
      <c r="Z54" s="151"/>
      <c r="AA54" s="151"/>
      <c r="AB54" s="151"/>
      <c r="AC54" s="151"/>
      <c r="AD54" s="151"/>
      <c r="AE54" s="151"/>
      <c r="AF54" s="151"/>
      <c r="AG54" s="151"/>
      <c r="AH54" s="151"/>
      <c r="AI54" s="151"/>
      <c r="AJ54" s="151"/>
      <c r="AK54" s="151"/>
      <c r="AL54" s="134"/>
      <c r="AM54" s="75"/>
    </row>
    <row r="55" spans="1:39" ht="15.75" x14ac:dyDescent="0.25">
      <c r="A55" s="320"/>
      <c r="B55" s="146" t="s">
        <v>478</v>
      </c>
      <c r="C55" s="139" t="s">
        <v>567</v>
      </c>
      <c r="D55" s="139"/>
      <c r="E55" s="139"/>
      <c r="F55" s="140"/>
      <c r="G55" s="140"/>
      <c r="H55" s="139"/>
      <c r="I55" s="153"/>
      <c r="J55" s="139"/>
      <c r="K55" s="141"/>
      <c r="L55" s="141"/>
      <c r="M55" s="139"/>
      <c r="N55" s="151"/>
      <c r="O55" s="151"/>
      <c r="P55" s="151"/>
      <c r="Q55" s="151"/>
      <c r="R55" s="151"/>
      <c r="S55" s="151"/>
      <c r="T55" s="170"/>
      <c r="U55" s="151"/>
      <c r="V55" s="151"/>
      <c r="W55" s="151"/>
      <c r="X55" s="151"/>
      <c r="Y55" s="151"/>
      <c r="Z55" s="151"/>
      <c r="AA55" s="151"/>
      <c r="AB55" s="151"/>
      <c r="AC55" s="151"/>
      <c r="AD55" s="151"/>
      <c r="AE55" s="151"/>
      <c r="AF55" s="151"/>
      <c r="AG55" s="151"/>
      <c r="AH55" s="151"/>
      <c r="AI55" s="151"/>
      <c r="AJ55" s="151"/>
      <c r="AK55" s="151"/>
      <c r="AL55" s="134"/>
      <c r="AM55" s="75"/>
    </row>
    <row r="56" spans="1:39" ht="105" x14ac:dyDescent="0.25">
      <c r="A56" s="320"/>
      <c r="B56" s="146" t="s">
        <v>496</v>
      </c>
      <c r="C56" s="144" t="s">
        <v>154</v>
      </c>
      <c r="D56" s="144" t="s">
        <v>155</v>
      </c>
      <c r="E56" s="139"/>
      <c r="F56" s="140">
        <v>44835</v>
      </c>
      <c r="G56" s="140">
        <v>46235</v>
      </c>
      <c r="H56" s="139" t="s">
        <v>494</v>
      </c>
      <c r="I56" s="153">
        <v>250000</v>
      </c>
      <c r="J56" s="141" t="s">
        <v>156</v>
      </c>
      <c r="K56" s="141" t="s">
        <v>133</v>
      </c>
      <c r="L56" s="141"/>
      <c r="M56" s="139" t="s">
        <v>497</v>
      </c>
      <c r="N56" s="151"/>
      <c r="O56" s="151"/>
      <c r="P56" s="151"/>
      <c r="Q56" s="151"/>
      <c r="R56" s="151" t="s">
        <v>135</v>
      </c>
      <c r="S56" s="151"/>
      <c r="T56" s="170"/>
      <c r="U56" s="151" t="s">
        <v>653</v>
      </c>
      <c r="V56" s="151"/>
      <c r="W56" s="151"/>
      <c r="X56" s="146" t="s">
        <v>494</v>
      </c>
      <c r="Y56" s="151" t="s">
        <v>654</v>
      </c>
      <c r="Z56" s="151"/>
      <c r="AA56" s="151"/>
      <c r="AB56" s="151"/>
      <c r="AC56" s="151"/>
      <c r="AD56" s="171">
        <v>46600</v>
      </c>
      <c r="AE56" s="151"/>
      <c r="AF56" s="151"/>
      <c r="AG56" s="154" t="s">
        <v>655</v>
      </c>
      <c r="AH56" s="151"/>
      <c r="AI56" s="151"/>
      <c r="AJ56" s="151" t="s">
        <v>656</v>
      </c>
      <c r="AK56" s="151"/>
      <c r="AL56" s="134"/>
      <c r="AM56" s="75"/>
    </row>
    <row r="57" spans="1:39" ht="75" x14ac:dyDescent="0.25">
      <c r="A57" s="320"/>
      <c r="B57" s="146" t="s">
        <v>498</v>
      </c>
      <c r="C57" s="146" t="s">
        <v>499</v>
      </c>
      <c r="D57" s="146" t="s">
        <v>500</v>
      </c>
      <c r="E57" s="146"/>
      <c r="F57" s="149">
        <v>45658</v>
      </c>
      <c r="G57" s="149">
        <v>46600</v>
      </c>
      <c r="H57" s="139" t="s">
        <v>494</v>
      </c>
      <c r="I57" s="182">
        <v>600000</v>
      </c>
      <c r="J57" s="146" t="s">
        <v>657</v>
      </c>
      <c r="K57" s="146" t="s">
        <v>133</v>
      </c>
      <c r="L57" s="138"/>
      <c r="M57" s="138"/>
      <c r="N57" s="151"/>
      <c r="O57" s="151"/>
      <c r="P57" s="151"/>
      <c r="Q57" s="151"/>
      <c r="R57" s="151" t="s">
        <v>135</v>
      </c>
      <c r="S57" s="151"/>
      <c r="T57" s="170"/>
      <c r="U57" s="151" t="s">
        <v>658</v>
      </c>
      <c r="V57" s="151"/>
      <c r="W57" s="151"/>
      <c r="X57" s="146" t="s">
        <v>494</v>
      </c>
      <c r="Y57" s="151"/>
      <c r="Z57" s="151"/>
      <c r="AA57" s="151"/>
      <c r="AB57" s="151"/>
      <c r="AC57" s="151"/>
      <c r="AD57" s="151"/>
      <c r="AE57" s="151"/>
      <c r="AF57" s="151"/>
      <c r="AG57" s="146" t="s">
        <v>659</v>
      </c>
      <c r="AH57" s="151"/>
      <c r="AI57" s="151"/>
      <c r="AJ57" s="151"/>
      <c r="AK57" s="151"/>
      <c r="AL57" s="134"/>
      <c r="AM57" s="75"/>
    </row>
    <row r="58" spans="1:39" ht="30" x14ac:dyDescent="0.25">
      <c r="A58" s="320"/>
      <c r="B58" s="146" t="s">
        <v>502</v>
      </c>
      <c r="C58" s="146" t="s">
        <v>503</v>
      </c>
      <c r="D58" s="146" t="s">
        <v>504</v>
      </c>
      <c r="E58" s="146" t="s">
        <v>505</v>
      </c>
      <c r="F58" s="149">
        <v>45901</v>
      </c>
      <c r="G58" s="149">
        <v>46600</v>
      </c>
      <c r="H58" s="139" t="s">
        <v>494</v>
      </c>
      <c r="I58" s="183">
        <v>100000</v>
      </c>
      <c r="J58" s="146" t="s">
        <v>660</v>
      </c>
      <c r="K58" s="146" t="s">
        <v>133</v>
      </c>
      <c r="L58" s="138"/>
      <c r="M58" s="138"/>
      <c r="N58" s="151"/>
      <c r="O58" s="151" t="s">
        <v>135</v>
      </c>
      <c r="P58" s="151"/>
      <c r="Q58" s="151"/>
      <c r="R58" s="151"/>
      <c r="S58" s="151"/>
      <c r="T58" s="170"/>
      <c r="U58" s="151"/>
      <c r="V58" s="151"/>
      <c r="W58" s="151"/>
      <c r="X58" s="151"/>
      <c r="Y58" s="151"/>
      <c r="Z58" s="151"/>
      <c r="AA58" s="151"/>
      <c r="AB58" s="151"/>
      <c r="AC58" s="151"/>
      <c r="AD58" s="151"/>
      <c r="AE58" s="151"/>
      <c r="AF58" s="151"/>
      <c r="AG58" s="151"/>
      <c r="AH58" s="151"/>
      <c r="AI58" s="151"/>
      <c r="AJ58" s="151"/>
      <c r="AK58" s="151"/>
      <c r="AL58" s="134"/>
      <c r="AM58" s="75"/>
    </row>
    <row r="59" spans="1:39" ht="45" x14ac:dyDescent="0.25">
      <c r="A59" s="320"/>
      <c r="B59" s="146" t="s">
        <v>507</v>
      </c>
      <c r="C59" s="146" t="s">
        <v>508</v>
      </c>
      <c r="D59" s="146" t="s">
        <v>509</v>
      </c>
      <c r="E59" s="146"/>
      <c r="F59" s="149">
        <v>45292</v>
      </c>
      <c r="G59" s="149">
        <v>46600</v>
      </c>
      <c r="H59" s="146" t="s">
        <v>510</v>
      </c>
      <c r="I59" s="158">
        <v>200000</v>
      </c>
      <c r="J59" s="146" t="s">
        <v>511</v>
      </c>
      <c r="K59" s="146" t="s">
        <v>133</v>
      </c>
      <c r="L59" s="138"/>
      <c r="M59" s="138"/>
      <c r="N59" s="151"/>
      <c r="O59" s="151"/>
      <c r="P59" s="151"/>
      <c r="Q59" s="151"/>
      <c r="R59" s="151" t="s">
        <v>135</v>
      </c>
      <c r="S59" s="151"/>
      <c r="T59" s="170"/>
      <c r="U59" s="151" t="s">
        <v>661</v>
      </c>
      <c r="V59" s="151"/>
      <c r="W59" s="151"/>
      <c r="X59" s="154" t="s">
        <v>626</v>
      </c>
      <c r="Y59" s="151"/>
      <c r="Z59" s="151"/>
      <c r="AA59" s="151"/>
      <c r="AB59" s="151"/>
      <c r="AC59" s="151"/>
      <c r="AD59" s="151"/>
      <c r="AE59" s="151"/>
      <c r="AF59" s="151"/>
      <c r="AG59" s="151"/>
      <c r="AH59" s="151"/>
      <c r="AI59" s="151"/>
      <c r="AJ59" s="151"/>
      <c r="AK59" s="151"/>
      <c r="AL59" s="134"/>
      <c r="AM59" s="75"/>
    </row>
    <row r="60" spans="1:39" x14ac:dyDescent="0.25">
      <c r="B60" s="173"/>
      <c r="AL60" s="137"/>
      <c r="AM60" s="75"/>
    </row>
    <row r="61" spans="1:39" ht="15.75" thickBot="1" x14ac:dyDescent="0.3">
      <c r="AL61" s="137"/>
      <c r="AM61" s="75"/>
    </row>
    <row r="62" spans="1:39" ht="21.75" thickBot="1" x14ac:dyDescent="0.3">
      <c r="A62" s="376" t="s">
        <v>485</v>
      </c>
      <c r="B62" s="377"/>
      <c r="C62" s="377"/>
      <c r="D62" s="377"/>
      <c r="E62" s="377"/>
      <c r="F62" s="377"/>
      <c r="G62" s="377"/>
      <c r="H62" s="377"/>
      <c r="I62" s="377"/>
      <c r="J62" s="377"/>
      <c r="K62" s="377"/>
      <c r="L62" s="377"/>
      <c r="M62" s="377"/>
      <c r="N62" s="378"/>
      <c r="AM62" s="75"/>
    </row>
    <row r="63" spans="1:39" ht="21.75" thickBot="1" x14ac:dyDescent="0.3">
      <c r="A63" s="174"/>
      <c r="B63" s="175"/>
      <c r="C63" s="175"/>
      <c r="D63" s="176"/>
      <c r="E63" s="176"/>
      <c r="F63" s="176"/>
      <c r="G63" s="176"/>
      <c r="H63" s="176"/>
      <c r="I63" s="176"/>
      <c r="J63" s="176"/>
      <c r="K63" s="176"/>
      <c r="L63" s="176"/>
      <c r="M63" s="176"/>
      <c r="N63" s="176"/>
      <c r="O63" s="176"/>
      <c r="AM63" s="75"/>
    </row>
    <row r="64" spans="1:39" ht="24" thickBot="1" x14ac:dyDescent="0.3">
      <c r="A64" s="177" t="s">
        <v>486</v>
      </c>
      <c r="B64" s="178"/>
      <c r="C64" s="179">
        <v>0</v>
      </c>
      <c r="AM64" s="75"/>
    </row>
    <row r="65" spans="1:39" x14ac:dyDescent="0.25">
      <c r="AM65" s="75"/>
    </row>
    <row r="66" spans="1:39" ht="15.75" x14ac:dyDescent="0.25">
      <c r="A66" s="357" t="s">
        <v>487</v>
      </c>
      <c r="B66" s="310" t="s">
        <v>119</v>
      </c>
      <c r="C66" s="310" t="s">
        <v>2</v>
      </c>
      <c r="D66" s="310" t="s">
        <v>4</v>
      </c>
      <c r="E66" s="310" t="s">
        <v>6</v>
      </c>
      <c r="F66" s="359" t="s">
        <v>8</v>
      </c>
      <c r="G66" s="360"/>
      <c r="H66" s="310" t="s">
        <v>10</v>
      </c>
      <c r="I66" s="310" t="s">
        <v>14</v>
      </c>
      <c r="J66" s="355" t="s">
        <v>12</v>
      </c>
      <c r="K66" s="353" t="s">
        <v>120</v>
      </c>
      <c r="L66" s="354"/>
      <c r="M66" s="355" t="s">
        <v>20</v>
      </c>
      <c r="N66" s="355" t="s">
        <v>22</v>
      </c>
      <c r="O66" s="180"/>
      <c r="AM66" s="75"/>
    </row>
    <row r="67" spans="1:39" ht="15.75" x14ac:dyDescent="0.25">
      <c r="A67" s="358"/>
      <c r="B67" s="311"/>
      <c r="C67" s="311"/>
      <c r="D67" s="311"/>
      <c r="E67" s="311"/>
      <c r="F67" s="181" t="s">
        <v>122</v>
      </c>
      <c r="G67" s="181" t="s">
        <v>123</v>
      </c>
      <c r="H67" s="311"/>
      <c r="I67" s="311"/>
      <c r="J67" s="356"/>
      <c r="K67" s="59" t="s">
        <v>124</v>
      </c>
      <c r="L67" s="59" t="s">
        <v>488</v>
      </c>
      <c r="M67" s="356"/>
      <c r="N67" s="356"/>
      <c r="AM67" s="75"/>
    </row>
    <row r="68" spans="1:39" x14ac:dyDescent="0.25">
      <c r="A68" s="146" t="s">
        <v>662</v>
      </c>
      <c r="B68" s="146"/>
      <c r="C68" s="138" t="s">
        <v>663</v>
      </c>
      <c r="D68" s="138"/>
      <c r="E68" s="138"/>
      <c r="F68" s="138"/>
      <c r="G68" s="138"/>
      <c r="H68" s="138"/>
      <c r="I68" s="138"/>
      <c r="J68" s="151"/>
      <c r="K68" s="151"/>
      <c r="L68" s="151"/>
      <c r="M68" s="151"/>
      <c r="N68" s="151"/>
      <c r="AM68" s="75"/>
    </row>
    <row r="69" spans="1:39" x14ac:dyDescent="0.25">
      <c r="A69" s="146"/>
      <c r="B69" s="146"/>
      <c r="C69" s="138"/>
      <c r="D69" s="138"/>
      <c r="E69" s="138"/>
      <c r="F69" s="138"/>
      <c r="G69" s="138"/>
      <c r="H69" s="138"/>
      <c r="I69" s="138"/>
      <c r="J69" s="138"/>
      <c r="K69" s="138"/>
      <c r="L69" s="138"/>
      <c r="M69" s="138"/>
      <c r="N69" s="151"/>
      <c r="AM69" s="75"/>
    </row>
    <row r="70" spans="1:39" x14ac:dyDescent="0.25">
      <c r="A70" s="146"/>
      <c r="B70" s="146"/>
      <c r="C70" s="138"/>
      <c r="D70" s="138"/>
      <c r="E70" s="138"/>
      <c r="F70" s="138"/>
      <c r="G70" s="138"/>
      <c r="H70" s="138"/>
      <c r="I70" s="138"/>
      <c r="J70" s="138"/>
      <c r="K70" s="138"/>
      <c r="L70" s="138"/>
      <c r="M70" s="138"/>
      <c r="N70" s="151"/>
      <c r="AM70" s="75"/>
    </row>
    <row r="71" spans="1:39" x14ac:dyDescent="0.25">
      <c r="A71" s="146"/>
      <c r="B71" s="146"/>
      <c r="C71" s="138"/>
      <c r="D71" s="138"/>
      <c r="E71" s="138"/>
      <c r="F71" s="138"/>
      <c r="G71" s="138"/>
      <c r="H71" s="138"/>
      <c r="I71" s="138"/>
      <c r="J71" s="138"/>
      <c r="K71" s="138"/>
      <c r="L71" s="138"/>
      <c r="M71" s="138"/>
      <c r="N71" s="151"/>
      <c r="AM71" s="75"/>
    </row>
    <row r="72" spans="1:39" x14ac:dyDescent="0.25">
      <c r="A72" s="146"/>
      <c r="B72" s="146"/>
      <c r="C72" s="138"/>
      <c r="D72" s="138"/>
      <c r="E72" s="138"/>
      <c r="F72" s="138"/>
      <c r="G72" s="138"/>
      <c r="H72" s="138"/>
      <c r="I72" s="138"/>
      <c r="J72" s="138"/>
      <c r="K72" s="138"/>
      <c r="L72" s="138"/>
      <c r="M72" s="138"/>
      <c r="N72" s="151"/>
      <c r="AM72" s="75"/>
    </row>
    <row r="73" spans="1:39" x14ac:dyDescent="0.25">
      <c r="A73" s="146"/>
      <c r="B73" s="146"/>
      <c r="C73" s="138"/>
      <c r="D73" s="138"/>
      <c r="E73" s="138"/>
      <c r="F73" s="138"/>
      <c r="G73" s="138"/>
      <c r="H73" s="138"/>
      <c r="I73" s="138"/>
      <c r="J73" s="138"/>
      <c r="K73" s="138"/>
      <c r="L73" s="138"/>
      <c r="M73" s="138"/>
      <c r="N73" s="151"/>
      <c r="AM73" s="75"/>
    </row>
    <row r="74" spans="1:39" x14ac:dyDescent="0.25">
      <c r="A74" s="146"/>
      <c r="B74" s="146"/>
      <c r="C74" s="138"/>
      <c r="D74" s="138"/>
      <c r="E74" s="138"/>
      <c r="F74" s="138"/>
      <c r="G74" s="138"/>
      <c r="H74" s="138"/>
      <c r="I74" s="138"/>
      <c r="J74" s="138"/>
      <c r="K74" s="138"/>
      <c r="L74" s="138"/>
      <c r="M74" s="138"/>
      <c r="N74" s="151"/>
      <c r="AM74" s="75"/>
    </row>
    <row r="75" spans="1:39" x14ac:dyDescent="0.25">
      <c r="A75" s="146"/>
      <c r="B75" s="146"/>
      <c r="C75" s="138"/>
      <c r="D75" s="138"/>
      <c r="E75" s="138"/>
      <c r="F75" s="138"/>
      <c r="G75" s="138"/>
      <c r="H75" s="138"/>
      <c r="I75" s="138"/>
      <c r="J75" s="138"/>
      <c r="K75" s="138"/>
      <c r="L75" s="138"/>
      <c r="M75" s="138"/>
      <c r="N75" s="151"/>
      <c r="AM75" s="75"/>
    </row>
    <row r="76" spans="1:39" x14ac:dyDescent="0.25">
      <c r="A76" s="146"/>
      <c r="B76" s="146"/>
      <c r="C76" s="138"/>
      <c r="D76" s="138"/>
      <c r="E76" s="138"/>
      <c r="F76" s="138"/>
      <c r="G76" s="138"/>
      <c r="H76" s="138"/>
      <c r="I76" s="138"/>
      <c r="J76" s="138"/>
      <c r="K76" s="138"/>
      <c r="L76" s="138"/>
      <c r="M76" s="138"/>
      <c r="N76" s="151"/>
      <c r="AM76" s="75"/>
    </row>
    <row r="77" spans="1:39" x14ac:dyDescent="0.25">
      <c r="AM77" s="75"/>
    </row>
    <row r="78" spans="1:39" x14ac:dyDescent="0.25">
      <c r="A78" s="173"/>
      <c r="B78" s="173"/>
      <c r="AM78" s="75"/>
    </row>
    <row r="79" spans="1:39" x14ac:dyDescent="0.25">
      <c r="A79" s="75"/>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row>
    <row r="80" spans="1:39" x14ac:dyDescent="0.25">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row>
  </sheetData>
  <mergeCells count="59">
    <mergeCell ref="B4:G4"/>
    <mergeCell ref="AJ9:AJ10"/>
    <mergeCell ref="AK9:AK10"/>
    <mergeCell ref="A62:N62"/>
    <mergeCell ref="N66:N67"/>
    <mergeCell ref="AH9:AH10"/>
    <mergeCell ref="AI9:AI10"/>
    <mergeCell ref="Z9:Z10"/>
    <mergeCell ref="O9:O10"/>
    <mergeCell ref="P9:P10"/>
    <mergeCell ref="Q9:Q10"/>
    <mergeCell ref="R9:R10"/>
    <mergeCell ref="S9:S10"/>
    <mergeCell ref="B6:C6"/>
    <mergeCell ref="A8:M8"/>
    <mergeCell ref="T9:T10"/>
    <mergeCell ref="AG9:AG10"/>
    <mergeCell ref="AC9:AC10"/>
    <mergeCell ref="AD9:AD10"/>
    <mergeCell ref="AE9:AE10"/>
    <mergeCell ref="AF9:AF10"/>
    <mergeCell ref="A11:A24"/>
    <mergeCell ref="A25:A27"/>
    <mergeCell ref="A28:A33"/>
    <mergeCell ref="AA9:AA10"/>
    <mergeCell ref="AB9:AB10"/>
    <mergeCell ref="X9:X10"/>
    <mergeCell ref="Y9:Y10"/>
    <mergeCell ref="V9:V10"/>
    <mergeCell ref="W9:W10"/>
    <mergeCell ref="U9:U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A34:A59"/>
    <mergeCell ref="K66:L66"/>
    <mergeCell ref="M66:M67"/>
    <mergeCell ref="A66:A67"/>
    <mergeCell ref="B66:B67"/>
    <mergeCell ref="C66:C67"/>
    <mergeCell ref="D66:D67"/>
    <mergeCell ref="E66:E67"/>
    <mergeCell ref="F66:G66"/>
    <mergeCell ref="H66:H67"/>
    <mergeCell ref="I66:I67"/>
    <mergeCell ref="J66:J67"/>
  </mergeCells>
  <conditionalFormatting sqref="O11:O59">
    <cfRule type="cellIs" dxfId="32" priority="13" stopIfTrue="1" operator="equal">
      <formula>"x"</formula>
    </cfRule>
  </conditionalFormatting>
  <conditionalFormatting sqref="P11:P59">
    <cfRule type="cellIs" dxfId="31" priority="12" operator="equal">
      <formula>"x"</formula>
    </cfRule>
  </conditionalFormatting>
  <conditionalFormatting sqref="Q11:Q59">
    <cfRule type="cellIs" dxfId="30" priority="11" operator="equal">
      <formula>"x"</formula>
    </cfRule>
  </conditionalFormatting>
  <conditionalFormatting sqref="R11:R59">
    <cfRule type="cellIs" dxfId="29" priority="10" stopIfTrue="1" operator="equal">
      <formula>"x"</formula>
    </cfRule>
  </conditionalFormatting>
  <conditionalFormatting sqref="S11:S59">
    <cfRule type="cellIs" dxfId="28" priority="9" operator="equal">
      <formula>"x"</formula>
    </cfRule>
  </conditionalFormatting>
  <conditionalFormatting sqref="T11:T59">
    <cfRule type="cellIs" dxfId="27" priority="1" stopIfTrue="1" operator="equal">
      <formula>$AQ$7</formula>
    </cfRule>
    <cfRule type="cellIs" dxfId="26" priority="2" stopIfTrue="1" operator="equal">
      <formula>$AQ$6</formula>
    </cfRule>
  </conditionalFormatting>
  <conditionalFormatting sqref="AQ6:AQ7">
    <cfRule type="cellIs" dxfId="25" priority="39" stopIfTrue="1" operator="equal">
      <formula>$AQ$6</formula>
    </cfRule>
  </conditionalFormatting>
  <dataValidations count="1">
    <dataValidation type="list" allowBlank="1" showInputMessage="1" showErrorMessage="1" sqref="T11:T59" xr:uid="{8B51DF1B-D31E-4C2C-9877-F531C3947296}">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5FD2F51-6F21-4CCC-86CA-A34FAD7562E7}">
          <x14:formula1>
            <xm:f>LEGENDA!$A$46:$A$60</xm:f>
          </x14:formula1>
          <xm:sqref>N68:N76 N11:N59 AK11:AK59 N78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1"/>
  <sheetViews>
    <sheetView showGridLines="0" topLeftCell="A6" zoomScale="90" zoomScaleNormal="90" zoomScalePageLayoutView="70" workbookViewId="0">
      <selection activeCell="F22" sqref="F22"/>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6" width="9.140625" customWidth="1"/>
    <col min="27" max="29" width="4.140625" customWidth="1"/>
    <col min="30" max="33" width="9.140625" customWidth="1"/>
  </cols>
  <sheetData>
    <row r="1" spans="1:28" x14ac:dyDescent="0.25">
      <c r="A1" s="76"/>
      <c r="B1" s="344" t="s">
        <v>107</v>
      </c>
      <c r="C1" s="344"/>
      <c r="D1" s="344"/>
      <c r="E1" s="344"/>
      <c r="F1" s="344"/>
      <c r="G1" s="344"/>
      <c r="H1" s="344"/>
      <c r="I1" s="344"/>
      <c r="J1" s="344"/>
      <c r="K1" s="344"/>
      <c r="L1" s="344"/>
      <c r="M1" s="344"/>
      <c r="N1" s="344"/>
      <c r="O1" s="344"/>
      <c r="P1" s="344"/>
      <c r="Q1" s="344"/>
      <c r="R1" s="344"/>
      <c r="S1" s="344"/>
      <c r="T1" s="344"/>
      <c r="U1" s="344"/>
      <c r="V1" s="344"/>
      <c r="W1" s="344"/>
      <c r="X1" s="76"/>
    </row>
    <row r="2" spans="1:28" s="11" customFormat="1" ht="21" customHeight="1" x14ac:dyDescent="0.25">
      <c r="A2" s="77"/>
      <c r="B2" s="344"/>
      <c r="C2" s="344"/>
      <c r="D2" s="344"/>
      <c r="E2" s="344"/>
      <c r="F2" s="344"/>
      <c r="G2" s="344"/>
      <c r="H2" s="344"/>
      <c r="I2" s="344"/>
      <c r="J2" s="344"/>
      <c r="K2" s="344"/>
      <c r="L2" s="344"/>
      <c r="M2" s="344"/>
      <c r="N2" s="344"/>
      <c r="O2" s="344"/>
      <c r="P2" s="344"/>
      <c r="Q2" s="344"/>
      <c r="R2" s="344"/>
      <c r="S2" s="344"/>
      <c r="T2" s="344"/>
      <c r="U2" s="344"/>
      <c r="V2" s="344"/>
      <c r="W2" s="344"/>
      <c r="X2" s="77"/>
    </row>
    <row r="3" spans="1:28" ht="33.75" customHeight="1" x14ac:dyDescent="0.35">
      <c r="A3" s="76"/>
      <c r="B3" s="348" t="str">
        <f>'Monitoria Anual - 1'!A2</f>
        <v>Plano de Ação Nacional para a Conservação do Patrimônio Espeleológico Brasileiro - PAN Cavernas do Brasil</v>
      </c>
      <c r="C3" s="348"/>
      <c r="D3" s="348"/>
      <c r="E3" s="348"/>
      <c r="F3" s="348"/>
      <c r="G3" s="348"/>
      <c r="H3" s="348"/>
      <c r="I3" s="348"/>
      <c r="J3" s="348"/>
      <c r="K3" s="348"/>
      <c r="L3" s="348"/>
      <c r="M3" s="348"/>
      <c r="N3" s="348"/>
      <c r="O3" s="348"/>
      <c r="P3" s="348"/>
      <c r="Q3" s="348"/>
      <c r="R3" s="348"/>
      <c r="S3" s="348"/>
      <c r="T3" s="348"/>
      <c r="U3" s="348"/>
      <c r="V3" s="348"/>
      <c r="W3" s="348"/>
      <c r="X3" s="76"/>
    </row>
    <row r="4" spans="1:28" x14ac:dyDescent="0.25">
      <c r="A4" s="76"/>
      <c r="J4" s="8"/>
      <c r="K4" s="8"/>
      <c r="L4" s="8"/>
      <c r="M4" s="8"/>
      <c r="N4" s="8"/>
      <c r="O4" s="8"/>
      <c r="X4" s="76"/>
    </row>
    <row r="5" spans="1:28" s="2" customFormat="1" ht="45" customHeight="1" x14ac:dyDescent="0.25">
      <c r="A5" s="74"/>
      <c r="B5" s="351" t="s">
        <v>512</v>
      </c>
      <c r="C5" s="351"/>
      <c r="D5" s="352" t="str">
        <f>'Monitoria Anual - 1'!B4</f>
        <v>Prevenir, reduzir e mitigar os impactos e danos antrópicos sobre o patrimônio espeleológico brasileiro, espécies e ambientes associados, em cinco anos.</v>
      </c>
      <c r="E5" s="352"/>
      <c r="F5" s="352"/>
      <c r="G5" s="352"/>
      <c r="H5" s="352"/>
      <c r="I5" s="352"/>
      <c r="J5" s="352"/>
      <c r="K5" s="352"/>
      <c r="L5" s="352"/>
      <c r="M5" s="389"/>
      <c r="N5" s="9"/>
      <c r="O5" s="9"/>
      <c r="P5" s="9"/>
      <c r="Q5" s="9"/>
      <c r="R5" s="9"/>
      <c r="X5" s="74"/>
    </row>
    <row r="6" spans="1:28" x14ac:dyDescent="0.25">
      <c r="A6" s="76"/>
      <c r="J6" s="8"/>
      <c r="K6" s="8"/>
      <c r="L6" s="8"/>
      <c r="M6" s="8"/>
      <c r="N6" s="8"/>
      <c r="O6" s="8"/>
      <c r="X6" s="76"/>
    </row>
    <row r="7" spans="1:28" ht="26.25" customHeight="1" x14ac:dyDescent="0.25">
      <c r="A7" s="76"/>
      <c r="B7" s="351" t="s">
        <v>111</v>
      </c>
      <c r="C7" s="351"/>
      <c r="D7" s="345" t="str">
        <f>'Monitoria Anual - 2'!B6</f>
        <v>22/10/2024 - 23/10/2024 (presencial)</v>
      </c>
      <c r="E7" s="345"/>
      <c r="F7" s="345"/>
      <c r="G7" s="384"/>
      <c r="H7" s="2"/>
      <c r="I7" s="10"/>
      <c r="J7" s="8"/>
      <c r="K7" s="8"/>
      <c r="L7" s="8"/>
      <c r="M7" s="8"/>
      <c r="N7" s="8"/>
      <c r="O7" s="8"/>
      <c r="X7" s="76"/>
    </row>
    <row r="8" spans="1:28" x14ac:dyDescent="0.25">
      <c r="A8" s="76"/>
      <c r="X8" s="76"/>
    </row>
    <row r="9" spans="1:28" ht="31.5" customHeight="1" x14ac:dyDescent="0.25">
      <c r="A9" s="76"/>
      <c r="B9" s="344" t="s">
        <v>513</v>
      </c>
      <c r="C9" s="344"/>
      <c r="D9" s="344"/>
      <c r="E9" s="344"/>
      <c r="F9" s="344"/>
      <c r="G9" s="344"/>
      <c r="H9" s="344"/>
      <c r="I9" s="344"/>
      <c r="J9" s="344"/>
      <c r="K9" s="344"/>
      <c r="L9" s="344"/>
      <c r="M9" s="344"/>
      <c r="N9" s="344"/>
      <c r="O9" s="344"/>
      <c r="P9" s="344"/>
      <c r="Q9" s="344"/>
      <c r="R9" s="344"/>
      <c r="S9" s="344"/>
      <c r="T9" s="344"/>
      <c r="U9" s="344"/>
      <c r="V9" s="344"/>
      <c r="W9" s="344"/>
      <c r="X9" s="76"/>
    </row>
    <row r="10" spans="1:28" x14ac:dyDescent="0.25">
      <c r="A10" s="76"/>
      <c r="G10" s="7"/>
      <c r="H10" s="7"/>
      <c r="I10" s="7"/>
      <c r="X10" s="76"/>
    </row>
    <row r="11" spans="1:28" ht="15.75" x14ac:dyDescent="0.25">
      <c r="A11" s="76"/>
      <c r="B11" s="345" t="s">
        <v>514</v>
      </c>
      <c r="C11" s="384"/>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349"/>
      <c r="G12" s="349"/>
      <c r="H12" s="69"/>
      <c r="X12" s="76"/>
    </row>
    <row r="13" spans="1:28" ht="33.75" customHeight="1" x14ac:dyDescent="0.25">
      <c r="A13" s="76"/>
      <c r="C13" s="350" t="s">
        <v>664</v>
      </c>
      <c r="D13" s="385"/>
      <c r="E13" s="385"/>
      <c r="F13" s="385"/>
      <c r="G13" s="386"/>
      <c r="H13" s="3"/>
      <c r="X13" s="76"/>
    </row>
    <row r="14" spans="1:28" s="2" customFormat="1" ht="34.5" customHeight="1" x14ac:dyDescent="0.25">
      <c r="A14" s="74"/>
      <c r="C14" s="82" t="s">
        <v>516</v>
      </c>
      <c r="D14" s="78" t="s">
        <v>517</v>
      </c>
      <c r="E14" s="79" t="s">
        <v>518</v>
      </c>
      <c r="F14" s="80" t="s">
        <v>519</v>
      </c>
      <c r="G14" s="81" t="s">
        <v>518</v>
      </c>
      <c r="H14" s="6"/>
      <c r="X14" s="74"/>
    </row>
    <row r="15" spans="1:28" ht="15.75" x14ac:dyDescent="0.25">
      <c r="A15" s="76"/>
      <c r="C15" s="83" t="s">
        <v>520</v>
      </c>
      <c r="D15" s="56"/>
      <c r="E15" s="64"/>
      <c r="F15" s="56">
        <f>COUNTA('Monitoria Anual - 2'!T11:T863)</f>
        <v>2</v>
      </c>
      <c r="G15" s="64">
        <f t="shared" ref="G15:G21" si="0">F15/$F$22</f>
        <v>4.6511627906976744E-2</v>
      </c>
      <c r="H15" s="65"/>
      <c r="X15" s="76"/>
    </row>
    <row r="16" spans="1:28" ht="15.75" x14ac:dyDescent="0.25">
      <c r="A16" s="76"/>
      <c r="C16" s="84" t="s">
        <v>521</v>
      </c>
      <c r="D16" s="57">
        <f>COUNTA('Monitoria Anual - 2'!O11:O863)</f>
        <v>5</v>
      </c>
      <c r="E16" s="66">
        <f>D16/$D$22</f>
        <v>0.1111111111111111</v>
      </c>
      <c r="F16" s="57">
        <f>D16-AB16</f>
        <v>4</v>
      </c>
      <c r="G16" s="66">
        <f t="shared" si="0"/>
        <v>9.3023255813953487E-2</v>
      </c>
      <c r="H16" s="65"/>
      <c r="X16" s="76"/>
      <c r="Z16">
        <f>COUNTIFS('Monitoria Anual - 2'!O:O,"x",'Monitoria Anual - 2'!T:T,"Excluída")</f>
        <v>1</v>
      </c>
      <c r="AA16">
        <f>COUNTIFS('Monitoria Anual - 2'!O:O,"x",'Monitoria Anual - 2'!T:T,"Agrupada")</f>
        <v>0</v>
      </c>
      <c r="AB16">
        <f>Z16+AA16</f>
        <v>1</v>
      </c>
    </row>
    <row r="17" spans="1:28" ht="15.75" x14ac:dyDescent="0.25">
      <c r="A17" s="76"/>
      <c r="C17" s="85" t="s">
        <v>522</v>
      </c>
      <c r="D17" s="57">
        <f>COUNTA('Monitoria Anual - 2'!P11:P863)</f>
        <v>2</v>
      </c>
      <c r="E17" s="66">
        <f>D17/$D$22</f>
        <v>4.4444444444444446E-2</v>
      </c>
      <c r="F17" s="57">
        <v>2</v>
      </c>
      <c r="G17" s="66">
        <f t="shared" si="0"/>
        <v>4.6511627906976744E-2</v>
      </c>
      <c r="H17" s="65"/>
      <c r="X17" s="76"/>
      <c r="Z17">
        <f>COUNTIFS('Monitoria Anual - 2'!P:P,"x",'Monitoria Anual - 2'!T:T,"Excluída")</f>
        <v>0</v>
      </c>
      <c r="AA17">
        <f>COUNTIFS('Monitoria Anual - 2'!P:P,"x",'Monitoria Anual - 2'!T:T,"Agrupada")</f>
        <v>0</v>
      </c>
      <c r="AB17">
        <f>Z17+AA17</f>
        <v>0</v>
      </c>
    </row>
    <row r="18" spans="1:28" ht="15.75" x14ac:dyDescent="0.25">
      <c r="A18" s="76"/>
      <c r="C18" s="86" t="s">
        <v>523</v>
      </c>
      <c r="D18" s="57">
        <f>COUNTA('Monitoria Anual - 2'!Q11:Q863)</f>
        <v>10</v>
      </c>
      <c r="E18" s="66">
        <f>D18/$D$22</f>
        <v>0.22222222222222221</v>
      </c>
      <c r="F18" s="57">
        <v>9</v>
      </c>
      <c r="G18" s="66">
        <f t="shared" si="0"/>
        <v>0.20930232558139536</v>
      </c>
      <c r="H18" s="65"/>
      <c r="X18" s="76"/>
      <c r="Z18">
        <f>COUNTIFS('Monitoria Anual - 2'!Q:Q,"x",'Monitoria Anual - 2'!T:T,"Excluída")</f>
        <v>1</v>
      </c>
      <c r="AA18">
        <f>COUNTIFS('Monitoria Anual - 2'!Q:Q,"x",'Monitoria Anual - 2'!T:T,"Agrupada")</f>
        <v>0</v>
      </c>
      <c r="AB18">
        <f>Z18+AA18</f>
        <v>1</v>
      </c>
    </row>
    <row r="19" spans="1:28" ht="15.75" x14ac:dyDescent="0.25">
      <c r="A19" s="76"/>
      <c r="C19" s="87" t="s">
        <v>524</v>
      </c>
      <c r="D19" s="57">
        <f>COUNTA('Monitoria Anual - 2'!R11:R863)</f>
        <v>25</v>
      </c>
      <c r="E19" s="66">
        <f>D19/$D$22</f>
        <v>0.55555555555555558</v>
      </c>
      <c r="F19" s="57">
        <v>25</v>
      </c>
      <c r="G19" s="66">
        <f t="shared" si="0"/>
        <v>0.58139534883720934</v>
      </c>
      <c r="H19" s="65"/>
      <c r="X19" s="76"/>
      <c r="Z19">
        <f>COUNTIFS('Monitoria Anual - 2'!R:R,"x",'Monitoria Anual - 2'!T:T,"Excluída")</f>
        <v>0</v>
      </c>
      <c r="AA19">
        <f>COUNTIFS('Monitoria Anual - 2'!R:R,"x",'Monitoria Anual - 2'!T:T,"Agrupada")</f>
        <v>0</v>
      </c>
      <c r="AB19">
        <f>Z19+AA19</f>
        <v>0</v>
      </c>
    </row>
    <row r="20" spans="1:28" ht="15.75" x14ac:dyDescent="0.25">
      <c r="A20" s="76"/>
      <c r="C20" s="88" t="s">
        <v>525</v>
      </c>
      <c r="D20" s="57">
        <f>COUNTA('Monitoria Anual - 2'!S11:S863)</f>
        <v>3</v>
      </c>
      <c r="E20" s="66">
        <f>D20/$D$22</f>
        <v>6.6666666666666666E-2</v>
      </c>
      <c r="F20" s="57">
        <f t="shared" ref="F20" si="1">D20-AB20</f>
        <v>3</v>
      </c>
      <c r="G20" s="66">
        <f t="shared" si="0"/>
        <v>6.9767441860465115E-2</v>
      </c>
      <c r="H20" s="65"/>
      <c r="X20" s="76"/>
      <c r="Z20">
        <f>COUNTIFS('Monitoria Anual - 2'!S:S,"x",'Monitoria Anual - 2'!T:T,"Excluída")</f>
        <v>0</v>
      </c>
      <c r="AA20">
        <f>COUNTIFS('Monitoria Anual - 2'!S:S,"x",'Monitoria Anual - 2'!T:T,"Agrupada")</f>
        <v>0</v>
      </c>
      <c r="AB20">
        <f>Z20+AA20</f>
        <v>0</v>
      </c>
    </row>
    <row r="21" spans="1:28" ht="16.5" thickBot="1" x14ac:dyDescent="0.3">
      <c r="A21" s="76"/>
      <c r="C21" s="89" t="s">
        <v>526</v>
      </c>
      <c r="D21" s="58"/>
      <c r="E21" s="67"/>
      <c r="F21" s="58">
        <f>'Monitoria Anual - 2'!C64</f>
        <v>0</v>
      </c>
      <c r="G21" s="67">
        <f t="shared" si="0"/>
        <v>0</v>
      </c>
      <c r="H21" s="65"/>
      <c r="X21" s="76"/>
    </row>
    <row r="22" spans="1:28" ht="16.5" thickBot="1" x14ac:dyDescent="0.3">
      <c r="A22" s="76"/>
      <c r="C22" s="90" t="s">
        <v>527</v>
      </c>
      <c r="D22" s="91">
        <f>SUM(D16:D20)</f>
        <v>45</v>
      </c>
      <c r="E22" s="92">
        <f>SUM(E15:E21)</f>
        <v>1</v>
      </c>
      <c r="F22" s="93">
        <f>SUM(F16:F21)</f>
        <v>43</v>
      </c>
      <c r="G22" s="94">
        <f>SUM(G16:G21)</f>
        <v>1</v>
      </c>
      <c r="H22" s="65"/>
      <c r="X22" s="76"/>
    </row>
    <row r="23" spans="1:28" x14ac:dyDescent="0.25">
      <c r="A23" s="76"/>
      <c r="C23" s="96" t="s">
        <v>528</v>
      </c>
      <c r="D23" s="346">
        <f>COUNTIF('Monitoria Anual - 2'!T11:T863,"Agrupada")</f>
        <v>0</v>
      </c>
      <c r="E23" s="346"/>
      <c r="F23" s="346"/>
      <c r="G23" s="387"/>
      <c r="H23" s="5"/>
      <c r="X23" s="76"/>
    </row>
    <row r="24" spans="1:28" ht="15.75" thickBot="1" x14ac:dyDescent="0.3">
      <c r="A24" s="76"/>
      <c r="C24" s="95" t="s">
        <v>529</v>
      </c>
      <c r="D24" s="347">
        <f>COUNTIF('Monitoria Anual - 2'!T11:T59,"Excluída")</f>
        <v>2</v>
      </c>
      <c r="E24" s="347"/>
      <c r="F24" s="347"/>
      <c r="G24" s="388"/>
      <c r="X24" s="76"/>
    </row>
    <row r="25" spans="1:28" x14ac:dyDescent="0.25">
      <c r="A25" s="76"/>
      <c r="X25" s="76"/>
    </row>
    <row r="26" spans="1:28" x14ac:dyDescent="0.25">
      <c r="A26" s="76"/>
      <c r="X26" s="76"/>
    </row>
    <row r="27" spans="1:28" ht="15.75" x14ac:dyDescent="0.25">
      <c r="A27" s="76"/>
      <c r="B27" s="345" t="s">
        <v>530</v>
      </c>
      <c r="C27" s="384"/>
      <c r="D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531</v>
      </c>
      <c r="D29" s="52">
        <f>COUNTA('Monitoria Anual - 2'!A11:A59)</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532</v>
      </c>
      <c r="D31" s="110" t="s">
        <v>533</v>
      </c>
      <c r="E31" s="13"/>
      <c r="F31" s="14"/>
      <c r="G31" s="15"/>
      <c r="H31" s="17"/>
      <c r="I31" s="18"/>
      <c r="J31" s="19"/>
      <c r="W31" s="1"/>
      <c r="X31" s="76"/>
    </row>
    <row r="32" spans="1:28" x14ac:dyDescent="0.25">
      <c r="A32" s="76"/>
      <c r="C32" s="53" t="s">
        <v>534</v>
      </c>
      <c r="D32" s="61">
        <f>SUM(F32:J32)</f>
        <v>12</v>
      </c>
      <c r="E32" s="23">
        <f>COUNTA('Monitoria Anual - 2'!T11:T24)</f>
        <v>0</v>
      </c>
      <c r="F32" s="50">
        <f>COUNTA('Monitoria Anual - 2'!O11:O24)</f>
        <v>1</v>
      </c>
      <c r="G32" s="50">
        <f>COUNTA('Monitoria Anual - 2'!P11:P24)</f>
        <v>1</v>
      </c>
      <c r="H32" s="50">
        <f>COUNTA('Monitoria Anual - 2'!Q11:Q24)</f>
        <v>4</v>
      </c>
      <c r="I32" s="50">
        <f>COUNTA('Monitoria Anual - 2'!R11:R24)</f>
        <v>5</v>
      </c>
      <c r="J32" s="51">
        <f>COUNTA('Monitoria Anual - 2'!S11:S24)</f>
        <v>1</v>
      </c>
      <c r="W32" s="1"/>
      <c r="X32" s="76"/>
    </row>
    <row r="33" spans="1:30" x14ac:dyDescent="0.25">
      <c r="A33" s="76"/>
      <c r="C33" s="54" t="s">
        <v>535</v>
      </c>
      <c r="D33" s="53">
        <f>SUM(F33:J33)</f>
        <v>3</v>
      </c>
      <c r="E33" s="24">
        <f>COUNTA('Monitoria Anual - 2'!T25:T27)</f>
        <v>0</v>
      </c>
      <c r="F33" s="25">
        <f>COUNTA('Monitoria Anual - 2'!O25:O27)</f>
        <v>0</v>
      </c>
      <c r="G33" s="25">
        <f>COUNTA('Monitoria Anual - 2'!P25:P27)</f>
        <v>0</v>
      </c>
      <c r="H33" s="25">
        <f>COUNTA('Monitoria Anual - 2'!Q25:Q27)</f>
        <v>0</v>
      </c>
      <c r="I33" s="25">
        <f>COUNTA('Monitoria Anual - 2'!R25:R27)</f>
        <v>3</v>
      </c>
      <c r="J33" s="26">
        <f>COUNTA('Monitoria Anual - 2'!S25:S27)</f>
        <v>0</v>
      </c>
      <c r="W33" s="1"/>
      <c r="X33" s="76"/>
    </row>
    <row r="34" spans="1:30" x14ac:dyDescent="0.25">
      <c r="A34" s="76"/>
      <c r="C34" s="54" t="s">
        <v>536</v>
      </c>
      <c r="D34" s="53">
        <f t="shared" ref="D34:D35" si="2">SUM(F34:J34)</f>
        <v>6</v>
      </c>
      <c r="E34" s="24">
        <f>COUNTA('Monitoria Anual - 2'!T28:T33)</f>
        <v>0</v>
      </c>
      <c r="F34" s="25">
        <f>COUNTA('Monitoria Anual - 2'!O28:O33)</f>
        <v>1</v>
      </c>
      <c r="G34" s="25">
        <f>COUNTA('Monitoria Anual - 2'!P28:P33)</f>
        <v>0</v>
      </c>
      <c r="H34" s="25">
        <f>COUNTA('Monitoria Anual - 2'!Q28:Q33)</f>
        <v>1</v>
      </c>
      <c r="I34" s="25">
        <f>COUNTA('Monitoria Anual - 2'!R28:R33)</f>
        <v>3</v>
      </c>
      <c r="J34" s="26">
        <f>COUNTA('Monitoria Anual - 2'!S28:S33)</f>
        <v>1</v>
      </c>
      <c r="W34" s="1"/>
      <c r="X34" s="76"/>
    </row>
    <row r="35" spans="1:30" x14ac:dyDescent="0.25">
      <c r="A35" s="76"/>
      <c r="C35" s="54" t="s">
        <v>537</v>
      </c>
      <c r="D35" s="53">
        <f t="shared" si="2"/>
        <v>24</v>
      </c>
      <c r="E35" s="24">
        <f>COUNTA('Monitoria Anual - 2'!T34:T59)</f>
        <v>2</v>
      </c>
      <c r="F35" s="25">
        <f>COUNTA('Monitoria Anual - 2'!O34:O59)</f>
        <v>3</v>
      </c>
      <c r="G35" s="25">
        <f>COUNTA('Monitoria Anual - 2'!P34:P59)</f>
        <v>1</v>
      </c>
      <c r="H35" s="25">
        <f>COUNTA('Monitoria Anual - 2'!Q34:Q59)</f>
        <v>5</v>
      </c>
      <c r="I35" s="25">
        <f>COUNTA('Monitoria Anual - 2'!R34:R59)</f>
        <v>14</v>
      </c>
      <c r="J35" s="26">
        <f>COUNTA('Monitoria Anual - 2'!S34:S59)</f>
        <v>1</v>
      </c>
      <c r="W35" s="1"/>
      <c r="X35" s="76"/>
    </row>
    <row r="36" spans="1:30" x14ac:dyDescent="0.25">
      <c r="A36" s="76"/>
      <c r="X36" s="76"/>
    </row>
    <row r="37" spans="1:30"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protectedRanges>
    <protectedRange algorithmName="SHA-512" hashValue="zzhv/Dq6/XQDdy4PArewFSu9VLQOsBZ9SvRQwEaPRryxU9jlfehRY4wDYvbp7yw2VZjtzuEFQ9mRoLL/NIyBnw==" saltValue="sDMcZXVTWsRsrO+dPIlxTA==" spinCount="100000" sqref="A1:AD41" name="Intervalo1_9"/>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2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116"/>
  <sheetViews>
    <sheetView showGridLines="0" tabSelected="1" zoomScaleNormal="100" workbookViewId="0">
      <selection activeCell="C70" sqref="C70"/>
    </sheetView>
  </sheetViews>
  <sheetFormatPr defaultColWidth="8.85546875" defaultRowHeight="15.75" x14ac:dyDescent="0.25"/>
  <cols>
    <col min="1" max="1" width="34.28515625" style="30" customWidth="1"/>
    <col min="2" max="2" width="7.28515625" style="30" customWidth="1"/>
    <col min="3" max="3" width="32.140625" style="30" customWidth="1"/>
    <col min="4" max="4" width="35.140625" style="30" customWidth="1"/>
    <col min="5" max="5" width="44.42578125" style="30" customWidth="1"/>
    <col min="6" max="6" width="20.28515625" style="30" customWidth="1"/>
    <col min="7" max="7" width="21.140625" style="30" customWidth="1"/>
    <col min="8" max="8" width="25.140625" style="30" customWidth="1"/>
    <col min="9" max="9" width="28.42578125" style="30" bestFit="1" customWidth="1"/>
    <col min="10" max="10" width="34.140625" style="30" customWidth="1"/>
    <col min="11" max="11" width="25.140625" style="30" customWidth="1"/>
    <col min="12" max="12" width="41.7109375" style="30" customWidth="1"/>
    <col min="13" max="13" width="45.5703125" style="30" customWidth="1"/>
    <col min="14" max="14" width="31.85546875" style="30" customWidth="1"/>
    <col min="15" max="20" width="26.7109375" style="222" customWidth="1"/>
    <col min="21" max="21" width="86.28515625" style="30" customWidth="1"/>
    <col min="22" max="22" width="65.85546875" style="30" customWidth="1"/>
    <col min="23" max="23" width="79.7109375" style="30" customWidth="1"/>
    <col min="24" max="24" width="26.7109375" style="30" customWidth="1"/>
    <col min="25" max="25" width="74.140625" style="30" customWidth="1"/>
    <col min="26" max="26" width="53.140625" style="30" customWidth="1"/>
    <col min="27" max="27" width="43.42578125" style="30" customWidth="1"/>
    <col min="28" max="28" width="28.85546875" style="30" customWidth="1"/>
    <col min="29" max="29" width="21.42578125" style="30" customWidth="1"/>
    <col min="30" max="30" width="22.85546875" style="30" customWidth="1"/>
    <col min="31" max="31" width="26.5703125" style="30" customWidth="1"/>
    <col min="32" max="32" width="18.7109375" style="30" customWidth="1"/>
    <col min="33" max="33" width="51.140625" style="30" customWidth="1"/>
    <col min="34" max="34" width="23" style="30" bestFit="1" customWidth="1"/>
    <col min="35" max="35" width="18.7109375" style="30" customWidth="1"/>
    <col min="36" max="37" width="22.7109375" style="30" customWidth="1"/>
    <col min="38" max="38" width="2.7109375" style="30" customWidth="1"/>
    <col min="39" max="39" width="7" style="30" customWidth="1"/>
    <col min="40" max="42" width="8.85546875" style="30"/>
    <col min="43" max="43" width="8.85546875" style="30" hidden="1" customWidth="1"/>
    <col min="44" max="16384" width="8.85546875" style="30"/>
  </cols>
  <sheetData>
    <row r="1" spans="1:43" ht="16.5" thickBot="1" x14ac:dyDescent="0.3">
      <c r="A1" s="391" t="s">
        <v>107</v>
      </c>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K1" s="218"/>
      <c r="AL1" s="219"/>
      <c r="AM1" s="220"/>
    </row>
    <row r="2" spans="1:43" ht="16.5" thickBot="1" x14ac:dyDescent="0.3">
      <c r="A2" s="392" t="str">
        <f>'Monitoria Anual - 1'!A2</f>
        <v>Plano de Ação Nacional para a Conservação do Patrimônio Espeleológico Brasileiro - PAN Cavernas do Brasil</v>
      </c>
      <c r="B2" s="392"/>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221"/>
      <c r="AM2" s="220"/>
    </row>
    <row r="3" spans="1:43" ht="16.5" thickTop="1" x14ac:dyDescent="0.25">
      <c r="AL3" s="223"/>
      <c r="AM3" s="220"/>
    </row>
    <row r="4" spans="1:43" x14ac:dyDescent="0.25">
      <c r="A4" s="224" t="s">
        <v>109</v>
      </c>
      <c r="B4" s="393" t="str">
        <f>'Monitoria Anual - 1'!B4</f>
        <v>Prevenir, reduzir e mitigar os impactos e danos antrópicos sobre o patrimônio espeleológico brasileiro, espécies e ambientes associados, em cinco anos.</v>
      </c>
      <c r="C4" s="393"/>
      <c r="D4" s="393"/>
      <c r="E4" s="393"/>
      <c r="F4" s="393"/>
      <c r="G4" s="394"/>
      <c r="H4" s="225"/>
      <c r="I4" s="225"/>
      <c r="J4" s="225"/>
      <c r="K4" s="225"/>
      <c r="L4" s="225"/>
      <c r="M4" s="225"/>
      <c r="N4" s="225"/>
      <c r="O4" s="225"/>
      <c r="P4" s="225"/>
      <c r="Q4" s="225"/>
      <c r="R4" s="225"/>
      <c r="S4" s="225"/>
      <c r="T4" s="30"/>
      <c r="AL4" s="223"/>
      <c r="AM4" s="220"/>
    </row>
    <row r="5" spans="1:43" x14ac:dyDescent="0.25">
      <c r="AL5" s="223"/>
      <c r="AM5" s="220"/>
    </row>
    <row r="6" spans="1:43" x14ac:dyDescent="0.25">
      <c r="A6" s="224" t="s">
        <v>111</v>
      </c>
      <c r="B6" s="395" t="s">
        <v>665</v>
      </c>
      <c r="C6" s="396"/>
      <c r="M6" s="222"/>
      <c r="N6" s="222"/>
      <c r="AL6" s="223"/>
      <c r="AM6" s="220"/>
      <c r="AQ6" s="30" t="s">
        <v>113</v>
      </c>
    </row>
    <row r="7" spans="1:43" ht="16.5" thickBot="1" x14ac:dyDescent="0.3">
      <c r="AL7" s="223"/>
      <c r="AM7" s="220"/>
      <c r="AQ7" s="226" t="s">
        <v>114</v>
      </c>
    </row>
    <row r="8" spans="1:43" ht="16.5" thickBot="1" x14ac:dyDescent="0.3">
      <c r="A8" s="303" t="s">
        <v>115</v>
      </c>
      <c r="B8" s="304"/>
      <c r="C8" s="304"/>
      <c r="D8" s="304"/>
      <c r="E8" s="304"/>
      <c r="F8" s="304"/>
      <c r="G8" s="304"/>
      <c r="H8" s="304"/>
      <c r="I8" s="304"/>
      <c r="J8" s="304"/>
      <c r="K8" s="304"/>
      <c r="L8" s="304"/>
      <c r="M8" s="305"/>
      <c r="N8" s="70"/>
      <c r="O8" s="329" t="s">
        <v>116</v>
      </c>
      <c r="P8" s="330"/>
      <c r="Q8" s="330"/>
      <c r="R8" s="330"/>
      <c r="S8" s="330"/>
      <c r="T8" s="330"/>
      <c r="U8" s="330"/>
      <c r="V8" s="330"/>
      <c r="W8" s="330"/>
      <c r="X8" s="330"/>
      <c r="Y8" s="330"/>
      <c r="Z8" s="331" t="s">
        <v>117</v>
      </c>
      <c r="AA8" s="332"/>
      <c r="AB8" s="332"/>
      <c r="AC8" s="332"/>
      <c r="AD8" s="332"/>
      <c r="AE8" s="332"/>
      <c r="AF8" s="332"/>
      <c r="AG8" s="332"/>
      <c r="AH8" s="332"/>
      <c r="AI8" s="332"/>
      <c r="AJ8" s="332"/>
      <c r="AK8" s="333"/>
      <c r="AL8" s="133"/>
      <c r="AM8" s="220"/>
    </row>
    <row r="9" spans="1:43" x14ac:dyDescent="0.25">
      <c r="A9" s="295" t="s">
        <v>118</v>
      </c>
      <c r="B9" s="293" t="s">
        <v>119</v>
      </c>
      <c r="C9" s="293" t="s">
        <v>2</v>
      </c>
      <c r="D9" s="293" t="s">
        <v>4</v>
      </c>
      <c r="E9" s="297" t="s">
        <v>6</v>
      </c>
      <c r="F9" s="291" t="s">
        <v>8</v>
      </c>
      <c r="G9" s="292"/>
      <c r="H9" s="293" t="s">
        <v>10</v>
      </c>
      <c r="I9" s="293" t="s">
        <v>14</v>
      </c>
      <c r="J9" s="293" t="s">
        <v>12</v>
      </c>
      <c r="K9" s="306" t="s">
        <v>120</v>
      </c>
      <c r="L9" s="307"/>
      <c r="M9" s="293" t="s">
        <v>20</v>
      </c>
      <c r="N9" s="293" t="s">
        <v>22</v>
      </c>
      <c r="O9" s="338" t="s">
        <v>25</v>
      </c>
      <c r="P9" s="340" t="s">
        <v>27</v>
      </c>
      <c r="Q9" s="342" t="s">
        <v>29</v>
      </c>
      <c r="R9" s="321" t="s">
        <v>31</v>
      </c>
      <c r="S9" s="323" t="s">
        <v>33</v>
      </c>
      <c r="T9" s="325" t="s">
        <v>35</v>
      </c>
      <c r="U9" s="327" t="s">
        <v>41</v>
      </c>
      <c r="V9" s="327" t="s">
        <v>43</v>
      </c>
      <c r="W9" s="327" t="s">
        <v>45</v>
      </c>
      <c r="X9" s="327" t="s">
        <v>47</v>
      </c>
      <c r="Y9" s="334" t="s">
        <v>49</v>
      </c>
      <c r="Z9" s="336" t="s">
        <v>52</v>
      </c>
      <c r="AA9" s="299" t="s">
        <v>54</v>
      </c>
      <c r="AB9" s="299" t="s">
        <v>56</v>
      </c>
      <c r="AC9" s="299" t="s">
        <v>58</v>
      </c>
      <c r="AD9" s="299" t="s">
        <v>60</v>
      </c>
      <c r="AE9" s="299" t="s">
        <v>62</v>
      </c>
      <c r="AF9" s="299" t="s">
        <v>64</v>
      </c>
      <c r="AG9" s="299" t="s">
        <v>66</v>
      </c>
      <c r="AH9" s="299" t="s">
        <v>68</v>
      </c>
      <c r="AI9" s="299" t="s">
        <v>70</v>
      </c>
      <c r="AJ9" s="299" t="s">
        <v>121</v>
      </c>
      <c r="AK9" s="299" t="s">
        <v>74</v>
      </c>
      <c r="AL9" s="134"/>
      <c r="AM9" s="220"/>
    </row>
    <row r="10" spans="1:43" ht="16.5" thickBot="1" x14ac:dyDescent="0.3">
      <c r="A10" s="296"/>
      <c r="B10" s="294"/>
      <c r="C10" s="294"/>
      <c r="D10" s="294"/>
      <c r="E10" s="298"/>
      <c r="F10" s="227" t="s">
        <v>122</v>
      </c>
      <c r="G10" s="227" t="s">
        <v>123</v>
      </c>
      <c r="H10" s="294"/>
      <c r="I10" s="294"/>
      <c r="J10" s="294"/>
      <c r="K10" s="60" t="s">
        <v>124</v>
      </c>
      <c r="L10" s="60" t="s">
        <v>125</v>
      </c>
      <c r="M10" s="294"/>
      <c r="N10" s="294"/>
      <c r="O10" s="339"/>
      <c r="P10" s="341"/>
      <c r="Q10" s="343"/>
      <c r="R10" s="322"/>
      <c r="S10" s="324"/>
      <c r="T10" s="326"/>
      <c r="U10" s="328"/>
      <c r="V10" s="328"/>
      <c r="W10" s="328"/>
      <c r="X10" s="328"/>
      <c r="Y10" s="335"/>
      <c r="Z10" s="337"/>
      <c r="AA10" s="300"/>
      <c r="AB10" s="300"/>
      <c r="AC10" s="300"/>
      <c r="AD10" s="300"/>
      <c r="AE10" s="300"/>
      <c r="AF10" s="300"/>
      <c r="AG10" s="300"/>
      <c r="AH10" s="300"/>
      <c r="AI10" s="300"/>
      <c r="AJ10" s="300"/>
      <c r="AK10" s="300"/>
      <c r="AL10" s="134"/>
      <c r="AM10" s="220"/>
    </row>
    <row r="11" spans="1:43" ht="204.75" x14ac:dyDescent="0.25">
      <c r="A11" s="400" t="s">
        <v>126</v>
      </c>
      <c r="B11" s="47" t="s">
        <v>127</v>
      </c>
      <c r="C11" s="228" t="s">
        <v>128</v>
      </c>
      <c r="D11" s="229" t="s">
        <v>129</v>
      </c>
      <c r="E11" s="229" t="s">
        <v>130</v>
      </c>
      <c r="F11" s="230">
        <v>44805</v>
      </c>
      <c r="G11" s="231">
        <v>45992</v>
      </c>
      <c r="H11" s="232" t="s">
        <v>911</v>
      </c>
      <c r="I11" s="266">
        <v>200000</v>
      </c>
      <c r="J11" s="232" t="s">
        <v>132</v>
      </c>
      <c r="K11" s="229" t="s">
        <v>133</v>
      </c>
      <c r="L11" s="229" t="s">
        <v>133</v>
      </c>
      <c r="M11" s="229" t="s">
        <v>134</v>
      </c>
      <c r="N11" s="233"/>
      <c r="O11" s="233"/>
      <c r="P11" s="234"/>
      <c r="Q11" s="233" t="s">
        <v>135</v>
      </c>
      <c r="R11" s="233"/>
      <c r="S11" s="233"/>
      <c r="T11" s="47"/>
      <c r="U11" s="170" t="s">
        <v>876</v>
      </c>
      <c r="V11" s="170"/>
      <c r="W11" s="170" t="s">
        <v>912</v>
      </c>
      <c r="X11" s="170" t="s">
        <v>137</v>
      </c>
      <c r="Y11" s="248" t="s">
        <v>877</v>
      </c>
      <c r="Z11" s="170"/>
      <c r="AA11" s="170"/>
      <c r="AB11" s="170"/>
      <c r="AC11" s="170"/>
      <c r="AD11" s="235">
        <v>46266</v>
      </c>
      <c r="AE11" s="170"/>
      <c r="AF11" s="270"/>
      <c r="AG11" s="232" t="s">
        <v>879</v>
      </c>
      <c r="AH11" s="170"/>
      <c r="AI11" s="170"/>
      <c r="AJ11" s="170"/>
      <c r="AK11" s="186" t="s">
        <v>89</v>
      </c>
      <c r="AL11" s="134"/>
      <c r="AM11" s="220"/>
    </row>
    <row r="12" spans="1:43" ht="236.25" x14ac:dyDescent="0.25">
      <c r="A12" s="401"/>
      <c r="B12" s="212" t="s">
        <v>139</v>
      </c>
      <c r="C12" s="236" t="s">
        <v>140</v>
      </c>
      <c r="D12" s="237" t="s">
        <v>141</v>
      </c>
      <c r="E12" s="229" t="s">
        <v>142</v>
      </c>
      <c r="F12" s="238">
        <v>45170</v>
      </c>
      <c r="G12" s="230">
        <v>46447</v>
      </c>
      <c r="H12" s="229" t="s">
        <v>909</v>
      </c>
      <c r="I12" s="266">
        <v>10000</v>
      </c>
      <c r="J12" s="229" t="s">
        <v>144</v>
      </c>
      <c r="K12" s="229" t="s">
        <v>133</v>
      </c>
      <c r="L12" s="229"/>
      <c r="M12" s="237" t="s">
        <v>145</v>
      </c>
      <c r="N12" s="233"/>
      <c r="O12" s="233"/>
      <c r="P12" s="233" t="s">
        <v>135</v>
      </c>
      <c r="Q12" s="233"/>
      <c r="R12" s="233"/>
      <c r="S12" s="233"/>
      <c r="T12" s="47"/>
      <c r="U12" s="184" t="s">
        <v>847</v>
      </c>
      <c r="V12" s="184"/>
      <c r="W12" s="184"/>
      <c r="X12" s="184" t="s">
        <v>328</v>
      </c>
      <c r="Y12" s="184"/>
      <c r="Z12" s="184"/>
      <c r="AA12" s="184"/>
      <c r="AB12" s="184"/>
      <c r="AC12" s="197"/>
      <c r="AD12" s="197"/>
      <c r="AE12" s="184"/>
      <c r="AF12" s="203"/>
      <c r="AG12" s="229" t="s">
        <v>880</v>
      </c>
      <c r="AH12" s="184"/>
      <c r="AI12" s="184"/>
      <c r="AJ12" s="184"/>
      <c r="AK12" s="186" t="s">
        <v>89</v>
      </c>
      <c r="AL12" s="134"/>
      <c r="AM12" s="220"/>
    </row>
    <row r="13" spans="1:43" ht="110.25" x14ac:dyDescent="0.25">
      <c r="A13" s="401"/>
      <c r="B13" s="212" t="s">
        <v>147</v>
      </c>
      <c r="C13" s="237" t="s">
        <v>148</v>
      </c>
      <c r="D13" s="229" t="s">
        <v>149</v>
      </c>
      <c r="E13" s="229" t="s">
        <v>150</v>
      </c>
      <c r="F13" s="238">
        <v>44805</v>
      </c>
      <c r="G13" s="238">
        <v>46600</v>
      </c>
      <c r="H13" s="229" t="s">
        <v>909</v>
      </c>
      <c r="I13" s="266">
        <v>1100000</v>
      </c>
      <c r="J13" s="232" t="s">
        <v>151</v>
      </c>
      <c r="K13" s="229" t="s">
        <v>133</v>
      </c>
      <c r="L13" s="232"/>
      <c r="M13" s="237" t="s">
        <v>152</v>
      </c>
      <c r="N13" s="233"/>
      <c r="O13" s="233"/>
      <c r="P13" s="233"/>
      <c r="Q13" s="233"/>
      <c r="R13" s="233" t="s">
        <v>135</v>
      </c>
      <c r="S13" s="233"/>
      <c r="T13" s="47"/>
      <c r="U13" s="184" t="s">
        <v>848</v>
      </c>
      <c r="V13" s="184"/>
      <c r="W13" s="184" t="s">
        <v>878</v>
      </c>
      <c r="X13" s="184" t="s">
        <v>328</v>
      </c>
      <c r="Y13" s="184"/>
      <c r="Z13" s="184"/>
      <c r="AA13" s="184"/>
      <c r="AB13" s="184"/>
      <c r="AC13" s="184"/>
      <c r="AD13" s="184"/>
      <c r="AE13" s="184"/>
      <c r="AF13" s="203"/>
      <c r="AG13" s="184"/>
      <c r="AH13" s="184"/>
      <c r="AI13" s="184"/>
      <c r="AJ13" s="184"/>
      <c r="AK13" s="186" t="s">
        <v>897</v>
      </c>
      <c r="AL13" s="134"/>
      <c r="AM13" s="220"/>
    </row>
    <row r="14" spans="1:43" ht="47.25" x14ac:dyDescent="0.25">
      <c r="A14" s="401"/>
      <c r="B14" s="212" t="s">
        <v>153</v>
      </c>
      <c r="C14" s="237" t="s">
        <v>546</v>
      </c>
      <c r="D14" s="237"/>
      <c r="E14" s="229"/>
      <c r="F14" s="230"/>
      <c r="G14" s="230"/>
      <c r="H14" s="229"/>
      <c r="I14" s="266"/>
      <c r="J14" s="232"/>
      <c r="K14" s="232"/>
      <c r="L14" s="232"/>
      <c r="M14" s="229"/>
      <c r="N14" s="233"/>
      <c r="O14" s="233"/>
      <c r="P14" s="233"/>
      <c r="Q14" s="233"/>
      <c r="R14" s="233"/>
      <c r="S14" s="233"/>
      <c r="T14" s="47"/>
      <c r="U14" s="184"/>
      <c r="V14" s="184"/>
      <c r="W14" s="184"/>
      <c r="X14" s="184"/>
      <c r="Y14" s="184"/>
      <c r="Z14" s="184"/>
      <c r="AA14" s="184"/>
      <c r="AB14" s="184"/>
      <c r="AC14" s="184"/>
      <c r="AD14" s="184"/>
      <c r="AE14" s="184"/>
      <c r="AF14" s="203"/>
      <c r="AG14" s="184"/>
      <c r="AH14" s="184"/>
      <c r="AI14" s="184"/>
      <c r="AJ14" s="184"/>
      <c r="AK14" s="186"/>
      <c r="AL14" s="134"/>
      <c r="AM14" s="220"/>
    </row>
    <row r="15" spans="1:43" ht="141.75" x14ac:dyDescent="0.25">
      <c r="A15" s="401"/>
      <c r="B15" s="212" t="s">
        <v>162</v>
      </c>
      <c r="C15" s="237" t="s">
        <v>163</v>
      </c>
      <c r="D15" s="239" t="s">
        <v>170</v>
      </c>
      <c r="E15" s="229"/>
      <c r="F15" s="230">
        <v>45901</v>
      </c>
      <c r="G15" s="230">
        <v>46600</v>
      </c>
      <c r="H15" s="229" t="s">
        <v>909</v>
      </c>
      <c r="I15" s="266">
        <v>10000</v>
      </c>
      <c r="J15" s="232" t="s">
        <v>165</v>
      </c>
      <c r="K15" s="232" t="s">
        <v>166</v>
      </c>
      <c r="L15" s="232"/>
      <c r="M15" s="240" t="s">
        <v>171</v>
      </c>
      <c r="N15" s="233"/>
      <c r="O15" s="233" t="s">
        <v>135</v>
      </c>
      <c r="P15" s="233"/>
      <c r="Q15" s="233"/>
      <c r="R15" s="233"/>
      <c r="S15" s="233"/>
      <c r="T15" s="47"/>
      <c r="U15" s="184"/>
      <c r="V15" s="184"/>
      <c r="W15" s="184"/>
      <c r="X15" s="184"/>
      <c r="Y15" s="184"/>
      <c r="Z15" s="184"/>
      <c r="AA15" s="184"/>
      <c r="AB15" s="184"/>
      <c r="AC15" s="184"/>
      <c r="AD15" s="184"/>
      <c r="AE15" s="184"/>
      <c r="AF15" s="203"/>
      <c r="AG15" s="232" t="s">
        <v>881</v>
      </c>
      <c r="AH15" s="184"/>
      <c r="AI15" s="184"/>
      <c r="AJ15" s="184"/>
      <c r="AK15" s="186" t="s">
        <v>898</v>
      </c>
      <c r="AL15" s="134"/>
      <c r="AM15" s="220"/>
    </row>
    <row r="16" spans="1:43" ht="173.25" x14ac:dyDescent="0.25">
      <c r="A16" s="401"/>
      <c r="B16" s="212" t="s">
        <v>172</v>
      </c>
      <c r="C16" s="237" t="s">
        <v>173</v>
      </c>
      <c r="D16" s="241" t="s">
        <v>174</v>
      </c>
      <c r="E16" s="229"/>
      <c r="F16" s="230">
        <v>44958</v>
      </c>
      <c r="G16" s="230">
        <v>46600</v>
      </c>
      <c r="H16" s="241" t="s">
        <v>175</v>
      </c>
      <c r="I16" s="266">
        <v>20434</v>
      </c>
      <c r="J16" s="241" t="s">
        <v>176</v>
      </c>
      <c r="K16" s="232" t="s">
        <v>157</v>
      </c>
      <c r="L16" s="232"/>
      <c r="M16" s="241" t="s">
        <v>177</v>
      </c>
      <c r="N16" s="233"/>
      <c r="O16" s="233"/>
      <c r="P16" s="233"/>
      <c r="Q16" s="233"/>
      <c r="R16" s="233" t="s">
        <v>135</v>
      </c>
      <c r="S16" s="233"/>
      <c r="T16" s="47"/>
      <c r="U16" s="184" t="s">
        <v>827</v>
      </c>
      <c r="V16" s="184"/>
      <c r="W16" s="184" t="s">
        <v>825</v>
      </c>
      <c r="X16" s="184" t="s">
        <v>175</v>
      </c>
      <c r="Y16" s="184" t="s">
        <v>826</v>
      </c>
      <c r="Z16" s="184"/>
      <c r="AA16" s="184"/>
      <c r="AB16" s="184"/>
      <c r="AC16" s="184"/>
      <c r="AD16" s="184"/>
      <c r="AE16" s="184"/>
      <c r="AF16" s="203"/>
      <c r="AG16" s="184"/>
      <c r="AH16" s="184"/>
      <c r="AI16" s="184"/>
      <c r="AJ16" s="184"/>
      <c r="AK16" s="186" t="s">
        <v>898</v>
      </c>
      <c r="AL16" s="134"/>
      <c r="AM16" s="220"/>
    </row>
    <row r="17" spans="1:39" ht="78.75" x14ac:dyDescent="0.25">
      <c r="A17" s="401"/>
      <c r="B17" s="212" t="s">
        <v>181</v>
      </c>
      <c r="C17" s="241" t="s">
        <v>182</v>
      </c>
      <c r="D17" s="241" t="s">
        <v>183</v>
      </c>
      <c r="E17" s="229" t="s">
        <v>184</v>
      </c>
      <c r="F17" s="230">
        <v>44805</v>
      </c>
      <c r="G17" s="230">
        <v>45870</v>
      </c>
      <c r="H17" s="241" t="s">
        <v>185</v>
      </c>
      <c r="I17" s="266">
        <v>10000</v>
      </c>
      <c r="J17" s="241" t="s">
        <v>186</v>
      </c>
      <c r="K17" s="232" t="s">
        <v>157</v>
      </c>
      <c r="L17" s="232" t="s">
        <v>157</v>
      </c>
      <c r="M17" s="241" t="s">
        <v>187</v>
      </c>
      <c r="N17" s="233"/>
      <c r="O17" s="233"/>
      <c r="P17" s="233" t="s">
        <v>135</v>
      </c>
      <c r="Q17" s="233"/>
      <c r="R17" s="233"/>
      <c r="S17" s="233"/>
      <c r="T17" s="47"/>
      <c r="U17" s="184" t="s">
        <v>892</v>
      </c>
      <c r="V17" s="184"/>
      <c r="W17" s="184"/>
      <c r="X17" s="184" t="s">
        <v>842</v>
      </c>
      <c r="Y17" s="184"/>
      <c r="Z17" s="184"/>
      <c r="AA17" s="184"/>
      <c r="AB17" s="184"/>
      <c r="AC17" s="184"/>
      <c r="AD17" s="197">
        <v>46235</v>
      </c>
      <c r="AE17" s="184"/>
      <c r="AF17" s="203"/>
      <c r="AG17" s="184"/>
      <c r="AH17" s="184"/>
      <c r="AI17" s="184"/>
      <c r="AJ17" s="184"/>
      <c r="AK17" s="186" t="s">
        <v>898</v>
      </c>
      <c r="AL17" s="134"/>
      <c r="AM17" s="220"/>
    </row>
    <row r="18" spans="1:39" ht="78.75" x14ac:dyDescent="0.25">
      <c r="A18" s="401"/>
      <c r="B18" s="212" t="s">
        <v>190</v>
      </c>
      <c r="C18" s="241" t="s">
        <v>666</v>
      </c>
      <c r="D18" s="241" t="s">
        <v>554</v>
      </c>
      <c r="E18" s="229"/>
      <c r="F18" s="230">
        <v>44805</v>
      </c>
      <c r="G18" s="230">
        <v>46235</v>
      </c>
      <c r="H18" s="229" t="s">
        <v>909</v>
      </c>
      <c r="I18" s="266">
        <v>10000</v>
      </c>
      <c r="J18" s="241" t="s">
        <v>193</v>
      </c>
      <c r="K18" s="232" t="s">
        <v>157</v>
      </c>
      <c r="L18" s="232"/>
      <c r="M18" s="241" t="s">
        <v>194</v>
      </c>
      <c r="N18" s="233"/>
      <c r="O18" s="233"/>
      <c r="P18" s="233"/>
      <c r="Q18" s="233"/>
      <c r="R18" s="233"/>
      <c r="S18" s="233" t="s">
        <v>135</v>
      </c>
      <c r="T18" s="47"/>
      <c r="U18" s="206" t="s">
        <v>845</v>
      </c>
      <c r="V18" s="184" t="s">
        <v>849</v>
      </c>
      <c r="W18" s="184"/>
      <c r="X18" s="184" t="s">
        <v>328</v>
      </c>
      <c r="Y18" s="184"/>
      <c r="Z18" s="184"/>
      <c r="AA18" s="184"/>
      <c r="AB18" s="184"/>
      <c r="AC18" s="184"/>
      <c r="AD18" s="197">
        <v>46296</v>
      </c>
      <c r="AE18" s="184"/>
      <c r="AF18" s="203">
        <v>0</v>
      </c>
      <c r="AG18" s="184"/>
      <c r="AH18" s="184"/>
      <c r="AI18" s="184"/>
      <c r="AJ18" s="184"/>
      <c r="AK18" s="186" t="s">
        <v>89</v>
      </c>
      <c r="AL18" s="134"/>
      <c r="AM18" s="220"/>
    </row>
    <row r="19" spans="1:39" ht="110.25" x14ac:dyDescent="0.25">
      <c r="A19" s="401"/>
      <c r="B19" s="212" t="s">
        <v>196</v>
      </c>
      <c r="C19" s="241" t="s">
        <v>197</v>
      </c>
      <c r="D19" s="241" t="s">
        <v>198</v>
      </c>
      <c r="E19" s="229" t="s">
        <v>199</v>
      </c>
      <c r="F19" s="230">
        <v>44805</v>
      </c>
      <c r="G19" s="230">
        <v>46235</v>
      </c>
      <c r="H19" s="232" t="s">
        <v>911</v>
      </c>
      <c r="I19" s="266">
        <v>300000</v>
      </c>
      <c r="J19" s="241" t="s">
        <v>200</v>
      </c>
      <c r="K19" s="232" t="s">
        <v>133</v>
      </c>
      <c r="L19" s="232" t="s">
        <v>133</v>
      </c>
      <c r="M19" s="241" t="s">
        <v>201</v>
      </c>
      <c r="N19" s="233"/>
      <c r="O19" s="233"/>
      <c r="P19" s="233"/>
      <c r="Q19" s="233"/>
      <c r="R19" s="233" t="s">
        <v>135</v>
      </c>
      <c r="S19" s="233"/>
      <c r="T19" s="47"/>
      <c r="U19" s="184" t="s">
        <v>913</v>
      </c>
      <c r="V19" s="184"/>
      <c r="W19" s="184" t="s">
        <v>831</v>
      </c>
      <c r="X19" s="170" t="s">
        <v>137</v>
      </c>
      <c r="Y19" s="184" t="s">
        <v>893</v>
      </c>
      <c r="Z19" s="184"/>
      <c r="AA19" s="184"/>
      <c r="AB19" s="184"/>
      <c r="AC19" s="184"/>
      <c r="AD19" s="197">
        <v>46600</v>
      </c>
      <c r="AE19" s="184" t="s">
        <v>328</v>
      </c>
      <c r="AF19" s="203"/>
      <c r="AG19" s="241" t="s">
        <v>882</v>
      </c>
      <c r="AH19" s="184"/>
      <c r="AI19" s="184"/>
      <c r="AJ19" s="184"/>
      <c r="AK19" s="186" t="s">
        <v>898</v>
      </c>
      <c r="AL19" s="134"/>
      <c r="AM19" s="220"/>
    </row>
    <row r="20" spans="1:39" ht="141.75" x14ac:dyDescent="0.25">
      <c r="A20" s="401"/>
      <c r="B20" s="212" t="s">
        <v>205</v>
      </c>
      <c r="C20" s="241" t="s">
        <v>206</v>
      </c>
      <c r="D20" s="241" t="s">
        <v>213</v>
      </c>
      <c r="E20" s="229" t="s">
        <v>667</v>
      </c>
      <c r="F20" s="230">
        <v>44805</v>
      </c>
      <c r="G20" s="230">
        <v>45870</v>
      </c>
      <c r="H20" s="229" t="s">
        <v>185</v>
      </c>
      <c r="I20" s="266">
        <v>20000</v>
      </c>
      <c r="J20" s="241" t="s">
        <v>209</v>
      </c>
      <c r="K20" s="232" t="s">
        <v>133</v>
      </c>
      <c r="L20" s="232" t="s">
        <v>133</v>
      </c>
      <c r="M20" s="241" t="s">
        <v>210</v>
      </c>
      <c r="N20" s="233"/>
      <c r="O20" s="233"/>
      <c r="P20" s="233" t="s">
        <v>135</v>
      </c>
      <c r="Q20" s="233"/>
      <c r="R20" s="233"/>
      <c r="S20" s="233"/>
      <c r="T20" s="47"/>
      <c r="U20" s="206" t="s">
        <v>914</v>
      </c>
      <c r="V20" s="242"/>
      <c r="W20" s="184"/>
      <c r="X20" s="184" t="s">
        <v>842</v>
      </c>
      <c r="Y20" s="184" t="s">
        <v>818</v>
      </c>
      <c r="Z20" s="184"/>
      <c r="AA20" s="184"/>
      <c r="AB20" s="184"/>
      <c r="AC20" s="184"/>
      <c r="AD20" s="197">
        <v>46600</v>
      </c>
      <c r="AE20" s="184"/>
      <c r="AF20" s="203">
        <v>200000</v>
      </c>
      <c r="AG20" s="184"/>
      <c r="AH20" s="184"/>
      <c r="AI20" s="184"/>
      <c r="AJ20" s="184"/>
      <c r="AK20" s="186" t="s">
        <v>899</v>
      </c>
      <c r="AL20" s="134"/>
      <c r="AM20" s="220"/>
    </row>
    <row r="21" spans="1:39" ht="110.25" x14ac:dyDescent="0.25">
      <c r="A21" s="401"/>
      <c r="B21" s="212" t="s">
        <v>214</v>
      </c>
      <c r="C21" s="237" t="s">
        <v>215</v>
      </c>
      <c r="D21" s="241" t="s">
        <v>223</v>
      </c>
      <c r="E21" s="229" t="s">
        <v>217</v>
      </c>
      <c r="F21" s="230">
        <v>44805</v>
      </c>
      <c r="G21" s="230">
        <v>46600</v>
      </c>
      <c r="H21" s="241" t="s">
        <v>185</v>
      </c>
      <c r="I21" s="266">
        <v>1500000</v>
      </c>
      <c r="J21" s="232" t="s">
        <v>218</v>
      </c>
      <c r="K21" s="232" t="s">
        <v>133</v>
      </c>
      <c r="L21" s="232" t="s">
        <v>133</v>
      </c>
      <c r="M21" s="229" t="s">
        <v>219</v>
      </c>
      <c r="N21" s="233"/>
      <c r="O21" s="233"/>
      <c r="P21" s="233"/>
      <c r="Q21" s="233" t="s">
        <v>135</v>
      </c>
      <c r="R21" s="233"/>
      <c r="S21" s="233"/>
      <c r="T21" s="47" t="s">
        <v>114</v>
      </c>
      <c r="U21" s="184" t="s">
        <v>915</v>
      </c>
      <c r="V21" s="184"/>
      <c r="W21" s="184" t="s">
        <v>908</v>
      </c>
      <c r="X21" s="184" t="s">
        <v>842</v>
      </c>
      <c r="Y21" s="184" t="s">
        <v>939</v>
      </c>
      <c r="Z21" s="184"/>
      <c r="AA21" s="184"/>
      <c r="AB21" s="184"/>
      <c r="AC21" s="184"/>
      <c r="AD21" s="184"/>
      <c r="AE21" s="184"/>
      <c r="AF21" s="203"/>
      <c r="AG21" s="184"/>
      <c r="AH21" s="184"/>
      <c r="AI21" s="184"/>
      <c r="AJ21" s="184"/>
      <c r="AK21" s="186" t="s">
        <v>900</v>
      </c>
      <c r="AL21" s="134"/>
      <c r="AM21" s="220"/>
    </row>
    <row r="22" spans="1:39" ht="157.5" x14ac:dyDescent="0.25">
      <c r="A22" s="401"/>
      <c r="B22" s="212" t="s">
        <v>224</v>
      </c>
      <c r="C22" s="241" t="s">
        <v>225</v>
      </c>
      <c r="D22" s="229" t="s">
        <v>226</v>
      </c>
      <c r="E22" s="229" t="s">
        <v>227</v>
      </c>
      <c r="F22" s="230">
        <v>44805</v>
      </c>
      <c r="G22" s="230">
        <v>46235</v>
      </c>
      <c r="H22" s="229" t="s">
        <v>910</v>
      </c>
      <c r="I22" s="266">
        <v>320000</v>
      </c>
      <c r="J22" s="241" t="s">
        <v>566</v>
      </c>
      <c r="K22" s="232" t="s">
        <v>133</v>
      </c>
      <c r="L22" s="232"/>
      <c r="M22" s="241" t="s">
        <v>230</v>
      </c>
      <c r="N22" s="233"/>
      <c r="O22" s="233"/>
      <c r="P22" s="233"/>
      <c r="Q22" s="233" t="s">
        <v>135</v>
      </c>
      <c r="R22" s="233"/>
      <c r="S22" s="233"/>
      <c r="T22" s="47"/>
      <c r="U22" s="184" t="s">
        <v>916</v>
      </c>
      <c r="V22" s="184"/>
      <c r="W22" s="184" t="s">
        <v>824</v>
      </c>
      <c r="X22" s="184" t="s">
        <v>843</v>
      </c>
      <c r="Y22" s="184" t="s">
        <v>894</v>
      </c>
      <c r="Z22" s="184"/>
      <c r="AA22" s="184" t="s">
        <v>850</v>
      </c>
      <c r="AB22" s="184"/>
      <c r="AC22" s="184"/>
      <c r="AD22" s="197">
        <v>46600</v>
      </c>
      <c r="AE22" s="184"/>
      <c r="AF22" s="203"/>
      <c r="AG22" s="184"/>
      <c r="AH22" s="184"/>
      <c r="AI22" s="184"/>
      <c r="AJ22" s="184"/>
      <c r="AK22" s="186" t="s">
        <v>901</v>
      </c>
      <c r="AL22" s="134"/>
      <c r="AM22" s="220"/>
    </row>
    <row r="23" spans="1:39" x14ac:dyDescent="0.25">
      <c r="A23" s="401"/>
      <c r="B23" s="212" t="s">
        <v>234</v>
      </c>
      <c r="C23" s="241" t="s">
        <v>567</v>
      </c>
      <c r="D23" s="241"/>
      <c r="E23" s="229"/>
      <c r="F23" s="230"/>
      <c r="G23" s="230"/>
      <c r="H23" s="229"/>
      <c r="I23" s="266"/>
      <c r="J23" s="241"/>
      <c r="K23" s="232"/>
      <c r="L23" s="232"/>
      <c r="M23" s="241"/>
      <c r="N23" s="233"/>
      <c r="O23" s="233"/>
      <c r="P23" s="233"/>
      <c r="Q23" s="233"/>
      <c r="R23" s="233"/>
      <c r="S23" s="233"/>
      <c r="T23" s="47"/>
      <c r="U23" s="184"/>
      <c r="V23" s="184"/>
      <c r="W23" s="184"/>
      <c r="X23" s="184"/>
      <c r="Y23" s="184"/>
      <c r="Z23" s="184"/>
      <c r="AA23" s="184"/>
      <c r="AB23" s="184"/>
      <c r="AC23" s="184"/>
      <c r="AD23" s="184"/>
      <c r="AE23" s="184"/>
      <c r="AF23" s="203"/>
      <c r="AG23" s="184"/>
      <c r="AH23" s="184"/>
      <c r="AI23" s="184"/>
      <c r="AJ23" s="184"/>
      <c r="AK23" s="186"/>
      <c r="AL23" s="134"/>
      <c r="AM23" s="220"/>
    </row>
    <row r="24" spans="1:39" ht="78.75" x14ac:dyDescent="0.25">
      <c r="A24" s="401"/>
      <c r="B24" s="212" t="s">
        <v>490</v>
      </c>
      <c r="C24" s="239" t="s">
        <v>491</v>
      </c>
      <c r="D24" s="239" t="s">
        <v>492</v>
      </c>
      <c r="E24" s="239" t="s">
        <v>493</v>
      </c>
      <c r="F24" s="243">
        <v>45292</v>
      </c>
      <c r="G24" s="243">
        <v>45658</v>
      </c>
      <c r="H24" s="229" t="s">
        <v>909</v>
      </c>
      <c r="I24" s="267">
        <v>0</v>
      </c>
      <c r="J24" s="244" t="s">
        <v>495</v>
      </c>
      <c r="K24" s="232" t="s">
        <v>133</v>
      </c>
      <c r="L24" s="228"/>
      <c r="M24" s="228"/>
      <c r="N24" s="233"/>
      <c r="O24" s="233"/>
      <c r="P24" s="233"/>
      <c r="Q24" s="233"/>
      <c r="R24" s="233"/>
      <c r="S24" s="233" t="s">
        <v>135</v>
      </c>
      <c r="T24" s="47"/>
      <c r="U24" s="184" t="s">
        <v>817</v>
      </c>
      <c r="V24" s="184" t="s">
        <v>568</v>
      </c>
      <c r="W24" s="184"/>
      <c r="X24" s="184" t="s">
        <v>328</v>
      </c>
      <c r="Y24" s="184"/>
      <c r="Z24" s="184"/>
      <c r="AA24" s="184"/>
      <c r="AB24" s="184"/>
      <c r="AC24" s="184"/>
      <c r="AD24" s="184"/>
      <c r="AE24" s="184"/>
      <c r="AF24" s="203"/>
      <c r="AG24" s="184"/>
      <c r="AH24" s="184"/>
      <c r="AI24" s="184"/>
      <c r="AJ24" s="184"/>
      <c r="AK24" s="186" t="s">
        <v>897</v>
      </c>
      <c r="AL24" s="134"/>
      <c r="AM24" s="220"/>
    </row>
    <row r="25" spans="1:39" ht="157.5" x14ac:dyDescent="0.25">
      <c r="A25" s="402" t="s">
        <v>240</v>
      </c>
      <c r="B25" s="212" t="s">
        <v>241</v>
      </c>
      <c r="C25" s="237" t="s">
        <v>242</v>
      </c>
      <c r="D25" s="241" t="s">
        <v>243</v>
      </c>
      <c r="E25" s="229" t="s">
        <v>244</v>
      </c>
      <c r="F25" s="230">
        <v>45170</v>
      </c>
      <c r="G25" s="230">
        <v>46235</v>
      </c>
      <c r="H25" s="229" t="s">
        <v>248</v>
      </c>
      <c r="I25" s="266">
        <v>265864.8</v>
      </c>
      <c r="J25" s="229" t="s">
        <v>245</v>
      </c>
      <c r="K25" s="232" t="s">
        <v>246</v>
      </c>
      <c r="L25" s="232"/>
      <c r="M25" s="229"/>
      <c r="N25" s="233"/>
      <c r="O25" s="233"/>
      <c r="P25" s="233"/>
      <c r="Q25" s="233"/>
      <c r="R25" s="233"/>
      <c r="S25" s="233" t="s">
        <v>135</v>
      </c>
      <c r="T25" s="47"/>
      <c r="U25" s="184" t="s">
        <v>668</v>
      </c>
      <c r="V25" s="184" t="s">
        <v>917</v>
      </c>
      <c r="W25" s="184"/>
      <c r="X25" s="184" t="s">
        <v>669</v>
      </c>
      <c r="Y25" s="184"/>
      <c r="Z25" s="184"/>
      <c r="AA25" s="184"/>
      <c r="AB25" s="184"/>
      <c r="AC25" s="184"/>
      <c r="AD25" s="197">
        <v>46296</v>
      </c>
      <c r="AE25" s="184"/>
      <c r="AF25" s="203"/>
      <c r="AG25" s="184"/>
      <c r="AH25" s="184"/>
      <c r="AI25" s="184"/>
      <c r="AJ25" s="184"/>
      <c r="AK25" s="139" t="s">
        <v>897</v>
      </c>
      <c r="AL25" s="134"/>
      <c r="AM25" s="220"/>
    </row>
    <row r="26" spans="1:39" ht="110.25" x14ac:dyDescent="0.25">
      <c r="A26" s="401"/>
      <c r="B26" s="212" t="s">
        <v>249</v>
      </c>
      <c r="C26" s="236" t="s">
        <v>832</v>
      </c>
      <c r="D26" s="237" t="s">
        <v>149</v>
      </c>
      <c r="E26" s="229"/>
      <c r="F26" s="230">
        <v>44958</v>
      </c>
      <c r="G26" s="230">
        <v>46600</v>
      </c>
      <c r="H26" s="229" t="s">
        <v>909</v>
      </c>
      <c r="I26" s="266">
        <v>300000</v>
      </c>
      <c r="J26" s="241" t="s">
        <v>251</v>
      </c>
      <c r="K26" s="241" t="s">
        <v>157</v>
      </c>
      <c r="L26" s="232"/>
      <c r="M26" s="241" t="s">
        <v>252</v>
      </c>
      <c r="N26" s="233"/>
      <c r="O26" s="233"/>
      <c r="P26" s="233"/>
      <c r="Q26" s="233"/>
      <c r="R26" s="233" t="s">
        <v>135</v>
      </c>
      <c r="S26" s="233"/>
      <c r="T26" s="47"/>
      <c r="U26" s="184" t="s">
        <v>918</v>
      </c>
      <c r="V26" s="184"/>
      <c r="W26" s="184"/>
      <c r="X26" s="184" t="s">
        <v>851</v>
      </c>
      <c r="Y26" s="184"/>
      <c r="Z26" s="184"/>
      <c r="AA26" s="184"/>
      <c r="AB26" s="184"/>
      <c r="AC26" s="184"/>
      <c r="AD26" s="184"/>
      <c r="AE26" s="184"/>
      <c r="AF26" s="203"/>
      <c r="AG26" s="184"/>
      <c r="AH26" s="184"/>
      <c r="AI26" s="184"/>
      <c r="AJ26" s="184"/>
      <c r="AK26" s="139" t="s">
        <v>897</v>
      </c>
      <c r="AL26" s="134"/>
      <c r="AM26" s="220"/>
    </row>
    <row r="27" spans="1:39" ht="94.5" x14ac:dyDescent="0.25">
      <c r="A27" s="401"/>
      <c r="B27" s="212" t="s">
        <v>255</v>
      </c>
      <c r="C27" s="241" t="s">
        <v>256</v>
      </c>
      <c r="D27" s="241" t="s">
        <v>263</v>
      </c>
      <c r="E27" s="229" t="s">
        <v>576</v>
      </c>
      <c r="F27" s="238">
        <v>45170</v>
      </c>
      <c r="G27" s="230">
        <v>46235</v>
      </c>
      <c r="H27" s="241" t="s">
        <v>259</v>
      </c>
      <c r="I27" s="266">
        <v>40278.800000000003</v>
      </c>
      <c r="J27" s="229" t="s">
        <v>260</v>
      </c>
      <c r="K27" s="232" t="s">
        <v>157</v>
      </c>
      <c r="L27" s="232" t="s">
        <v>261</v>
      </c>
      <c r="M27" s="229"/>
      <c r="N27" s="233"/>
      <c r="O27" s="233"/>
      <c r="P27" s="233"/>
      <c r="Q27" s="233"/>
      <c r="R27" s="233" t="s">
        <v>135</v>
      </c>
      <c r="S27" s="233"/>
      <c r="T27" s="47"/>
      <c r="U27" s="170" t="s">
        <v>919</v>
      </c>
      <c r="V27" s="170"/>
      <c r="W27" s="170" t="s">
        <v>819</v>
      </c>
      <c r="X27" s="170" t="s">
        <v>822</v>
      </c>
      <c r="Y27" s="170" t="s">
        <v>895</v>
      </c>
      <c r="Z27" s="170"/>
      <c r="AA27" s="170"/>
      <c r="AB27" s="170"/>
      <c r="AC27" s="170"/>
      <c r="AD27" s="235">
        <v>46357</v>
      </c>
      <c r="AE27" s="170" t="s">
        <v>822</v>
      </c>
      <c r="AF27" s="270"/>
      <c r="AG27" s="170"/>
      <c r="AH27" s="170"/>
      <c r="AI27" s="170"/>
      <c r="AJ27" s="170"/>
      <c r="AK27" s="139" t="s">
        <v>897</v>
      </c>
      <c r="AL27" s="134"/>
      <c r="AM27" s="220"/>
    </row>
    <row r="28" spans="1:39" ht="110.25" x14ac:dyDescent="0.25">
      <c r="A28" s="402" t="s">
        <v>264</v>
      </c>
      <c r="B28" s="212" t="s">
        <v>265</v>
      </c>
      <c r="C28" s="241" t="s">
        <v>266</v>
      </c>
      <c r="D28" s="241" t="s">
        <v>267</v>
      </c>
      <c r="E28" s="229" t="s">
        <v>268</v>
      </c>
      <c r="F28" s="230">
        <v>44958</v>
      </c>
      <c r="G28" s="230">
        <v>45870</v>
      </c>
      <c r="H28" s="241" t="s">
        <v>910</v>
      </c>
      <c r="I28" s="266">
        <v>79200</v>
      </c>
      <c r="J28" s="241" t="s">
        <v>269</v>
      </c>
      <c r="K28" s="229" t="s">
        <v>157</v>
      </c>
      <c r="L28" s="229"/>
      <c r="M28" s="241" t="s">
        <v>270</v>
      </c>
      <c r="N28" s="233"/>
      <c r="O28" s="233"/>
      <c r="P28" s="233" t="s">
        <v>135</v>
      </c>
      <c r="Q28" s="233"/>
      <c r="R28" s="233"/>
      <c r="S28" s="233"/>
      <c r="T28" s="47"/>
      <c r="U28" s="184" t="s">
        <v>920</v>
      </c>
      <c r="V28" s="184" t="s">
        <v>578</v>
      </c>
      <c r="W28" s="184" t="s">
        <v>921</v>
      </c>
      <c r="X28" s="184" t="s">
        <v>843</v>
      </c>
      <c r="Y28" s="206" t="s">
        <v>852</v>
      </c>
      <c r="Z28" s="184"/>
      <c r="AA28" s="184"/>
      <c r="AB28" s="184"/>
      <c r="AC28" s="184"/>
      <c r="AD28" s="187">
        <v>45992</v>
      </c>
      <c r="AE28" s="184"/>
      <c r="AF28" s="203"/>
      <c r="AG28" s="184"/>
      <c r="AH28" s="184"/>
      <c r="AI28" s="184"/>
      <c r="AJ28" s="184"/>
      <c r="AK28" s="139" t="s">
        <v>902</v>
      </c>
      <c r="AL28" s="134"/>
      <c r="AM28" s="220"/>
    </row>
    <row r="29" spans="1:39" ht="78.75" x14ac:dyDescent="0.25">
      <c r="A29" s="401"/>
      <c r="B29" s="212" t="s">
        <v>275</v>
      </c>
      <c r="C29" s="237" t="s">
        <v>276</v>
      </c>
      <c r="D29" s="241" t="s">
        <v>277</v>
      </c>
      <c r="E29" s="229"/>
      <c r="F29" s="230">
        <v>44958</v>
      </c>
      <c r="G29" s="230">
        <v>46600</v>
      </c>
      <c r="H29" s="241" t="s">
        <v>278</v>
      </c>
      <c r="I29" s="266">
        <v>124743</v>
      </c>
      <c r="J29" s="241" t="s">
        <v>580</v>
      </c>
      <c r="K29" s="232" t="s">
        <v>157</v>
      </c>
      <c r="L29" s="229"/>
      <c r="M29" s="229" t="s">
        <v>280</v>
      </c>
      <c r="N29" s="233"/>
      <c r="O29" s="233"/>
      <c r="P29" s="233"/>
      <c r="Q29" s="233"/>
      <c r="R29" s="233" t="s">
        <v>135</v>
      </c>
      <c r="S29" s="233"/>
      <c r="T29" s="47"/>
      <c r="U29" s="184" t="s">
        <v>922</v>
      </c>
      <c r="V29" s="184"/>
      <c r="W29" s="184"/>
      <c r="X29" s="184" t="s">
        <v>278</v>
      </c>
      <c r="Y29" s="184"/>
      <c r="Z29" s="184"/>
      <c r="AA29" s="184"/>
      <c r="AB29" s="184"/>
      <c r="AC29" s="184"/>
      <c r="AD29" s="184"/>
      <c r="AE29" s="184"/>
      <c r="AF29" s="203"/>
      <c r="AG29" s="241" t="s">
        <v>883</v>
      </c>
      <c r="AH29" s="184"/>
      <c r="AI29" s="184"/>
      <c r="AJ29" s="184"/>
      <c r="AK29" s="139" t="s">
        <v>900</v>
      </c>
      <c r="AL29" s="134"/>
      <c r="AM29" s="220"/>
    </row>
    <row r="30" spans="1:39" ht="78.75" x14ac:dyDescent="0.25">
      <c r="A30" s="401"/>
      <c r="B30" s="212" t="s">
        <v>283</v>
      </c>
      <c r="C30" s="241" t="s">
        <v>284</v>
      </c>
      <c r="D30" s="229" t="s">
        <v>285</v>
      </c>
      <c r="E30" s="245"/>
      <c r="F30" s="230">
        <v>44805</v>
      </c>
      <c r="G30" s="230">
        <v>45870</v>
      </c>
      <c r="H30" s="241" t="s">
        <v>286</v>
      </c>
      <c r="I30" s="266">
        <v>50000</v>
      </c>
      <c r="J30" s="241" t="s">
        <v>287</v>
      </c>
      <c r="K30" s="232" t="s">
        <v>157</v>
      </c>
      <c r="L30" s="232" t="s">
        <v>157</v>
      </c>
      <c r="M30" s="229" t="s">
        <v>288</v>
      </c>
      <c r="N30" s="233"/>
      <c r="O30" s="233"/>
      <c r="P30" s="233"/>
      <c r="Q30" s="233"/>
      <c r="R30" s="233"/>
      <c r="S30" s="233" t="s">
        <v>135</v>
      </c>
      <c r="T30" s="47"/>
      <c r="U30" s="184" t="s">
        <v>863</v>
      </c>
      <c r="V30" s="184"/>
      <c r="W30" s="184" t="s">
        <v>896</v>
      </c>
      <c r="X30" s="184" t="s">
        <v>582</v>
      </c>
      <c r="Y30" s="184"/>
      <c r="Z30" s="184" t="s">
        <v>862</v>
      </c>
      <c r="AA30" s="184"/>
      <c r="AB30" s="184"/>
      <c r="AC30" s="184"/>
      <c r="AD30" s="197">
        <v>46357</v>
      </c>
      <c r="AE30" s="184"/>
      <c r="AF30" s="203"/>
      <c r="AG30" s="184"/>
      <c r="AH30" s="184"/>
      <c r="AI30" s="184"/>
      <c r="AJ30" s="184"/>
      <c r="AK30" s="139" t="s">
        <v>897</v>
      </c>
      <c r="AL30" s="134"/>
      <c r="AM30" s="220"/>
    </row>
    <row r="31" spans="1:39" ht="204.75" x14ac:dyDescent="0.25">
      <c r="A31" s="401"/>
      <c r="B31" s="212" t="s">
        <v>291</v>
      </c>
      <c r="C31" s="237" t="s">
        <v>292</v>
      </c>
      <c r="D31" s="241" t="s">
        <v>293</v>
      </c>
      <c r="E31" s="229" t="s">
        <v>300</v>
      </c>
      <c r="F31" s="230">
        <v>44805</v>
      </c>
      <c r="G31" s="230">
        <v>45870</v>
      </c>
      <c r="H31" s="241" t="s">
        <v>286</v>
      </c>
      <c r="I31" s="266">
        <v>630000</v>
      </c>
      <c r="J31" s="241" t="s">
        <v>295</v>
      </c>
      <c r="K31" s="241" t="s">
        <v>583</v>
      </c>
      <c r="L31" s="232"/>
      <c r="M31" s="229" t="s">
        <v>584</v>
      </c>
      <c r="N31" s="233"/>
      <c r="O31" s="233"/>
      <c r="P31" s="233"/>
      <c r="Q31" s="233"/>
      <c r="R31" s="233"/>
      <c r="S31" s="233" t="s">
        <v>135</v>
      </c>
      <c r="T31" s="47"/>
      <c r="U31" s="246" t="s">
        <v>923</v>
      </c>
      <c r="V31" s="246" t="s">
        <v>586</v>
      </c>
      <c r="W31" s="170"/>
      <c r="X31" s="241" t="s">
        <v>286</v>
      </c>
      <c r="Y31" s="170"/>
      <c r="Z31" s="170"/>
      <c r="AA31" s="170"/>
      <c r="AB31" s="170"/>
      <c r="AC31" s="170"/>
      <c r="AD31" s="170"/>
      <c r="AE31" s="170"/>
      <c r="AF31" s="270"/>
      <c r="AG31" s="170"/>
      <c r="AH31" s="170"/>
      <c r="AI31" s="170"/>
      <c r="AJ31" s="170"/>
      <c r="AK31" s="139" t="s">
        <v>897</v>
      </c>
      <c r="AL31" s="134"/>
      <c r="AM31" s="220"/>
    </row>
    <row r="32" spans="1:39" ht="173.25" x14ac:dyDescent="0.25">
      <c r="A32" s="401"/>
      <c r="B32" s="212" t="s">
        <v>303</v>
      </c>
      <c r="C32" s="237" t="s">
        <v>304</v>
      </c>
      <c r="D32" s="229" t="s">
        <v>305</v>
      </c>
      <c r="E32" s="241"/>
      <c r="F32" s="230">
        <v>44835</v>
      </c>
      <c r="G32" s="230">
        <v>46600</v>
      </c>
      <c r="H32" s="241" t="s">
        <v>175</v>
      </c>
      <c r="I32" s="266">
        <v>20434</v>
      </c>
      <c r="J32" s="241" t="s">
        <v>590</v>
      </c>
      <c r="K32" s="232" t="s">
        <v>157</v>
      </c>
      <c r="L32" s="229"/>
      <c r="M32" s="229"/>
      <c r="N32" s="233"/>
      <c r="O32" s="233"/>
      <c r="P32" s="233"/>
      <c r="Q32" s="233"/>
      <c r="R32" s="233" t="s">
        <v>135</v>
      </c>
      <c r="S32" s="233"/>
      <c r="T32" s="47"/>
      <c r="U32" s="170" t="s">
        <v>828</v>
      </c>
      <c r="V32" s="170"/>
      <c r="W32" s="170" t="s">
        <v>825</v>
      </c>
      <c r="X32" s="184" t="s">
        <v>175</v>
      </c>
      <c r="Y32" s="170" t="s">
        <v>924</v>
      </c>
      <c r="Z32" s="170"/>
      <c r="AA32" s="170"/>
      <c r="AB32" s="170"/>
      <c r="AC32" s="170"/>
      <c r="AD32" s="170"/>
      <c r="AE32" s="170"/>
      <c r="AF32" s="270"/>
      <c r="AG32" s="170"/>
      <c r="AH32" s="170"/>
      <c r="AI32" s="170"/>
      <c r="AJ32" s="170"/>
      <c r="AK32" s="139" t="s">
        <v>901</v>
      </c>
      <c r="AL32" s="134"/>
      <c r="AM32" s="220"/>
    </row>
    <row r="33" spans="1:39" ht="78.75" x14ac:dyDescent="0.25">
      <c r="A33" s="401"/>
      <c r="B33" s="212" t="s">
        <v>309</v>
      </c>
      <c r="C33" s="241" t="s">
        <v>310</v>
      </c>
      <c r="D33" s="241" t="s">
        <v>311</v>
      </c>
      <c r="E33" s="229"/>
      <c r="F33" s="230">
        <v>45536</v>
      </c>
      <c r="G33" s="230">
        <v>46235</v>
      </c>
      <c r="H33" s="241" t="s">
        <v>312</v>
      </c>
      <c r="I33" s="266">
        <v>50000</v>
      </c>
      <c r="J33" s="241" t="s">
        <v>313</v>
      </c>
      <c r="K33" s="232" t="s">
        <v>157</v>
      </c>
      <c r="L33" s="241" t="s">
        <v>157</v>
      </c>
      <c r="M33" s="229"/>
      <c r="N33" s="233"/>
      <c r="O33" s="233"/>
      <c r="P33" s="233"/>
      <c r="Q33" s="233" t="s">
        <v>135</v>
      </c>
      <c r="R33" s="233"/>
      <c r="S33" s="233"/>
      <c r="T33" s="47"/>
      <c r="V33" s="170"/>
      <c r="W33" s="170" t="s">
        <v>830</v>
      </c>
      <c r="X33" s="170" t="s">
        <v>312</v>
      </c>
      <c r="Y33" s="170"/>
      <c r="Z33" s="170"/>
      <c r="AA33" s="170" t="s">
        <v>864</v>
      </c>
      <c r="AB33" s="170"/>
      <c r="AC33" s="170"/>
      <c r="AD33" s="235">
        <v>46600</v>
      </c>
      <c r="AE33" s="170"/>
      <c r="AF33" s="270"/>
      <c r="AG33" s="170" t="s">
        <v>884</v>
      </c>
      <c r="AH33" s="170"/>
      <c r="AI33" s="170"/>
      <c r="AJ33" s="170"/>
      <c r="AK33" s="139" t="s">
        <v>897</v>
      </c>
      <c r="AL33" s="134"/>
      <c r="AM33" s="220"/>
    </row>
    <row r="34" spans="1:39" ht="220.5" x14ac:dyDescent="0.25">
      <c r="A34" s="390" t="s">
        <v>314</v>
      </c>
      <c r="B34" s="212" t="s">
        <v>315</v>
      </c>
      <c r="C34" s="236" t="s">
        <v>316</v>
      </c>
      <c r="D34" s="229" t="s">
        <v>327</v>
      </c>
      <c r="E34" s="229" t="s">
        <v>318</v>
      </c>
      <c r="F34" s="230">
        <v>44805</v>
      </c>
      <c r="G34" s="230">
        <v>46600</v>
      </c>
      <c r="H34" s="229" t="s">
        <v>909</v>
      </c>
      <c r="I34" s="266">
        <v>250000</v>
      </c>
      <c r="J34" s="229" t="s">
        <v>595</v>
      </c>
      <c r="K34" s="241" t="s">
        <v>321</v>
      </c>
      <c r="L34" s="232" t="s">
        <v>157</v>
      </c>
      <c r="M34" s="229" t="s">
        <v>326</v>
      </c>
      <c r="N34" s="233"/>
      <c r="O34" s="233"/>
      <c r="P34" s="233"/>
      <c r="Q34" s="233"/>
      <c r="R34" s="233" t="s">
        <v>135</v>
      </c>
      <c r="S34" s="233"/>
      <c r="T34" s="47"/>
      <c r="U34" s="206" t="s">
        <v>925</v>
      </c>
      <c r="V34" s="242"/>
      <c r="W34" s="184"/>
      <c r="X34" s="184" t="s">
        <v>907</v>
      </c>
      <c r="Y34" s="184"/>
      <c r="Z34" s="184"/>
      <c r="AA34" s="184"/>
      <c r="AB34" s="184"/>
      <c r="AC34" s="184"/>
      <c r="AD34" s="184"/>
      <c r="AE34" s="184"/>
      <c r="AF34" s="203"/>
      <c r="AG34" s="184"/>
      <c r="AH34" s="184"/>
      <c r="AI34" s="184"/>
      <c r="AJ34" s="184"/>
      <c r="AK34" s="139" t="s">
        <v>901</v>
      </c>
      <c r="AL34" s="134"/>
      <c r="AM34" s="220"/>
    </row>
    <row r="35" spans="1:39" ht="78.75" x14ac:dyDescent="0.25">
      <c r="A35" s="390"/>
      <c r="B35" s="212" t="s">
        <v>329</v>
      </c>
      <c r="C35" s="241" t="s">
        <v>330</v>
      </c>
      <c r="D35" s="241" t="s">
        <v>331</v>
      </c>
      <c r="E35" s="229" t="s">
        <v>332</v>
      </c>
      <c r="F35" s="230">
        <v>44805</v>
      </c>
      <c r="G35" s="230">
        <v>45505</v>
      </c>
      <c r="H35" s="241" t="s">
        <v>339</v>
      </c>
      <c r="I35" s="266">
        <v>10000</v>
      </c>
      <c r="J35" s="241" t="s">
        <v>334</v>
      </c>
      <c r="K35" s="232" t="s">
        <v>157</v>
      </c>
      <c r="L35" s="232" t="s">
        <v>157</v>
      </c>
      <c r="M35" s="229" t="s">
        <v>335</v>
      </c>
      <c r="N35" s="233"/>
      <c r="O35" s="233"/>
      <c r="P35" s="233"/>
      <c r="Q35" s="233"/>
      <c r="R35" s="233"/>
      <c r="S35" s="233" t="s">
        <v>135</v>
      </c>
      <c r="T35" s="47"/>
      <c r="U35" s="184" t="s">
        <v>926</v>
      </c>
      <c r="V35" s="184" t="s">
        <v>597</v>
      </c>
      <c r="W35" s="184"/>
      <c r="X35" s="184" t="s">
        <v>339</v>
      </c>
      <c r="Y35" s="184"/>
      <c r="Z35" s="184"/>
      <c r="AA35" s="184"/>
      <c r="AB35" s="184"/>
      <c r="AC35" s="184"/>
      <c r="AD35" s="184"/>
      <c r="AE35" s="184"/>
      <c r="AF35" s="203"/>
      <c r="AG35" s="184"/>
      <c r="AH35" s="184"/>
      <c r="AI35" s="184"/>
      <c r="AJ35" s="184"/>
      <c r="AK35" s="139" t="s">
        <v>903</v>
      </c>
      <c r="AL35" s="134"/>
      <c r="AM35" s="220"/>
    </row>
    <row r="36" spans="1:39" ht="173.25" x14ac:dyDescent="0.25">
      <c r="A36" s="390"/>
      <c r="B36" s="212" t="s">
        <v>341</v>
      </c>
      <c r="C36" s="241" t="s">
        <v>342</v>
      </c>
      <c r="D36" s="241" t="s">
        <v>343</v>
      </c>
      <c r="E36" s="241" t="s">
        <v>344</v>
      </c>
      <c r="F36" s="230">
        <v>45352</v>
      </c>
      <c r="G36" s="230">
        <v>46600</v>
      </c>
      <c r="H36" s="241" t="s">
        <v>185</v>
      </c>
      <c r="I36" s="266">
        <v>1000000</v>
      </c>
      <c r="J36" s="229" t="s">
        <v>346</v>
      </c>
      <c r="K36" s="241" t="s">
        <v>347</v>
      </c>
      <c r="L36" s="232" t="s">
        <v>157</v>
      </c>
      <c r="M36" s="229" t="s">
        <v>348</v>
      </c>
      <c r="N36" s="233"/>
      <c r="O36" s="233"/>
      <c r="P36" s="233"/>
      <c r="Q36" s="233"/>
      <c r="R36" s="233" t="s">
        <v>135</v>
      </c>
      <c r="S36" s="233"/>
      <c r="T36" s="47"/>
      <c r="U36" s="184" t="s">
        <v>833</v>
      </c>
      <c r="V36" s="242"/>
      <c r="W36" s="184"/>
      <c r="X36" s="184" t="s">
        <v>842</v>
      </c>
      <c r="Y36" s="184"/>
      <c r="Z36" s="184"/>
      <c r="AA36" s="184"/>
      <c r="AB36" s="184"/>
      <c r="AC36" s="184"/>
      <c r="AD36" s="184"/>
      <c r="AE36" s="184"/>
      <c r="AF36" s="203"/>
      <c r="AG36" s="184"/>
      <c r="AH36" s="184"/>
      <c r="AI36" s="184"/>
      <c r="AJ36" s="184"/>
      <c r="AK36" s="139" t="s">
        <v>900</v>
      </c>
      <c r="AL36" s="134"/>
      <c r="AM36" s="220"/>
    </row>
    <row r="37" spans="1:39" ht="94.5" x14ac:dyDescent="0.25">
      <c r="A37" s="390"/>
      <c r="B37" s="212" t="s">
        <v>351</v>
      </c>
      <c r="C37" s="236" t="s">
        <v>352</v>
      </c>
      <c r="D37" s="229" t="s">
        <v>353</v>
      </c>
      <c r="E37" s="236" t="s">
        <v>604</v>
      </c>
      <c r="F37" s="230">
        <v>45352</v>
      </c>
      <c r="G37" s="230">
        <v>46600</v>
      </c>
      <c r="H37" s="241" t="s">
        <v>339</v>
      </c>
      <c r="I37" s="266">
        <v>0</v>
      </c>
      <c r="J37" s="241" t="s">
        <v>601</v>
      </c>
      <c r="K37" s="241" t="s">
        <v>356</v>
      </c>
      <c r="L37" s="241" t="s">
        <v>356</v>
      </c>
      <c r="M37" s="229"/>
      <c r="N37" s="233"/>
      <c r="O37" s="233"/>
      <c r="P37" s="233"/>
      <c r="Q37" s="233"/>
      <c r="R37" s="233"/>
      <c r="S37" s="233" t="s">
        <v>135</v>
      </c>
      <c r="T37" s="47"/>
      <c r="U37" s="184" t="s">
        <v>927</v>
      </c>
      <c r="V37" s="184" t="s">
        <v>853</v>
      </c>
      <c r="W37" s="184"/>
      <c r="X37" s="184" t="s">
        <v>339</v>
      </c>
      <c r="Y37" s="184"/>
      <c r="Z37" s="184"/>
      <c r="AA37" s="184"/>
      <c r="AB37" s="184"/>
      <c r="AC37" s="184"/>
      <c r="AD37" s="184"/>
      <c r="AE37" s="184"/>
      <c r="AF37" s="203"/>
      <c r="AG37" s="241" t="s">
        <v>885</v>
      </c>
      <c r="AH37" s="184"/>
      <c r="AI37" s="184"/>
      <c r="AJ37" s="184"/>
      <c r="AK37" s="139" t="s">
        <v>903</v>
      </c>
      <c r="AL37" s="134"/>
      <c r="AM37" s="220"/>
    </row>
    <row r="38" spans="1:39" ht="173.25" x14ac:dyDescent="0.25">
      <c r="A38" s="390"/>
      <c r="B38" s="212" t="s">
        <v>357</v>
      </c>
      <c r="C38" s="236" t="s">
        <v>358</v>
      </c>
      <c r="D38" s="241" t="s">
        <v>359</v>
      </c>
      <c r="E38" s="229" t="s">
        <v>360</v>
      </c>
      <c r="F38" s="230">
        <v>45717</v>
      </c>
      <c r="G38" s="230">
        <v>46600</v>
      </c>
      <c r="H38" s="241" t="s">
        <v>259</v>
      </c>
      <c r="I38" s="268">
        <v>200000</v>
      </c>
      <c r="J38" s="241" t="s">
        <v>608</v>
      </c>
      <c r="K38" s="241" t="s">
        <v>356</v>
      </c>
      <c r="L38" s="232"/>
      <c r="M38" s="229"/>
      <c r="N38" s="233"/>
      <c r="O38" s="233"/>
      <c r="P38" s="233"/>
      <c r="Q38" s="233"/>
      <c r="R38" s="233" t="s">
        <v>135</v>
      </c>
      <c r="S38" s="233"/>
      <c r="T38" s="47"/>
      <c r="U38" s="184" t="s">
        <v>928</v>
      </c>
      <c r="V38" s="200" t="s">
        <v>929</v>
      </c>
      <c r="W38" s="184"/>
      <c r="X38" s="170" t="s">
        <v>822</v>
      </c>
      <c r="Y38" s="184"/>
      <c r="Z38" s="184"/>
      <c r="AA38" s="184"/>
      <c r="AB38" s="229" t="s">
        <v>854</v>
      </c>
      <c r="AC38" s="184"/>
      <c r="AD38" s="184"/>
      <c r="AE38" s="170" t="s">
        <v>822</v>
      </c>
      <c r="AF38" s="203"/>
      <c r="AG38" s="184"/>
      <c r="AH38" s="184"/>
      <c r="AI38" s="184"/>
      <c r="AJ38" s="184"/>
      <c r="AK38" s="139" t="s">
        <v>900</v>
      </c>
      <c r="AL38" s="134"/>
      <c r="AM38" s="220"/>
    </row>
    <row r="39" spans="1:39" ht="63" x14ac:dyDescent="0.25">
      <c r="A39" s="390"/>
      <c r="B39" s="212" t="s">
        <v>363</v>
      </c>
      <c r="C39" s="241" t="s">
        <v>364</v>
      </c>
      <c r="D39" s="241" t="s">
        <v>365</v>
      </c>
      <c r="E39" s="229" t="s">
        <v>366</v>
      </c>
      <c r="F39" s="230">
        <v>45717</v>
      </c>
      <c r="G39" s="230">
        <v>46600</v>
      </c>
      <c r="H39" s="241" t="s">
        <v>312</v>
      </c>
      <c r="I39" s="266">
        <v>1000000</v>
      </c>
      <c r="J39" s="229" t="s">
        <v>367</v>
      </c>
      <c r="K39" s="241" t="s">
        <v>356</v>
      </c>
      <c r="L39" s="232" t="s">
        <v>157</v>
      </c>
      <c r="M39" s="229"/>
      <c r="N39" s="233"/>
      <c r="O39" s="233"/>
      <c r="P39" s="233"/>
      <c r="Q39" s="233"/>
      <c r="R39" s="233" t="s">
        <v>135</v>
      </c>
      <c r="S39" s="233"/>
      <c r="T39" s="47"/>
      <c r="U39" s="274" t="s">
        <v>829</v>
      </c>
      <c r="V39" s="193"/>
      <c r="W39" s="246"/>
      <c r="X39" s="170" t="s">
        <v>312</v>
      </c>
      <c r="Y39" s="184" t="s">
        <v>610</v>
      </c>
      <c r="Z39" s="184"/>
      <c r="AA39" s="184"/>
      <c r="AB39" s="184"/>
      <c r="AC39" s="184"/>
      <c r="AD39" s="184"/>
      <c r="AE39" s="184"/>
      <c r="AF39" s="203"/>
      <c r="AG39" s="184"/>
      <c r="AH39" s="184"/>
      <c r="AI39" s="184"/>
      <c r="AJ39" s="184"/>
      <c r="AK39" s="139" t="s">
        <v>900</v>
      </c>
      <c r="AL39" s="134"/>
      <c r="AM39" s="220"/>
    </row>
    <row r="40" spans="1:39" ht="63" x14ac:dyDescent="0.25">
      <c r="A40" s="390"/>
      <c r="B40" s="212" t="s">
        <v>370</v>
      </c>
      <c r="C40" s="241" t="s">
        <v>371</v>
      </c>
      <c r="D40" s="229" t="s">
        <v>372</v>
      </c>
      <c r="E40" s="229" t="s">
        <v>373</v>
      </c>
      <c r="F40" s="230">
        <v>45352</v>
      </c>
      <c r="G40" s="230">
        <v>46600</v>
      </c>
      <c r="H40" s="241" t="s">
        <v>259</v>
      </c>
      <c r="I40" s="266">
        <v>150000</v>
      </c>
      <c r="J40" s="241" t="s">
        <v>611</v>
      </c>
      <c r="K40" s="232" t="s">
        <v>157</v>
      </c>
      <c r="L40" s="232"/>
      <c r="M40" s="229" t="s">
        <v>375</v>
      </c>
      <c r="N40" s="233"/>
      <c r="O40" s="233"/>
      <c r="P40" s="233"/>
      <c r="Q40" s="233"/>
      <c r="R40" s="233" t="s">
        <v>135</v>
      </c>
      <c r="S40" s="233"/>
      <c r="T40" s="47"/>
      <c r="U40" s="184" t="s">
        <v>905</v>
      </c>
      <c r="V40" s="184"/>
      <c r="W40" s="184" t="s">
        <v>855</v>
      </c>
      <c r="X40" s="170" t="s">
        <v>906</v>
      </c>
      <c r="Y40" s="184"/>
      <c r="Z40" s="184"/>
      <c r="AA40" s="184"/>
      <c r="AB40" s="184"/>
      <c r="AC40" s="184"/>
      <c r="AD40" s="184"/>
      <c r="AE40" s="170" t="s">
        <v>822</v>
      </c>
      <c r="AF40" s="203"/>
      <c r="AG40" s="184"/>
      <c r="AH40" s="184"/>
      <c r="AI40" s="184"/>
      <c r="AJ40" s="184"/>
      <c r="AK40" s="139" t="s">
        <v>900</v>
      </c>
      <c r="AL40" s="134"/>
      <c r="AM40" s="220"/>
    </row>
    <row r="41" spans="1:39" ht="110.25" x14ac:dyDescent="0.25">
      <c r="A41" s="390"/>
      <c r="B41" s="212" t="s">
        <v>376</v>
      </c>
      <c r="C41" s="241" t="s">
        <v>377</v>
      </c>
      <c r="D41" s="241" t="s">
        <v>378</v>
      </c>
      <c r="E41" s="229" t="s">
        <v>379</v>
      </c>
      <c r="F41" s="230">
        <v>44805</v>
      </c>
      <c r="G41" s="230">
        <v>46235</v>
      </c>
      <c r="H41" s="241" t="s">
        <v>259</v>
      </c>
      <c r="I41" s="266">
        <v>0</v>
      </c>
      <c r="J41" s="241"/>
      <c r="K41" s="232" t="s">
        <v>157</v>
      </c>
      <c r="L41" s="232"/>
      <c r="M41" s="229" t="s">
        <v>380</v>
      </c>
      <c r="N41" s="233"/>
      <c r="O41" s="233"/>
      <c r="P41" s="233"/>
      <c r="Q41" s="233"/>
      <c r="R41" s="233" t="s">
        <v>135</v>
      </c>
      <c r="S41" s="233"/>
      <c r="T41" s="47"/>
      <c r="U41" s="184" t="s">
        <v>930</v>
      </c>
      <c r="V41" s="184"/>
      <c r="W41" s="184"/>
      <c r="X41" s="170" t="s">
        <v>822</v>
      </c>
      <c r="Y41" s="184"/>
      <c r="Z41" s="184"/>
      <c r="AA41" s="184"/>
      <c r="AB41" s="184"/>
      <c r="AC41" s="184"/>
      <c r="AD41" s="197">
        <v>46296</v>
      </c>
      <c r="AE41" s="170" t="s">
        <v>822</v>
      </c>
      <c r="AF41" s="203"/>
      <c r="AG41" s="184" t="s">
        <v>823</v>
      </c>
      <c r="AH41" s="184"/>
      <c r="AI41" s="184"/>
      <c r="AJ41" s="184"/>
      <c r="AK41" s="139" t="s">
        <v>898</v>
      </c>
      <c r="AL41" s="134"/>
      <c r="AM41" s="220"/>
    </row>
    <row r="42" spans="1:39" ht="63" x14ac:dyDescent="0.25">
      <c r="A42" s="390"/>
      <c r="B42" s="212" t="s">
        <v>383</v>
      </c>
      <c r="C42" s="241" t="s">
        <v>384</v>
      </c>
      <c r="D42" s="241" t="s">
        <v>385</v>
      </c>
      <c r="E42" s="229" t="s">
        <v>386</v>
      </c>
      <c r="F42" s="230">
        <v>44958</v>
      </c>
      <c r="G42" s="230">
        <v>46054</v>
      </c>
      <c r="H42" s="241" t="s">
        <v>259</v>
      </c>
      <c r="I42" s="266">
        <v>50000</v>
      </c>
      <c r="J42" s="241" t="s">
        <v>611</v>
      </c>
      <c r="K42" s="232" t="s">
        <v>157</v>
      </c>
      <c r="L42" s="232"/>
      <c r="M42" s="229" t="s">
        <v>387</v>
      </c>
      <c r="N42" s="233"/>
      <c r="O42" s="233"/>
      <c r="P42" s="233"/>
      <c r="Q42" s="233" t="s">
        <v>135</v>
      </c>
      <c r="R42" s="233"/>
      <c r="S42" s="233"/>
      <c r="T42" s="47"/>
      <c r="U42" s="247"/>
      <c r="V42" s="170"/>
      <c r="W42" s="170" t="s">
        <v>820</v>
      </c>
      <c r="X42" s="170" t="s">
        <v>822</v>
      </c>
      <c r="Y42" s="248" t="s">
        <v>821</v>
      </c>
      <c r="Z42" s="170"/>
      <c r="AA42" s="241" t="s">
        <v>856</v>
      </c>
      <c r="AB42" s="170"/>
      <c r="AC42" s="170"/>
      <c r="AD42" s="263">
        <v>46600</v>
      </c>
      <c r="AE42" s="170" t="s">
        <v>822</v>
      </c>
      <c r="AF42" s="271"/>
      <c r="AG42" s="170"/>
      <c r="AH42" s="170"/>
      <c r="AI42" s="170"/>
      <c r="AJ42" s="170"/>
      <c r="AK42" s="139" t="s">
        <v>903</v>
      </c>
      <c r="AL42" s="134"/>
      <c r="AM42" s="220"/>
    </row>
    <row r="43" spans="1:39" ht="94.5" x14ac:dyDescent="0.25">
      <c r="A43" s="390"/>
      <c r="B43" s="212" t="s">
        <v>391</v>
      </c>
      <c r="C43" s="241" t="s">
        <v>392</v>
      </c>
      <c r="D43" s="241" t="s">
        <v>620</v>
      </c>
      <c r="E43" s="241" t="s">
        <v>394</v>
      </c>
      <c r="F43" s="230">
        <v>44805</v>
      </c>
      <c r="G43" s="230">
        <v>46600</v>
      </c>
      <c r="H43" s="241" t="s">
        <v>312</v>
      </c>
      <c r="I43" s="266">
        <v>800000</v>
      </c>
      <c r="J43" s="241" t="s">
        <v>395</v>
      </c>
      <c r="K43" s="232" t="s">
        <v>157</v>
      </c>
      <c r="L43" s="232" t="s">
        <v>157</v>
      </c>
      <c r="M43" s="229" t="s">
        <v>387</v>
      </c>
      <c r="N43" s="233"/>
      <c r="O43" s="233"/>
      <c r="P43" s="233"/>
      <c r="Q43" s="233"/>
      <c r="R43" s="233" t="s">
        <v>135</v>
      </c>
      <c r="S43" s="233"/>
      <c r="T43" s="47"/>
      <c r="U43" s="170" t="s">
        <v>834</v>
      </c>
      <c r="V43" s="170"/>
      <c r="W43" s="170"/>
      <c r="X43" s="170" t="s">
        <v>312</v>
      </c>
      <c r="Y43" s="170"/>
      <c r="Z43" s="170"/>
      <c r="AA43" s="170"/>
      <c r="AB43" s="170"/>
      <c r="AC43" s="170"/>
      <c r="AD43" s="170"/>
      <c r="AE43" s="170"/>
      <c r="AF43" s="272">
        <v>650000</v>
      </c>
      <c r="AG43" s="241" t="s">
        <v>886</v>
      </c>
      <c r="AH43" s="170"/>
      <c r="AI43" s="170"/>
      <c r="AJ43" s="170"/>
      <c r="AK43" s="139" t="s">
        <v>87</v>
      </c>
      <c r="AL43" s="134"/>
      <c r="AM43" s="220"/>
    </row>
    <row r="44" spans="1:39" ht="78.75" x14ac:dyDescent="0.25">
      <c r="A44" s="390"/>
      <c r="B44" s="212" t="s">
        <v>397</v>
      </c>
      <c r="C44" s="236" t="s">
        <v>398</v>
      </c>
      <c r="D44" s="241" t="s">
        <v>399</v>
      </c>
      <c r="E44" s="229" t="s">
        <v>400</v>
      </c>
      <c r="F44" s="230">
        <v>45170</v>
      </c>
      <c r="G44" s="230">
        <v>46600</v>
      </c>
      <c r="H44" s="241" t="s">
        <v>259</v>
      </c>
      <c r="I44" s="266">
        <v>89982</v>
      </c>
      <c r="J44" s="241" t="s">
        <v>621</v>
      </c>
      <c r="K44" s="232" t="s">
        <v>157</v>
      </c>
      <c r="L44" s="232"/>
      <c r="M44" s="229"/>
      <c r="N44" s="233"/>
      <c r="O44" s="233"/>
      <c r="P44" s="233"/>
      <c r="Q44" s="233"/>
      <c r="R44" s="233" t="s">
        <v>135</v>
      </c>
      <c r="S44" s="233"/>
      <c r="T44" s="47"/>
      <c r="U44" s="170" t="s">
        <v>931</v>
      </c>
      <c r="V44" s="170"/>
      <c r="W44" s="170"/>
      <c r="X44" s="170" t="s">
        <v>822</v>
      </c>
      <c r="Y44" s="170"/>
      <c r="Z44" s="170"/>
      <c r="AA44" s="170"/>
      <c r="AB44" s="170"/>
      <c r="AC44" s="170"/>
      <c r="AD44" s="170"/>
      <c r="AE44" s="170" t="s">
        <v>822</v>
      </c>
      <c r="AF44" s="270"/>
      <c r="AG44" s="170" t="s">
        <v>887</v>
      </c>
      <c r="AH44" s="170"/>
      <c r="AI44" s="170"/>
      <c r="AJ44" s="170"/>
      <c r="AK44" s="139" t="s">
        <v>904</v>
      </c>
      <c r="AL44" s="134"/>
      <c r="AM44" s="220"/>
    </row>
    <row r="45" spans="1:39" ht="78.75" x14ac:dyDescent="0.25">
      <c r="A45" s="390"/>
      <c r="B45" s="212" t="s">
        <v>405</v>
      </c>
      <c r="C45" s="241" t="s">
        <v>406</v>
      </c>
      <c r="D45" s="241" t="s">
        <v>407</v>
      </c>
      <c r="E45" s="229"/>
      <c r="F45" s="230">
        <v>44805</v>
      </c>
      <c r="G45" s="230">
        <v>46600</v>
      </c>
      <c r="H45" s="229" t="s">
        <v>909</v>
      </c>
      <c r="I45" s="266">
        <v>0</v>
      </c>
      <c r="J45" s="241"/>
      <c r="K45" s="232" t="s">
        <v>157</v>
      </c>
      <c r="L45" s="232"/>
      <c r="M45" s="229" t="s">
        <v>408</v>
      </c>
      <c r="N45" s="233"/>
      <c r="O45" s="233"/>
      <c r="P45" s="233"/>
      <c r="Q45" s="233"/>
      <c r="R45" s="233" t="s">
        <v>135</v>
      </c>
      <c r="S45" s="233"/>
      <c r="T45" s="47"/>
      <c r="U45" s="248" t="s">
        <v>932</v>
      </c>
      <c r="V45" s="170"/>
      <c r="W45" s="170"/>
      <c r="X45" s="170" t="s">
        <v>835</v>
      </c>
      <c r="Y45" s="170"/>
      <c r="Z45" s="170"/>
      <c r="AA45" s="170"/>
      <c r="AB45" s="170"/>
      <c r="AC45" s="170"/>
      <c r="AD45" s="170"/>
      <c r="AE45" s="170"/>
      <c r="AF45" s="270"/>
      <c r="AG45" s="170"/>
      <c r="AH45" s="170"/>
      <c r="AI45" s="170"/>
      <c r="AJ45" s="170"/>
      <c r="AK45" s="139" t="s">
        <v>83</v>
      </c>
      <c r="AL45" s="134"/>
      <c r="AM45" s="220"/>
    </row>
    <row r="46" spans="1:39" ht="126" x14ac:dyDescent="0.25">
      <c r="A46" s="390"/>
      <c r="B46" s="212" t="s">
        <v>412</v>
      </c>
      <c r="C46" s="241" t="s">
        <v>413</v>
      </c>
      <c r="D46" s="241" t="s">
        <v>414</v>
      </c>
      <c r="E46" s="229" t="s">
        <v>415</v>
      </c>
      <c r="F46" s="230">
        <v>45170</v>
      </c>
      <c r="G46" s="230">
        <v>46600</v>
      </c>
      <c r="H46" s="239" t="s">
        <v>510</v>
      </c>
      <c r="I46" s="266">
        <v>0</v>
      </c>
      <c r="J46" s="241" t="s">
        <v>628</v>
      </c>
      <c r="K46" s="232" t="s">
        <v>157</v>
      </c>
      <c r="L46" s="232" t="s">
        <v>157</v>
      </c>
      <c r="M46" s="229" t="s">
        <v>417</v>
      </c>
      <c r="N46" s="233"/>
      <c r="O46" s="233"/>
      <c r="P46" s="233"/>
      <c r="Q46" s="233"/>
      <c r="R46" s="233" t="s">
        <v>135</v>
      </c>
      <c r="S46" s="233"/>
      <c r="T46" s="47"/>
      <c r="U46" s="170" t="s">
        <v>933</v>
      </c>
      <c r="V46" s="170"/>
      <c r="W46" s="170"/>
      <c r="X46" s="170" t="s">
        <v>836</v>
      </c>
      <c r="Y46" s="170"/>
      <c r="Z46" s="170"/>
      <c r="AA46" s="170"/>
      <c r="AB46" s="170"/>
      <c r="AC46" s="170"/>
      <c r="AD46" s="170"/>
      <c r="AE46" s="170"/>
      <c r="AF46" s="270"/>
      <c r="AG46" s="241" t="s">
        <v>888</v>
      </c>
      <c r="AH46" s="170"/>
      <c r="AI46" s="170"/>
      <c r="AJ46" s="170"/>
      <c r="AK46" s="139" t="s">
        <v>87</v>
      </c>
      <c r="AL46" s="134"/>
      <c r="AM46" s="220"/>
    </row>
    <row r="47" spans="1:39" x14ac:dyDescent="0.25">
      <c r="A47" s="390"/>
      <c r="B47" s="212" t="s">
        <v>419</v>
      </c>
      <c r="C47" s="229" t="s">
        <v>670</v>
      </c>
      <c r="D47" s="241"/>
      <c r="E47" s="229"/>
      <c r="F47" s="230"/>
      <c r="G47" s="230"/>
      <c r="H47" s="241"/>
      <c r="I47" s="266"/>
      <c r="J47" s="229"/>
      <c r="K47" s="232"/>
      <c r="L47" s="232"/>
      <c r="M47" s="241"/>
      <c r="N47" s="233"/>
      <c r="O47" s="233"/>
      <c r="P47" s="233"/>
      <c r="Q47" s="233"/>
      <c r="R47" s="233"/>
      <c r="S47" s="233"/>
      <c r="T47" s="47"/>
      <c r="U47" s="170"/>
      <c r="V47" s="170"/>
      <c r="W47" s="170"/>
      <c r="X47" s="170"/>
      <c r="Y47" s="170"/>
      <c r="Z47" s="170"/>
      <c r="AA47" s="170"/>
      <c r="AB47" s="170"/>
      <c r="AC47" s="170"/>
      <c r="AD47" s="170"/>
      <c r="AE47" s="170"/>
      <c r="AF47" s="270"/>
      <c r="AG47" s="170"/>
      <c r="AH47" s="170"/>
      <c r="AI47" s="170"/>
      <c r="AJ47" s="170"/>
      <c r="AK47" s="139"/>
      <c r="AL47" s="134"/>
      <c r="AM47" s="220"/>
    </row>
    <row r="48" spans="1:39" ht="110.25" x14ac:dyDescent="0.25">
      <c r="A48" s="390"/>
      <c r="B48" s="212" t="s">
        <v>432</v>
      </c>
      <c r="C48" s="241" t="s">
        <v>846</v>
      </c>
      <c r="D48" s="241" t="s">
        <v>434</v>
      </c>
      <c r="E48" s="229" t="s">
        <v>435</v>
      </c>
      <c r="F48" s="230">
        <v>44805</v>
      </c>
      <c r="G48" s="230">
        <v>46600</v>
      </c>
      <c r="H48" s="241" t="s">
        <v>175</v>
      </c>
      <c r="I48" s="266">
        <v>60443</v>
      </c>
      <c r="J48" s="241" t="s">
        <v>635</v>
      </c>
      <c r="K48" s="232" t="s">
        <v>157</v>
      </c>
      <c r="L48" s="232" t="s">
        <v>438</v>
      </c>
      <c r="M48" s="229" t="s">
        <v>439</v>
      </c>
      <c r="N48" s="233"/>
      <c r="O48" s="233"/>
      <c r="P48" s="233"/>
      <c r="Q48" s="233" t="s">
        <v>135</v>
      </c>
      <c r="R48" s="233"/>
      <c r="S48" s="233"/>
      <c r="T48" s="47"/>
      <c r="U48" s="170" t="s">
        <v>838</v>
      </c>
      <c r="V48" s="170"/>
      <c r="W48" s="170" t="s">
        <v>839</v>
      </c>
      <c r="X48" s="184" t="s">
        <v>175</v>
      </c>
      <c r="Y48" s="170" t="s">
        <v>837</v>
      </c>
      <c r="Z48" s="170"/>
      <c r="AA48" s="170"/>
      <c r="AB48" s="170"/>
      <c r="AC48" s="170"/>
      <c r="AD48" s="170"/>
      <c r="AE48" s="170" t="s">
        <v>339</v>
      </c>
      <c r="AF48" s="270"/>
      <c r="AG48" s="241" t="s">
        <v>857</v>
      </c>
      <c r="AH48" s="170"/>
      <c r="AI48" s="170"/>
      <c r="AJ48" s="170"/>
      <c r="AK48" s="139" t="s">
        <v>87</v>
      </c>
      <c r="AL48" s="134"/>
      <c r="AM48" s="220"/>
    </row>
    <row r="49" spans="1:39" x14ac:dyDescent="0.25">
      <c r="A49" s="390"/>
      <c r="B49" s="212" t="s">
        <v>443</v>
      </c>
      <c r="C49" s="229" t="s">
        <v>670</v>
      </c>
      <c r="D49" s="241"/>
      <c r="E49" s="229"/>
      <c r="F49" s="230"/>
      <c r="G49" s="230"/>
      <c r="H49" s="241"/>
      <c r="I49" s="266"/>
      <c r="J49" s="241"/>
      <c r="K49" s="232"/>
      <c r="L49" s="232"/>
      <c r="M49" s="241"/>
      <c r="N49" s="233"/>
      <c r="O49" s="233"/>
      <c r="P49" s="233"/>
      <c r="Q49" s="233"/>
      <c r="R49" s="233"/>
      <c r="S49" s="233"/>
      <c r="T49" s="47"/>
      <c r="U49" s="170"/>
      <c r="V49" s="170"/>
      <c r="W49" s="170"/>
      <c r="X49" s="170"/>
      <c r="Y49" s="170"/>
      <c r="Z49" s="170"/>
      <c r="AA49" s="170"/>
      <c r="AB49" s="170"/>
      <c r="AC49" s="170"/>
      <c r="AD49" s="170"/>
      <c r="AE49" s="170"/>
      <c r="AF49" s="270"/>
      <c r="AG49" s="170"/>
      <c r="AH49" s="170"/>
      <c r="AI49" s="170"/>
      <c r="AJ49" s="170"/>
      <c r="AK49" s="139"/>
      <c r="AL49" s="134"/>
      <c r="AM49" s="220"/>
    </row>
    <row r="50" spans="1:39" ht="47.25" x14ac:dyDescent="0.25">
      <c r="A50" s="390"/>
      <c r="B50" s="212" t="s">
        <v>447</v>
      </c>
      <c r="C50" s="241" t="s">
        <v>643</v>
      </c>
      <c r="D50" s="241" t="s">
        <v>644</v>
      </c>
      <c r="E50" s="229"/>
      <c r="F50" s="238">
        <v>44805</v>
      </c>
      <c r="G50" s="238">
        <v>46600</v>
      </c>
      <c r="H50" s="241" t="s">
        <v>645</v>
      </c>
      <c r="I50" s="266">
        <v>150000</v>
      </c>
      <c r="J50" s="241" t="s">
        <v>450</v>
      </c>
      <c r="K50" s="232" t="s">
        <v>157</v>
      </c>
      <c r="L50" s="232" t="s">
        <v>157</v>
      </c>
      <c r="M50" s="241"/>
      <c r="N50" s="233"/>
      <c r="O50" s="233"/>
      <c r="P50" s="233"/>
      <c r="Q50" s="233"/>
      <c r="R50" s="233" t="s">
        <v>135</v>
      </c>
      <c r="S50" s="233"/>
      <c r="T50" s="47"/>
      <c r="U50" s="170" t="s">
        <v>934</v>
      </c>
      <c r="V50" s="170"/>
      <c r="W50" s="170" t="s">
        <v>935</v>
      </c>
      <c r="X50" s="249" t="s">
        <v>645</v>
      </c>
      <c r="Y50" s="170" t="s">
        <v>858</v>
      </c>
      <c r="Z50" s="170"/>
      <c r="AA50" s="170"/>
      <c r="AB50" s="170"/>
      <c r="AC50" s="170"/>
      <c r="AD50" s="170"/>
      <c r="AE50" s="170"/>
      <c r="AF50" s="270"/>
      <c r="AG50" s="170"/>
      <c r="AH50" s="170"/>
      <c r="AI50" s="170"/>
      <c r="AJ50" s="170"/>
      <c r="AK50" s="139" t="s">
        <v>897</v>
      </c>
      <c r="AL50" s="134"/>
      <c r="AM50" s="220"/>
    </row>
    <row r="51" spans="1:39" ht="78.75" x14ac:dyDescent="0.25">
      <c r="A51" s="390"/>
      <c r="B51" s="212" t="s">
        <v>453</v>
      </c>
      <c r="C51" s="236" t="s">
        <v>454</v>
      </c>
      <c r="D51" s="241" t="s">
        <v>455</v>
      </c>
      <c r="E51" s="229"/>
      <c r="F51" s="230">
        <v>44958</v>
      </c>
      <c r="G51" s="238">
        <v>46600</v>
      </c>
      <c r="H51" s="229" t="s">
        <v>909</v>
      </c>
      <c r="I51" s="266">
        <v>100000</v>
      </c>
      <c r="J51" s="241"/>
      <c r="K51" s="232" t="s">
        <v>157</v>
      </c>
      <c r="L51" s="232" t="s">
        <v>157</v>
      </c>
      <c r="M51" s="241" t="s">
        <v>457</v>
      </c>
      <c r="N51" s="233"/>
      <c r="O51" s="233"/>
      <c r="P51" s="233"/>
      <c r="Q51" s="233"/>
      <c r="R51" s="233" t="s">
        <v>135</v>
      </c>
      <c r="S51" s="233"/>
      <c r="T51" s="47"/>
      <c r="U51" s="248" t="s">
        <v>859</v>
      </c>
      <c r="V51" s="170"/>
      <c r="W51" s="170"/>
      <c r="X51" s="170" t="s">
        <v>844</v>
      </c>
      <c r="Y51" s="170"/>
      <c r="Z51" s="170"/>
      <c r="AA51" s="170"/>
      <c r="AB51" s="170"/>
      <c r="AC51" s="170"/>
      <c r="AD51" s="170"/>
      <c r="AE51" s="170"/>
      <c r="AF51" s="270"/>
      <c r="AG51" s="170"/>
      <c r="AH51" s="170"/>
      <c r="AI51" s="170"/>
      <c r="AJ51" s="170"/>
      <c r="AK51" s="139" t="s">
        <v>898</v>
      </c>
      <c r="AL51" s="134"/>
      <c r="AM51" s="220"/>
    </row>
    <row r="52" spans="1:39" ht="110.25" x14ac:dyDescent="0.25">
      <c r="A52" s="390"/>
      <c r="B52" s="212" t="s">
        <v>460</v>
      </c>
      <c r="C52" s="236" t="s">
        <v>651</v>
      </c>
      <c r="D52" s="241" t="s">
        <v>462</v>
      </c>
      <c r="E52" s="229"/>
      <c r="F52" s="230">
        <v>44805</v>
      </c>
      <c r="G52" s="230">
        <v>46600</v>
      </c>
      <c r="H52" s="241" t="s">
        <v>312</v>
      </c>
      <c r="I52" s="266">
        <v>142400</v>
      </c>
      <c r="J52" s="241" t="s">
        <v>463</v>
      </c>
      <c r="K52" s="232" t="s">
        <v>157</v>
      </c>
      <c r="L52" s="232" t="s">
        <v>157</v>
      </c>
      <c r="M52" s="229"/>
      <c r="N52" s="233"/>
      <c r="O52" s="233"/>
      <c r="P52" s="233"/>
      <c r="Q52" s="233"/>
      <c r="R52" s="233" t="s">
        <v>135</v>
      </c>
      <c r="S52" s="233"/>
      <c r="T52" s="47"/>
      <c r="U52" s="170" t="s">
        <v>936</v>
      </c>
      <c r="V52" s="246"/>
      <c r="W52" s="246"/>
      <c r="X52" s="170" t="s">
        <v>312</v>
      </c>
      <c r="Y52" s="170" t="s">
        <v>937</v>
      </c>
      <c r="Z52" s="170"/>
      <c r="AA52" s="170"/>
      <c r="AB52" s="170"/>
      <c r="AC52" s="170"/>
      <c r="AD52" s="170"/>
      <c r="AE52" s="170"/>
      <c r="AF52" s="270"/>
      <c r="AG52" s="241" t="s">
        <v>889</v>
      </c>
      <c r="AH52" s="170"/>
      <c r="AI52" s="170"/>
      <c r="AJ52" s="170"/>
      <c r="AK52" s="139" t="s">
        <v>87</v>
      </c>
      <c r="AL52" s="134"/>
      <c r="AM52" s="220"/>
    </row>
    <row r="53" spans="1:39" ht="78.75" x14ac:dyDescent="0.25">
      <c r="A53" s="390"/>
      <c r="B53" s="212" t="s">
        <v>465</v>
      </c>
      <c r="C53" s="241" t="s">
        <v>466</v>
      </c>
      <c r="D53" s="241" t="s">
        <v>471</v>
      </c>
      <c r="E53" s="229"/>
      <c r="F53" s="230">
        <v>44805</v>
      </c>
      <c r="G53" s="230">
        <v>46600</v>
      </c>
      <c r="H53" s="229" t="s">
        <v>909</v>
      </c>
      <c r="I53" s="266">
        <v>250175</v>
      </c>
      <c r="J53" s="241" t="s">
        <v>468</v>
      </c>
      <c r="K53" s="232" t="s">
        <v>157</v>
      </c>
      <c r="L53" s="232"/>
      <c r="M53" s="241" t="s">
        <v>469</v>
      </c>
      <c r="N53" s="233"/>
      <c r="O53" s="233"/>
      <c r="P53" s="233"/>
      <c r="Q53" s="233"/>
      <c r="R53" s="233" t="s">
        <v>135</v>
      </c>
      <c r="S53" s="233"/>
      <c r="T53" s="47"/>
      <c r="U53" s="170" t="s">
        <v>938</v>
      </c>
      <c r="V53" s="170"/>
      <c r="W53" s="170"/>
      <c r="X53" s="170" t="s">
        <v>328</v>
      </c>
      <c r="Y53" s="170"/>
      <c r="Z53" s="170"/>
      <c r="AA53" s="170"/>
      <c r="AB53" s="170"/>
      <c r="AC53" s="170"/>
      <c r="AD53" s="170"/>
      <c r="AE53" s="170"/>
      <c r="AF53" s="270"/>
      <c r="AG53" s="170"/>
      <c r="AH53" s="170"/>
      <c r="AI53" s="170"/>
      <c r="AJ53" s="170"/>
      <c r="AK53" s="139" t="s">
        <v>901</v>
      </c>
      <c r="AL53" s="134"/>
      <c r="AM53" s="220"/>
    </row>
    <row r="54" spans="1:39" x14ac:dyDescent="0.25">
      <c r="A54" s="390"/>
      <c r="B54" s="212" t="s">
        <v>472</v>
      </c>
      <c r="C54" s="229" t="s">
        <v>567</v>
      </c>
      <c r="D54" s="241"/>
      <c r="E54" s="229"/>
      <c r="F54" s="230"/>
      <c r="G54" s="230"/>
      <c r="H54" s="241"/>
      <c r="I54" s="266"/>
      <c r="J54" s="241"/>
      <c r="K54" s="232"/>
      <c r="L54" s="232"/>
      <c r="M54" s="229"/>
      <c r="N54" s="233"/>
      <c r="O54" s="233"/>
      <c r="P54" s="233"/>
      <c r="Q54" s="233"/>
      <c r="R54" s="233"/>
      <c r="S54" s="233"/>
      <c r="T54" s="47"/>
      <c r="U54" s="170"/>
      <c r="V54" s="170"/>
      <c r="W54" s="170"/>
      <c r="X54" s="170"/>
      <c r="Y54" s="170"/>
      <c r="Z54" s="170"/>
      <c r="AA54" s="170"/>
      <c r="AB54" s="170"/>
      <c r="AC54" s="170"/>
      <c r="AD54" s="170"/>
      <c r="AE54" s="170"/>
      <c r="AF54" s="270"/>
      <c r="AG54" s="170"/>
      <c r="AH54" s="170"/>
      <c r="AI54" s="170"/>
      <c r="AJ54" s="170"/>
      <c r="AK54" s="139"/>
      <c r="AL54" s="134"/>
      <c r="AM54" s="220"/>
    </row>
    <row r="55" spans="1:39" x14ac:dyDescent="0.25">
      <c r="A55" s="390"/>
      <c r="B55" s="212" t="s">
        <v>478</v>
      </c>
      <c r="C55" s="229" t="s">
        <v>567</v>
      </c>
      <c r="D55" s="229"/>
      <c r="E55" s="229"/>
      <c r="F55" s="230"/>
      <c r="G55" s="230"/>
      <c r="H55" s="229"/>
      <c r="I55" s="266"/>
      <c r="J55" s="229"/>
      <c r="K55" s="232"/>
      <c r="L55" s="232"/>
      <c r="M55" s="229"/>
      <c r="N55" s="233"/>
      <c r="O55" s="233"/>
      <c r="P55" s="233"/>
      <c r="Q55" s="233"/>
      <c r="R55" s="233"/>
      <c r="S55" s="233"/>
      <c r="T55" s="47"/>
      <c r="U55" s="170"/>
      <c r="V55" s="170"/>
      <c r="W55" s="170"/>
      <c r="X55" s="170"/>
      <c r="Y55" s="170"/>
      <c r="Z55" s="170"/>
      <c r="AA55" s="170"/>
      <c r="AB55" s="170"/>
      <c r="AC55" s="170"/>
      <c r="AD55" s="170"/>
      <c r="AE55" s="170"/>
      <c r="AF55" s="270"/>
      <c r="AG55" s="170"/>
      <c r="AH55" s="170"/>
      <c r="AI55" s="170"/>
      <c r="AJ55" s="170"/>
      <c r="AK55" s="139"/>
      <c r="AL55" s="134"/>
      <c r="AM55" s="220"/>
    </row>
    <row r="56" spans="1:39" ht="110.25" x14ac:dyDescent="0.25">
      <c r="A56" s="390"/>
      <c r="B56" s="212" t="s">
        <v>496</v>
      </c>
      <c r="C56" s="237" t="s">
        <v>154</v>
      </c>
      <c r="D56" s="237" t="s">
        <v>155</v>
      </c>
      <c r="E56" s="229"/>
      <c r="F56" s="230">
        <v>44835</v>
      </c>
      <c r="G56" s="230">
        <v>46600</v>
      </c>
      <c r="H56" s="229" t="s">
        <v>909</v>
      </c>
      <c r="I56" s="266">
        <v>250000</v>
      </c>
      <c r="J56" s="232" t="s">
        <v>655</v>
      </c>
      <c r="K56" s="232" t="s">
        <v>133</v>
      </c>
      <c r="L56" s="232"/>
      <c r="M56" s="229" t="s">
        <v>656</v>
      </c>
      <c r="N56" s="233"/>
      <c r="O56" s="233"/>
      <c r="P56" s="233"/>
      <c r="Q56" s="233"/>
      <c r="R56" s="233" t="s">
        <v>135</v>
      </c>
      <c r="S56" s="233"/>
      <c r="T56" s="47"/>
      <c r="U56" s="170" t="s">
        <v>860</v>
      </c>
      <c r="V56" s="170"/>
      <c r="W56" s="170"/>
      <c r="X56" s="170" t="s">
        <v>841</v>
      </c>
      <c r="Y56" s="170"/>
      <c r="Z56" s="170"/>
      <c r="AA56" s="170"/>
      <c r="AB56" s="170"/>
      <c r="AC56" s="170"/>
      <c r="AD56" s="170"/>
      <c r="AE56" s="170"/>
      <c r="AF56" s="270"/>
      <c r="AG56" s="170"/>
      <c r="AH56" s="170"/>
      <c r="AI56" s="170"/>
      <c r="AJ56" s="170"/>
      <c r="AK56" s="139" t="s">
        <v>897</v>
      </c>
      <c r="AL56" s="134"/>
      <c r="AM56" s="220"/>
    </row>
    <row r="57" spans="1:39" ht="47.25" x14ac:dyDescent="0.25">
      <c r="A57" s="390"/>
      <c r="B57" s="212" t="s">
        <v>498</v>
      </c>
      <c r="C57" s="239" t="s">
        <v>499</v>
      </c>
      <c r="D57" s="239" t="s">
        <v>500</v>
      </c>
      <c r="E57" s="250"/>
      <c r="F57" s="251">
        <v>45658</v>
      </c>
      <c r="G57" s="251">
        <v>46600</v>
      </c>
      <c r="H57" s="229" t="s">
        <v>909</v>
      </c>
      <c r="I57" s="269">
        <v>600000</v>
      </c>
      <c r="J57" s="239" t="s">
        <v>659</v>
      </c>
      <c r="K57" s="250" t="s">
        <v>133</v>
      </c>
      <c r="L57" s="252"/>
      <c r="M57" s="252"/>
      <c r="N57" s="233"/>
      <c r="O57" s="233"/>
      <c r="P57" s="233"/>
      <c r="Q57" s="233"/>
      <c r="R57" s="233" t="s">
        <v>135</v>
      </c>
      <c r="S57" s="233"/>
      <c r="T57" s="47"/>
      <c r="U57" s="170" t="s">
        <v>840</v>
      </c>
      <c r="V57" s="170"/>
      <c r="W57" s="170"/>
      <c r="X57" s="170" t="s">
        <v>328</v>
      </c>
      <c r="Y57" s="170"/>
      <c r="Z57" s="170"/>
      <c r="AA57" s="170"/>
      <c r="AB57" s="170"/>
      <c r="AC57" s="170"/>
      <c r="AD57" s="170"/>
      <c r="AE57" s="170"/>
      <c r="AF57" s="272">
        <v>976325</v>
      </c>
      <c r="AG57" s="239" t="s">
        <v>890</v>
      </c>
      <c r="AH57" s="170"/>
      <c r="AI57" s="170"/>
      <c r="AJ57" s="170"/>
      <c r="AK57" s="139" t="s">
        <v>87</v>
      </c>
      <c r="AL57" s="134"/>
      <c r="AM57" s="220"/>
    </row>
    <row r="58" spans="1:39" ht="63" x14ac:dyDescent="0.25">
      <c r="A58" s="390"/>
      <c r="B58" s="212" t="s">
        <v>502</v>
      </c>
      <c r="C58" s="239" t="s">
        <v>503</v>
      </c>
      <c r="D58" s="239" t="s">
        <v>504</v>
      </c>
      <c r="E58" s="239" t="s">
        <v>505</v>
      </c>
      <c r="F58" s="243">
        <v>45901</v>
      </c>
      <c r="G58" s="243">
        <v>46600</v>
      </c>
      <c r="H58" s="229" t="s">
        <v>909</v>
      </c>
      <c r="I58" s="267">
        <v>100000</v>
      </c>
      <c r="J58" s="239" t="s">
        <v>660</v>
      </c>
      <c r="K58" s="239" t="s">
        <v>133</v>
      </c>
      <c r="L58" s="228"/>
      <c r="M58" s="228"/>
      <c r="N58" s="233"/>
      <c r="O58" s="233" t="s">
        <v>135</v>
      </c>
      <c r="P58" s="233"/>
      <c r="Q58" s="233"/>
      <c r="R58" s="233"/>
      <c r="S58" s="233"/>
      <c r="T58" s="47"/>
      <c r="U58" s="170"/>
      <c r="V58" s="170"/>
      <c r="W58" s="170"/>
      <c r="X58" s="170"/>
      <c r="Y58" s="170"/>
      <c r="Z58" s="170"/>
      <c r="AA58" s="170"/>
      <c r="AB58" s="170"/>
      <c r="AC58" s="170"/>
      <c r="AD58" s="170"/>
      <c r="AE58" s="170"/>
      <c r="AF58" s="271"/>
      <c r="AG58" s="170"/>
      <c r="AH58" s="170"/>
      <c r="AI58" s="170"/>
      <c r="AJ58" s="170"/>
      <c r="AK58" s="139" t="s">
        <v>897</v>
      </c>
      <c r="AL58" s="134"/>
      <c r="AM58" s="220"/>
    </row>
    <row r="59" spans="1:39" ht="78.75" x14ac:dyDescent="0.25">
      <c r="A59" s="390"/>
      <c r="B59" s="212" t="s">
        <v>507</v>
      </c>
      <c r="C59" s="239" t="s">
        <v>508</v>
      </c>
      <c r="D59" s="239" t="s">
        <v>509</v>
      </c>
      <c r="E59" s="239"/>
      <c r="F59" s="243">
        <v>45292</v>
      </c>
      <c r="G59" s="243">
        <v>46600</v>
      </c>
      <c r="H59" s="239" t="s">
        <v>510</v>
      </c>
      <c r="I59" s="267">
        <v>200000</v>
      </c>
      <c r="J59" s="239" t="s">
        <v>511</v>
      </c>
      <c r="K59" s="239" t="s">
        <v>133</v>
      </c>
      <c r="L59" s="228"/>
      <c r="M59" s="228"/>
      <c r="N59" s="233"/>
      <c r="O59" s="233"/>
      <c r="P59" s="233"/>
      <c r="Q59" s="233"/>
      <c r="R59" s="233" t="s">
        <v>135</v>
      </c>
      <c r="S59" s="233"/>
      <c r="T59" s="47"/>
      <c r="U59" s="170" t="s">
        <v>861</v>
      </c>
      <c r="V59" s="170"/>
      <c r="W59" s="170"/>
      <c r="X59" s="170" t="s">
        <v>836</v>
      </c>
      <c r="Y59" s="170"/>
      <c r="Z59" s="170"/>
      <c r="AA59" s="170"/>
      <c r="AB59" s="170"/>
      <c r="AC59" s="170"/>
      <c r="AD59" s="170"/>
      <c r="AE59" s="170"/>
      <c r="AF59" s="270"/>
      <c r="AG59" s="239" t="s">
        <v>891</v>
      </c>
      <c r="AH59" s="170"/>
      <c r="AI59" s="170"/>
      <c r="AJ59" s="170"/>
      <c r="AK59" s="264" t="s">
        <v>900</v>
      </c>
      <c r="AL59" s="134"/>
      <c r="AM59" s="220"/>
    </row>
    <row r="60" spans="1:39" x14ac:dyDescent="0.25">
      <c r="AK60" s="265"/>
      <c r="AM60" s="220"/>
    </row>
    <row r="61" spans="1:39" x14ac:dyDescent="0.25">
      <c r="B61" s="253"/>
      <c r="AL61" s="254"/>
      <c r="AM61" s="220"/>
    </row>
    <row r="62" spans="1:39" x14ac:dyDescent="0.25">
      <c r="AL62" s="254"/>
      <c r="AM62" s="220"/>
    </row>
    <row r="63" spans="1:39" ht="16.5" thickBot="1" x14ac:dyDescent="0.3">
      <c r="A63" s="397" t="s">
        <v>485</v>
      </c>
      <c r="B63" s="398"/>
      <c r="C63" s="398"/>
      <c r="D63" s="398"/>
      <c r="E63" s="398"/>
      <c r="F63" s="398"/>
      <c r="G63" s="398"/>
      <c r="H63" s="398"/>
      <c r="I63" s="398"/>
      <c r="J63" s="398"/>
      <c r="K63" s="398"/>
      <c r="L63" s="398"/>
      <c r="M63" s="398"/>
      <c r="N63" s="399"/>
      <c r="AM63" s="220"/>
    </row>
    <row r="64" spans="1:39" ht="16.5" thickBot="1" x14ac:dyDescent="0.3">
      <c r="A64" s="255"/>
      <c r="B64" s="256"/>
      <c r="C64" s="256"/>
      <c r="D64" s="257"/>
      <c r="E64" s="257"/>
      <c r="F64" s="257"/>
      <c r="G64" s="257"/>
      <c r="H64" s="257"/>
      <c r="I64" s="257"/>
      <c r="J64" s="257"/>
      <c r="K64" s="257"/>
      <c r="L64" s="257"/>
      <c r="M64" s="257"/>
      <c r="N64" s="257"/>
      <c r="O64" s="257"/>
      <c r="AM64" s="220"/>
    </row>
    <row r="65" spans="1:39" ht="16.5" thickBot="1" x14ac:dyDescent="0.3">
      <c r="A65" s="258" t="s">
        <v>486</v>
      </c>
      <c r="B65" s="259"/>
      <c r="C65" s="260">
        <v>2</v>
      </c>
      <c r="AM65" s="220"/>
    </row>
    <row r="66" spans="1:39" x14ac:dyDescent="0.25">
      <c r="AM66" s="220"/>
    </row>
    <row r="67" spans="1:39" x14ac:dyDescent="0.25">
      <c r="A67" s="288" t="s">
        <v>487</v>
      </c>
      <c r="B67" s="286" t="s">
        <v>119</v>
      </c>
      <c r="C67" s="286" t="s">
        <v>2</v>
      </c>
      <c r="D67" s="286" t="s">
        <v>4</v>
      </c>
      <c r="E67" s="310" t="s">
        <v>6</v>
      </c>
      <c r="F67" s="312" t="s">
        <v>8</v>
      </c>
      <c r="G67" s="313"/>
      <c r="H67" s="286" t="s">
        <v>10</v>
      </c>
      <c r="I67" s="286" t="s">
        <v>14</v>
      </c>
      <c r="J67" s="314" t="s">
        <v>12</v>
      </c>
      <c r="K67" s="308" t="s">
        <v>120</v>
      </c>
      <c r="L67" s="309"/>
      <c r="M67" s="314" t="s">
        <v>20</v>
      </c>
      <c r="N67" s="314" t="s">
        <v>22</v>
      </c>
      <c r="O67" s="34"/>
      <c r="AM67" s="220"/>
    </row>
    <row r="68" spans="1:39" x14ac:dyDescent="0.25">
      <c r="A68" s="289"/>
      <c r="B68" s="287"/>
      <c r="C68" s="287"/>
      <c r="D68" s="287"/>
      <c r="E68" s="311"/>
      <c r="F68" s="261" t="s">
        <v>122</v>
      </c>
      <c r="G68" s="261" t="s">
        <v>123</v>
      </c>
      <c r="H68" s="287"/>
      <c r="I68" s="287"/>
      <c r="J68" s="315"/>
      <c r="K68" s="59" t="s">
        <v>124</v>
      </c>
      <c r="L68" s="59" t="s">
        <v>488</v>
      </c>
      <c r="M68" s="315"/>
      <c r="N68" s="315"/>
      <c r="O68" s="30"/>
      <c r="AM68" s="220"/>
    </row>
    <row r="69" spans="1:39" ht="78.75" x14ac:dyDescent="0.25">
      <c r="A69" s="184" t="s">
        <v>240</v>
      </c>
      <c r="B69" s="212" t="s">
        <v>677</v>
      </c>
      <c r="C69" s="184" t="s">
        <v>865</v>
      </c>
      <c r="D69" s="184" t="s">
        <v>867</v>
      </c>
      <c r="E69" s="184" t="s">
        <v>868</v>
      </c>
      <c r="F69" s="213">
        <v>45931</v>
      </c>
      <c r="G69" s="213">
        <v>46600</v>
      </c>
      <c r="H69" s="184" t="s">
        <v>645</v>
      </c>
      <c r="I69" s="273">
        <v>10000</v>
      </c>
      <c r="J69" s="170" t="s">
        <v>866</v>
      </c>
      <c r="K69" s="233"/>
      <c r="L69" s="47" t="s">
        <v>133</v>
      </c>
      <c r="M69" s="170" t="s">
        <v>869</v>
      </c>
      <c r="N69" s="47" t="s">
        <v>87</v>
      </c>
      <c r="O69" s="30"/>
      <c r="AM69" s="220"/>
    </row>
    <row r="70" spans="1:39" ht="78.75" x14ac:dyDescent="0.25">
      <c r="A70" s="184" t="s">
        <v>314</v>
      </c>
      <c r="B70" s="212" t="s">
        <v>870</v>
      </c>
      <c r="C70" s="184" t="s">
        <v>871</v>
      </c>
      <c r="D70" s="184" t="s">
        <v>872</v>
      </c>
      <c r="E70" s="184" t="s">
        <v>873</v>
      </c>
      <c r="F70" s="213">
        <v>45931</v>
      </c>
      <c r="G70" s="213">
        <v>46357</v>
      </c>
      <c r="H70" s="184" t="s">
        <v>339</v>
      </c>
      <c r="I70" s="184">
        <v>0</v>
      </c>
      <c r="J70" s="170" t="s">
        <v>874</v>
      </c>
      <c r="K70" s="184"/>
      <c r="L70" s="47" t="s">
        <v>133</v>
      </c>
      <c r="M70" s="184" t="s">
        <v>875</v>
      </c>
      <c r="N70" s="170" t="s">
        <v>87</v>
      </c>
      <c r="O70" s="30"/>
      <c r="AM70" s="220"/>
    </row>
    <row r="71" spans="1:39" x14ac:dyDescent="0.25">
      <c r="A71" s="212"/>
      <c r="B71" s="212"/>
      <c r="C71" s="215"/>
      <c r="D71" s="215"/>
      <c r="E71" s="215"/>
      <c r="F71" s="215"/>
      <c r="G71" s="215"/>
      <c r="H71" s="215"/>
      <c r="I71" s="215"/>
      <c r="J71" s="215"/>
      <c r="K71" s="215"/>
      <c r="L71" s="215"/>
      <c r="M71" s="215"/>
      <c r="N71" s="233"/>
      <c r="O71" s="30"/>
      <c r="AM71" s="220"/>
    </row>
    <row r="72" spans="1:39" x14ac:dyDescent="0.25">
      <c r="A72" s="212"/>
      <c r="B72" s="212"/>
      <c r="C72" s="215"/>
      <c r="D72" s="215"/>
      <c r="E72" s="215"/>
      <c r="F72" s="215"/>
      <c r="G72" s="215"/>
      <c r="H72" s="215"/>
      <c r="I72" s="215"/>
      <c r="J72" s="215"/>
      <c r="K72" s="215"/>
      <c r="L72" s="215"/>
      <c r="M72" s="215"/>
      <c r="N72" s="233"/>
      <c r="O72" s="30"/>
      <c r="AM72" s="220"/>
    </row>
    <row r="73" spans="1:39" x14ac:dyDescent="0.25">
      <c r="A73" s="212"/>
      <c r="B73" s="212"/>
      <c r="C73" s="215"/>
      <c r="D73" s="215"/>
      <c r="E73" s="215"/>
      <c r="F73" s="215"/>
      <c r="G73" s="215"/>
      <c r="H73" s="215"/>
      <c r="I73" s="215"/>
      <c r="J73" s="215"/>
      <c r="K73" s="215"/>
      <c r="L73" s="215"/>
      <c r="M73" s="215"/>
      <c r="N73" s="233"/>
      <c r="O73" s="30"/>
      <c r="AM73" s="220"/>
    </row>
    <row r="74" spans="1:39" x14ac:dyDescent="0.25">
      <c r="A74" s="212"/>
      <c r="B74" s="212"/>
      <c r="C74" s="215"/>
      <c r="D74" s="215"/>
      <c r="E74" s="215"/>
      <c r="F74" s="215"/>
      <c r="G74" s="215"/>
      <c r="H74" s="215"/>
      <c r="I74" s="215"/>
      <c r="J74" s="215"/>
      <c r="K74" s="215"/>
      <c r="L74" s="215"/>
      <c r="M74" s="215"/>
      <c r="N74" s="233"/>
      <c r="O74" s="30"/>
      <c r="AM74" s="220"/>
    </row>
    <row r="75" spans="1:39" x14ac:dyDescent="0.25">
      <c r="A75" s="212"/>
      <c r="B75" s="212"/>
      <c r="C75" s="215"/>
      <c r="D75" s="215"/>
      <c r="E75" s="215"/>
      <c r="F75" s="215"/>
      <c r="G75" s="215"/>
      <c r="H75" s="215"/>
      <c r="I75" s="215"/>
      <c r="J75" s="215"/>
      <c r="K75" s="215"/>
      <c r="L75" s="215"/>
      <c r="M75" s="215"/>
      <c r="N75" s="233"/>
      <c r="O75" s="30"/>
      <c r="AM75" s="220"/>
    </row>
    <row r="76" spans="1:39" x14ac:dyDescent="0.25">
      <c r="A76" s="212"/>
      <c r="B76" s="212"/>
      <c r="C76" s="215"/>
      <c r="D76" s="215"/>
      <c r="E76" s="215"/>
      <c r="F76" s="215"/>
      <c r="G76" s="215"/>
      <c r="H76" s="215"/>
      <c r="I76" s="215"/>
      <c r="J76" s="215"/>
      <c r="K76" s="215"/>
      <c r="L76" s="215"/>
      <c r="M76" s="215"/>
      <c r="N76" s="233"/>
      <c r="O76" s="30"/>
      <c r="AM76" s="220"/>
    </row>
    <row r="77" spans="1:39" x14ac:dyDescent="0.25">
      <c r="A77" s="212"/>
      <c r="B77" s="212"/>
      <c r="C77" s="215"/>
      <c r="D77" s="215"/>
      <c r="E77" s="215"/>
      <c r="F77" s="215"/>
      <c r="G77" s="215"/>
      <c r="H77" s="215"/>
      <c r="I77" s="215"/>
      <c r="J77" s="215"/>
      <c r="K77" s="215"/>
      <c r="L77" s="215"/>
      <c r="M77" s="215"/>
      <c r="N77" s="233"/>
      <c r="O77" s="30"/>
      <c r="AM77" s="220"/>
    </row>
    <row r="78" spans="1:39" x14ac:dyDescent="0.25">
      <c r="AM78" s="220"/>
    </row>
    <row r="79" spans="1:39" x14ac:dyDescent="0.25">
      <c r="A79" s="288" t="s">
        <v>487</v>
      </c>
      <c r="B79" s="286" t="s">
        <v>119</v>
      </c>
      <c r="C79" s="286" t="s">
        <v>2</v>
      </c>
      <c r="D79" s="286" t="s">
        <v>4</v>
      </c>
      <c r="E79" s="310" t="s">
        <v>6</v>
      </c>
      <c r="F79" s="312" t="s">
        <v>8</v>
      </c>
      <c r="G79" s="313"/>
      <c r="H79" s="286" t="s">
        <v>10</v>
      </c>
      <c r="I79" s="286" t="s">
        <v>14</v>
      </c>
      <c r="J79" s="286" t="s">
        <v>12</v>
      </c>
      <c r="K79" s="308" t="s">
        <v>120</v>
      </c>
      <c r="L79" s="309"/>
      <c r="M79" s="286" t="s">
        <v>20</v>
      </c>
      <c r="N79" s="314" t="s">
        <v>22</v>
      </c>
      <c r="O79" s="34"/>
      <c r="AM79" s="220"/>
    </row>
    <row r="80" spans="1:39" x14ac:dyDescent="0.25">
      <c r="A80" s="289"/>
      <c r="B80" s="287"/>
      <c r="C80" s="287"/>
      <c r="D80" s="287"/>
      <c r="E80" s="311"/>
      <c r="F80" s="261" t="s">
        <v>122</v>
      </c>
      <c r="G80" s="261" t="s">
        <v>123</v>
      </c>
      <c r="H80" s="287"/>
      <c r="I80" s="287"/>
      <c r="J80" s="287"/>
      <c r="K80" s="59" t="s">
        <v>124</v>
      </c>
      <c r="L80" s="59" t="s">
        <v>488</v>
      </c>
      <c r="M80" s="287"/>
      <c r="N80" s="315"/>
      <c r="O80" s="30"/>
      <c r="AM80" s="220"/>
    </row>
    <row r="81" spans="1:39" x14ac:dyDescent="0.25">
      <c r="A81" s="212" t="s">
        <v>662</v>
      </c>
      <c r="B81" s="212"/>
      <c r="C81" s="215" t="s">
        <v>663</v>
      </c>
      <c r="D81" s="215"/>
      <c r="E81" s="215"/>
      <c r="F81" s="215"/>
      <c r="G81" s="215"/>
      <c r="H81" s="215"/>
      <c r="I81" s="215"/>
      <c r="J81" s="233"/>
      <c r="K81" s="233"/>
      <c r="L81" s="233"/>
      <c r="M81" s="233"/>
      <c r="N81" s="233"/>
      <c r="O81" s="30"/>
      <c r="AM81" s="220"/>
    </row>
    <row r="82" spans="1:39" x14ac:dyDescent="0.25">
      <c r="A82" s="212"/>
      <c r="B82" s="212"/>
      <c r="C82" s="215"/>
      <c r="D82" s="215"/>
      <c r="E82" s="215"/>
      <c r="F82" s="215"/>
      <c r="G82" s="215"/>
      <c r="H82" s="215"/>
      <c r="I82" s="215"/>
      <c r="J82" s="215"/>
      <c r="K82" s="215"/>
      <c r="L82" s="215"/>
      <c r="M82" s="215"/>
      <c r="N82" s="233"/>
      <c r="O82" s="30"/>
      <c r="AM82" s="220"/>
    </row>
    <row r="83" spans="1:39" x14ac:dyDescent="0.25">
      <c r="A83" s="212"/>
      <c r="B83" s="212"/>
      <c r="C83" s="215"/>
      <c r="D83" s="215"/>
      <c r="E83" s="215"/>
      <c r="F83" s="215"/>
      <c r="G83" s="215"/>
      <c r="H83" s="215"/>
      <c r="I83" s="215"/>
      <c r="J83" s="215"/>
      <c r="K83" s="215"/>
      <c r="L83" s="215"/>
      <c r="M83" s="215"/>
      <c r="N83" s="233"/>
      <c r="O83" s="30"/>
      <c r="AM83" s="220"/>
    </row>
    <row r="84" spans="1:39" x14ac:dyDescent="0.25">
      <c r="A84" s="212"/>
      <c r="B84" s="212"/>
      <c r="C84" s="215"/>
      <c r="D84" s="215"/>
      <c r="E84" s="215"/>
      <c r="F84" s="215"/>
      <c r="G84" s="215"/>
      <c r="H84" s="215"/>
      <c r="I84" s="215"/>
      <c r="J84" s="215"/>
      <c r="K84" s="215"/>
      <c r="L84" s="215"/>
      <c r="M84" s="215"/>
      <c r="N84" s="233"/>
      <c r="O84" s="30"/>
      <c r="AM84" s="220"/>
    </row>
    <row r="85" spans="1:39" x14ac:dyDescent="0.25">
      <c r="A85" s="212"/>
      <c r="B85" s="212"/>
      <c r="C85" s="215"/>
      <c r="D85" s="215"/>
      <c r="E85" s="215"/>
      <c r="F85" s="215"/>
      <c r="G85" s="215"/>
      <c r="H85" s="215"/>
      <c r="I85" s="215"/>
      <c r="J85" s="215"/>
      <c r="K85" s="215"/>
      <c r="L85" s="215"/>
      <c r="M85" s="215"/>
      <c r="N85" s="233"/>
      <c r="O85" s="30"/>
      <c r="AM85" s="220"/>
    </row>
    <row r="86" spans="1:39" x14ac:dyDescent="0.25">
      <c r="A86" s="212"/>
      <c r="B86" s="212"/>
      <c r="C86" s="215"/>
      <c r="D86" s="215"/>
      <c r="E86" s="215"/>
      <c r="F86" s="215"/>
      <c r="G86" s="215"/>
      <c r="H86" s="215"/>
      <c r="I86" s="215"/>
      <c r="J86" s="215"/>
      <c r="K86" s="215"/>
      <c r="L86" s="215"/>
      <c r="M86" s="215"/>
      <c r="N86" s="233"/>
      <c r="O86" s="30"/>
      <c r="AM86" s="220"/>
    </row>
    <row r="87" spans="1:39" x14ac:dyDescent="0.25">
      <c r="A87" s="212"/>
      <c r="B87" s="212"/>
      <c r="C87" s="215"/>
      <c r="D87" s="215"/>
      <c r="E87" s="215"/>
      <c r="F87" s="215"/>
      <c r="G87" s="215"/>
      <c r="H87" s="215"/>
      <c r="I87" s="215"/>
      <c r="J87" s="215"/>
      <c r="K87" s="215"/>
      <c r="L87" s="215"/>
      <c r="M87" s="215"/>
      <c r="N87" s="233"/>
      <c r="O87" s="30"/>
      <c r="AM87" s="220"/>
    </row>
    <row r="88" spans="1:39" x14ac:dyDescent="0.25">
      <c r="A88" s="212"/>
      <c r="B88" s="212"/>
      <c r="C88" s="215"/>
      <c r="D88" s="215"/>
      <c r="E88" s="215"/>
      <c r="F88" s="215"/>
      <c r="G88" s="215"/>
      <c r="H88" s="215"/>
      <c r="I88" s="215"/>
      <c r="J88" s="215"/>
      <c r="K88" s="215"/>
      <c r="L88" s="215"/>
      <c r="M88" s="215"/>
      <c r="N88" s="233"/>
      <c r="O88" s="30"/>
      <c r="AM88" s="220"/>
    </row>
    <row r="89" spans="1:39" x14ac:dyDescent="0.25">
      <c r="A89" s="212"/>
      <c r="B89" s="212"/>
      <c r="C89" s="215"/>
      <c r="D89" s="215"/>
      <c r="E89" s="215"/>
      <c r="F89" s="215"/>
      <c r="G89" s="215"/>
      <c r="H89" s="215"/>
      <c r="I89" s="215"/>
      <c r="J89" s="215"/>
      <c r="K89" s="215"/>
      <c r="L89" s="215"/>
      <c r="M89" s="215"/>
      <c r="N89" s="233"/>
      <c r="O89" s="30"/>
      <c r="AM89" s="220"/>
    </row>
    <row r="90" spans="1:39" x14ac:dyDescent="0.25">
      <c r="AM90" s="220"/>
    </row>
    <row r="91" spans="1:39" x14ac:dyDescent="0.25">
      <c r="A91" s="288" t="s">
        <v>487</v>
      </c>
      <c r="B91" s="286" t="s">
        <v>119</v>
      </c>
      <c r="C91" s="286" t="s">
        <v>2</v>
      </c>
      <c r="D91" s="286" t="s">
        <v>4</v>
      </c>
      <c r="E91" s="310" t="s">
        <v>6</v>
      </c>
      <c r="F91" s="312" t="s">
        <v>8</v>
      </c>
      <c r="G91" s="313"/>
      <c r="H91" s="286" t="s">
        <v>10</v>
      </c>
      <c r="I91" s="286" t="s">
        <v>14</v>
      </c>
      <c r="J91" s="286" t="s">
        <v>12</v>
      </c>
      <c r="K91" s="308" t="s">
        <v>120</v>
      </c>
      <c r="L91" s="309"/>
      <c r="M91" s="286" t="s">
        <v>20</v>
      </c>
      <c r="N91" s="314" t="s">
        <v>22</v>
      </c>
      <c r="O91" s="34"/>
      <c r="AM91" s="220"/>
    </row>
    <row r="92" spans="1:39" x14ac:dyDescent="0.25">
      <c r="A92" s="289"/>
      <c r="B92" s="287"/>
      <c r="C92" s="287"/>
      <c r="D92" s="287"/>
      <c r="E92" s="311"/>
      <c r="F92" s="261" t="s">
        <v>122</v>
      </c>
      <c r="G92" s="261" t="s">
        <v>123</v>
      </c>
      <c r="H92" s="287"/>
      <c r="I92" s="287"/>
      <c r="J92" s="287"/>
      <c r="K92" s="59" t="s">
        <v>124</v>
      </c>
      <c r="L92" s="59" t="s">
        <v>488</v>
      </c>
      <c r="M92" s="287"/>
      <c r="N92" s="315"/>
      <c r="O92" s="30"/>
      <c r="AM92" s="220"/>
    </row>
    <row r="93" spans="1:39" x14ac:dyDescent="0.25">
      <c r="A93" s="212"/>
      <c r="B93" s="212"/>
      <c r="C93" s="215" t="s">
        <v>663</v>
      </c>
      <c r="D93" s="215"/>
      <c r="E93" s="215"/>
      <c r="F93" s="215"/>
      <c r="G93" s="215"/>
      <c r="H93" s="215"/>
      <c r="I93" s="215"/>
      <c r="J93" s="233"/>
      <c r="K93" s="233"/>
      <c r="L93" s="233"/>
      <c r="M93" s="233"/>
      <c r="N93" s="233"/>
      <c r="O93" s="30"/>
      <c r="AM93" s="220"/>
    </row>
    <row r="94" spans="1:39" x14ac:dyDescent="0.25">
      <c r="A94" s="212"/>
      <c r="B94" s="212"/>
      <c r="C94" s="215"/>
      <c r="D94" s="215"/>
      <c r="E94" s="215"/>
      <c r="F94" s="215"/>
      <c r="G94" s="215"/>
      <c r="H94" s="215"/>
      <c r="I94" s="215"/>
      <c r="J94" s="215"/>
      <c r="K94" s="215"/>
      <c r="L94" s="215"/>
      <c r="M94" s="215"/>
      <c r="N94" s="233"/>
      <c r="O94" s="30"/>
      <c r="AM94" s="220"/>
    </row>
    <row r="95" spans="1:39" x14ac:dyDescent="0.25">
      <c r="A95" s="212"/>
      <c r="B95" s="212"/>
      <c r="C95" s="215"/>
      <c r="D95" s="215"/>
      <c r="E95" s="215"/>
      <c r="F95" s="215"/>
      <c r="G95" s="215"/>
      <c r="H95" s="215"/>
      <c r="I95" s="215"/>
      <c r="J95" s="215"/>
      <c r="K95" s="215"/>
      <c r="L95" s="215"/>
      <c r="M95" s="215"/>
      <c r="N95" s="233"/>
      <c r="O95" s="30"/>
      <c r="AM95" s="220"/>
    </row>
    <row r="96" spans="1:39" x14ac:dyDescent="0.25">
      <c r="A96" s="212"/>
      <c r="B96" s="212"/>
      <c r="C96" s="215"/>
      <c r="D96" s="215"/>
      <c r="E96" s="215"/>
      <c r="F96" s="215"/>
      <c r="G96" s="215"/>
      <c r="H96" s="215"/>
      <c r="I96" s="215"/>
      <c r="J96" s="215"/>
      <c r="K96" s="215"/>
      <c r="L96" s="215"/>
      <c r="M96" s="215"/>
      <c r="N96" s="233"/>
      <c r="O96" s="30"/>
      <c r="AM96" s="220"/>
    </row>
    <row r="97" spans="1:39" x14ac:dyDescent="0.25">
      <c r="A97" s="212"/>
      <c r="B97" s="212"/>
      <c r="C97" s="215"/>
      <c r="D97" s="215"/>
      <c r="E97" s="215"/>
      <c r="F97" s="215"/>
      <c r="G97" s="215"/>
      <c r="H97" s="215"/>
      <c r="I97" s="215"/>
      <c r="J97" s="215"/>
      <c r="K97" s="215"/>
      <c r="L97" s="215"/>
      <c r="M97" s="215"/>
      <c r="N97" s="233"/>
      <c r="O97" s="30"/>
      <c r="AM97" s="220"/>
    </row>
    <row r="98" spans="1:39" x14ac:dyDescent="0.25">
      <c r="A98" s="212"/>
      <c r="B98" s="212"/>
      <c r="C98" s="215"/>
      <c r="D98" s="215"/>
      <c r="E98" s="215"/>
      <c r="F98" s="215"/>
      <c r="G98" s="215"/>
      <c r="H98" s="215"/>
      <c r="I98" s="215"/>
      <c r="J98" s="215"/>
      <c r="K98" s="215"/>
      <c r="L98" s="215"/>
      <c r="M98" s="215"/>
      <c r="N98" s="233"/>
      <c r="O98" s="30"/>
      <c r="AM98" s="220"/>
    </row>
    <row r="99" spans="1:39" x14ac:dyDescent="0.25">
      <c r="A99" s="212"/>
      <c r="B99" s="212"/>
      <c r="C99" s="215"/>
      <c r="D99" s="215"/>
      <c r="E99" s="215"/>
      <c r="F99" s="215"/>
      <c r="G99" s="215"/>
      <c r="H99" s="215"/>
      <c r="I99" s="215"/>
      <c r="J99" s="215"/>
      <c r="K99" s="215"/>
      <c r="L99" s="215"/>
      <c r="M99" s="215"/>
      <c r="N99" s="233"/>
      <c r="O99" s="30"/>
      <c r="AM99" s="220"/>
    </row>
    <row r="100" spans="1:39" x14ac:dyDescent="0.25">
      <c r="A100" s="212"/>
      <c r="B100" s="212"/>
      <c r="C100" s="215"/>
      <c r="D100" s="215"/>
      <c r="E100" s="215"/>
      <c r="F100" s="215"/>
      <c r="G100" s="215"/>
      <c r="H100" s="215"/>
      <c r="I100" s="215"/>
      <c r="J100" s="215"/>
      <c r="K100" s="215"/>
      <c r="L100" s="215"/>
      <c r="M100" s="215"/>
      <c r="N100" s="233"/>
      <c r="O100" s="30"/>
      <c r="AM100" s="220"/>
    </row>
    <row r="101" spans="1:39" x14ac:dyDescent="0.25">
      <c r="A101" s="212"/>
      <c r="B101" s="212"/>
      <c r="C101" s="215"/>
      <c r="D101" s="215"/>
      <c r="E101" s="215"/>
      <c r="F101" s="215"/>
      <c r="G101" s="215"/>
      <c r="H101" s="215"/>
      <c r="I101" s="215"/>
      <c r="J101" s="215"/>
      <c r="K101" s="215"/>
      <c r="L101" s="215"/>
      <c r="M101" s="215"/>
      <c r="N101" s="233"/>
      <c r="O101" s="30"/>
      <c r="AM101" s="220"/>
    </row>
    <row r="102" spans="1:39" x14ac:dyDescent="0.25">
      <c r="AM102" s="220"/>
    </row>
    <row r="103" spans="1:39" x14ac:dyDescent="0.25">
      <c r="A103" s="288" t="s">
        <v>671</v>
      </c>
      <c r="B103" s="286" t="s">
        <v>119</v>
      </c>
      <c r="C103" s="286" t="s">
        <v>2</v>
      </c>
      <c r="D103" s="286" t="s">
        <v>4</v>
      </c>
      <c r="E103" s="310" t="s">
        <v>6</v>
      </c>
      <c r="F103" s="312" t="s">
        <v>8</v>
      </c>
      <c r="G103" s="313"/>
      <c r="H103" s="286" t="s">
        <v>10</v>
      </c>
      <c r="I103" s="286" t="s">
        <v>14</v>
      </c>
      <c r="J103" s="286" t="s">
        <v>12</v>
      </c>
      <c r="K103" s="308" t="s">
        <v>120</v>
      </c>
      <c r="L103" s="309"/>
      <c r="M103" s="286" t="s">
        <v>20</v>
      </c>
      <c r="N103" s="314" t="s">
        <v>22</v>
      </c>
      <c r="O103" s="34"/>
      <c r="AM103" s="220"/>
    </row>
    <row r="104" spans="1:39" x14ac:dyDescent="0.25">
      <c r="A104" s="289"/>
      <c r="B104" s="287"/>
      <c r="C104" s="287"/>
      <c r="D104" s="287"/>
      <c r="E104" s="311"/>
      <c r="F104" s="261" t="s">
        <v>122</v>
      </c>
      <c r="G104" s="261" t="s">
        <v>123</v>
      </c>
      <c r="H104" s="287"/>
      <c r="I104" s="287"/>
      <c r="J104" s="287"/>
      <c r="K104" s="59" t="s">
        <v>124</v>
      </c>
      <c r="L104" s="59" t="s">
        <v>488</v>
      </c>
      <c r="M104" s="287"/>
      <c r="N104" s="315"/>
      <c r="O104" s="30"/>
      <c r="AM104" s="220"/>
    </row>
    <row r="105" spans="1:39" x14ac:dyDescent="0.25">
      <c r="A105" s="212"/>
      <c r="B105" s="212"/>
      <c r="C105" s="215"/>
      <c r="D105" s="215"/>
      <c r="E105" s="215"/>
      <c r="F105" s="215"/>
      <c r="G105" s="215"/>
      <c r="H105" s="215"/>
      <c r="I105" s="215"/>
      <c r="J105" s="233"/>
      <c r="K105" s="233"/>
      <c r="L105" s="233"/>
      <c r="M105" s="233"/>
      <c r="N105" s="233"/>
      <c r="O105" s="30"/>
      <c r="AM105" s="220"/>
    </row>
    <row r="106" spans="1:39" x14ac:dyDescent="0.25">
      <c r="A106" s="212"/>
      <c r="B106" s="212"/>
      <c r="C106" s="215"/>
      <c r="D106" s="215"/>
      <c r="E106" s="215"/>
      <c r="F106" s="215"/>
      <c r="G106" s="215"/>
      <c r="H106" s="215"/>
      <c r="I106" s="215"/>
      <c r="J106" s="215"/>
      <c r="K106" s="215"/>
      <c r="L106" s="215"/>
      <c r="M106" s="215"/>
      <c r="N106" s="233"/>
      <c r="O106" s="30"/>
      <c r="AM106" s="220"/>
    </row>
    <row r="107" spans="1:39" x14ac:dyDescent="0.25">
      <c r="A107" s="212"/>
      <c r="B107" s="212"/>
      <c r="C107" s="215"/>
      <c r="D107" s="215"/>
      <c r="E107" s="215"/>
      <c r="F107" s="215"/>
      <c r="G107" s="215"/>
      <c r="H107" s="215"/>
      <c r="I107" s="215"/>
      <c r="J107" s="215"/>
      <c r="K107" s="215"/>
      <c r="L107" s="215"/>
      <c r="M107" s="215"/>
      <c r="N107" s="233"/>
      <c r="O107" s="30"/>
      <c r="AM107" s="220"/>
    </row>
    <row r="108" spans="1:39" x14ac:dyDescent="0.25">
      <c r="A108" s="212"/>
      <c r="B108" s="212"/>
      <c r="C108" s="215"/>
      <c r="D108" s="215"/>
      <c r="E108" s="215"/>
      <c r="F108" s="215"/>
      <c r="G108" s="215"/>
      <c r="H108" s="215"/>
      <c r="I108" s="215"/>
      <c r="J108" s="215"/>
      <c r="K108" s="215"/>
      <c r="L108" s="215"/>
      <c r="M108" s="215"/>
      <c r="N108" s="233"/>
      <c r="O108" s="30"/>
      <c r="AM108" s="220"/>
    </row>
    <row r="109" spans="1:39" x14ac:dyDescent="0.25">
      <c r="A109" s="212"/>
      <c r="B109" s="212"/>
      <c r="C109" s="215"/>
      <c r="D109" s="215"/>
      <c r="E109" s="215"/>
      <c r="F109" s="215"/>
      <c r="G109" s="215"/>
      <c r="H109" s="215"/>
      <c r="I109" s="215"/>
      <c r="J109" s="215"/>
      <c r="K109" s="215"/>
      <c r="L109" s="215"/>
      <c r="M109" s="215"/>
      <c r="N109" s="233"/>
      <c r="O109" s="30"/>
      <c r="AM109" s="220"/>
    </row>
    <row r="110" spans="1:39" x14ac:dyDescent="0.25">
      <c r="A110" s="212"/>
      <c r="B110" s="212"/>
      <c r="C110" s="215"/>
      <c r="D110" s="215"/>
      <c r="E110" s="215"/>
      <c r="F110" s="215"/>
      <c r="G110" s="215"/>
      <c r="H110" s="215"/>
      <c r="I110" s="215"/>
      <c r="J110" s="215"/>
      <c r="K110" s="215"/>
      <c r="L110" s="215"/>
      <c r="M110" s="215"/>
      <c r="N110" s="233"/>
      <c r="O110" s="30"/>
      <c r="AM110" s="220"/>
    </row>
    <row r="111" spans="1:39" x14ac:dyDescent="0.25">
      <c r="A111" s="212"/>
      <c r="B111" s="212"/>
      <c r="C111" s="215"/>
      <c r="D111" s="215"/>
      <c r="E111" s="215"/>
      <c r="F111" s="215"/>
      <c r="G111" s="215"/>
      <c r="H111" s="215"/>
      <c r="I111" s="215"/>
      <c r="J111" s="215"/>
      <c r="K111" s="215"/>
      <c r="L111" s="215"/>
      <c r="M111" s="215"/>
      <c r="N111" s="233"/>
      <c r="O111" s="30"/>
      <c r="AM111" s="220"/>
    </row>
    <row r="112" spans="1:39" x14ac:dyDescent="0.25">
      <c r="A112" s="212"/>
      <c r="B112" s="212"/>
      <c r="C112" s="215"/>
      <c r="D112" s="215"/>
      <c r="E112" s="215"/>
      <c r="F112" s="215"/>
      <c r="G112" s="215"/>
      <c r="H112" s="215"/>
      <c r="I112" s="215"/>
      <c r="J112" s="215"/>
      <c r="K112" s="215"/>
      <c r="L112" s="215"/>
      <c r="M112" s="215"/>
      <c r="N112" s="233"/>
      <c r="O112" s="30"/>
      <c r="AM112" s="220"/>
    </row>
    <row r="113" spans="1:39" x14ac:dyDescent="0.25">
      <c r="A113" s="212"/>
      <c r="B113" s="212"/>
      <c r="C113" s="215"/>
      <c r="D113" s="215"/>
      <c r="E113" s="215"/>
      <c r="F113" s="215"/>
      <c r="G113" s="215"/>
      <c r="H113" s="215"/>
      <c r="I113" s="215"/>
      <c r="J113" s="215"/>
      <c r="K113" s="215"/>
      <c r="L113" s="215"/>
      <c r="M113" s="215"/>
      <c r="N113" s="233"/>
      <c r="O113" s="30"/>
      <c r="AM113" s="220"/>
    </row>
    <row r="114" spans="1:39" x14ac:dyDescent="0.25">
      <c r="A114" s="253"/>
      <c r="B114" s="253"/>
      <c r="O114" s="30"/>
      <c r="AM114" s="220"/>
    </row>
    <row r="115" spans="1:39" x14ac:dyDescent="0.25">
      <c r="A115" s="220"/>
      <c r="B115" s="220"/>
      <c r="C115" s="220"/>
      <c r="D115" s="220"/>
      <c r="E115" s="220"/>
      <c r="F115" s="220"/>
      <c r="G115" s="220"/>
      <c r="H115" s="220"/>
      <c r="I115" s="220"/>
      <c r="J115" s="220"/>
      <c r="K115" s="220"/>
      <c r="L115" s="220"/>
      <c r="M115" s="220"/>
      <c r="N115" s="220"/>
      <c r="O115" s="262"/>
      <c r="P115" s="262"/>
      <c r="Q115" s="262"/>
      <c r="R115" s="262"/>
      <c r="S115" s="262"/>
      <c r="T115" s="262"/>
      <c r="U115" s="262"/>
      <c r="V115" s="262"/>
      <c r="W115" s="262"/>
      <c r="X115" s="262"/>
      <c r="Y115" s="262"/>
      <c r="Z115" s="262"/>
      <c r="AA115" s="262"/>
      <c r="AB115" s="262"/>
      <c r="AC115" s="262"/>
      <c r="AD115" s="262"/>
      <c r="AE115" s="262"/>
      <c r="AF115" s="262"/>
      <c r="AG115" s="262"/>
      <c r="AH115" s="262"/>
      <c r="AI115" s="262"/>
      <c r="AJ115" s="262"/>
      <c r="AK115" s="262"/>
      <c r="AL115" s="220"/>
      <c r="AM115" s="220"/>
    </row>
    <row r="116" spans="1:39" x14ac:dyDescent="0.25">
      <c r="A116" s="220"/>
      <c r="B116" s="220"/>
      <c r="C116" s="220"/>
      <c r="D116" s="220"/>
      <c r="E116" s="220"/>
      <c r="F116" s="220"/>
      <c r="G116" s="220"/>
      <c r="H116" s="220"/>
      <c r="I116" s="220"/>
      <c r="J116" s="220"/>
      <c r="K116" s="220"/>
      <c r="L116" s="220"/>
      <c r="M116" s="220"/>
      <c r="N116" s="220"/>
      <c r="O116" s="262"/>
      <c r="P116" s="262"/>
      <c r="Q116" s="262"/>
      <c r="R116" s="262"/>
      <c r="S116" s="262"/>
      <c r="T116" s="262"/>
      <c r="U116" s="262"/>
      <c r="V116" s="262"/>
      <c r="W116" s="262"/>
      <c r="X116" s="262"/>
      <c r="Y116" s="262"/>
      <c r="Z116" s="262"/>
      <c r="AA116" s="262"/>
      <c r="AB116" s="262"/>
      <c r="AC116" s="262"/>
      <c r="AD116" s="262"/>
      <c r="AE116" s="262"/>
      <c r="AF116" s="262"/>
      <c r="AG116" s="262"/>
      <c r="AH116" s="262"/>
      <c r="AI116" s="262"/>
      <c r="AJ116" s="262"/>
      <c r="AK116" s="262"/>
      <c r="AL116" s="220"/>
      <c r="AM116" s="220"/>
    </row>
  </sheetData>
  <mergeCells count="95">
    <mergeCell ref="N91:N92"/>
    <mergeCell ref="N103:N104"/>
    <mergeCell ref="AJ9:AJ10"/>
    <mergeCell ref="AK9:AK10"/>
    <mergeCell ref="A63:N63"/>
    <mergeCell ref="N67:N68"/>
    <mergeCell ref="N79:N80"/>
    <mergeCell ref="AH9:AH10"/>
    <mergeCell ref="AI9:AI10"/>
    <mergeCell ref="A11:A24"/>
    <mergeCell ref="A25:A27"/>
    <mergeCell ref="A28:A33"/>
    <mergeCell ref="Q9:Q10"/>
    <mergeCell ref="R9:R10"/>
    <mergeCell ref="S9:S10"/>
    <mergeCell ref="U9:U10"/>
    <mergeCell ref="B4:G4"/>
    <mergeCell ref="B6:C6"/>
    <mergeCell ref="A8:M8"/>
    <mergeCell ref="T9:T10"/>
    <mergeCell ref="AG9:AG10"/>
    <mergeCell ref="AA9:AA10"/>
    <mergeCell ref="AB9:AB10"/>
    <mergeCell ref="AC9:AC10"/>
    <mergeCell ref="AD9:AD10"/>
    <mergeCell ref="AE9:AE10"/>
    <mergeCell ref="AF9:AF10"/>
    <mergeCell ref="X9:X10"/>
    <mergeCell ref="Y9:Y10"/>
    <mergeCell ref="Z9:Z10"/>
    <mergeCell ref="O9:O10"/>
    <mergeCell ref="P9:P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V9:V10"/>
    <mergeCell ref="W9:W10"/>
    <mergeCell ref="A34:A59"/>
    <mergeCell ref="K67:L67"/>
    <mergeCell ref="M67:M68"/>
    <mergeCell ref="A67:A68"/>
    <mergeCell ref="B67:B68"/>
    <mergeCell ref="C67:C68"/>
    <mergeCell ref="D67:D68"/>
    <mergeCell ref="E67:E68"/>
    <mergeCell ref="F67:G67"/>
    <mergeCell ref="H67:H68"/>
    <mergeCell ref="I67:I68"/>
    <mergeCell ref="J67:J68"/>
    <mergeCell ref="A79:A80"/>
    <mergeCell ref="B79:B80"/>
    <mergeCell ref="C79:C80"/>
    <mergeCell ref="D79:D80"/>
    <mergeCell ref="E79:E80"/>
    <mergeCell ref="A91:A92"/>
    <mergeCell ref="B91:B92"/>
    <mergeCell ref="C91:C92"/>
    <mergeCell ref="D91:D92"/>
    <mergeCell ref="E91:E92"/>
    <mergeCell ref="K91:L91"/>
    <mergeCell ref="M91:M92"/>
    <mergeCell ref="H79:H80"/>
    <mergeCell ref="I79:I80"/>
    <mergeCell ref="J79:J80"/>
    <mergeCell ref="K79:L79"/>
    <mergeCell ref="M79:M80"/>
    <mergeCell ref="F91:G91"/>
    <mergeCell ref="H91:H92"/>
    <mergeCell ref="I91:I92"/>
    <mergeCell ref="J91:J92"/>
    <mergeCell ref="F79:G79"/>
    <mergeCell ref="H103:H104"/>
    <mergeCell ref="I103:I104"/>
    <mergeCell ref="J103:J104"/>
    <mergeCell ref="K103:L103"/>
    <mergeCell ref="M103:M104"/>
    <mergeCell ref="F103:G103"/>
    <mergeCell ref="A103:A104"/>
    <mergeCell ref="B103:B104"/>
    <mergeCell ref="C103:C104"/>
    <mergeCell ref="D103:D104"/>
    <mergeCell ref="E103:E104"/>
  </mergeCells>
  <phoneticPr fontId="41" type="noConversion"/>
  <conditionalFormatting sqref="O11:O59">
    <cfRule type="cellIs" dxfId="23" priority="8" stopIfTrue="1" operator="equal">
      <formula>"x"</formula>
    </cfRule>
  </conditionalFormatting>
  <conditionalFormatting sqref="P11:P59">
    <cfRule type="cellIs" dxfId="22" priority="7" operator="equal">
      <formula>"x"</formula>
    </cfRule>
  </conditionalFormatting>
  <conditionalFormatting sqref="Q11:Q59">
    <cfRule type="cellIs" dxfId="21" priority="6" operator="equal">
      <formula>"x"</formula>
    </cfRule>
  </conditionalFormatting>
  <conditionalFormatting sqref="R11:R59">
    <cfRule type="cellIs" dxfId="20" priority="5" stopIfTrue="1" operator="equal">
      <formula>"x"</formula>
    </cfRule>
  </conditionalFormatting>
  <conditionalFormatting sqref="S11:S59">
    <cfRule type="cellIs" dxfId="19" priority="4" operator="equal">
      <formula>"x"</formula>
    </cfRule>
  </conditionalFormatting>
  <conditionalFormatting sqref="T11:T59">
    <cfRule type="cellIs" dxfId="18" priority="1" stopIfTrue="1" operator="equal">
      <formula>$AQ$7</formula>
    </cfRule>
    <cfRule type="cellIs" dxfId="17" priority="2" stopIfTrue="1" operator="equal">
      <formula>$AQ$6</formula>
    </cfRule>
  </conditionalFormatting>
  <conditionalFormatting sqref="AQ6:AQ7">
    <cfRule type="cellIs" dxfId="16" priority="9" stopIfTrue="1" operator="equal">
      <formula>$AQ$6</formula>
    </cfRule>
  </conditionalFormatting>
  <dataValidations count="1">
    <dataValidation type="list" allowBlank="1" showInputMessage="1" showErrorMessage="1" sqref="T11:T59" xr:uid="{99430911-C057-4FBC-B473-387B1B72A11E}">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3995E5-841D-4914-A73D-4AEDE7ADC181}">
          <x14:formula1>
            <xm:f>LEGENDA!$A$46:$A$60</xm:f>
          </x14:formula1>
          <xm:sqref>N69:N77 N105:N114 N93:N101 N81:N89 N11:N59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C41"/>
  <sheetViews>
    <sheetView showGridLines="0" zoomScale="80" zoomScaleNormal="80" zoomScalePageLayoutView="70" workbookViewId="0">
      <selection activeCell="AJ26" sqref="AJ2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5" width="4.42578125" hidden="1" customWidth="1"/>
    <col min="26" max="26" width="8.42578125" hidden="1" customWidth="1"/>
    <col min="27" max="27" width="7.28515625" hidden="1" customWidth="1"/>
    <col min="28" max="28" width="4.140625" hidden="1" customWidth="1"/>
    <col min="29" max="29" width="0" hidden="1" customWidth="1"/>
    <col min="30" max="30" width="9.140625" customWidth="1"/>
  </cols>
  <sheetData>
    <row r="1" spans="1:28" x14ac:dyDescent="0.25">
      <c r="A1" s="76"/>
      <c r="B1" s="344" t="s">
        <v>107</v>
      </c>
      <c r="C1" s="344"/>
      <c r="D1" s="344"/>
      <c r="E1" s="344"/>
      <c r="F1" s="344"/>
      <c r="G1" s="344"/>
      <c r="H1" s="344"/>
      <c r="I1" s="344"/>
      <c r="J1" s="344"/>
      <c r="K1" s="344"/>
      <c r="L1" s="344"/>
      <c r="M1" s="344"/>
      <c r="N1" s="344"/>
      <c r="O1" s="344"/>
      <c r="P1" s="344"/>
      <c r="Q1" s="344"/>
      <c r="R1" s="344"/>
      <c r="S1" s="344"/>
      <c r="T1" s="344"/>
      <c r="U1" s="344"/>
      <c r="V1" s="344"/>
      <c r="W1" s="344"/>
      <c r="X1" s="76"/>
    </row>
    <row r="2" spans="1:28" s="11" customFormat="1" ht="21" customHeight="1" x14ac:dyDescent="0.25">
      <c r="A2" s="77"/>
      <c r="B2" s="344"/>
      <c r="C2" s="344"/>
      <c r="D2" s="344"/>
      <c r="E2" s="344"/>
      <c r="F2" s="344"/>
      <c r="G2" s="344"/>
      <c r="H2" s="344"/>
      <c r="I2" s="344"/>
      <c r="J2" s="344"/>
      <c r="K2" s="344"/>
      <c r="L2" s="344"/>
      <c r="M2" s="344"/>
      <c r="N2" s="344"/>
      <c r="O2" s="344"/>
      <c r="P2" s="344"/>
      <c r="Q2" s="344"/>
      <c r="R2" s="344"/>
      <c r="S2" s="344"/>
      <c r="T2" s="344"/>
      <c r="U2" s="344"/>
      <c r="V2" s="344"/>
      <c r="W2" s="344"/>
      <c r="X2" s="77"/>
    </row>
    <row r="3" spans="1:28" ht="33.75" customHeight="1" x14ac:dyDescent="0.35">
      <c r="A3" s="76"/>
      <c r="B3" s="348" t="str">
        <f>'Monitoria Anual - 1'!A2</f>
        <v>Plano de Ação Nacional para a Conservação do Patrimônio Espeleológico Brasileiro - PAN Cavernas do Brasil</v>
      </c>
      <c r="C3" s="348"/>
      <c r="D3" s="348"/>
      <c r="E3" s="348"/>
      <c r="F3" s="348"/>
      <c r="G3" s="348"/>
      <c r="H3" s="348"/>
      <c r="I3" s="348"/>
      <c r="J3" s="348"/>
      <c r="K3" s="348"/>
      <c r="L3" s="348"/>
      <c r="M3" s="348"/>
      <c r="N3" s="348"/>
      <c r="O3" s="348"/>
      <c r="P3" s="348"/>
      <c r="Q3" s="348"/>
      <c r="R3" s="348"/>
      <c r="S3" s="348"/>
      <c r="T3" s="348"/>
      <c r="U3" s="348"/>
      <c r="V3" s="348"/>
      <c r="W3" s="348"/>
      <c r="X3" s="76"/>
    </row>
    <row r="4" spans="1:28" x14ac:dyDescent="0.25">
      <c r="A4" s="76"/>
      <c r="J4" s="8"/>
      <c r="K4" s="8"/>
      <c r="L4" s="8"/>
      <c r="M4" s="8"/>
      <c r="N4" s="8"/>
      <c r="O4" s="8"/>
      <c r="X4" s="76"/>
    </row>
    <row r="5" spans="1:28" s="2" customFormat="1" ht="45" customHeight="1" x14ac:dyDescent="0.25">
      <c r="A5" s="74"/>
      <c r="B5" s="351" t="s">
        <v>512</v>
      </c>
      <c r="C5" s="351"/>
      <c r="D5" s="352" t="str">
        <f>'Monitoria Anual - 1'!B4</f>
        <v>Prevenir, reduzir e mitigar os impactos e danos antrópicos sobre o patrimônio espeleológico brasileiro, espécies e ambientes associados, em cinco anos.</v>
      </c>
      <c r="E5" s="352"/>
      <c r="F5" s="352"/>
      <c r="G5" s="352"/>
      <c r="H5" s="352"/>
      <c r="I5" s="352"/>
      <c r="J5" s="352"/>
      <c r="K5" s="352"/>
      <c r="L5" s="352"/>
      <c r="M5" s="389"/>
      <c r="N5" s="9"/>
      <c r="O5" s="9"/>
      <c r="P5" s="9"/>
      <c r="Q5" s="9"/>
      <c r="R5" s="9"/>
      <c r="X5" s="74"/>
    </row>
    <row r="6" spans="1:28" x14ac:dyDescent="0.25">
      <c r="A6" s="76"/>
      <c r="J6" s="8"/>
      <c r="K6" s="8"/>
      <c r="L6" s="8"/>
      <c r="M6" s="8"/>
      <c r="N6" s="8"/>
      <c r="O6" s="8"/>
      <c r="X6" s="76"/>
    </row>
    <row r="7" spans="1:28" ht="26.25" customHeight="1" x14ac:dyDescent="0.25">
      <c r="A7" s="76"/>
      <c r="B7" s="351" t="s">
        <v>111</v>
      </c>
      <c r="C7" s="351"/>
      <c r="D7" s="403" t="str">
        <f>'Monitoria Anual - 3'!B6</f>
        <v>21 a 23/10/2025 (presencial)</v>
      </c>
      <c r="E7" s="345"/>
      <c r="F7" s="345"/>
      <c r="G7" s="384"/>
      <c r="H7" s="2"/>
      <c r="I7" s="10"/>
      <c r="J7" s="8"/>
      <c r="K7" s="8"/>
      <c r="L7" s="8"/>
      <c r="M7" s="8"/>
      <c r="N7" s="8"/>
      <c r="O7" s="8"/>
      <c r="X7" s="76"/>
    </row>
    <row r="8" spans="1:28" x14ac:dyDescent="0.25">
      <c r="A8" s="76"/>
      <c r="X8" s="76"/>
    </row>
    <row r="9" spans="1:28" ht="31.5" customHeight="1" x14ac:dyDescent="0.25">
      <c r="A9" s="76"/>
      <c r="B9" s="344" t="s">
        <v>513</v>
      </c>
      <c r="C9" s="344"/>
      <c r="D9" s="344"/>
      <c r="E9" s="344"/>
      <c r="F9" s="344"/>
      <c r="G9" s="344"/>
      <c r="H9" s="344"/>
      <c r="I9" s="344"/>
      <c r="J9" s="344"/>
      <c r="K9" s="344"/>
      <c r="L9" s="344"/>
      <c r="M9" s="344"/>
      <c r="N9" s="344"/>
      <c r="O9" s="344"/>
      <c r="P9" s="344"/>
      <c r="Q9" s="344"/>
      <c r="R9" s="344"/>
      <c r="S9" s="344"/>
      <c r="T9" s="344"/>
      <c r="U9" s="344"/>
      <c r="V9" s="344"/>
      <c r="W9" s="344"/>
      <c r="X9" s="76"/>
    </row>
    <row r="10" spans="1:28" x14ac:dyDescent="0.25">
      <c r="A10" s="76"/>
      <c r="G10" s="7"/>
      <c r="H10" s="7"/>
      <c r="I10" s="7"/>
      <c r="X10" s="76"/>
    </row>
    <row r="11" spans="1:28" ht="15.75" x14ac:dyDescent="0.25">
      <c r="A11" s="76"/>
      <c r="B11" s="345" t="s">
        <v>514</v>
      </c>
      <c r="C11" s="384"/>
      <c r="D11" s="30"/>
      <c r="E11" s="30"/>
      <c r="F11" s="30"/>
      <c r="G11" s="30"/>
      <c r="H11" s="30"/>
      <c r="I11" s="30"/>
      <c r="J11" s="30"/>
      <c r="K11" s="30"/>
      <c r="L11" s="30"/>
      <c r="M11" s="30"/>
      <c r="N11" s="30"/>
      <c r="O11" s="30"/>
      <c r="P11" s="30"/>
      <c r="Q11" s="30"/>
      <c r="R11" s="30"/>
      <c r="S11" s="30"/>
      <c r="T11" s="30"/>
      <c r="U11" s="30"/>
      <c r="V11" s="30"/>
      <c r="W11" s="30"/>
      <c r="X11" s="76"/>
    </row>
    <row r="12" spans="1:28" x14ac:dyDescent="0.25">
      <c r="A12" s="76"/>
      <c r="F12" s="349"/>
      <c r="G12" s="349"/>
      <c r="H12" s="69"/>
      <c r="X12" s="76"/>
    </row>
    <row r="13" spans="1:28" ht="33.75" customHeight="1" x14ac:dyDescent="0.25">
      <c r="A13" s="76"/>
      <c r="C13" s="350" t="s">
        <v>672</v>
      </c>
      <c r="D13" s="385"/>
      <c r="E13" s="385"/>
      <c r="F13" s="385"/>
      <c r="G13" s="386"/>
      <c r="H13" s="3"/>
      <c r="X13" s="76"/>
    </row>
    <row r="14" spans="1:28" s="2" customFormat="1" ht="34.5" customHeight="1" x14ac:dyDescent="0.25">
      <c r="A14" s="74"/>
      <c r="C14" s="82" t="s">
        <v>516</v>
      </c>
      <c r="D14" s="78" t="s">
        <v>517</v>
      </c>
      <c r="E14" s="79" t="s">
        <v>518</v>
      </c>
      <c r="F14" s="80" t="s">
        <v>519</v>
      </c>
      <c r="G14" s="81" t="s">
        <v>518</v>
      </c>
      <c r="H14" s="6"/>
      <c r="X14" s="74"/>
    </row>
    <row r="15" spans="1:28" ht="15.75" x14ac:dyDescent="0.25">
      <c r="A15" s="76"/>
      <c r="C15" s="83" t="s">
        <v>520</v>
      </c>
      <c r="D15" s="56"/>
      <c r="E15" s="64"/>
      <c r="F15" s="56">
        <f>COUNTA('Monitoria Anual - 3'!T11:T899)</f>
        <v>1</v>
      </c>
      <c r="G15" s="64">
        <f t="shared" ref="G15:G21" si="0">F15/$F$22</f>
        <v>2.2727272727272728E-2</v>
      </c>
      <c r="H15" s="65"/>
      <c r="X15" s="76"/>
    </row>
    <row r="16" spans="1:28" ht="15.75" x14ac:dyDescent="0.25">
      <c r="A16" s="76"/>
      <c r="C16" s="84" t="s">
        <v>521</v>
      </c>
      <c r="D16" s="57">
        <f>COUNTA('Monitoria Anual - 3'!O11:O863)</f>
        <v>2</v>
      </c>
      <c r="E16" s="66">
        <f>D16/$D$22</f>
        <v>4.6511627906976744E-2</v>
      </c>
      <c r="F16" s="57">
        <f>D16-AB16</f>
        <v>2</v>
      </c>
      <c r="G16" s="66">
        <f t="shared" si="0"/>
        <v>4.5454545454545456E-2</v>
      </c>
      <c r="H16" s="65"/>
      <c r="X16" s="76"/>
      <c r="Z16">
        <f>COUNTIFS('Monitoria Anual - 3'!O:O,"x",'Monitoria Anual - 3'!T:T,"Excluída")</f>
        <v>0</v>
      </c>
      <c r="AA16">
        <f>COUNTIFS('Monitoria Anual - 3'!O:O,"x",'Monitoria Anual - 3'!T:T,"Agrupada")</f>
        <v>0</v>
      </c>
      <c r="AB16">
        <f>Z16+AA16</f>
        <v>0</v>
      </c>
    </row>
    <row r="17" spans="1:28" ht="15.75" x14ac:dyDescent="0.25">
      <c r="A17" s="76"/>
      <c r="C17" s="85" t="s">
        <v>522</v>
      </c>
      <c r="D17" s="57">
        <f>COUNTA('Monitoria Anual - 3'!P11:P863)</f>
        <v>4</v>
      </c>
      <c r="E17" s="66">
        <f>D17/$D$22</f>
        <v>9.3023255813953487E-2</v>
      </c>
      <c r="F17" s="216">
        <f>D17-AB17</f>
        <v>4</v>
      </c>
      <c r="G17" s="217">
        <f t="shared" si="0"/>
        <v>9.0909090909090912E-2</v>
      </c>
      <c r="H17" s="65"/>
      <c r="X17" s="76"/>
      <c r="Z17">
        <f>COUNTIFS('Monitoria Anual - 3'!P:P,"x",'Monitoria Anual - 3'!T:T,"Excluída")</f>
        <v>0</v>
      </c>
      <c r="AA17">
        <f>COUNTIFS('Monitoria Anual - 3'!P:P,"x",'Monitoria Anual - 3'!T:T,"Agrupada")</f>
        <v>0</v>
      </c>
      <c r="AB17">
        <f>Z17+AA17</f>
        <v>0</v>
      </c>
    </row>
    <row r="18" spans="1:28" ht="15.75" x14ac:dyDescent="0.25">
      <c r="A18" s="76"/>
      <c r="C18" s="86" t="s">
        <v>523</v>
      </c>
      <c r="D18" s="57">
        <f>COUNTA('Monitoria Anual - 3'!Q11:Q863)</f>
        <v>6</v>
      </c>
      <c r="E18" s="66">
        <f>D18/$D$22</f>
        <v>0.13953488372093023</v>
      </c>
      <c r="F18" s="57">
        <f>D18-AB18</f>
        <v>5</v>
      </c>
      <c r="G18" s="66">
        <f t="shared" si="0"/>
        <v>0.11363636363636363</v>
      </c>
      <c r="H18" s="65"/>
      <c r="X18" s="76"/>
      <c r="Z18">
        <f>COUNTIFS('Monitoria Anual - 3'!Q:Q,"x",'Monitoria Anual - 3'!T:T,"Excluída")</f>
        <v>1</v>
      </c>
      <c r="AA18">
        <f>COUNTIFS('Monitoria Anual - 3'!Q:Q,"x",'Monitoria Anual - 3'!T:T,"Agrupada")</f>
        <v>0</v>
      </c>
      <c r="AB18">
        <f>Z18+AA18</f>
        <v>1</v>
      </c>
    </row>
    <row r="19" spans="1:28" ht="15.75" x14ac:dyDescent="0.25">
      <c r="A19" s="76"/>
      <c r="C19" s="87" t="s">
        <v>524</v>
      </c>
      <c r="D19" s="57">
        <f>COUNTA('Monitoria Anual - 3'!R11:R863)</f>
        <v>24</v>
      </c>
      <c r="E19" s="66">
        <f>D19/$D$22</f>
        <v>0.55813953488372092</v>
      </c>
      <c r="F19" s="57">
        <f>D19-AB19</f>
        <v>24</v>
      </c>
      <c r="G19" s="66">
        <f t="shared" si="0"/>
        <v>0.54545454545454541</v>
      </c>
      <c r="H19" s="65"/>
      <c r="X19" s="76"/>
      <c r="Z19">
        <f>COUNTIFS('Monitoria Anual - 3'!R:R,"x",'Monitoria Anual - 3'!T:T,"Excluída")</f>
        <v>0</v>
      </c>
      <c r="AA19">
        <f>COUNTIFS('Monitoria Anual - 3'!R:R,"x",'Monitoria Anual - 3'!T:T,"Agrupada")</f>
        <v>0</v>
      </c>
      <c r="AB19">
        <f>Z19+AA19</f>
        <v>0</v>
      </c>
    </row>
    <row r="20" spans="1:28" ht="15.75" x14ac:dyDescent="0.25">
      <c r="A20" s="76"/>
      <c r="C20" s="88" t="s">
        <v>525</v>
      </c>
      <c r="D20" s="57">
        <f>COUNTA('Monitoria Anual - 3'!S11:S863)</f>
        <v>7</v>
      </c>
      <c r="E20" s="66">
        <f>D20/$D$22</f>
        <v>0.16279069767441862</v>
      </c>
      <c r="F20" s="57">
        <f>D20-AB20</f>
        <v>7</v>
      </c>
      <c r="G20" s="66">
        <f>F20/$F$22</f>
        <v>0.15909090909090909</v>
      </c>
      <c r="H20" s="65"/>
      <c r="X20" s="76"/>
      <c r="Z20">
        <f>COUNTIFS('Monitoria Anual - 3'!S:S,"x",'Monitoria Anual - 3'!T:T,"Excluída")</f>
        <v>0</v>
      </c>
      <c r="AA20">
        <f>COUNTIFS('Monitoria Anual - 3'!S:S,"x",'Monitoria Anual - 3'!T:T,"Agrupada")</f>
        <v>0</v>
      </c>
      <c r="AB20">
        <f>Z20+AA20</f>
        <v>0</v>
      </c>
    </row>
    <row r="21" spans="1:28" ht="15.75" x14ac:dyDescent="0.25">
      <c r="A21" s="76"/>
      <c r="C21" s="89" t="s">
        <v>526</v>
      </c>
      <c r="D21" s="58"/>
      <c r="E21" s="67"/>
      <c r="F21" s="58">
        <f>'Monitoria Anual - 3'!C65</f>
        <v>2</v>
      </c>
      <c r="G21" s="67">
        <f t="shared" si="0"/>
        <v>4.5454545454545456E-2</v>
      </c>
      <c r="H21" s="65"/>
      <c r="X21" s="76"/>
    </row>
    <row r="22" spans="1:28" ht="15.75" x14ac:dyDescent="0.25">
      <c r="A22" s="76"/>
      <c r="C22" s="90" t="s">
        <v>527</v>
      </c>
      <c r="D22" s="91">
        <f>SUM(D16:D20)</f>
        <v>43</v>
      </c>
      <c r="E22" s="92">
        <f>SUM(E15:E21)</f>
        <v>1</v>
      </c>
      <c r="F22" s="93">
        <f>SUM(F16:F21)</f>
        <v>44</v>
      </c>
      <c r="G22" s="94">
        <f>SUM(G16:G21)</f>
        <v>0.99999999999999989</v>
      </c>
      <c r="H22" s="65"/>
      <c r="X22" s="76"/>
    </row>
    <row r="23" spans="1:28" x14ac:dyDescent="0.25">
      <c r="A23" s="76"/>
      <c r="C23" s="96" t="s">
        <v>528</v>
      </c>
      <c r="D23" s="346">
        <f>COUNTIF('Monitoria Anual - 3'!T11:T899,"Agrupada")</f>
        <v>0</v>
      </c>
      <c r="E23" s="346"/>
      <c r="F23" s="346"/>
      <c r="G23" s="387"/>
      <c r="H23" s="5"/>
      <c r="X23" s="76"/>
    </row>
    <row r="24" spans="1:28" x14ac:dyDescent="0.25">
      <c r="A24" s="76"/>
      <c r="C24" s="95" t="s">
        <v>529</v>
      </c>
      <c r="D24" s="347">
        <f>COUNTIF('Monitoria Anual - 3'!T11:T60,"Excluída")</f>
        <v>1</v>
      </c>
      <c r="E24" s="347"/>
      <c r="F24" s="347"/>
      <c r="G24" s="388"/>
      <c r="X24" s="76"/>
    </row>
    <row r="25" spans="1:28" x14ac:dyDescent="0.25">
      <c r="A25" s="76"/>
      <c r="X25" s="76"/>
    </row>
    <row r="26" spans="1:28" x14ac:dyDescent="0.25">
      <c r="A26" s="76"/>
      <c r="X26" s="76"/>
    </row>
    <row r="27" spans="1:28" ht="15.75" x14ac:dyDescent="0.25">
      <c r="A27" s="76"/>
      <c r="B27" s="345" t="s">
        <v>530</v>
      </c>
      <c r="C27" s="384"/>
      <c r="D27" s="30"/>
      <c r="E27" s="30"/>
      <c r="F27" s="30"/>
      <c r="G27" s="30"/>
      <c r="X27" s="76"/>
    </row>
    <row r="28" spans="1:28" ht="15.75" x14ac:dyDescent="0.25">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5.75" x14ac:dyDescent="0.25">
      <c r="A29" s="76"/>
      <c r="B29" s="12"/>
      <c r="C29" s="109" t="s">
        <v>531</v>
      </c>
      <c r="D29" s="52">
        <f>COUNTA('Monitoria Anual - 1'!A11:A54)</f>
        <v>4</v>
      </c>
      <c r="H29" s="12"/>
      <c r="I29" s="12"/>
      <c r="J29" s="12"/>
      <c r="K29" s="12"/>
      <c r="L29" s="12"/>
      <c r="M29" s="12"/>
      <c r="N29" s="12"/>
      <c r="O29" s="12"/>
      <c r="P29" s="12"/>
      <c r="Q29" s="12"/>
      <c r="R29" s="12"/>
      <c r="S29" s="12"/>
      <c r="T29" s="12"/>
      <c r="U29" s="12"/>
      <c r="V29" s="12"/>
      <c r="W29" s="12"/>
      <c r="X29" s="76"/>
    </row>
    <row r="30" spans="1:28" x14ac:dyDescent="0.25">
      <c r="A30" s="76"/>
      <c r="X30" s="76"/>
    </row>
    <row r="31" spans="1:28" x14ac:dyDescent="0.25">
      <c r="A31" s="76"/>
      <c r="C31" s="110" t="s">
        <v>532</v>
      </c>
      <c r="D31" s="110" t="s">
        <v>533</v>
      </c>
      <c r="E31" s="13"/>
      <c r="F31" s="14"/>
      <c r="G31" s="15"/>
      <c r="H31" s="17"/>
      <c r="I31" s="18"/>
      <c r="J31" s="19"/>
      <c r="W31" s="1"/>
      <c r="X31" s="76"/>
    </row>
    <row r="32" spans="1:28" x14ac:dyDescent="0.25">
      <c r="A32" s="76"/>
      <c r="C32" s="53" t="s">
        <v>534</v>
      </c>
      <c r="D32" s="61">
        <f>SUM(F32:J32)</f>
        <v>12</v>
      </c>
      <c r="E32" s="23">
        <f>COUNTA('Monitoria Anual - 3'!T11:T24)</f>
        <v>1</v>
      </c>
      <c r="F32" s="50">
        <f>COUNTA('Monitoria Anual - 3'!O11:O24)</f>
        <v>1</v>
      </c>
      <c r="G32" s="50">
        <f>COUNTA('Monitoria Anual - 3'!P11:P24)</f>
        <v>3</v>
      </c>
      <c r="H32" s="50">
        <f>COUNTA('Monitoria Anual - 3'!Q11:Q24)</f>
        <v>3</v>
      </c>
      <c r="I32" s="50">
        <f>COUNTA('Monitoria Anual - 3'!R11:R24)</f>
        <v>3</v>
      </c>
      <c r="J32" s="51">
        <f>COUNTA('Monitoria Anual - 3'!S11:S24)</f>
        <v>2</v>
      </c>
      <c r="W32" s="1"/>
      <c r="X32" s="76"/>
    </row>
    <row r="33" spans="1:29" x14ac:dyDescent="0.25">
      <c r="A33" s="76"/>
      <c r="C33" s="54" t="s">
        <v>535</v>
      </c>
      <c r="D33" s="53">
        <f>SUM(F33:J33)</f>
        <v>3</v>
      </c>
      <c r="E33" s="24">
        <f>COUNTA('Monitoria Anual - 3'!T25:T27)</f>
        <v>0</v>
      </c>
      <c r="F33" s="25">
        <f>COUNTA('Monitoria Anual - 3'!O25:O27)</f>
        <v>0</v>
      </c>
      <c r="G33" s="25">
        <f>COUNTA('Monitoria Anual - 3'!P25:P27)</f>
        <v>0</v>
      </c>
      <c r="H33" s="25">
        <f>COUNTA('Monitoria Anual - 3'!Q25:Q27)</f>
        <v>0</v>
      </c>
      <c r="I33" s="25">
        <f>COUNTA('Monitoria Anual - 3'!R25:R27)</f>
        <v>2</v>
      </c>
      <c r="J33" s="26">
        <f>COUNTA('Monitoria Anual - 3'!S25:S27)</f>
        <v>1</v>
      </c>
      <c r="W33" s="1"/>
      <c r="X33" s="76"/>
    </row>
    <row r="34" spans="1:29" x14ac:dyDescent="0.25">
      <c r="A34" s="76"/>
      <c r="C34" s="54" t="s">
        <v>536</v>
      </c>
      <c r="D34" s="53">
        <f t="shared" ref="D34:D35" si="1">SUM(F34:J34)</f>
        <v>6</v>
      </c>
      <c r="E34" s="24">
        <f>COUNTA('Monitoria Anual - 3'!T28:T33)</f>
        <v>0</v>
      </c>
      <c r="F34" s="25">
        <f>COUNTA('Monitoria Anual - 3'!O28:O33)</f>
        <v>0</v>
      </c>
      <c r="G34" s="25">
        <f>COUNTA('Monitoria Anual - 3'!P28:P33)</f>
        <v>1</v>
      </c>
      <c r="H34" s="25">
        <f>COUNTA('Monitoria Anual - 3'!Q28:Q33)</f>
        <v>1</v>
      </c>
      <c r="I34" s="25">
        <f>COUNTA('Monitoria Anual - 3'!R28:R33)</f>
        <v>2</v>
      </c>
      <c r="J34" s="26">
        <f>COUNTA('Monitoria Anual - 3'!S28:S33)</f>
        <v>2</v>
      </c>
      <c r="W34" s="1"/>
      <c r="X34" s="76"/>
    </row>
    <row r="35" spans="1:29" x14ac:dyDescent="0.25">
      <c r="A35" s="76"/>
      <c r="C35" s="54" t="s">
        <v>537</v>
      </c>
      <c r="D35" s="53">
        <f t="shared" si="1"/>
        <v>22</v>
      </c>
      <c r="E35" s="24">
        <f>COUNTA('Monitoria Anual - 3'!T34:T59)</f>
        <v>0</v>
      </c>
      <c r="F35" s="25">
        <f>COUNTA('Monitoria Anual - 3'!O34:O59)</f>
        <v>1</v>
      </c>
      <c r="G35" s="25">
        <f>COUNTA('Monitoria Anual - 3'!P34:P59)</f>
        <v>0</v>
      </c>
      <c r="H35" s="25">
        <f>COUNTA('Monitoria Anual - 3'!Q34:Q59)</f>
        <v>2</v>
      </c>
      <c r="I35" s="25">
        <f>COUNTA('Monitoria Anual - 3'!R34:R59)</f>
        <v>17</v>
      </c>
      <c r="J35" s="26">
        <f>COUNTA('Monitoria Anual - 3'!S34:S59)</f>
        <v>2</v>
      </c>
      <c r="W35" s="1"/>
      <c r="X35" s="76"/>
    </row>
    <row r="36" spans="1:29" x14ac:dyDescent="0.25">
      <c r="A36" s="76"/>
      <c r="X36" s="76"/>
    </row>
    <row r="37" spans="1:29"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29"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row>
    <row r="40" spans="1:29"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row>
    <row r="41" spans="1:29"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row>
  </sheetData>
  <protectedRanges>
    <protectedRange algorithmName="SHA-512" hashValue="zzhv/Dq6/XQDdy4PArewFSu9VLQOsBZ9SvRQwEaPRryxU9jlfehRY4wDYvbp7yw2VZjtzuEFQ9mRoLL/NIyBnw==" saltValue="sDMcZXVTWsRsrO+dPIlxTA==" spinCount="100000" sqref="Y1:AC15 Y21:AC41 A16:C20 A21:X41 A1:X15 E16:X20 Z16:AC20" name="Intervalo1_9_8"/>
    <protectedRange algorithmName="SHA-512" hashValue="zzhv/Dq6/XQDdy4PArewFSu9VLQOsBZ9SvRQwEaPRryxU9jlfehRY4wDYvbp7yw2VZjtzuEFQ9mRoLL/NIyBnw==" saltValue="sDMcZXVTWsRsrO+dPIlxTA==" spinCount="100000" sqref="D16:D20" name="Intervalo1_9"/>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290" t="s">
        <v>107</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72"/>
      <c r="AL1" s="135"/>
      <c r="AM1" s="74"/>
    </row>
    <row r="2" spans="1:43" ht="33.75" customHeight="1" thickBot="1" x14ac:dyDescent="0.3">
      <c r="A2" s="407" t="str">
        <f>'Monitoria Anual - 1'!A2</f>
        <v>Plano de Ação Nacional para a Conservação do Patrimônio Espeleológico Brasileiro - PAN Cavernas do Brasil</v>
      </c>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136"/>
      <c r="AM2" s="74"/>
    </row>
    <row r="3" spans="1:43" ht="15.75" thickTop="1" x14ac:dyDescent="0.25">
      <c r="AL3" s="132"/>
      <c r="AM3" s="74"/>
    </row>
    <row r="4" spans="1:43" ht="45" customHeight="1" x14ac:dyDescent="0.25">
      <c r="A4" s="73" t="s">
        <v>109</v>
      </c>
      <c r="B4" s="408" t="str">
        <f>'Monitoria Anual - 1'!B4</f>
        <v>Prevenir, reduzir e mitigar os impactos e danos antrópicos sobre o patrimônio espeleológico brasileiro, espécies e ambientes associados, em cinco anos.</v>
      </c>
      <c r="C4" s="408"/>
      <c r="D4" s="408"/>
      <c r="E4" s="408"/>
      <c r="F4" s="408"/>
      <c r="G4" s="409"/>
      <c r="H4" s="9"/>
      <c r="I4" s="9"/>
      <c r="J4" s="9"/>
      <c r="K4" s="9"/>
      <c r="L4" s="9"/>
      <c r="M4" s="9"/>
      <c r="N4" s="9"/>
      <c r="O4" s="9"/>
      <c r="P4" s="9"/>
      <c r="Q4" s="9"/>
      <c r="R4" s="9"/>
      <c r="S4" s="9"/>
      <c r="T4" s="2"/>
      <c r="AL4" s="132"/>
      <c r="AM4" s="74"/>
    </row>
    <row r="5" spans="1:43" x14ac:dyDescent="0.25">
      <c r="AL5" s="132"/>
      <c r="AM5" s="74"/>
    </row>
    <row r="6" spans="1:43" ht="27" customHeight="1" x14ac:dyDescent="0.25">
      <c r="A6" s="73" t="s">
        <v>111</v>
      </c>
      <c r="B6" s="301" t="s">
        <v>673</v>
      </c>
      <c r="C6" s="302"/>
      <c r="M6" s="43"/>
      <c r="N6" s="43"/>
      <c r="AL6" s="132"/>
      <c r="AM6" s="74"/>
      <c r="AQ6" s="2" t="s">
        <v>113</v>
      </c>
    </row>
    <row r="7" spans="1:43" ht="15.75" thickBot="1" x14ac:dyDescent="0.3">
      <c r="AL7" s="132"/>
      <c r="AM7" s="74"/>
      <c r="AQ7" s="44" t="s">
        <v>114</v>
      </c>
    </row>
    <row r="8" spans="1:43" ht="27" customHeight="1" thickBot="1" x14ac:dyDescent="0.3">
      <c r="A8" s="303" t="s">
        <v>115</v>
      </c>
      <c r="B8" s="304"/>
      <c r="C8" s="304"/>
      <c r="D8" s="304"/>
      <c r="E8" s="304"/>
      <c r="F8" s="304"/>
      <c r="G8" s="304"/>
      <c r="H8" s="304"/>
      <c r="I8" s="304"/>
      <c r="J8" s="304"/>
      <c r="K8" s="304"/>
      <c r="L8" s="304"/>
      <c r="M8" s="305"/>
      <c r="N8" s="70"/>
      <c r="O8" s="329" t="s">
        <v>116</v>
      </c>
      <c r="P8" s="330"/>
      <c r="Q8" s="330"/>
      <c r="R8" s="330"/>
      <c r="S8" s="330"/>
      <c r="T8" s="330"/>
      <c r="U8" s="330"/>
      <c r="V8" s="330"/>
      <c r="W8" s="330"/>
      <c r="X8" s="330"/>
      <c r="Y8" s="330"/>
      <c r="Z8" s="331" t="s">
        <v>117</v>
      </c>
      <c r="AA8" s="332"/>
      <c r="AB8" s="332"/>
      <c r="AC8" s="332"/>
      <c r="AD8" s="332"/>
      <c r="AE8" s="332"/>
      <c r="AF8" s="332"/>
      <c r="AG8" s="332"/>
      <c r="AH8" s="332"/>
      <c r="AI8" s="332"/>
      <c r="AJ8" s="332"/>
      <c r="AK8" s="333"/>
      <c r="AL8" s="133"/>
      <c r="AM8" s="74"/>
    </row>
    <row r="9" spans="1:43" ht="64.5" customHeight="1" x14ac:dyDescent="0.25">
      <c r="A9" s="295" t="s">
        <v>118</v>
      </c>
      <c r="B9" s="293" t="s">
        <v>119</v>
      </c>
      <c r="C9" s="293" t="s">
        <v>2</v>
      </c>
      <c r="D9" s="293" t="s">
        <v>4</v>
      </c>
      <c r="E9" s="297" t="s">
        <v>6</v>
      </c>
      <c r="F9" s="291" t="s">
        <v>8</v>
      </c>
      <c r="G9" s="292"/>
      <c r="H9" s="293" t="s">
        <v>10</v>
      </c>
      <c r="I9" s="293" t="s">
        <v>14</v>
      </c>
      <c r="J9" s="293" t="s">
        <v>12</v>
      </c>
      <c r="K9" s="306" t="s">
        <v>120</v>
      </c>
      <c r="L9" s="307"/>
      <c r="M9" s="293" t="s">
        <v>20</v>
      </c>
      <c r="N9" s="293" t="s">
        <v>22</v>
      </c>
      <c r="O9" s="338" t="s">
        <v>25</v>
      </c>
      <c r="P9" s="340" t="s">
        <v>27</v>
      </c>
      <c r="Q9" s="342" t="s">
        <v>29</v>
      </c>
      <c r="R9" s="321" t="s">
        <v>31</v>
      </c>
      <c r="S9" s="323" t="s">
        <v>33</v>
      </c>
      <c r="T9" s="325" t="s">
        <v>35</v>
      </c>
      <c r="U9" s="327" t="s">
        <v>41</v>
      </c>
      <c r="V9" s="327" t="s">
        <v>43</v>
      </c>
      <c r="W9" s="327" t="s">
        <v>45</v>
      </c>
      <c r="X9" s="327" t="s">
        <v>47</v>
      </c>
      <c r="Y9" s="334" t="s">
        <v>49</v>
      </c>
      <c r="Z9" s="336" t="s">
        <v>52</v>
      </c>
      <c r="AA9" s="299" t="s">
        <v>54</v>
      </c>
      <c r="AB9" s="299" t="s">
        <v>56</v>
      </c>
      <c r="AC9" s="299" t="s">
        <v>58</v>
      </c>
      <c r="AD9" s="299" t="s">
        <v>60</v>
      </c>
      <c r="AE9" s="299" t="s">
        <v>62</v>
      </c>
      <c r="AF9" s="299" t="s">
        <v>64</v>
      </c>
      <c r="AG9" s="299" t="s">
        <v>66</v>
      </c>
      <c r="AH9" s="299" t="s">
        <v>68</v>
      </c>
      <c r="AI9" s="299" t="s">
        <v>70</v>
      </c>
      <c r="AJ9" s="299" t="s">
        <v>121</v>
      </c>
      <c r="AK9" s="299" t="s">
        <v>74</v>
      </c>
      <c r="AL9" s="134"/>
      <c r="AM9" s="74"/>
    </row>
    <row r="10" spans="1:43" ht="45.75" customHeight="1" thickBot="1" x14ac:dyDescent="0.3">
      <c r="A10" s="296"/>
      <c r="B10" s="294"/>
      <c r="C10" s="294"/>
      <c r="D10" s="294"/>
      <c r="E10" s="298"/>
      <c r="F10" s="39" t="s">
        <v>122</v>
      </c>
      <c r="G10" s="39" t="s">
        <v>123</v>
      </c>
      <c r="H10" s="294"/>
      <c r="I10" s="294"/>
      <c r="J10" s="294"/>
      <c r="K10" s="60" t="s">
        <v>124</v>
      </c>
      <c r="L10" s="60" t="s">
        <v>125</v>
      </c>
      <c r="M10" s="294"/>
      <c r="N10" s="294"/>
      <c r="O10" s="339"/>
      <c r="P10" s="341"/>
      <c r="Q10" s="343"/>
      <c r="R10" s="322"/>
      <c r="S10" s="324"/>
      <c r="T10" s="326"/>
      <c r="U10" s="328"/>
      <c r="V10" s="328"/>
      <c r="W10" s="328"/>
      <c r="X10" s="328"/>
      <c r="Y10" s="335"/>
      <c r="Z10" s="337"/>
      <c r="AA10" s="300"/>
      <c r="AB10" s="300"/>
      <c r="AC10" s="300"/>
      <c r="AD10" s="300"/>
      <c r="AE10" s="300"/>
      <c r="AF10" s="300"/>
      <c r="AG10" s="300"/>
      <c r="AH10" s="300"/>
      <c r="AI10" s="300"/>
      <c r="AJ10" s="300"/>
      <c r="AK10" s="300"/>
      <c r="AL10" s="134"/>
      <c r="AM10" s="74"/>
    </row>
    <row r="11" spans="1:43" ht="30" customHeight="1" x14ac:dyDescent="0.25">
      <c r="A11" s="410" t="s">
        <v>674</v>
      </c>
      <c r="B11" s="68" t="s">
        <v>127</v>
      </c>
      <c r="C11" s="45"/>
      <c r="D11" s="45"/>
      <c r="E11" s="45"/>
      <c r="F11" s="45"/>
      <c r="G11" s="45"/>
      <c r="H11" s="45"/>
      <c r="I11" s="45"/>
      <c r="J11" s="45"/>
      <c r="K11" s="45"/>
      <c r="L11" s="45"/>
      <c r="M11" s="45"/>
      <c r="N11" s="45"/>
      <c r="O11" s="45"/>
      <c r="P11" s="46"/>
      <c r="Q11" s="45" t="s">
        <v>135</v>
      </c>
      <c r="R11" s="45"/>
      <c r="S11" s="45"/>
      <c r="T11" s="47" t="s">
        <v>114</v>
      </c>
      <c r="U11" s="45"/>
      <c r="V11" s="45"/>
      <c r="W11" s="45"/>
      <c r="X11" s="45"/>
      <c r="Y11" s="45"/>
      <c r="Z11" s="45"/>
      <c r="AA11" s="45"/>
      <c r="AB11" s="45"/>
      <c r="AC11" s="45"/>
      <c r="AD11" s="45"/>
      <c r="AE11" s="45"/>
      <c r="AF11" s="45"/>
      <c r="AG11" s="45"/>
      <c r="AH11" s="45"/>
      <c r="AI11" s="45"/>
      <c r="AJ11" s="45"/>
      <c r="AK11" s="45"/>
      <c r="AL11" s="134"/>
      <c r="AM11" s="74"/>
    </row>
    <row r="12" spans="1:43" ht="30" customHeight="1" x14ac:dyDescent="0.25">
      <c r="A12" s="405"/>
      <c r="B12" s="33" t="s">
        <v>139</v>
      </c>
      <c r="C12" s="48"/>
      <c r="D12" s="48"/>
      <c r="E12" s="48"/>
      <c r="F12" s="48"/>
      <c r="G12" s="48"/>
      <c r="H12" s="48"/>
      <c r="I12" s="48"/>
      <c r="J12" s="48"/>
      <c r="K12" s="48"/>
      <c r="L12" s="48"/>
      <c r="M12" s="48"/>
      <c r="N12" s="45"/>
      <c r="O12" s="45"/>
      <c r="P12" s="45"/>
      <c r="Q12" s="45" t="s">
        <v>135</v>
      </c>
      <c r="R12" s="45"/>
      <c r="S12" s="45"/>
      <c r="T12" s="47" t="s">
        <v>114</v>
      </c>
      <c r="U12" s="48"/>
      <c r="V12" s="48"/>
      <c r="W12" s="48"/>
      <c r="X12" s="48"/>
      <c r="Y12" s="48"/>
      <c r="Z12" s="48"/>
      <c r="AA12" s="48"/>
      <c r="AB12" s="48"/>
      <c r="AC12" s="48"/>
      <c r="AD12" s="48"/>
      <c r="AE12" s="48"/>
      <c r="AF12" s="48"/>
      <c r="AG12" s="48"/>
      <c r="AH12" s="48"/>
      <c r="AI12" s="48"/>
      <c r="AJ12" s="48"/>
      <c r="AK12" s="45"/>
      <c r="AL12" s="134"/>
      <c r="AM12" s="74"/>
    </row>
    <row r="13" spans="1:43" ht="30" customHeight="1" x14ac:dyDescent="0.25">
      <c r="A13" s="405"/>
      <c r="B13" s="33" t="s">
        <v>147</v>
      </c>
      <c r="C13" s="48"/>
      <c r="D13" s="48"/>
      <c r="E13" s="48"/>
      <c r="F13" s="48"/>
      <c r="G13" s="48"/>
      <c r="H13" s="48"/>
      <c r="I13" s="48"/>
      <c r="J13" s="48"/>
      <c r="K13" s="48"/>
      <c r="L13" s="48"/>
      <c r="M13" s="48"/>
      <c r="N13" s="45"/>
      <c r="O13" s="45"/>
      <c r="P13" s="45"/>
      <c r="Q13" s="45"/>
      <c r="R13" s="45"/>
      <c r="S13" s="45" t="s">
        <v>135</v>
      </c>
      <c r="T13" s="47"/>
      <c r="U13" s="48"/>
      <c r="V13" s="48"/>
      <c r="W13" s="48"/>
      <c r="X13" s="48"/>
      <c r="Y13" s="48"/>
      <c r="Z13" s="48"/>
      <c r="AA13" s="48"/>
      <c r="AB13" s="48"/>
      <c r="AC13" s="48"/>
      <c r="AD13" s="48"/>
      <c r="AE13" s="48"/>
      <c r="AF13" s="48"/>
      <c r="AG13" s="48"/>
      <c r="AH13" s="48"/>
      <c r="AI13" s="48"/>
      <c r="AJ13" s="48"/>
      <c r="AK13" s="45"/>
      <c r="AL13" s="134"/>
      <c r="AM13" s="74"/>
    </row>
    <row r="14" spans="1:43" ht="30" customHeight="1" x14ac:dyDescent="0.25">
      <c r="A14" s="405"/>
      <c r="B14" s="33" t="s">
        <v>153</v>
      </c>
      <c r="C14" s="48"/>
      <c r="D14" s="48"/>
      <c r="E14" s="48"/>
      <c r="F14" s="48"/>
      <c r="G14" s="48"/>
      <c r="H14" s="48"/>
      <c r="I14" s="48"/>
      <c r="J14" s="48"/>
      <c r="K14" s="48"/>
      <c r="L14" s="48"/>
      <c r="M14" s="48"/>
      <c r="N14" s="45"/>
      <c r="O14" s="45"/>
      <c r="P14" s="45"/>
      <c r="Q14" s="45"/>
      <c r="R14" s="45"/>
      <c r="S14" s="45" t="s">
        <v>135</v>
      </c>
      <c r="T14" s="47"/>
      <c r="U14" s="48"/>
      <c r="V14" s="48"/>
      <c r="W14" s="48"/>
      <c r="X14" s="48"/>
      <c r="Y14" s="48"/>
      <c r="Z14" s="48"/>
      <c r="AA14" s="48"/>
      <c r="AB14" s="48"/>
      <c r="AC14" s="48"/>
      <c r="AD14" s="48"/>
      <c r="AE14" s="48"/>
      <c r="AF14" s="48"/>
      <c r="AG14" s="48"/>
      <c r="AH14" s="48"/>
      <c r="AI14" s="48"/>
      <c r="AJ14" s="48"/>
      <c r="AK14" s="45"/>
      <c r="AL14" s="134"/>
      <c r="AM14" s="74"/>
    </row>
    <row r="15" spans="1:43" ht="30" customHeight="1" x14ac:dyDescent="0.25">
      <c r="A15" s="405"/>
      <c r="B15" s="33" t="s">
        <v>162</v>
      </c>
      <c r="C15" s="48"/>
      <c r="D15" s="48"/>
      <c r="E15" s="48"/>
      <c r="F15" s="48"/>
      <c r="G15" s="48"/>
      <c r="H15" s="48"/>
      <c r="I15" s="48"/>
      <c r="J15" s="48"/>
      <c r="K15" s="48"/>
      <c r="L15" s="48"/>
      <c r="M15" s="48"/>
      <c r="N15" s="45"/>
      <c r="O15" s="45"/>
      <c r="P15" s="45"/>
      <c r="Q15" s="45"/>
      <c r="R15" s="45"/>
      <c r="S15" s="45" t="s">
        <v>544</v>
      </c>
      <c r="T15" s="47"/>
      <c r="U15" s="48"/>
      <c r="V15" s="48"/>
      <c r="W15" s="48"/>
      <c r="X15" s="48"/>
      <c r="Y15" s="48"/>
      <c r="Z15" s="48"/>
      <c r="AA15" s="48"/>
      <c r="AB15" s="48"/>
      <c r="AC15" s="48"/>
      <c r="AD15" s="48"/>
      <c r="AE15" s="48"/>
      <c r="AF15" s="48"/>
      <c r="AG15" s="48"/>
      <c r="AH15" s="48"/>
      <c r="AI15" s="48"/>
      <c r="AJ15" s="48"/>
      <c r="AK15" s="45"/>
      <c r="AL15" s="134"/>
      <c r="AM15" s="74"/>
    </row>
    <row r="16" spans="1:43" ht="30" customHeight="1" x14ac:dyDescent="0.25">
      <c r="A16" s="405"/>
      <c r="B16" s="33" t="s">
        <v>172</v>
      </c>
      <c r="C16" s="48"/>
      <c r="D16" s="48"/>
      <c r="E16" s="48"/>
      <c r="F16" s="48"/>
      <c r="G16" s="48"/>
      <c r="H16" s="48"/>
      <c r="I16" s="48"/>
      <c r="J16" s="48"/>
      <c r="K16" s="48"/>
      <c r="L16" s="48"/>
      <c r="M16" s="48"/>
      <c r="N16" s="45"/>
      <c r="O16" s="45"/>
      <c r="P16" s="45" t="s">
        <v>135</v>
      </c>
      <c r="Q16" s="45"/>
      <c r="R16" s="45"/>
      <c r="S16" s="45"/>
      <c r="T16" s="47"/>
      <c r="U16" s="48"/>
      <c r="V16" s="48"/>
      <c r="W16" s="48"/>
      <c r="X16" s="48"/>
      <c r="Y16" s="48"/>
      <c r="Z16" s="48"/>
      <c r="AA16" s="48"/>
      <c r="AB16" s="48"/>
      <c r="AC16" s="48"/>
      <c r="AD16" s="48"/>
      <c r="AE16" s="48"/>
      <c r="AF16" s="48"/>
      <c r="AG16" s="48"/>
      <c r="AH16" s="48"/>
      <c r="AI16" s="48"/>
      <c r="AJ16" s="48"/>
      <c r="AK16" s="45"/>
      <c r="AL16" s="134"/>
      <c r="AM16" s="74"/>
    </row>
    <row r="17" spans="1:39" ht="30" customHeight="1" x14ac:dyDescent="0.25">
      <c r="A17" s="405"/>
      <c r="B17" s="33" t="s">
        <v>181</v>
      </c>
      <c r="C17" s="48"/>
      <c r="D17" s="48"/>
      <c r="E17" s="48"/>
      <c r="F17" s="48"/>
      <c r="G17" s="48"/>
      <c r="H17" s="48"/>
      <c r="I17" s="48"/>
      <c r="J17" s="48"/>
      <c r="K17" s="48"/>
      <c r="L17" s="48"/>
      <c r="M17" s="48"/>
      <c r="N17" s="45"/>
      <c r="O17" s="45"/>
      <c r="P17" s="45" t="s">
        <v>135</v>
      </c>
      <c r="Q17" s="45"/>
      <c r="R17" s="45"/>
      <c r="S17" s="45"/>
      <c r="T17" s="47" t="s">
        <v>113</v>
      </c>
      <c r="U17" s="48"/>
      <c r="V17" s="48"/>
      <c r="W17" s="48"/>
      <c r="X17" s="48"/>
      <c r="Y17" s="48"/>
      <c r="Z17" s="48"/>
      <c r="AA17" s="48"/>
      <c r="AB17" s="48"/>
      <c r="AC17" s="48"/>
      <c r="AD17" s="48"/>
      <c r="AE17" s="48"/>
      <c r="AF17" s="48"/>
      <c r="AG17" s="48"/>
      <c r="AH17" s="48"/>
      <c r="AI17" s="48"/>
      <c r="AJ17" s="48"/>
      <c r="AK17" s="45"/>
      <c r="AL17" s="134"/>
      <c r="AM17" s="74"/>
    </row>
    <row r="18" spans="1:39" ht="30" customHeight="1" x14ac:dyDescent="0.25">
      <c r="A18" s="405"/>
      <c r="B18" s="33" t="s">
        <v>190</v>
      </c>
      <c r="C18" s="48"/>
      <c r="D18" s="48"/>
      <c r="E18" s="48"/>
      <c r="F18" s="48"/>
      <c r="G18" s="48"/>
      <c r="H18" s="48"/>
      <c r="I18" s="48"/>
      <c r="J18" s="48"/>
      <c r="K18" s="48"/>
      <c r="L18" s="48"/>
      <c r="M18" s="48"/>
      <c r="N18" s="45"/>
      <c r="O18" s="45"/>
      <c r="P18" s="45"/>
      <c r="Q18" s="45"/>
      <c r="R18" s="45" t="s">
        <v>544</v>
      </c>
      <c r="S18" s="45"/>
      <c r="T18" s="47"/>
      <c r="U18" s="48"/>
      <c r="V18" s="48"/>
      <c r="W18" s="48"/>
      <c r="X18" s="48"/>
      <c r="Y18" s="48"/>
      <c r="Z18" s="48"/>
      <c r="AA18" s="48"/>
      <c r="AB18" s="48"/>
      <c r="AC18" s="48"/>
      <c r="AD18" s="48"/>
      <c r="AE18" s="48"/>
      <c r="AF18" s="48"/>
      <c r="AG18" s="48"/>
      <c r="AH18" s="48"/>
      <c r="AI18" s="48"/>
      <c r="AJ18" s="48"/>
      <c r="AK18" s="45"/>
      <c r="AL18" s="134"/>
      <c r="AM18" s="74"/>
    </row>
    <row r="19" spans="1:39" ht="30" customHeight="1" x14ac:dyDescent="0.25">
      <c r="A19" s="405"/>
      <c r="B19" s="33" t="s">
        <v>196</v>
      </c>
      <c r="C19" s="48"/>
      <c r="D19" s="48"/>
      <c r="E19" s="48"/>
      <c r="F19" s="48"/>
      <c r="G19" s="48"/>
      <c r="H19" s="48"/>
      <c r="I19" s="48"/>
      <c r="J19" s="48"/>
      <c r="K19" s="48"/>
      <c r="L19" s="48"/>
      <c r="M19" s="48"/>
      <c r="N19" s="45"/>
      <c r="O19" s="45"/>
      <c r="P19" s="45"/>
      <c r="Q19" s="45" t="s">
        <v>135</v>
      </c>
      <c r="R19" s="45"/>
      <c r="S19" s="45"/>
      <c r="T19" s="47"/>
      <c r="U19" s="48"/>
      <c r="V19" s="48"/>
      <c r="W19" s="48"/>
      <c r="X19" s="48"/>
      <c r="Y19" s="48"/>
      <c r="Z19" s="48"/>
      <c r="AA19" s="48"/>
      <c r="AB19" s="48"/>
      <c r="AC19" s="48"/>
      <c r="AD19" s="48"/>
      <c r="AE19" s="48"/>
      <c r="AF19" s="48"/>
      <c r="AG19" s="48"/>
      <c r="AH19" s="48"/>
      <c r="AI19" s="48"/>
      <c r="AJ19" s="48"/>
      <c r="AK19" s="45"/>
      <c r="AL19" s="134"/>
      <c r="AM19" s="74"/>
    </row>
    <row r="20" spans="1:39" ht="30" customHeight="1" x14ac:dyDescent="0.25">
      <c r="A20" s="405"/>
      <c r="B20" s="33" t="s">
        <v>205</v>
      </c>
      <c r="C20" s="48"/>
      <c r="D20" s="48"/>
      <c r="E20" s="48"/>
      <c r="F20" s="48"/>
      <c r="G20" s="48"/>
      <c r="H20" s="48"/>
      <c r="I20" s="48"/>
      <c r="J20" s="48"/>
      <c r="K20" s="48"/>
      <c r="L20" s="48"/>
      <c r="M20" s="48"/>
      <c r="N20" s="45"/>
      <c r="O20" s="45"/>
      <c r="P20" s="45" t="s">
        <v>135</v>
      </c>
      <c r="Q20" s="45"/>
      <c r="R20" s="45"/>
      <c r="S20" s="45"/>
      <c r="T20" s="47" t="s">
        <v>113</v>
      </c>
      <c r="U20" s="48"/>
      <c r="V20" s="48"/>
      <c r="W20" s="48"/>
      <c r="X20" s="48"/>
      <c r="Y20" s="48"/>
      <c r="Z20" s="48"/>
      <c r="AA20" s="48"/>
      <c r="AB20" s="48"/>
      <c r="AC20" s="48"/>
      <c r="AD20" s="48"/>
      <c r="AE20" s="48"/>
      <c r="AF20" s="48"/>
      <c r="AG20" s="48"/>
      <c r="AH20" s="48"/>
      <c r="AI20" s="48"/>
      <c r="AJ20" s="48"/>
      <c r="AK20" s="45"/>
      <c r="AL20" s="134"/>
      <c r="AM20" s="74"/>
    </row>
    <row r="21" spans="1:39" ht="30" customHeight="1" x14ac:dyDescent="0.25">
      <c r="A21" s="405"/>
      <c r="B21" s="33" t="s">
        <v>214</v>
      </c>
      <c r="C21" s="48"/>
      <c r="D21" s="48"/>
      <c r="E21" s="48"/>
      <c r="F21" s="48"/>
      <c r="G21" s="48"/>
      <c r="H21" s="48"/>
      <c r="I21" s="48"/>
      <c r="J21" s="48"/>
      <c r="K21" s="48"/>
      <c r="L21" s="48"/>
      <c r="M21" s="48"/>
      <c r="N21" s="45"/>
      <c r="O21" s="45" t="s">
        <v>135</v>
      </c>
      <c r="P21" s="45"/>
      <c r="Q21" s="45"/>
      <c r="R21" s="45"/>
      <c r="S21" s="45"/>
      <c r="T21" s="47"/>
      <c r="U21" s="48"/>
      <c r="V21" s="48"/>
      <c r="W21" s="48"/>
      <c r="X21" s="48"/>
      <c r="Y21" s="48"/>
      <c r="Z21" s="48"/>
      <c r="AA21" s="48"/>
      <c r="AB21" s="48"/>
      <c r="AC21" s="48"/>
      <c r="AD21" s="48"/>
      <c r="AE21" s="48"/>
      <c r="AF21" s="48"/>
      <c r="AG21" s="48"/>
      <c r="AH21" s="48"/>
      <c r="AI21" s="48"/>
      <c r="AJ21" s="48"/>
      <c r="AK21" s="45"/>
      <c r="AL21" s="134"/>
      <c r="AM21" s="74"/>
    </row>
    <row r="22" spans="1:39" ht="30" customHeight="1" x14ac:dyDescent="0.25">
      <c r="A22" s="405"/>
      <c r="B22" s="33" t="s">
        <v>224</v>
      </c>
      <c r="C22" s="48"/>
      <c r="D22" s="48"/>
      <c r="E22" s="48"/>
      <c r="F22" s="48"/>
      <c r="G22" s="48"/>
      <c r="H22" s="48"/>
      <c r="I22" s="48"/>
      <c r="J22" s="48"/>
      <c r="K22" s="48"/>
      <c r="L22" s="48"/>
      <c r="M22" s="48"/>
      <c r="N22" s="45"/>
      <c r="O22" s="45"/>
      <c r="P22" s="45" t="s">
        <v>135</v>
      </c>
      <c r="Q22" s="45"/>
      <c r="R22" s="45"/>
      <c r="S22" s="45"/>
      <c r="T22" s="47"/>
      <c r="U22" s="48"/>
      <c r="V22" s="48"/>
      <c r="W22" s="48"/>
      <c r="X22" s="48"/>
      <c r="Y22" s="48"/>
      <c r="Z22" s="48"/>
      <c r="AA22" s="48"/>
      <c r="AB22" s="48"/>
      <c r="AC22" s="48"/>
      <c r="AD22" s="48"/>
      <c r="AE22" s="48"/>
      <c r="AF22" s="48"/>
      <c r="AG22" s="48"/>
      <c r="AH22" s="48"/>
      <c r="AI22" s="48"/>
      <c r="AJ22" s="48"/>
      <c r="AK22" s="45"/>
      <c r="AL22" s="134"/>
      <c r="AM22" s="74"/>
    </row>
    <row r="23" spans="1:39" ht="30" customHeight="1" x14ac:dyDescent="0.25">
      <c r="A23" s="405"/>
      <c r="B23" s="33" t="s">
        <v>234</v>
      </c>
      <c r="C23" s="48"/>
      <c r="D23" s="48"/>
      <c r="E23" s="48"/>
      <c r="F23" s="48"/>
      <c r="G23" s="48"/>
      <c r="H23" s="48"/>
      <c r="I23" s="48"/>
      <c r="J23" s="48"/>
      <c r="K23" s="48"/>
      <c r="L23" s="48"/>
      <c r="M23" s="48"/>
      <c r="N23" s="45"/>
      <c r="O23" s="45"/>
      <c r="P23" s="45"/>
      <c r="Q23" s="45"/>
      <c r="R23" s="45"/>
      <c r="S23" s="45" t="s">
        <v>135</v>
      </c>
      <c r="T23" s="47"/>
      <c r="U23" s="48"/>
      <c r="V23" s="48"/>
      <c r="W23" s="48"/>
      <c r="X23" s="48"/>
      <c r="Y23" s="48"/>
      <c r="Z23" s="48"/>
      <c r="AA23" s="48"/>
      <c r="AB23" s="48"/>
      <c r="AC23" s="48"/>
      <c r="AD23" s="48"/>
      <c r="AE23" s="48"/>
      <c r="AF23" s="48"/>
      <c r="AG23" s="48"/>
      <c r="AH23" s="48"/>
      <c r="AI23" s="48"/>
      <c r="AJ23" s="48"/>
      <c r="AK23" s="45"/>
      <c r="AL23" s="134"/>
      <c r="AM23" s="74"/>
    </row>
    <row r="24" spans="1:39" ht="30" customHeight="1" x14ac:dyDescent="0.25">
      <c r="A24" s="405"/>
      <c r="B24" s="33" t="s">
        <v>490</v>
      </c>
      <c r="C24" s="48"/>
      <c r="D24" s="48"/>
      <c r="E24" s="48"/>
      <c r="F24" s="48"/>
      <c r="G24" s="48"/>
      <c r="H24" s="48"/>
      <c r="I24" s="48"/>
      <c r="J24" s="48"/>
      <c r="K24" s="48"/>
      <c r="L24" s="48"/>
      <c r="M24" s="48"/>
      <c r="N24" s="45"/>
      <c r="O24" s="45"/>
      <c r="P24" s="45" t="s">
        <v>135</v>
      </c>
      <c r="Q24" s="45"/>
      <c r="R24" s="45"/>
      <c r="S24" s="45"/>
      <c r="T24" s="47"/>
      <c r="U24" s="48"/>
      <c r="V24" s="48"/>
      <c r="W24" s="48"/>
      <c r="X24" s="48"/>
      <c r="Y24" s="48"/>
      <c r="Z24" s="48"/>
      <c r="AA24" s="48"/>
      <c r="AB24" s="48"/>
      <c r="AC24" s="48"/>
      <c r="AD24" s="48"/>
      <c r="AE24" s="48"/>
      <c r="AF24" s="48"/>
      <c r="AG24" s="48"/>
      <c r="AH24" s="48"/>
      <c r="AI24" s="48"/>
      <c r="AJ24" s="48"/>
      <c r="AK24" s="45"/>
      <c r="AL24" s="134"/>
      <c r="AM24" s="74"/>
    </row>
    <row r="25" spans="1:39" ht="30" customHeight="1" x14ac:dyDescent="0.25">
      <c r="A25" s="406"/>
      <c r="B25" s="33" t="s">
        <v>675</v>
      </c>
      <c r="C25" s="48"/>
      <c r="D25" s="48"/>
      <c r="E25" s="48"/>
      <c r="F25" s="48"/>
      <c r="G25" s="48"/>
      <c r="H25" s="48"/>
      <c r="I25" s="48"/>
      <c r="J25" s="48"/>
      <c r="K25" s="48"/>
      <c r="L25" s="48"/>
      <c r="M25" s="48"/>
      <c r="N25" s="45"/>
      <c r="O25" s="45"/>
      <c r="P25" s="45" t="s">
        <v>135</v>
      </c>
      <c r="Q25" s="45"/>
      <c r="R25" s="45"/>
      <c r="S25" s="45"/>
      <c r="T25" s="47" t="s">
        <v>114</v>
      </c>
      <c r="U25" s="48"/>
      <c r="V25" s="48"/>
      <c r="W25" s="48"/>
      <c r="X25" s="48"/>
      <c r="Y25" s="48"/>
      <c r="Z25" s="48"/>
      <c r="AA25" s="48"/>
      <c r="AB25" s="48"/>
      <c r="AC25" s="48"/>
      <c r="AD25" s="48"/>
      <c r="AE25" s="48"/>
      <c r="AF25" s="48"/>
      <c r="AG25" s="48"/>
      <c r="AH25" s="48"/>
      <c r="AI25" s="48"/>
      <c r="AJ25" s="48"/>
      <c r="AK25" s="45"/>
      <c r="AL25" s="134"/>
      <c r="AM25" s="74"/>
    </row>
    <row r="26" spans="1:39" ht="30" customHeight="1" x14ac:dyDescent="0.25">
      <c r="A26" s="404" t="s">
        <v>676</v>
      </c>
      <c r="B26" s="33" t="s">
        <v>241</v>
      </c>
      <c r="C26" s="48"/>
      <c r="D26" s="48"/>
      <c r="E26" s="48"/>
      <c r="F26" s="48"/>
      <c r="G26" s="48"/>
      <c r="H26" s="48"/>
      <c r="I26" s="48"/>
      <c r="J26" s="48"/>
      <c r="K26" s="48"/>
      <c r="L26" s="48"/>
      <c r="M26" s="48"/>
      <c r="N26" s="45"/>
      <c r="O26" s="45"/>
      <c r="P26" s="45" t="s">
        <v>135</v>
      </c>
      <c r="Q26" s="45"/>
      <c r="R26" s="45"/>
      <c r="S26" s="45"/>
      <c r="T26" s="47"/>
      <c r="U26" s="48"/>
      <c r="V26" s="48"/>
      <c r="W26" s="48"/>
      <c r="X26" s="48"/>
      <c r="Y26" s="48"/>
      <c r="Z26" s="48"/>
      <c r="AA26" s="48"/>
      <c r="AB26" s="48"/>
      <c r="AC26" s="48"/>
      <c r="AD26" s="48"/>
      <c r="AE26" s="48"/>
      <c r="AF26" s="48"/>
      <c r="AG26" s="48"/>
      <c r="AH26" s="48"/>
      <c r="AI26" s="48"/>
      <c r="AJ26" s="48"/>
      <c r="AK26" s="45"/>
      <c r="AL26" s="134"/>
      <c r="AM26" s="74"/>
    </row>
    <row r="27" spans="1:39" ht="30" customHeight="1" x14ac:dyDescent="0.25">
      <c r="A27" s="405"/>
      <c r="B27" s="33" t="s">
        <v>249</v>
      </c>
      <c r="C27" s="48"/>
      <c r="D27" s="48"/>
      <c r="E27" s="48"/>
      <c r="F27" s="48"/>
      <c r="G27" s="48"/>
      <c r="H27" s="48"/>
      <c r="I27" s="48"/>
      <c r="J27" s="48"/>
      <c r="K27" s="48"/>
      <c r="L27" s="48"/>
      <c r="M27" s="48"/>
      <c r="N27" s="45"/>
      <c r="O27" s="45"/>
      <c r="P27" s="45"/>
      <c r="Q27" s="45"/>
      <c r="R27" s="45"/>
      <c r="S27" s="45" t="s">
        <v>544</v>
      </c>
      <c r="T27" s="47"/>
      <c r="U27" s="48"/>
      <c r="V27" s="48"/>
      <c r="W27" s="48"/>
      <c r="X27" s="48"/>
      <c r="Y27" s="48"/>
      <c r="Z27" s="48"/>
      <c r="AA27" s="48"/>
      <c r="AB27" s="48"/>
      <c r="AC27" s="48"/>
      <c r="AD27" s="48"/>
      <c r="AE27" s="48"/>
      <c r="AF27" s="48"/>
      <c r="AG27" s="48"/>
      <c r="AH27" s="48"/>
      <c r="AI27" s="48"/>
      <c r="AJ27" s="48"/>
      <c r="AK27" s="45"/>
      <c r="AL27" s="134"/>
      <c r="AM27" s="74"/>
    </row>
    <row r="28" spans="1:39" ht="30" customHeight="1" x14ac:dyDescent="0.25">
      <c r="A28" s="405"/>
      <c r="B28" s="33" t="s">
        <v>255</v>
      </c>
      <c r="C28" s="45"/>
      <c r="D28" s="45"/>
      <c r="E28" s="45"/>
      <c r="F28" s="45"/>
      <c r="G28" s="45"/>
      <c r="H28" s="45"/>
      <c r="I28" s="45"/>
      <c r="J28" s="45"/>
      <c r="K28" s="45"/>
      <c r="L28" s="45"/>
      <c r="M28" s="45"/>
      <c r="N28" s="45"/>
      <c r="O28" s="45"/>
      <c r="P28" s="45" t="s">
        <v>135</v>
      </c>
      <c r="Q28" s="45"/>
      <c r="R28" s="45"/>
      <c r="S28" s="45"/>
      <c r="T28" s="47" t="s">
        <v>114</v>
      </c>
      <c r="U28" s="45"/>
      <c r="V28" s="45"/>
      <c r="W28" s="45"/>
      <c r="X28" s="45"/>
      <c r="Y28" s="45"/>
      <c r="Z28" s="45"/>
      <c r="AA28" s="45"/>
      <c r="AB28" s="45"/>
      <c r="AC28" s="45"/>
      <c r="AD28" s="45"/>
      <c r="AE28" s="45"/>
      <c r="AF28" s="45"/>
      <c r="AG28" s="45"/>
      <c r="AH28" s="45"/>
      <c r="AI28" s="45"/>
      <c r="AJ28" s="45"/>
      <c r="AK28" s="45"/>
      <c r="AL28" s="134"/>
      <c r="AM28" s="74"/>
    </row>
    <row r="29" spans="1:39" ht="30" customHeight="1" x14ac:dyDescent="0.25">
      <c r="A29" s="405"/>
      <c r="B29" s="33" t="s">
        <v>677</v>
      </c>
      <c r="C29" s="45"/>
      <c r="D29" s="45"/>
      <c r="E29" s="45"/>
      <c r="F29" s="45"/>
      <c r="G29" s="45"/>
      <c r="H29" s="45"/>
      <c r="I29" s="45"/>
      <c r="J29" s="45"/>
      <c r="K29" s="45"/>
      <c r="L29" s="45"/>
      <c r="M29" s="45"/>
      <c r="N29" s="45"/>
      <c r="O29" s="45"/>
      <c r="P29" s="45"/>
      <c r="Q29" s="45" t="s">
        <v>135</v>
      </c>
      <c r="R29" s="45"/>
      <c r="S29" s="45"/>
      <c r="T29" s="47"/>
      <c r="U29" s="45"/>
      <c r="V29" s="45"/>
      <c r="W29" s="45"/>
      <c r="X29" s="45"/>
      <c r="Y29" s="45"/>
      <c r="Z29" s="45"/>
      <c r="AA29" s="45"/>
      <c r="AB29" s="45"/>
      <c r="AC29" s="45"/>
      <c r="AD29" s="45"/>
      <c r="AE29" s="45"/>
      <c r="AF29" s="45"/>
      <c r="AG29" s="45"/>
      <c r="AH29" s="45"/>
      <c r="AI29" s="45"/>
      <c r="AJ29" s="45"/>
      <c r="AK29" s="45"/>
      <c r="AL29" s="134"/>
      <c r="AM29" s="74"/>
    </row>
    <row r="30" spans="1:39" ht="30" customHeight="1" x14ac:dyDescent="0.25">
      <c r="A30" s="405"/>
      <c r="B30" s="33" t="s">
        <v>678</v>
      </c>
      <c r="C30" s="45"/>
      <c r="D30" s="45"/>
      <c r="E30" s="45"/>
      <c r="F30" s="45"/>
      <c r="G30" s="45"/>
      <c r="H30" s="45"/>
      <c r="I30" s="45"/>
      <c r="J30" s="45"/>
      <c r="K30" s="45"/>
      <c r="L30" s="45"/>
      <c r="M30" s="45"/>
      <c r="N30" s="45"/>
      <c r="O30" s="45"/>
      <c r="P30" s="45"/>
      <c r="Q30" s="45"/>
      <c r="R30" s="45" t="s">
        <v>135</v>
      </c>
      <c r="S30" s="45"/>
      <c r="T30" s="47"/>
      <c r="U30" s="45"/>
      <c r="V30" s="45"/>
      <c r="W30" s="45"/>
      <c r="X30" s="45"/>
      <c r="Y30" s="45"/>
      <c r="Z30" s="45"/>
      <c r="AA30" s="45"/>
      <c r="AB30" s="45"/>
      <c r="AC30" s="45"/>
      <c r="AD30" s="45"/>
      <c r="AE30" s="45"/>
      <c r="AF30" s="45"/>
      <c r="AG30" s="45"/>
      <c r="AH30" s="45"/>
      <c r="AI30" s="45"/>
      <c r="AJ30" s="45"/>
      <c r="AK30" s="45"/>
      <c r="AL30" s="134"/>
      <c r="AM30" s="74"/>
    </row>
    <row r="31" spans="1:39" ht="30" customHeight="1" x14ac:dyDescent="0.25">
      <c r="A31" s="405"/>
      <c r="B31" s="33" t="s">
        <v>679</v>
      </c>
      <c r="C31" s="45"/>
      <c r="D31" s="45"/>
      <c r="E31" s="45"/>
      <c r="F31" s="45"/>
      <c r="G31" s="45"/>
      <c r="H31" s="45"/>
      <c r="I31" s="45"/>
      <c r="J31" s="45"/>
      <c r="K31" s="45"/>
      <c r="L31" s="45"/>
      <c r="M31" s="45"/>
      <c r="N31" s="45"/>
      <c r="O31" s="45"/>
      <c r="P31" s="45" t="s">
        <v>135</v>
      </c>
      <c r="Q31" s="45"/>
      <c r="R31" s="45"/>
      <c r="S31" s="45"/>
      <c r="T31" s="47"/>
      <c r="U31" s="45"/>
      <c r="V31" s="45"/>
      <c r="W31" s="45"/>
      <c r="X31" s="45"/>
      <c r="Y31" s="45"/>
      <c r="Z31" s="45"/>
      <c r="AA31" s="45"/>
      <c r="AB31" s="45"/>
      <c r="AC31" s="45"/>
      <c r="AD31" s="45"/>
      <c r="AE31" s="45"/>
      <c r="AF31" s="45"/>
      <c r="AG31" s="45"/>
      <c r="AH31" s="45"/>
      <c r="AI31" s="45"/>
      <c r="AJ31" s="45"/>
      <c r="AK31" s="45"/>
      <c r="AL31" s="134"/>
      <c r="AM31" s="74"/>
    </row>
    <row r="32" spans="1:39" ht="30" customHeight="1" x14ac:dyDescent="0.25">
      <c r="A32" s="405"/>
      <c r="B32" s="33" t="s">
        <v>680</v>
      </c>
      <c r="C32" s="45"/>
      <c r="D32" s="45"/>
      <c r="E32" s="45"/>
      <c r="F32" s="45"/>
      <c r="G32" s="45"/>
      <c r="H32" s="45"/>
      <c r="I32" s="45"/>
      <c r="J32" s="45"/>
      <c r="K32" s="45"/>
      <c r="L32" s="45"/>
      <c r="M32" s="45"/>
      <c r="N32" s="45"/>
      <c r="O32" s="45"/>
      <c r="P32" s="45"/>
      <c r="Q32" s="45"/>
      <c r="R32" s="45" t="s">
        <v>135</v>
      </c>
      <c r="S32" s="45"/>
      <c r="T32" s="47"/>
      <c r="U32" s="45"/>
      <c r="V32" s="45"/>
      <c r="W32" s="45"/>
      <c r="X32" s="45"/>
      <c r="Y32" s="45"/>
      <c r="Z32" s="45"/>
      <c r="AA32" s="45"/>
      <c r="AB32" s="45"/>
      <c r="AC32" s="45"/>
      <c r="AD32" s="45"/>
      <c r="AE32" s="45"/>
      <c r="AF32" s="45"/>
      <c r="AG32" s="45"/>
      <c r="AH32" s="45"/>
      <c r="AI32" s="45"/>
      <c r="AJ32" s="45"/>
      <c r="AK32" s="45"/>
      <c r="AL32" s="134"/>
      <c r="AM32" s="74"/>
    </row>
    <row r="33" spans="1:39" ht="30" customHeight="1" x14ac:dyDescent="0.25">
      <c r="A33" s="405"/>
      <c r="B33" s="33" t="s">
        <v>681</v>
      </c>
      <c r="C33" s="45"/>
      <c r="D33" s="45"/>
      <c r="E33" s="45"/>
      <c r="F33" s="45"/>
      <c r="G33" s="45"/>
      <c r="H33" s="45"/>
      <c r="I33" s="45"/>
      <c r="J33" s="45"/>
      <c r="K33" s="45"/>
      <c r="L33" s="45"/>
      <c r="M33" s="45"/>
      <c r="N33" s="45"/>
      <c r="O33" s="45"/>
      <c r="P33" s="45"/>
      <c r="Q33" s="45" t="s">
        <v>135</v>
      </c>
      <c r="R33" s="45"/>
      <c r="S33" s="45"/>
      <c r="T33" s="47" t="s">
        <v>113</v>
      </c>
      <c r="U33" s="45"/>
      <c r="V33" s="45"/>
      <c r="W33" s="45"/>
      <c r="X33" s="45"/>
      <c r="Y33" s="45"/>
      <c r="Z33" s="45"/>
      <c r="AA33" s="45"/>
      <c r="AB33" s="45"/>
      <c r="AC33" s="45"/>
      <c r="AD33" s="45"/>
      <c r="AE33" s="45"/>
      <c r="AF33" s="45"/>
      <c r="AG33" s="45"/>
      <c r="AH33" s="45"/>
      <c r="AI33" s="45"/>
      <c r="AJ33" s="45"/>
      <c r="AK33" s="45"/>
      <c r="AL33" s="134"/>
      <c r="AM33" s="74"/>
    </row>
    <row r="34" spans="1:39" ht="30" customHeight="1" x14ac:dyDescent="0.25">
      <c r="A34" s="405"/>
      <c r="B34" s="33" t="s">
        <v>682</v>
      </c>
      <c r="C34" s="45"/>
      <c r="D34" s="45"/>
      <c r="E34" s="45"/>
      <c r="F34" s="45"/>
      <c r="G34" s="45"/>
      <c r="H34" s="45"/>
      <c r="I34" s="45"/>
      <c r="J34" s="45"/>
      <c r="K34" s="45"/>
      <c r="L34" s="45"/>
      <c r="M34" s="45"/>
      <c r="N34" s="45"/>
      <c r="O34" s="45"/>
      <c r="P34" s="45"/>
      <c r="Q34" s="45"/>
      <c r="R34" s="45" t="s">
        <v>135</v>
      </c>
      <c r="S34" s="45"/>
      <c r="T34" s="47"/>
      <c r="U34" s="45"/>
      <c r="V34" s="45"/>
      <c r="W34" s="45"/>
      <c r="X34" s="45"/>
      <c r="Y34" s="45"/>
      <c r="Z34" s="45"/>
      <c r="AA34" s="45"/>
      <c r="AB34" s="45"/>
      <c r="AC34" s="45"/>
      <c r="AD34" s="45"/>
      <c r="AE34" s="45"/>
      <c r="AF34" s="45"/>
      <c r="AG34" s="45"/>
      <c r="AH34" s="45"/>
      <c r="AI34" s="45"/>
      <c r="AJ34" s="45"/>
      <c r="AK34" s="45"/>
      <c r="AL34" s="134"/>
      <c r="AM34" s="74"/>
    </row>
    <row r="35" spans="1:39" ht="30" customHeight="1" x14ac:dyDescent="0.25">
      <c r="A35" s="405"/>
      <c r="B35" s="33" t="s">
        <v>683</v>
      </c>
      <c r="C35" s="45"/>
      <c r="D35" s="45"/>
      <c r="E35" s="45"/>
      <c r="F35" s="45"/>
      <c r="G35" s="45"/>
      <c r="H35" s="45"/>
      <c r="I35" s="45"/>
      <c r="J35" s="45"/>
      <c r="K35" s="45"/>
      <c r="L35" s="45"/>
      <c r="M35" s="45"/>
      <c r="N35" s="45"/>
      <c r="O35" s="45"/>
      <c r="P35" s="45" t="s">
        <v>135</v>
      </c>
      <c r="Q35" s="45"/>
      <c r="R35" s="45"/>
      <c r="S35" s="45"/>
      <c r="T35" s="47"/>
      <c r="U35" s="45"/>
      <c r="V35" s="45"/>
      <c r="W35" s="45"/>
      <c r="X35" s="45"/>
      <c r="Y35" s="45"/>
      <c r="Z35" s="45"/>
      <c r="AA35" s="45"/>
      <c r="AB35" s="45"/>
      <c r="AC35" s="45"/>
      <c r="AD35" s="45"/>
      <c r="AE35" s="45"/>
      <c r="AF35" s="45"/>
      <c r="AG35" s="45"/>
      <c r="AH35" s="45"/>
      <c r="AI35" s="45"/>
      <c r="AJ35" s="45"/>
      <c r="AK35" s="45"/>
      <c r="AL35" s="134"/>
      <c r="AM35" s="74"/>
    </row>
    <row r="36" spans="1:39" ht="30" customHeight="1" x14ac:dyDescent="0.25">
      <c r="A36" s="405"/>
      <c r="B36" s="33" t="s">
        <v>684</v>
      </c>
      <c r="C36" s="45"/>
      <c r="D36" s="45"/>
      <c r="E36" s="45"/>
      <c r="F36" s="45"/>
      <c r="G36" s="45"/>
      <c r="H36" s="45"/>
      <c r="I36" s="45"/>
      <c r="J36" s="45"/>
      <c r="K36" s="45"/>
      <c r="L36" s="45"/>
      <c r="M36" s="45"/>
      <c r="N36" s="45"/>
      <c r="O36" s="45"/>
      <c r="P36" s="45"/>
      <c r="Q36" s="45"/>
      <c r="R36" s="45"/>
      <c r="S36" s="45" t="s">
        <v>135</v>
      </c>
      <c r="T36" s="47"/>
      <c r="U36" s="45"/>
      <c r="V36" s="45"/>
      <c r="W36" s="45"/>
      <c r="X36" s="45"/>
      <c r="Y36" s="45"/>
      <c r="Z36" s="45"/>
      <c r="AA36" s="45"/>
      <c r="AB36" s="45"/>
      <c r="AC36" s="45"/>
      <c r="AD36" s="45"/>
      <c r="AE36" s="45"/>
      <c r="AF36" s="45"/>
      <c r="AG36" s="45"/>
      <c r="AH36" s="45"/>
      <c r="AI36" s="45"/>
      <c r="AJ36" s="45"/>
      <c r="AK36" s="45"/>
      <c r="AL36" s="134"/>
      <c r="AM36" s="74"/>
    </row>
    <row r="37" spans="1:39" ht="30" customHeight="1" x14ac:dyDescent="0.25">
      <c r="A37" s="405"/>
      <c r="B37" s="33" t="s">
        <v>685</v>
      </c>
      <c r="C37" s="45"/>
      <c r="D37" s="45"/>
      <c r="E37" s="45"/>
      <c r="F37" s="45"/>
      <c r="G37" s="45"/>
      <c r="H37" s="45"/>
      <c r="I37" s="45"/>
      <c r="J37" s="45"/>
      <c r="K37" s="45"/>
      <c r="L37" s="45"/>
      <c r="M37" s="45"/>
      <c r="N37" s="45"/>
      <c r="O37" s="45"/>
      <c r="P37" s="45" t="s">
        <v>135</v>
      </c>
      <c r="Q37" s="45"/>
      <c r="R37" s="45"/>
      <c r="S37" s="45"/>
      <c r="T37" s="47"/>
      <c r="U37" s="45"/>
      <c r="V37" s="45"/>
      <c r="W37" s="45"/>
      <c r="X37" s="45"/>
      <c r="Y37" s="45"/>
      <c r="Z37" s="45"/>
      <c r="AA37" s="45"/>
      <c r="AB37" s="45"/>
      <c r="AC37" s="45"/>
      <c r="AD37" s="45"/>
      <c r="AE37" s="45"/>
      <c r="AF37" s="45"/>
      <c r="AG37" s="45"/>
      <c r="AH37" s="45"/>
      <c r="AI37" s="45"/>
      <c r="AJ37" s="45"/>
      <c r="AK37" s="45"/>
      <c r="AL37" s="134"/>
      <c r="AM37" s="74"/>
    </row>
    <row r="38" spans="1:39" ht="30" customHeight="1" x14ac:dyDescent="0.25">
      <c r="A38" s="405"/>
      <c r="B38" s="33" t="s">
        <v>686</v>
      </c>
      <c r="C38" s="45"/>
      <c r="D38" s="45"/>
      <c r="E38" s="45"/>
      <c r="F38" s="45"/>
      <c r="G38" s="45"/>
      <c r="H38" s="45"/>
      <c r="I38" s="45"/>
      <c r="J38" s="45"/>
      <c r="K38" s="45"/>
      <c r="L38" s="45"/>
      <c r="M38" s="45"/>
      <c r="N38" s="45"/>
      <c r="O38" s="45"/>
      <c r="P38" s="45"/>
      <c r="Q38" s="45"/>
      <c r="R38" s="45"/>
      <c r="S38" s="45" t="s">
        <v>135</v>
      </c>
      <c r="T38" s="47"/>
      <c r="U38" s="45"/>
      <c r="V38" s="45"/>
      <c r="W38" s="45"/>
      <c r="X38" s="45"/>
      <c r="Y38" s="45"/>
      <c r="Z38" s="45"/>
      <c r="AA38" s="45"/>
      <c r="AB38" s="45"/>
      <c r="AC38" s="45"/>
      <c r="AD38" s="45"/>
      <c r="AE38" s="45"/>
      <c r="AF38" s="45"/>
      <c r="AG38" s="45"/>
      <c r="AH38" s="45"/>
      <c r="AI38" s="45"/>
      <c r="AJ38" s="45"/>
      <c r="AK38" s="45"/>
      <c r="AL38" s="134"/>
      <c r="AM38" s="74"/>
    </row>
    <row r="39" spans="1:39" ht="30" customHeight="1" x14ac:dyDescent="0.25">
      <c r="A39" s="405"/>
      <c r="B39" s="33" t="s">
        <v>687</v>
      </c>
      <c r="C39" s="45"/>
      <c r="D39" s="45"/>
      <c r="E39" s="45"/>
      <c r="F39" s="45"/>
      <c r="G39" s="45"/>
      <c r="H39" s="45"/>
      <c r="I39" s="45"/>
      <c r="J39" s="45"/>
      <c r="K39" s="45"/>
      <c r="L39" s="45"/>
      <c r="M39" s="45"/>
      <c r="N39" s="45"/>
      <c r="O39" s="45"/>
      <c r="P39" s="45" t="s">
        <v>135</v>
      </c>
      <c r="Q39" s="45"/>
      <c r="R39" s="45"/>
      <c r="S39" s="45"/>
      <c r="T39" s="47"/>
      <c r="U39" s="45"/>
      <c r="V39" s="45"/>
      <c r="W39" s="45"/>
      <c r="X39" s="45"/>
      <c r="Y39" s="45"/>
      <c r="Z39" s="45"/>
      <c r="AA39" s="45"/>
      <c r="AB39" s="45"/>
      <c r="AC39" s="45"/>
      <c r="AD39" s="45"/>
      <c r="AE39" s="45"/>
      <c r="AF39" s="45"/>
      <c r="AG39" s="45"/>
      <c r="AH39" s="45"/>
      <c r="AI39" s="45"/>
      <c r="AJ39" s="45"/>
      <c r="AK39" s="45"/>
      <c r="AL39" s="134"/>
      <c r="AM39" s="74"/>
    </row>
    <row r="40" spans="1:39" ht="30" customHeight="1" x14ac:dyDescent="0.25">
      <c r="A40" s="406"/>
      <c r="B40" s="33" t="s">
        <v>688</v>
      </c>
      <c r="C40" s="45"/>
      <c r="D40" s="45"/>
      <c r="E40" s="45"/>
      <c r="F40" s="45"/>
      <c r="G40" s="45"/>
      <c r="H40" s="45"/>
      <c r="I40" s="45"/>
      <c r="J40" s="45"/>
      <c r="K40" s="45"/>
      <c r="L40" s="45"/>
      <c r="M40" s="45"/>
      <c r="N40" s="45"/>
      <c r="O40" s="45"/>
      <c r="P40" s="45"/>
      <c r="Q40" s="45"/>
      <c r="R40" s="45"/>
      <c r="S40" s="45" t="s">
        <v>135</v>
      </c>
      <c r="T40" s="47"/>
      <c r="U40" s="45"/>
      <c r="V40" s="45"/>
      <c r="W40" s="45"/>
      <c r="X40" s="45"/>
      <c r="Y40" s="45"/>
      <c r="Z40" s="45"/>
      <c r="AA40" s="45"/>
      <c r="AB40" s="45"/>
      <c r="AC40" s="45"/>
      <c r="AD40" s="45"/>
      <c r="AE40" s="45"/>
      <c r="AF40" s="45"/>
      <c r="AG40" s="45"/>
      <c r="AH40" s="45"/>
      <c r="AI40" s="45"/>
      <c r="AJ40" s="45"/>
      <c r="AK40" s="45"/>
      <c r="AL40" s="134"/>
      <c r="AM40" s="74"/>
    </row>
    <row r="41" spans="1:39" ht="30" customHeight="1" x14ac:dyDescent="0.25">
      <c r="A41" s="404" t="s">
        <v>689</v>
      </c>
      <c r="B41" s="33" t="s">
        <v>265</v>
      </c>
      <c r="C41" s="48" t="s">
        <v>690</v>
      </c>
      <c r="D41" s="48"/>
      <c r="E41" s="48"/>
      <c r="F41" s="48"/>
      <c r="G41" s="48"/>
      <c r="H41" s="48"/>
      <c r="I41" s="48"/>
      <c r="J41" s="48"/>
      <c r="K41" s="48"/>
      <c r="L41" s="48"/>
      <c r="M41" s="48"/>
      <c r="N41" s="45"/>
      <c r="O41" s="45" t="s">
        <v>544</v>
      </c>
      <c r="P41" s="45"/>
      <c r="Q41" s="45"/>
      <c r="R41" s="45"/>
      <c r="S41" s="45"/>
      <c r="T41" s="47"/>
      <c r="U41" s="48"/>
      <c r="V41" s="48"/>
      <c r="W41" s="48"/>
      <c r="X41" s="48"/>
      <c r="Y41" s="48"/>
      <c r="Z41" s="48"/>
      <c r="AA41" s="48"/>
      <c r="AB41" s="48"/>
      <c r="AC41" s="48"/>
      <c r="AD41" s="48"/>
      <c r="AE41" s="48"/>
      <c r="AF41" s="48"/>
      <c r="AG41" s="48"/>
      <c r="AH41" s="48"/>
      <c r="AI41" s="48"/>
      <c r="AJ41" s="48"/>
      <c r="AK41" s="45"/>
      <c r="AL41" s="134"/>
      <c r="AM41" s="74"/>
    </row>
    <row r="42" spans="1:39" ht="30" customHeight="1" x14ac:dyDescent="0.25">
      <c r="A42" s="405"/>
      <c r="B42" s="33" t="s">
        <v>275</v>
      </c>
      <c r="C42" s="48" t="s">
        <v>690</v>
      </c>
      <c r="D42" s="48"/>
      <c r="E42" s="48"/>
      <c r="F42" s="48"/>
      <c r="G42" s="48"/>
      <c r="H42" s="48"/>
      <c r="I42" s="48"/>
      <c r="J42" s="48"/>
      <c r="K42" s="48"/>
      <c r="L42" s="48"/>
      <c r="M42" s="48"/>
      <c r="N42" s="45"/>
      <c r="O42" s="45"/>
      <c r="P42" s="45" t="s">
        <v>135</v>
      </c>
      <c r="Q42" s="45"/>
      <c r="R42" s="45"/>
      <c r="S42" s="45"/>
      <c r="T42" s="47"/>
      <c r="U42" s="48"/>
      <c r="V42" s="48"/>
      <c r="W42" s="48"/>
      <c r="X42" s="48"/>
      <c r="Y42" s="48"/>
      <c r="Z42" s="48"/>
      <c r="AA42" s="48"/>
      <c r="AB42" s="48"/>
      <c r="AC42" s="48"/>
      <c r="AD42" s="48"/>
      <c r="AE42" s="48"/>
      <c r="AF42" s="48"/>
      <c r="AG42" s="48"/>
      <c r="AH42" s="48"/>
      <c r="AI42" s="48"/>
      <c r="AJ42" s="48"/>
      <c r="AK42" s="45"/>
      <c r="AL42" s="134"/>
      <c r="AM42" s="74"/>
    </row>
    <row r="43" spans="1:39" ht="30" customHeight="1" x14ac:dyDescent="0.25">
      <c r="A43" s="405"/>
      <c r="B43" s="33" t="s">
        <v>283</v>
      </c>
      <c r="C43" s="48" t="s">
        <v>690</v>
      </c>
      <c r="D43" s="48"/>
      <c r="E43" s="48"/>
      <c r="F43" s="48"/>
      <c r="G43" s="48"/>
      <c r="H43" s="48"/>
      <c r="I43" s="48"/>
      <c r="J43" s="48"/>
      <c r="K43" s="48"/>
      <c r="L43" s="48"/>
      <c r="M43" s="48"/>
      <c r="N43" s="45"/>
      <c r="O43" s="45"/>
      <c r="P43" s="45" t="s">
        <v>135</v>
      </c>
      <c r="Q43" s="45"/>
      <c r="R43" s="45"/>
      <c r="S43" s="45"/>
      <c r="T43" s="47"/>
      <c r="U43" s="48"/>
      <c r="V43" s="48"/>
      <c r="W43" s="48"/>
      <c r="X43" s="48"/>
      <c r="Y43" s="48"/>
      <c r="Z43" s="48"/>
      <c r="AA43" s="48"/>
      <c r="AB43" s="48"/>
      <c r="AC43" s="48"/>
      <c r="AD43" s="48"/>
      <c r="AE43" s="48"/>
      <c r="AF43" s="48"/>
      <c r="AG43" s="48"/>
      <c r="AH43" s="48"/>
      <c r="AI43" s="48"/>
      <c r="AJ43" s="48"/>
      <c r="AK43" s="45"/>
      <c r="AL43" s="134"/>
      <c r="AM43" s="74"/>
    </row>
    <row r="44" spans="1:39" ht="30" customHeight="1" x14ac:dyDescent="0.25">
      <c r="A44" s="405"/>
      <c r="B44" s="33" t="s">
        <v>291</v>
      </c>
      <c r="C44" s="48"/>
      <c r="D44" s="45"/>
      <c r="E44" s="45"/>
      <c r="F44" s="45"/>
      <c r="G44" s="45"/>
      <c r="H44" s="45"/>
      <c r="I44" s="45"/>
      <c r="J44" s="45"/>
      <c r="K44" s="45"/>
      <c r="L44" s="45"/>
      <c r="M44" s="45"/>
      <c r="N44" s="45"/>
      <c r="O44" s="45"/>
      <c r="P44" s="45"/>
      <c r="Q44" s="45"/>
      <c r="R44" s="45" t="s">
        <v>135</v>
      </c>
      <c r="S44" s="45"/>
      <c r="T44" s="47"/>
      <c r="U44" s="45"/>
      <c r="V44" s="45"/>
      <c r="W44" s="45"/>
      <c r="X44" s="45"/>
      <c r="Y44" s="45"/>
      <c r="Z44" s="45"/>
      <c r="AA44" s="45"/>
      <c r="AB44" s="45"/>
      <c r="AC44" s="45"/>
      <c r="AD44" s="45"/>
      <c r="AE44" s="45"/>
      <c r="AF44" s="45"/>
      <c r="AG44" s="45"/>
      <c r="AH44" s="45"/>
      <c r="AI44" s="45"/>
      <c r="AJ44" s="45"/>
      <c r="AK44" s="45"/>
      <c r="AL44" s="134"/>
      <c r="AM44" s="74"/>
    </row>
    <row r="45" spans="1:39" ht="30" customHeight="1" x14ac:dyDescent="0.25">
      <c r="A45" s="405"/>
      <c r="B45" s="33" t="s">
        <v>303</v>
      </c>
      <c r="C45" s="48"/>
      <c r="D45" s="45"/>
      <c r="E45" s="45"/>
      <c r="F45" s="45"/>
      <c r="G45" s="45"/>
      <c r="H45" s="45"/>
      <c r="I45" s="45"/>
      <c r="J45" s="45"/>
      <c r="K45" s="45"/>
      <c r="L45" s="45"/>
      <c r="M45" s="45"/>
      <c r="N45" s="45"/>
      <c r="O45" s="45"/>
      <c r="P45" s="45" t="s">
        <v>135</v>
      </c>
      <c r="Q45" s="45"/>
      <c r="R45" s="45"/>
      <c r="S45" s="45"/>
      <c r="T45" s="47"/>
      <c r="U45" s="45"/>
      <c r="V45" s="45"/>
      <c r="W45" s="45"/>
      <c r="X45" s="45"/>
      <c r="Y45" s="45"/>
      <c r="Z45" s="45"/>
      <c r="AA45" s="45"/>
      <c r="AB45" s="45"/>
      <c r="AC45" s="45"/>
      <c r="AD45" s="45"/>
      <c r="AE45" s="45"/>
      <c r="AF45" s="45"/>
      <c r="AG45" s="45"/>
      <c r="AH45" s="45"/>
      <c r="AI45" s="45"/>
      <c r="AJ45" s="45"/>
      <c r="AK45" s="45"/>
      <c r="AL45" s="134"/>
      <c r="AM45" s="74"/>
    </row>
    <row r="46" spans="1:39" ht="30" customHeight="1" x14ac:dyDescent="0.25">
      <c r="A46" s="405"/>
      <c r="B46" s="33" t="s">
        <v>309</v>
      </c>
      <c r="C46" s="48"/>
      <c r="D46" s="45"/>
      <c r="E46" s="45"/>
      <c r="F46" s="45"/>
      <c r="G46" s="45"/>
      <c r="H46" s="45"/>
      <c r="I46" s="45"/>
      <c r="J46" s="45"/>
      <c r="K46" s="45"/>
      <c r="L46" s="45"/>
      <c r="M46" s="45"/>
      <c r="N46" s="45"/>
      <c r="O46" s="45"/>
      <c r="P46" s="45"/>
      <c r="Q46" s="45"/>
      <c r="R46" s="45" t="s">
        <v>135</v>
      </c>
      <c r="S46" s="45"/>
      <c r="T46" s="47"/>
      <c r="U46" s="45"/>
      <c r="V46" s="45"/>
      <c r="W46" s="45"/>
      <c r="X46" s="45"/>
      <c r="Y46" s="45"/>
      <c r="Z46" s="45"/>
      <c r="AA46" s="45"/>
      <c r="AB46" s="45"/>
      <c r="AC46" s="45"/>
      <c r="AD46" s="45"/>
      <c r="AE46" s="45"/>
      <c r="AF46" s="45"/>
      <c r="AG46" s="45"/>
      <c r="AH46" s="45"/>
      <c r="AI46" s="45"/>
      <c r="AJ46" s="45"/>
      <c r="AK46" s="45"/>
      <c r="AL46" s="134"/>
      <c r="AM46" s="74"/>
    </row>
    <row r="47" spans="1:39" ht="30" customHeight="1" x14ac:dyDescent="0.25">
      <c r="A47" s="405"/>
      <c r="B47" s="33" t="s">
        <v>691</v>
      </c>
      <c r="C47" s="48"/>
      <c r="D47" s="45"/>
      <c r="E47" s="45"/>
      <c r="F47" s="45"/>
      <c r="G47" s="45"/>
      <c r="H47" s="45"/>
      <c r="I47" s="45"/>
      <c r="J47" s="45"/>
      <c r="K47" s="45"/>
      <c r="L47" s="45"/>
      <c r="M47" s="45"/>
      <c r="N47" s="45"/>
      <c r="O47" s="45"/>
      <c r="P47" s="45" t="s">
        <v>135</v>
      </c>
      <c r="Q47" s="45"/>
      <c r="R47" s="45"/>
      <c r="S47" s="45"/>
      <c r="T47" s="47"/>
      <c r="U47" s="45"/>
      <c r="V47" s="45"/>
      <c r="W47" s="45"/>
      <c r="X47" s="45"/>
      <c r="Y47" s="45"/>
      <c r="Z47" s="45"/>
      <c r="AA47" s="45"/>
      <c r="AB47" s="45"/>
      <c r="AC47" s="45"/>
      <c r="AD47" s="45"/>
      <c r="AE47" s="45"/>
      <c r="AF47" s="45"/>
      <c r="AG47" s="45"/>
      <c r="AH47" s="45"/>
      <c r="AI47" s="45"/>
      <c r="AJ47" s="45"/>
      <c r="AK47" s="45"/>
      <c r="AL47" s="134"/>
      <c r="AM47" s="74"/>
    </row>
    <row r="48" spans="1:39" ht="30" customHeight="1" x14ac:dyDescent="0.25">
      <c r="A48" s="405"/>
      <c r="B48" s="33" t="s">
        <v>692</v>
      </c>
      <c r="C48" s="48"/>
      <c r="D48" s="45"/>
      <c r="E48" s="45"/>
      <c r="F48" s="45"/>
      <c r="G48" s="45"/>
      <c r="H48" s="45"/>
      <c r="I48" s="45"/>
      <c r="J48" s="45"/>
      <c r="K48" s="45"/>
      <c r="L48" s="45"/>
      <c r="M48" s="45"/>
      <c r="N48" s="45"/>
      <c r="O48" s="45"/>
      <c r="P48" s="45"/>
      <c r="Q48" s="45"/>
      <c r="R48" s="45" t="s">
        <v>135</v>
      </c>
      <c r="S48" s="45"/>
      <c r="T48" s="47"/>
      <c r="U48" s="45"/>
      <c r="V48" s="45"/>
      <c r="W48" s="45"/>
      <c r="X48" s="45"/>
      <c r="Y48" s="45"/>
      <c r="Z48" s="45"/>
      <c r="AA48" s="45"/>
      <c r="AB48" s="45"/>
      <c r="AC48" s="45"/>
      <c r="AD48" s="45"/>
      <c r="AE48" s="45"/>
      <c r="AF48" s="45"/>
      <c r="AG48" s="45"/>
      <c r="AH48" s="45"/>
      <c r="AI48" s="45"/>
      <c r="AJ48" s="45"/>
      <c r="AK48" s="45"/>
      <c r="AL48" s="134"/>
      <c r="AM48" s="74"/>
    </row>
    <row r="49" spans="1:39" ht="30" customHeight="1" x14ac:dyDescent="0.25">
      <c r="A49" s="405"/>
      <c r="B49" s="33" t="s">
        <v>693</v>
      </c>
      <c r="C49" s="48" t="s">
        <v>690</v>
      </c>
      <c r="D49" s="45"/>
      <c r="E49" s="45"/>
      <c r="F49" s="45"/>
      <c r="G49" s="45"/>
      <c r="H49" s="45"/>
      <c r="I49" s="45"/>
      <c r="J49" s="45"/>
      <c r="K49" s="45"/>
      <c r="L49" s="45"/>
      <c r="M49" s="45"/>
      <c r="N49" s="45"/>
      <c r="O49" s="45"/>
      <c r="P49" s="45" t="s">
        <v>544</v>
      </c>
      <c r="Q49" s="45"/>
      <c r="R49" s="45"/>
      <c r="S49" s="45"/>
      <c r="T49" s="47"/>
      <c r="U49" s="45"/>
      <c r="V49" s="45"/>
      <c r="W49" s="45"/>
      <c r="X49" s="45"/>
      <c r="Y49" s="45"/>
      <c r="Z49" s="45"/>
      <c r="AA49" s="45"/>
      <c r="AB49" s="45"/>
      <c r="AC49" s="45"/>
      <c r="AD49" s="45"/>
      <c r="AE49" s="45"/>
      <c r="AF49" s="45"/>
      <c r="AG49" s="45"/>
      <c r="AH49" s="45"/>
      <c r="AI49" s="45"/>
      <c r="AJ49" s="45"/>
      <c r="AK49" s="45"/>
      <c r="AL49" s="134"/>
      <c r="AM49" s="74"/>
    </row>
    <row r="50" spans="1:39" ht="30" customHeight="1" x14ac:dyDescent="0.25">
      <c r="A50" s="405"/>
      <c r="B50" s="33" t="s">
        <v>694</v>
      </c>
      <c r="C50" s="48"/>
      <c r="D50" s="45"/>
      <c r="E50" s="45"/>
      <c r="F50" s="45"/>
      <c r="G50" s="45"/>
      <c r="H50" s="45"/>
      <c r="I50" s="45"/>
      <c r="J50" s="45"/>
      <c r="K50" s="45"/>
      <c r="L50" s="45"/>
      <c r="M50" s="45"/>
      <c r="N50" s="45"/>
      <c r="O50" s="45"/>
      <c r="P50" s="45"/>
      <c r="Q50" s="45"/>
      <c r="R50" s="45" t="s">
        <v>135</v>
      </c>
      <c r="S50" s="45"/>
      <c r="T50" s="47"/>
      <c r="U50" s="45"/>
      <c r="V50" s="45"/>
      <c r="W50" s="45"/>
      <c r="X50" s="45"/>
      <c r="Y50" s="45"/>
      <c r="Z50" s="45"/>
      <c r="AA50" s="45"/>
      <c r="AB50" s="45"/>
      <c r="AC50" s="45"/>
      <c r="AD50" s="45"/>
      <c r="AE50" s="45"/>
      <c r="AF50" s="45"/>
      <c r="AG50" s="45"/>
      <c r="AH50" s="45"/>
      <c r="AI50" s="45"/>
      <c r="AJ50" s="45"/>
      <c r="AK50" s="45"/>
      <c r="AL50" s="134"/>
      <c r="AM50" s="74"/>
    </row>
    <row r="51" spans="1:39" ht="30" customHeight="1" x14ac:dyDescent="0.25">
      <c r="A51" s="405"/>
      <c r="B51" s="33" t="s">
        <v>695</v>
      </c>
      <c r="C51" s="48"/>
      <c r="D51" s="45"/>
      <c r="E51" s="45"/>
      <c r="F51" s="45"/>
      <c r="G51" s="45"/>
      <c r="H51" s="45"/>
      <c r="I51" s="45"/>
      <c r="J51" s="45"/>
      <c r="K51" s="45"/>
      <c r="L51" s="45"/>
      <c r="M51" s="45"/>
      <c r="N51" s="45"/>
      <c r="O51" s="45"/>
      <c r="P51" s="45"/>
      <c r="Q51" s="45"/>
      <c r="R51" s="45"/>
      <c r="S51" s="45" t="s">
        <v>135</v>
      </c>
      <c r="T51" s="47"/>
      <c r="U51" s="45"/>
      <c r="V51" s="45"/>
      <c r="W51" s="45"/>
      <c r="X51" s="45"/>
      <c r="Y51" s="45"/>
      <c r="Z51" s="45"/>
      <c r="AA51" s="45"/>
      <c r="AB51" s="45"/>
      <c r="AC51" s="45"/>
      <c r="AD51" s="45"/>
      <c r="AE51" s="45"/>
      <c r="AF51" s="45"/>
      <c r="AG51" s="45"/>
      <c r="AH51" s="45"/>
      <c r="AI51" s="45"/>
      <c r="AJ51" s="45"/>
      <c r="AK51" s="45"/>
      <c r="AL51" s="134"/>
      <c r="AM51" s="74"/>
    </row>
    <row r="52" spans="1:39" ht="30" customHeight="1" x14ac:dyDescent="0.25">
      <c r="A52" s="405"/>
      <c r="B52" s="33" t="s">
        <v>696</v>
      </c>
      <c r="C52" s="48"/>
      <c r="D52" s="45"/>
      <c r="E52" s="45"/>
      <c r="F52" s="45"/>
      <c r="G52" s="45"/>
      <c r="H52" s="45"/>
      <c r="I52" s="45"/>
      <c r="J52" s="45"/>
      <c r="K52" s="45"/>
      <c r="L52" s="45"/>
      <c r="M52" s="45"/>
      <c r="N52" s="45"/>
      <c r="O52" s="45"/>
      <c r="P52" s="45" t="s">
        <v>135</v>
      </c>
      <c r="Q52" s="45"/>
      <c r="R52" s="45"/>
      <c r="S52" s="45"/>
      <c r="T52" s="47"/>
      <c r="U52" s="45"/>
      <c r="V52" s="45"/>
      <c r="W52" s="45"/>
      <c r="X52" s="45"/>
      <c r="Y52" s="45"/>
      <c r="Z52" s="45"/>
      <c r="AA52" s="45"/>
      <c r="AB52" s="45"/>
      <c r="AC52" s="45"/>
      <c r="AD52" s="45"/>
      <c r="AE52" s="45"/>
      <c r="AF52" s="45"/>
      <c r="AG52" s="45"/>
      <c r="AH52" s="45"/>
      <c r="AI52" s="45"/>
      <c r="AJ52" s="45"/>
      <c r="AK52" s="45"/>
      <c r="AL52" s="134"/>
      <c r="AM52" s="74"/>
    </row>
    <row r="53" spans="1:39" ht="30" customHeight="1" x14ac:dyDescent="0.25">
      <c r="A53" s="405"/>
      <c r="B53" s="33" t="s">
        <v>697</v>
      </c>
      <c r="C53" s="48"/>
      <c r="D53" s="45"/>
      <c r="E53" s="45"/>
      <c r="F53" s="45"/>
      <c r="G53" s="45"/>
      <c r="H53" s="45"/>
      <c r="I53" s="45"/>
      <c r="J53" s="45"/>
      <c r="K53" s="45"/>
      <c r="L53" s="45"/>
      <c r="M53" s="45"/>
      <c r="N53" s="45"/>
      <c r="O53" s="45"/>
      <c r="P53" s="45"/>
      <c r="Q53" s="45"/>
      <c r="R53" s="45" t="s">
        <v>135</v>
      </c>
      <c r="S53" s="45"/>
      <c r="T53" s="47"/>
      <c r="U53" s="45"/>
      <c r="V53" s="45"/>
      <c r="W53" s="45"/>
      <c r="X53" s="45"/>
      <c r="Y53" s="45"/>
      <c r="Z53" s="45"/>
      <c r="AA53" s="45"/>
      <c r="AB53" s="45"/>
      <c r="AC53" s="45"/>
      <c r="AD53" s="45"/>
      <c r="AE53" s="45"/>
      <c r="AF53" s="45"/>
      <c r="AG53" s="45"/>
      <c r="AH53" s="45"/>
      <c r="AI53" s="45"/>
      <c r="AJ53" s="45"/>
      <c r="AK53" s="45"/>
      <c r="AL53" s="134"/>
      <c r="AM53" s="74"/>
    </row>
    <row r="54" spans="1:39" ht="30" customHeight="1" x14ac:dyDescent="0.25">
      <c r="A54" s="405"/>
      <c r="B54" s="33" t="s">
        <v>698</v>
      </c>
      <c r="C54" s="48"/>
      <c r="D54" s="45"/>
      <c r="E54" s="45"/>
      <c r="F54" s="45"/>
      <c r="G54" s="45"/>
      <c r="H54" s="45"/>
      <c r="I54" s="45"/>
      <c r="J54" s="45"/>
      <c r="K54" s="45"/>
      <c r="L54" s="45"/>
      <c r="M54" s="45"/>
      <c r="N54" s="45"/>
      <c r="O54" s="45"/>
      <c r="P54" s="45"/>
      <c r="Q54" s="45"/>
      <c r="R54" s="45"/>
      <c r="S54" s="45" t="s">
        <v>135</v>
      </c>
      <c r="T54" s="47"/>
      <c r="U54" s="45"/>
      <c r="V54" s="45"/>
      <c r="W54" s="45"/>
      <c r="X54" s="45"/>
      <c r="Y54" s="45"/>
      <c r="Z54" s="45"/>
      <c r="AA54" s="45"/>
      <c r="AB54" s="45"/>
      <c r="AC54" s="45"/>
      <c r="AD54" s="45"/>
      <c r="AE54" s="45"/>
      <c r="AF54" s="45"/>
      <c r="AG54" s="45"/>
      <c r="AH54" s="45"/>
      <c r="AI54" s="45"/>
      <c r="AJ54" s="45"/>
      <c r="AK54" s="45"/>
      <c r="AL54" s="134"/>
      <c r="AM54" s="74"/>
    </row>
    <row r="55" spans="1:39" ht="30" customHeight="1" x14ac:dyDescent="0.25">
      <c r="A55" s="406"/>
      <c r="B55" s="33" t="s">
        <v>699</v>
      </c>
      <c r="C55" s="48"/>
      <c r="D55" s="45"/>
      <c r="E55" s="45"/>
      <c r="F55" s="45"/>
      <c r="G55" s="45"/>
      <c r="H55" s="45"/>
      <c r="I55" s="45"/>
      <c r="J55" s="45"/>
      <c r="K55" s="45"/>
      <c r="L55" s="45"/>
      <c r="M55" s="45"/>
      <c r="N55" s="45"/>
      <c r="O55" s="45"/>
      <c r="P55" s="45"/>
      <c r="Q55" s="45" t="s">
        <v>135</v>
      </c>
      <c r="R55" s="45"/>
      <c r="S55" s="45"/>
      <c r="T55" s="47"/>
      <c r="U55" s="45"/>
      <c r="V55" s="45"/>
      <c r="W55" s="45"/>
      <c r="X55" s="45"/>
      <c r="Y55" s="45"/>
      <c r="Z55" s="45"/>
      <c r="AA55" s="45"/>
      <c r="AB55" s="45"/>
      <c r="AC55" s="45"/>
      <c r="AD55" s="45"/>
      <c r="AE55" s="45"/>
      <c r="AF55" s="45"/>
      <c r="AG55" s="45"/>
      <c r="AH55" s="45"/>
      <c r="AI55" s="45"/>
      <c r="AJ55" s="45"/>
      <c r="AK55" s="45"/>
      <c r="AL55" s="134"/>
      <c r="AM55" s="74"/>
    </row>
    <row r="56" spans="1:39" ht="30" customHeight="1" x14ac:dyDescent="0.25">
      <c r="A56" s="404" t="s">
        <v>700</v>
      </c>
      <c r="B56" s="33" t="s">
        <v>315</v>
      </c>
      <c r="C56" s="48" t="s">
        <v>701</v>
      </c>
      <c r="D56" s="48"/>
      <c r="E56" s="48"/>
      <c r="F56" s="48"/>
      <c r="G56" s="48"/>
      <c r="H56" s="48"/>
      <c r="I56" s="48"/>
      <c r="J56" s="48"/>
      <c r="K56" s="48"/>
      <c r="L56" s="48"/>
      <c r="M56" s="48"/>
      <c r="N56" s="45"/>
      <c r="O56" s="45"/>
      <c r="P56" s="45" t="s">
        <v>544</v>
      </c>
      <c r="Q56" s="45"/>
      <c r="R56" s="45"/>
      <c r="S56" s="45"/>
      <c r="T56" s="47"/>
      <c r="U56" s="48"/>
      <c r="V56" s="48"/>
      <c r="W56" s="48"/>
      <c r="X56" s="48"/>
      <c r="Y56" s="48"/>
      <c r="Z56" s="48"/>
      <c r="AA56" s="48"/>
      <c r="AB56" s="48"/>
      <c r="AC56" s="48"/>
      <c r="AD56" s="48"/>
      <c r="AE56" s="48"/>
      <c r="AF56" s="48"/>
      <c r="AG56" s="48"/>
      <c r="AH56" s="48"/>
      <c r="AI56" s="48"/>
      <c r="AJ56" s="48"/>
      <c r="AK56" s="45"/>
      <c r="AL56" s="134"/>
      <c r="AM56" s="74"/>
    </row>
    <row r="57" spans="1:39" ht="30" customHeight="1" x14ac:dyDescent="0.25">
      <c r="A57" s="405"/>
      <c r="B57" s="33" t="s">
        <v>329</v>
      </c>
      <c r="C57" s="48" t="s">
        <v>701</v>
      </c>
      <c r="D57" s="48"/>
      <c r="E57" s="48"/>
      <c r="F57" s="48"/>
      <c r="G57" s="48"/>
      <c r="H57" s="48"/>
      <c r="I57" s="48"/>
      <c r="J57" s="48"/>
      <c r="K57" s="48"/>
      <c r="L57" s="48"/>
      <c r="M57" s="48"/>
      <c r="N57" s="45"/>
      <c r="O57" s="45"/>
      <c r="P57" s="45" t="s">
        <v>544</v>
      </c>
      <c r="Q57" s="45"/>
      <c r="R57" s="45"/>
      <c r="S57" s="45"/>
      <c r="T57" s="47"/>
      <c r="U57" s="48"/>
      <c r="V57" s="48"/>
      <c r="W57" s="48"/>
      <c r="X57" s="48"/>
      <c r="Y57" s="48"/>
      <c r="Z57" s="48"/>
      <c r="AA57" s="48"/>
      <c r="AB57" s="48"/>
      <c r="AC57" s="48"/>
      <c r="AD57" s="48"/>
      <c r="AE57" s="48"/>
      <c r="AF57" s="48"/>
      <c r="AG57" s="48"/>
      <c r="AH57" s="48"/>
      <c r="AI57" s="48"/>
      <c r="AJ57" s="48"/>
      <c r="AK57" s="45"/>
      <c r="AL57" s="134"/>
      <c r="AM57" s="74"/>
    </row>
    <row r="58" spans="1:39" ht="30" customHeight="1" x14ac:dyDescent="0.25">
      <c r="A58" s="405"/>
      <c r="B58" s="33" t="s">
        <v>341</v>
      </c>
      <c r="C58" s="48"/>
      <c r="D58" s="48"/>
      <c r="E58" s="48"/>
      <c r="F58" s="48"/>
      <c r="G58" s="48"/>
      <c r="H58" s="48"/>
      <c r="I58" s="48"/>
      <c r="J58" s="48"/>
      <c r="K58" s="48"/>
      <c r="L58" s="48"/>
      <c r="M58" s="48"/>
      <c r="N58" s="45"/>
      <c r="O58" s="45"/>
      <c r="P58" s="45"/>
      <c r="Q58" s="45"/>
      <c r="R58" s="45"/>
      <c r="S58" s="45" t="s">
        <v>135</v>
      </c>
      <c r="T58" s="47"/>
      <c r="U58" s="48"/>
      <c r="V58" s="48"/>
      <c r="W58" s="48"/>
      <c r="X58" s="48"/>
      <c r="Y58" s="48"/>
      <c r="Z58" s="48"/>
      <c r="AA58" s="48"/>
      <c r="AB58" s="48"/>
      <c r="AC58" s="48"/>
      <c r="AD58" s="48"/>
      <c r="AE58" s="48"/>
      <c r="AF58" s="48"/>
      <c r="AG58" s="48"/>
      <c r="AH58" s="48"/>
      <c r="AI58" s="48"/>
      <c r="AJ58" s="48"/>
      <c r="AK58" s="45"/>
      <c r="AL58" s="134"/>
      <c r="AM58" s="74"/>
    </row>
    <row r="59" spans="1:39" ht="30" customHeight="1" x14ac:dyDescent="0.25">
      <c r="A59" s="405"/>
      <c r="B59" s="33" t="s">
        <v>351</v>
      </c>
      <c r="C59" s="48"/>
      <c r="D59" s="48"/>
      <c r="E59" s="48"/>
      <c r="F59" s="48"/>
      <c r="G59" s="48"/>
      <c r="H59" s="48"/>
      <c r="I59" s="48"/>
      <c r="J59" s="48"/>
      <c r="K59" s="48"/>
      <c r="L59" s="48"/>
      <c r="M59" s="48"/>
      <c r="N59" s="45"/>
      <c r="O59" s="45"/>
      <c r="P59" s="45" t="s">
        <v>135</v>
      </c>
      <c r="Q59" s="45"/>
      <c r="R59" s="45"/>
      <c r="S59" s="45"/>
      <c r="T59" s="47"/>
      <c r="U59" s="48"/>
      <c r="V59" s="48"/>
      <c r="W59" s="48"/>
      <c r="X59" s="48"/>
      <c r="Y59" s="48"/>
      <c r="Z59" s="48"/>
      <c r="AA59" s="48"/>
      <c r="AB59" s="48"/>
      <c r="AC59" s="48"/>
      <c r="AD59" s="48"/>
      <c r="AE59" s="48"/>
      <c r="AF59" s="48"/>
      <c r="AG59" s="48"/>
      <c r="AH59" s="48"/>
      <c r="AI59" s="48"/>
      <c r="AJ59" s="48"/>
      <c r="AK59" s="45"/>
      <c r="AL59" s="134"/>
      <c r="AM59" s="74"/>
    </row>
    <row r="60" spans="1:39" ht="30" customHeight="1" x14ac:dyDescent="0.25">
      <c r="A60" s="405"/>
      <c r="B60" s="33" t="s">
        <v>357</v>
      </c>
      <c r="C60" s="48"/>
      <c r="D60" s="48"/>
      <c r="E60" s="48"/>
      <c r="F60" s="48"/>
      <c r="G60" s="48"/>
      <c r="H60" s="48"/>
      <c r="I60" s="48"/>
      <c r="J60" s="48"/>
      <c r="K60" s="48"/>
      <c r="L60" s="48"/>
      <c r="M60" s="48"/>
      <c r="N60" s="45"/>
      <c r="O60" s="45"/>
      <c r="P60" s="45"/>
      <c r="Q60" s="45"/>
      <c r="R60" s="45" t="s">
        <v>135</v>
      </c>
      <c r="S60" s="45"/>
      <c r="T60" s="47"/>
      <c r="U60" s="48"/>
      <c r="V60" s="48"/>
      <c r="W60" s="48"/>
      <c r="X60" s="48"/>
      <c r="Y60" s="48"/>
      <c r="Z60" s="48"/>
      <c r="AA60" s="48"/>
      <c r="AB60" s="48"/>
      <c r="AC60" s="48"/>
      <c r="AD60" s="48"/>
      <c r="AE60" s="48"/>
      <c r="AF60" s="48"/>
      <c r="AG60" s="48"/>
      <c r="AH60" s="48"/>
      <c r="AI60" s="48"/>
      <c r="AJ60" s="48"/>
      <c r="AK60" s="45"/>
      <c r="AL60" s="134"/>
      <c r="AM60" s="74"/>
    </row>
    <row r="61" spans="1:39" ht="30" customHeight="1" x14ac:dyDescent="0.25">
      <c r="A61" s="405"/>
      <c r="B61" s="33" t="s">
        <v>363</v>
      </c>
      <c r="C61" s="48"/>
      <c r="D61" s="48"/>
      <c r="E61" s="48"/>
      <c r="F61" s="48"/>
      <c r="G61" s="48"/>
      <c r="H61" s="48"/>
      <c r="I61" s="48"/>
      <c r="J61" s="48"/>
      <c r="K61" s="48"/>
      <c r="L61" s="48"/>
      <c r="M61" s="48"/>
      <c r="N61" s="45"/>
      <c r="O61" s="45"/>
      <c r="P61" s="45" t="s">
        <v>135</v>
      </c>
      <c r="Q61" s="45"/>
      <c r="R61" s="45"/>
      <c r="S61" s="45"/>
      <c r="T61" s="47"/>
      <c r="U61" s="48"/>
      <c r="V61" s="48"/>
      <c r="W61" s="48"/>
      <c r="X61" s="48"/>
      <c r="Y61" s="48"/>
      <c r="Z61" s="48"/>
      <c r="AA61" s="48"/>
      <c r="AB61" s="48"/>
      <c r="AC61" s="48"/>
      <c r="AD61" s="48"/>
      <c r="AE61" s="48"/>
      <c r="AF61" s="48"/>
      <c r="AG61" s="48"/>
      <c r="AH61" s="48"/>
      <c r="AI61" s="48"/>
      <c r="AJ61" s="48"/>
      <c r="AK61" s="45"/>
      <c r="AL61" s="134"/>
      <c r="AM61" s="74"/>
    </row>
    <row r="62" spans="1:39" ht="30" customHeight="1" x14ac:dyDescent="0.25">
      <c r="A62" s="405"/>
      <c r="B62" s="33" t="s">
        <v>370</v>
      </c>
      <c r="C62" s="48"/>
      <c r="D62" s="48"/>
      <c r="E62" s="48"/>
      <c r="F62" s="48"/>
      <c r="G62" s="48"/>
      <c r="H62" s="48"/>
      <c r="I62" s="48"/>
      <c r="J62" s="48"/>
      <c r="K62" s="48"/>
      <c r="L62" s="48"/>
      <c r="M62" s="48"/>
      <c r="N62" s="45"/>
      <c r="O62" s="45"/>
      <c r="P62" s="45"/>
      <c r="Q62" s="45"/>
      <c r="R62" s="45" t="s">
        <v>135</v>
      </c>
      <c r="S62" s="45"/>
      <c r="T62" s="47"/>
      <c r="U62" s="48"/>
      <c r="V62" s="48"/>
      <c r="W62" s="48"/>
      <c r="X62" s="48"/>
      <c r="Y62" s="48"/>
      <c r="Z62" s="48"/>
      <c r="AA62" s="48"/>
      <c r="AB62" s="48"/>
      <c r="AC62" s="48"/>
      <c r="AD62" s="48"/>
      <c r="AE62" s="48"/>
      <c r="AF62" s="48"/>
      <c r="AG62" s="48"/>
      <c r="AH62" s="48"/>
      <c r="AI62" s="48"/>
      <c r="AJ62" s="48"/>
      <c r="AK62" s="45"/>
      <c r="AL62" s="134"/>
      <c r="AM62" s="74"/>
    </row>
    <row r="63" spans="1:39" ht="30" customHeight="1" x14ac:dyDescent="0.25">
      <c r="A63" s="405"/>
      <c r="B63" s="33" t="s">
        <v>376</v>
      </c>
      <c r="C63" s="48" t="s">
        <v>701</v>
      </c>
      <c r="D63" s="48"/>
      <c r="E63" s="48"/>
      <c r="F63" s="48"/>
      <c r="G63" s="48"/>
      <c r="H63" s="48"/>
      <c r="I63" s="48"/>
      <c r="J63" s="48"/>
      <c r="K63" s="48"/>
      <c r="L63" s="48"/>
      <c r="M63" s="48"/>
      <c r="N63" s="45"/>
      <c r="O63" s="45"/>
      <c r="P63" s="45"/>
      <c r="Q63" s="45" t="s">
        <v>544</v>
      </c>
      <c r="R63" s="45"/>
      <c r="S63" s="45"/>
      <c r="T63" s="47" t="s">
        <v>113</v>
      </c>
      <c r="U63" s="48"/>
      <c r="V63" s="48"/>
      <c r="W63" s="48"/>
      <c r="X63" s="48"/>
      <c r="Y63" s="48"/>
      <c r="Z63" s="48"/>
      <c r="AA63" s="48"/>
      <c r="AB63" s="48"/>
      <c r="AC63" s="48"/>
      <c r="AD63" s="48"/>
      <c r="AE63" s="48"/>
      <c r="AF63" s="48"/>
      <c r="AG63" s="48"/>
      <c r="AH63" s="48"/>
      <c r="AI63" s="48"/>
      <c r="AJ63" s="48"/>
      <c r="AK63" s="45"/>
      <c r="AL63" s="134"/>
      <c r="AM63" s="74"/>
    </row>
    <row r="64" spans="1:39" ht="30" customHeight="1" x14ac:dyDescent="0.25">
      <c r="A64" s="405"/>
      <c r="B64" s="33" t="s">
        <v>383</v>
      </c>
      <c r="C64" s="45" t="s">
        <v>701</v>
      </c>
      <c r="D64" s="45"/>
      <c r="E64" s="45"/>
      <c r="F64" s="45"/>
      <c r="G64" s="45"/>
      <c r="H64" s="45"/>
      <c r="I64" s="45"/>
      <c r="J64" s="45"/>
      <c r="K64" s="45"/>
      <c r="L64" s="45"/>
      <c r="M64" s="45"/>
      <c r="N64" s="45"/>
      <c r="O64" s="45"/>
      <c r="P64" s="45"/>
      <c r="Q64" s="45"/>
      <c r="R64" s="45" t="s">
        <v>544</v>
      </c>
      <c r="S64" s="45"/>
      <c r="T64" s="47"/>
      <c r="U64" s="45"/>
      <c r="V64" s="45"/>
      <c r="W64" s="45"/>
      <c r="X64" s="45"/>
      <c r="Y64" s="45"/>
      <c r="Z64" s="45"/>
      <c r="AA64" s="45"/>
      <c r="AB64" s="45"/>
      <c r="AC64" s="45"/>
      <c r="AD64" s="45"/>
      <c r="AE64" s="45"/>
      <c r="AF64" s="45"/>
      <c r="AG64" s="45"/>
      <c r="AH64" s="45"/>
      <c r="AI64" s="45"/>
      <c r="AJ64" s="45"/>
      <c r="AK64" s="45"/>
      <c r="AL64" s="134"/>
      <c r="AM64" s="74"/>
    </row>
    <row r="65" spans="1:39" ht="30" customHeight="1" x14ac:dyDescent="0.25">
      <c r="A65" s="405"/>
      <c r="B65" s="33" t="s">
        <v>391</v>
      </c>
      <c r="C65" s="45"/>
      <c r="D65" s="45"/>
      <c r="E65" s="45"/>
      <c r="F65" s="45"/>
      <c r="G65" s="45"/>
      <c r="H65" s="45"/>
      <c r="I65" s="45"/>
      <c r="J65" s="45"/>
      <c r="K65" s="45"/>
      <c r="L65" s="45"/>
      <c r="M65" s="45"/>
      <c r="N65" s="45"/>
      <c r="O65" s="45"/>
      <c r="P65" s="45" t="s">
        <v>135</v>
      </c>
      <c r="Q65" s="45"/>
      <c r="R65" s="45"/>
      <c r="S65" s="45"/>
      <c r="T65" s="47"/>
      <c r="U65" s="45"/>
      <c r="V65" s="45"/>
      <c r="W65" s="45"/>
      <c r="X65" s="45"/>
      <c r="Y65" s="45"/>
      <c r="Z65" s="45"/>
      <c r="AA65" s="45"/>
      <c r="AB65" s="45"/>
      <c r="AC65" s="45"/>
      <c r="AD65" s="45"/>
      <c r="AE65" s="45"/>
      <c r="AF65" s="45"/>
      <c r="AG65" s="45"/>
      <c r="AH65" s="45"/>
      <c r="AI65" s="45"/>
      <c r="AJ65" s="45"/>
      <c r="AK65" s="45"/>
      <c r="AL65" s="134"/>
      <c r="AM65" s="74"/>
    </row>
    <row r="66" spans="1:39" ht="30" customHeight="1" x14ac:dyDescent="0.25">
      <c r="A66" s="405"/>
      <c r="B66" s="33" t="s">
        <v>397</v>
      </c>
      <c r="C66" s="45"/>
      <c r="D66" s="45"/>
      <c r="E66" s="45"/>
      <c r="F66" s="45"/>
      <c r="G66" s="45"/>
      <c r="H66" s="45"/>
      <c r="I66" s="45"/>
      <c r="J66" s="45"/>
      <c r="K66" s="45"/>
      <c r="L66" s="45"/>
      <c r="M66" s="45"/>
      <c r="N66" s="45"/>
      <c r="O66" s="45"/>
      <c r="P66" s="45"/>
      <c r="Q66" s="45"/>
      <c r="R66" s="45"/>
      <c r="S66" s="45" t="s">
        <v>135</v>
      </c>
      <c r="T66" s="47"/>
      <c r="U66" s="45"/>
      <c r="V66" s="45"/>
      <c r="W66" s="45"/>
      <c r="X66" s="45"/>
      <c r="Y66" s="45"/>
      <c r="Z66" s="45"/>
      <c r="AA66" s="45"/>
      <c r="AB66" s="45"/>
      <c r="AC66" s="45"/>
      <c r="AD66" s="45"/>
      <c r="AE66" s="45"/>
      <c r="AF66" s="45"/>
      <c r="AG66" s="45"/>
      <c r="AH66" s="45"/>
      <c r="AI66" s="45"/>
      <c r="AJ66" s="45"/>
      <c r="AK66" s="45"/>
      <c r="AL66" s="134"/>
      <c r="AM66" s="74"/>
    </row>
    <row r="67" spans="1:39" ht="30" customHeight="1" x14ac:dyDescent="0.25">
      <c r="A67" s="405"/>
      <c r="B67" s="33" t="s">
        <v>405</v>
      </c>
      <c r="C67" s="45"/>
      <c r="D67" s="45"/>
      <c r="E67" s="45"/>
      <c r="F67" s="45"/>
      <c r="G67" s="45"/>
      <c r="H67" s="45"/>
      <c r="I67" s="45"/>
      <c r="J67" s="45"/>
      <c r="K67" s="45"/>
      <c r="L67" s="45"/>
      <c r="M67" s="45"/>
      <c r="N67" s="45"/>
      <c r="O67" s="45"/>
      <c r="P67" s="45" t="s">
        <v>135</v>
      </c>
      <c r="Q67" s="45"/>
      <c r="R67" s="45"/>
      <c r="S67" s="45"/>
      <c r="T67" s="47"/>
      <c r="U67" s="45"/>
      <c r="V67" s="45"/>
      <c r="W67" s="45"/>
      <c r="X67" s="45"/>
      <c r="Y67" s="45"/>
      <c r="Z67" s="45"/>
      <c r="AA67" s="45"/>
      <c r="AB67" s="45"/>
      <c r="AC67" s="45"/>
      <c r="AD67" s="45"/>
      <c r="AE67" s="45"/>
      <c r="AF67" s="45"/>
      <c r="AG67" s="45"/>
      <c r="AH67" s="45"/>
      <c r="AI67" s="45"/>
      <c r="AJ67" s="45"/>
      <c r="AK67" s="45"/>
      <c r="AL67" s="134"/>
      <c r="AM67" s="74"/>
    </row>
    <row r="68" spans="1:39" ht="30" customHeight="1" x14ac:dyDescent="0.25">
      <c r="A68" s="405"/>
      <c r="B68" s="33" t="s">
        <v>412</v>
      </c>
      <c r="C68" s="45"/>
      <c r="D68" s="45"/>
      <c r="E68" s="45"/>
      <c r="F68" s="45"/>
      <c r="G68" s="45"/>
      <c r="H68" s="45"/>
      <c r="I68" s="45"/>
      <c r="J68" s="45"/>
      <c r="K68" s="45"/>
      <c r="L68" s="45"/>
      <c r="M68" s="45"/>
      <c r="N68" s="45"/>
      <c r="O68" s="45"/>
      <c r="P68" s="45"/>
      <c r="Q68" s="45" t="s">
        <v>135</v>
      </c>
      <c r="R68" s="45"/>
      <c r="S68" s="45"/>
      <c r="T68" s="47"/>
      <c r="U68" s="45"/>
      <c r="V68" s="45"/>
      <c r="W68" s="45"/>
      <c r="X68" s="45"/>
      <c r="Y68" s="45"/>
      <c r="Z68" s="45"/>
      <c r="AA68" s="45"/>
      <c r="AB68" s="45"/>
      <c r="AC68" s="45"/>
      <c r="AD68" s="45"/>
      <c r="AE68" s="45"/>
      <c r="AF68" s="45"/>
      <c r="AG68" s="45"/>
      <c r="AH68" s="45"/>
      <c r="AI68" s="45"/>
      <c r="AJ68" s="45"/>
      <c r="AK68" s="45"/>
      <c r="AL68" s="134"/>
      <c r="AM68" s="74"/>
    </row>
    <row r="69" spans="1:39" ht="30" customHeight="1" x14ac:dyDescent="0.25">
      <c r="A69" s="405"/>
      <c r="B69" s="33" t="s">
        <v>419</v>
      </c>
      <c r="C69" s="45"/>
      <c r="D69" s="45"/>
      <c r="E69" s="45"/>
      <c r="F69" s="45"/>
      <c r="G69" s="45"/>
      <c r="H69" s="45"/>
      <c r="I69" s="45"/>
      <c r="J69" s="45"/>
      <c r="K69" s="45"/>
      <c r="L69" s="45"/>
      <c r="M69" s="45"/>
      <c r="N69" s="45"/>
      <c r="O69" s="45"/>
      <c r="P69" s="45"/>
      <c r="Q69" s="45"/>
      <c r="R69" s="45" t="s">
        <v>135</v>
      </c>
      <c r="S69" s="45"/>
      <c r="T69" s="47"/>
      <c r="U69" s="45"/>
      <c r="V69" s="45"/>
      <c r="W69" s="45"/>
      <c r="X69" s="45"/>
      <c r="Y69" s="45"/>
      <c r="Z69" s="45"/>
      <c r="AA69" s="45"/>
      <c r="AB69" s="45"/>
      <c r="AC69" s="45"/>
      <c r="AD69" s="45"/>
      <c r="AE69" s="45"/>
      <c r="AF69" s="45"/>
      <c r="AG69" s="45"/>
      <c r="AH69" s="45"/>
      <c r="AI69" s="45"/>
      <c r="AJ69" s="45"/>
      <c r="AK69" s="45"/>
      <c r="AL69" s="134"/>
      <c r="AM69" s="74"/>
    </row>
    <row r="70" spans="1:39" ht="30" customHeight="1" x14ac:dyDescent="0.25">
      <c r="A70" s="406"/>
      <c r="B70" s="33" t="s">
        <v>432</v>
      </c>
      <c r="C70" s="45"/>
      <c r="D70" s="45"/>
      <c r="E70" s="45"/>
      <c r="F70" s="45"/>
      <c r="G70" s="45"/>
      <c r="H70" s="45"/>
      <c r="I70" s="45"/>
      <c r="J70" s="45"/>
      <c r="K70" s="45"/>
      <c r="L70" s="45"/>
      <c r="M70" s="45"/>
      <c r="N70" s="45"/>
      <c r="O70" s="45"/>
      <c r="P70" s="45"/>
      <c r="Q70" s="45"/>
      <c r="R70" s="45" t="s">
        <v>135</v>
      </c>
      <c r="S70" s="45"/>
      <c r="T70" s="47"/>
      <c r="U70" s="45"/>
      <c r="V70" s="45"/>
      <c r="W70" s="45"/>
      <c r="X70" s="45"/>
      <c r="Y70" s="45"/>
      <c r="Z70" s="45"/>
      <c r="AA70" s="45"/>
      <c r="AB70" s="45"/>
      <c r="AC70" s="45"/>
      <c r="AD70" s="45"/>
      <c r="AE70" s="45"/>
      <c r="AF70" s="45"/>
      <c r="AG70" s="45"/>
      <c r="AH70" s="45"/>
      <c r="AI70" s="45"/>
      <c r="AJ70" s="45"/>
      <c r="AK70" s="45"/>
      <c r="AL70" s="134"/>
      <c r="AM70" s="74"/>
    </row>
    <row r="71" spans="1:39" ht="30" customHeight="1" x14ac:dyDescent="0.25">
      <c r="A71" s="404" t="s">
        <v>702</v>
      </c>
      <c r="B71" s="33" t="s">
        <v>703</v>
      </c>
      <c r="C71" s="48" t="s">
        <v>704</v>
      </c>
      <c r="D71" s="48"/>
      <c r="E71" s="48"/>
      <c r="F71" s="48"/>
      <c r="G71" s="48"/>
      <c r="H71" s="48"/>
      <c r="I71" s="48"/>
      <c r="J71" s="48"/>
      <c r="K71" s="48"/>
      <c r="L71" s="48"/>
      <c r="M71" s="48"/>
      <c r="N71" s="45"/>
      <c r="O71" s="45"/>
      <c r="P71" s="45"/>
      <c r="Q71" s="45"/>
      <c r="R71" s="45"/>
      <c r="S71" s="45" t="s">
        <v>544</v>
      </c>
      <c r="T71" s="47"/>
      <c r="U71" s="48"/>
      <c r="V71" s="48"/>
      <c r="W71" s="48"/>
      <c r="X71" s="48"/>
      <c r="Y71" s="48"/>
      <c r="Z71" s="48"/>
      <c r="AA71" s="48"/>
      <c r="AB71" s="48"/>
      <c r="AC71" s="48"/>
      <c r="AD71" s="48"/>
      <c r="AE71" s="48"/>
      <c r="AF71" s="48"/>
      <c r="AG71" s="48"/>
      <c r="AH71" s="48"/>
      <c r="AI71" s="48"/>
      <c r="AJ71" s="48"/>
      <c r="AK71" s="45"/>
      <c r="AL71" s="134"/>
      <c r="AM71" s="74"/>
    </row>
    <row r="72" spans="1:39" ht="30" customHeight="1" x14ac:dyDescent="0.25">
      <c r="A72" s="405"/>
      <c r="B72" s="33" t="s">
        <v>705</v>
      </c>
      <c r="C72" s="48" t="s">
        <v>704</v>
      </c>
      <c r="D72" s="48"/>
      <c r="E72" s="48"/>
      <c r="F72" s="48"/>
      <c r="G72" s="48"/>
      <c r="H72" s="48"/>
      <c r="I72" s="48"/>
      <c r="J72" s="48"/>
      <c r="K72" s="48"/>
      <c r="L72" s="48"/>
      <c r="M72" s="48"/>
      <c r="N72" s="45"/>
      <c r="O72" s="45"/>
      <c r="P72" s="45"/>
      <c r="Q72" s="45"/>
      <c r="R72" s="45"/>
      <c r="S72" s="45" t="s">
        <v>544</v>
      </c>
      <c r="T72" s="47"/>
      <c r="U72" s="48"/>
      <c r="V72" s="48"/>
      <c r="W72" s="48"/>
      <c r="X72" s="48"/>
      <c r="Y72" s="48"/>
      <c r="Z72" s="48"/>
      <c r="AA72" s="48"/>
      <c r="AB72" s="48"/>
      <c r="AC72" s="48"/>
      <c r="AD72" s="48"/>
      <c r="AE72" s="48"/>
      <c r="AF72" s="48"/>
      <c r="AG72" s="48"/>
      <c r="AH72" s="48"/>
      <c r="AI72" s="48"/>
      <c r="AJ72" s="48"/>
      <c r="AK72" s="45"/>
      <c r="AL72" s="134"/>
      <c r="AM72" s="74"/>
    </row>
    <row r="73" spans="1:39" ht="30" customHeight="1" x14ac:dyDescent="0.25">
      <c r="A73" s="405"/>
      <c r="B73" s="33" t="s">
        <v>706</v>
      </c>
      <c r="C73" s="48" t="s">
        <v>704</v>
      </c>
      <c r="D73" s="48"/>
      <c r="E73" s="48"/>
      <c r="F73" s="48"/>
      <c r="G73" s="48"/>
      <c r="H73" s="48"/>
      <c r="I73" s="48"/>
      <c r="J73" s="48"/>
      <c r="K73" s="48"/>
      <c r="L73" s="48"/>
      <c r="M73" s="48"/>
      <c r="N73" s="45"/>
      <c r="O73" s="45"/>
      <c r="P73" s="45"/>
      <c r="Q73" s="45"/>
      <c r="R73" s="45"/>
      <c r="S73" s="45" t="s">
        <v>544</v>
      </c>
      <c r="T73" s="47"/>
      <c r="U73" s="48"/>
      <c r="V73" s="48"/>
      <c r="W73" s="48"/>
      <c r="X73" s="48"/>
      <c r="Y73" s="48"/>
      <c r="Z73" s="48"/>
      <c r="AA73" s="48"/>
      <c r="AB73" s="48"/>
      <c r="AC73" s="48"/>
      <c r="AD73" s="48"/>
      <c r="AE73" s="48"/>
      <c r="AF73" s="48"/>
      <c r="AG73" s="48"/>
      <c r="AH73" s="48"/>
      <c r="AI73" s="48"/>
      <c r="AJ73" s="48"/>
      <c r="AK73" s="45"/>
      <c r="AL73" s="134"/>
      <c r="AM73" s="74"/>
    </row>
    <row r="74" spans="1:39" ht="30" customHeight="1" x14ac:dyDescent="0.25">
      <c r="A74" s="405"/>
      <c r="B74" s="33" t="s">
        <v>707</v>
      </c>
      <c r="C74" s="48"/>
      <c r="D74" s="48"/>
      <c r="E74" s="48"/>
      <c r="F74" s="48"/>
      <c r="G74" s="48"/>
      <c r="H74" s="48"/>
      <c r="I74" s="48"/>
      <c r="J74" s="48"/>
      <c r="K74" s="48"/>
      <c r="L74" s="48"/>
      <c r="M74" s="48"/>
      <c r="N74" s="45"/>
      <c r="O74" s="45"/>
      <c r="P74" s="45"/>
      <c r="Q74" s="45" t="s">
        <v>135</v>
      </c>
      <c r="R74" s="45"/>
      <c r="S74" s="45"/>
      <c r="T74" s="47"/>
      <c r="U74" s="48"/>
      <c r="V74" s="48"/>
      <c r="W74" s="48"/>
      <c r="X74" s="48"/>
      <c r="Y74" s="48"/>
      <c r="Z74" s="48"/>
      <c r="AA74" s="48"/>
      <c r="AB74" s="48"/>
      <c r="AC74" s="48"/>
      <c r="AD74" s="48"/>
      <c r="AE74" s="48"/>
      <c r="AF74" s="48"/>
      <c r="AG74" s="48"/>
      <c r="AH74" s="48"/>
      <c r="AI74" s="48"/>
      <c r="AJ74" s="48"/>
      <c r="AK74" s="45"/>
      <c r="AL74" s="134"/>
      <c r="AM74" s="74"/>
    </row>
    <row r="75" spans="1:39" ht="30" customHeight="1" x14ac:dyDescent="0.25">
      <c r="A75" s="405"/>
      <c r="B75" s="33" t="s">
        <v>708</v>
      </c>
      <c r="C75" s="48"/>
      <c r="D75" s="48"/>
      <c r="E75" s="48"/>
      <c r="F75" s="48"/>
      <c r="G75" s="48"/>
      <c r="H75" s="48"/>
      <c r="I75" s="48"/>
      <c r="J75" s="48"/>
      <c r="K75" s="48"/>
      <c r="L75" s="48"/>
      <c r="M75" s="48"/>
      <c r="N75" s="45"/>
      <c r="O75" s="45"/>
      <c r="P75" s="45"/>
      <c r="Q75" s="45" t="s">
        <v>135</v>
      </c>
      <c r="R75" s="45"/>
      <c r="S75" s="45"/>
      <c r="T75" s="47"/>
      <c r="U75" s="48"/>
      <c r="V75" s="48"/>
      <c r="W75" s="48"/>
      <c r="X75" s="48"/>
      <c r="Y75" s="48"/>
      <c r="Z75" s="48"/>
      <c r="AA75" s="48"/>
      <c r="AB75" s="48"/>
      <c r="AC75" s="48"/>
      <c r="AD75" s="48"/>
      <c r="AE75" s="48"/>
      <c r="AF75" s="48"/>
      <c r="AG75" s="48"/>
      <c r="AH75" s="48"/>
      <c r="AI75" s="48"/>
      <c r="AJ75" s="48"/>
      <c r="AK75" s="45"/>
      <c r="AL75" s="134"/>
      <c r="AM75" s="74"/>
    </row>
    <row r="76" spans="1:39" ht="30" customHeight="1" x14ac:dyDescent="0.25">
      <c r="A76" s="405"/>
      <c r="B76" s="33" t="s">
        <v>709</v>
      </c>
      <c r="C76" s="48"/>
      <c r="D76" s="48"/>
      <c r="E76" s="48"/>
      <c r="F76" s="48"/>
      <c r="G76" s="48"/>
      <c r="H76" s="48"/>
      <c r="I76" s="48"/>
      <c r="J76" s="48"/>
      <c r="K76" s="48"/>
      <c r="L76" s="48"/>
      <c r="M76" s="48"/>
      <c r="N76" s="45"/>
      <c r="O76" s="45"/>
      <c r="P76" s="45"/>
      <c r="Q76" s="45" t="s">
        <v>135</v>
      </c>
      <c r="R76" s="45"/>
      <c r="S76" s="45"/>
      <c r="T76" s="47"/>
      <c r="U76" s="48"/>
      <c r="V76" s="48"/>
      <c r="W76" s="48"/>
      <c r="X76" s="48"/>
      <c r="Y76" s="48"/>
      <c r="Z76" s="48"/>
      <c r="AA76" s="48"/>
      <c r="AB76" s="48"/>
      <c r="AC76" s="48"/>
      <c r="AD76" s="48"/>
      <c r="AE76" s="48"/>
      <c r="AF76" s="48"/>
      <c r="AG76" s="48"/>
      <c r="AH76" s="48"/>
      <c r="AI76" s="48"/>
      <c r="AJ76" s="48"/>
      <c r="AK76" s="45"/>
      <c r="AL76" s="134"/>
      <c r="AM76" s="74"/>
    </row>
    <row r="77" spans="1:39" ht="30" customHeight="1" x14ac:dyDescent="0.25">
      <c r="A77" s="405"/>
      <c r="B77" s="33" t="s">
        <v>710</v>
      </c>
      <c r="C77" s="48"/>
      <c r="D77" s="48"/>
      <c r="E77" s="48"/>
      <c r="F77" s="48"/>
      <c r="G77" s="48"/>
      <c r="H77" s="48"/>
      <c r="I77" s="48"/>
      <c r="J77" s="48"/>
      <c r="K77" s="48"/>
      <c r="L77" s="48"/>
      <c r="M77" s="48"/>
      <c r="N77" s="45"/>
      <c r="O77" s="45"/>
      <c r="P77" s="45"/>
      <c r="Q77" s="45" t="s">
        <v>135</v>
      </c>
      <c r="R77" s="45"/>
      <c r="S77" s="45"/>
      <c r="T77" s="47"/>
      <c r="U77" s="48"/>
      <c r="V77" s="48"/>
      <c r="W77" s="48"/>
      <c r="X77" s="48"/>
      <c r="Y77" s="48"/>
      <c r="Z77" s="48"/>
      <c r="AA77" s="48"/>
      <c r="AB77" s="48"/>
      <c r="AC77" s="48"/>
      <c r="AD77" s="48"/>
      <c r="AE77" s="48"/>
      <c r="AF77" s="48"/>
      <c r="AG77" s="48"/>
      <c r="AH77" s="48"/>
      <c r="AI77" s="48"/>
      <c r="AJ77" s="48"/>
      <c r="AK77" s="45"/>
      <c r="AL77" s="134"/>
      <c r="AM77" s="74"/>
    </row>
    <row r="78" spans="1:39" ht="30" customHeight="1" x14ac:dyDescent="0.25">
      <c r="A78" s="405"/>
      <c r="B78" s="33" t="s">
        <v>711</v>
      </c>
      <c r="C78" s="48"/>
      <c r="D78" s="48"/>
      <c r="E78" s="48"/>
      <c r="F78" s="48"/>
      <c r="G78" s="48"/>
      <c r="H78" s="48"/>
      <c r="I78" s="48"/>
      <c r="J78" s="48"/>
      <c r="K78" s="48"/>
      <c r="L78" s="48"/>
      <c r="M78" s="48"/>
      <c r="N78" s="45"/>
      <c r="O78" s="45"/>
      <c r="P78" s="45"/>
      <c r="Q78" s="45" t="s">
        <v>135</v>
      </c>
      <c r="R78" s="45"/>
      <c r="S78" s="45"/>
      <c r="T78" s="47"/>
      <c r="U78" s="48"/>
      <c r="V78" s="48"/>
      <c r="W78" s="48"/>
      <c r="X78" s="48"/>
      <c r="Y78" s="48"/>
      <c r="Z78" s="48"/>
      <c r="AA78" s="48"/>
      <c r="AB78" s="48"/>
      <c r="AC78" s="48"/>
      <c r="AD78" s="48"/>
      <c r="AE78" s="48"/>
      <c r="AF78" s="48"/>
      <c r="AG78" s="48"/>
      <c r="AH78" s="48"/>
      <c r="AI78" s="48"/>
      <c r="AJ78" s="48"/>
      <c r="AK78" s="45"/>
      <c r="AL78" s="134"/>
      <c r="AM78" s="74"/>
    </row>
    <row r="79" spans="1:39" ht="30" customHeight="1" x14ac:dyDescent="0.25">
      <c r="A79" s="405"/>
      <c r="B79" s="33" t="s">
        <v>712</v>
      </c>
      <c r="C79" s="48"/>
      <c r="D79" s="48"/>
      <c r="E79" s="48"/>
      <c r="F79" s="48"/>
      <c r="G79" s="48"/>
      <c r="H79" s="48"/>
      <c r="I79" s="48"/>
      <c r="J79" s="48"/>
      <c r="K79" s="48"/>
      <c r="L79" s="48"/>
      <c r="M79" s="48"/>
      <c r="N79" s="45"/>
      <c r="O79" s="45"/>
      <c r="P79" s="45"/>
      <c r="Q79" s="45" t="s">
        <v>135</v>
      </c>
      <c r="R79" s="45"/>
      <c r="S79" s="45"/>
      <c r="T79" s="47"/>
      <c r="U79" s="48"/>
      <c r="V79" s="48"/>
      <c r="W79" s="48"/>
      <c r="X79" s="48"/>
      <c r="Y79" s="48"/>
      <c r="Z79" s="48"/>
      <c r="AA79" s="48"/>
      <c r="AB79" s="48"/>
      <c r="AC79" s="48"/>
      <c r="AD79" s="48"/>
      <c r="AE79" s="48"/>
      <c r="AF79" s="48"/>
      <c r="AG79" s="48"/>
      <c r="AH79" s="48"/>
      <c r="AI79" s="48"/>
      <c r="AJ79" s="48"/>
      <c r="AK79" s="45"/>
      <c r="AL79" s="134"/>
      <c r="AM79" s="74"/>
    </row>
    <row r="80" spans="1:39" ht="30" customHeight="1" x14ac:dyDescent="0.25">
      <c r="A80" s="405"/>
      <c r="B80" s="33" t="s">
        <v>713</v>
      </c>
      <c r="C80" s="48"/>
      <c r="D80" s="48"/>
      <c r="E80" s="48"/>
      <c r="F80" s="48"/>
      <c r="G80" s="48"/>
      <c r="H80" s="48"/>
      <c r="I80" s="48"/>
      <c r="J80" s="48"/>
      <c r="K80" s="48"/>
      <c r="L80" s="48"/>
      <c r="M80" s="48"/>
      <c r="N80" s="45"/>
      <c r="O80" s="45"/>
      <c r="P80" s="45"/>
      <c r="Q80" s="45" t="s">
        <v>135</v>
      </c>
      <c r="R80" s="45"/>
      <c r="S80" s="45"/>
      <c r="T80" s="47"/>
      <c r="U80" s="48"/>
      <c r="V80" s="48"/>
      <c r="W80" s="48"/>
      <c r="X80" s="48"/>
      <c r="Y80" s="48"/>
      <c r="Z80" s="48"/>
      <c r="AA80" s="48"/>
      <c r="AB80" s="48"/>
      <c r="AC80" s="48"/>
      <c r="AD80" s="48"/>
      <c r="AE80" s="48"/>
      <c r="AF80" s="48"/>
      <c r="AG80" s="48"/>
      <c r="AH80" s="48"/>
      <c r="AI80" s="48"/>
      <c r="AJ80" s="48"/>
      <c r="AK80" s="45"/>
      <c r="AL80" s="134"/>
      <c r="AM80" s="74"/>
    </row>
    <row r="81" spans="1:39" ht="30" customHeight="1" x14ac:dyDescent="0.25">
      <c r="A81" s="405"/>
      <c r="B81" s="33" t="s">
        <v>714</v>
      </c>
      <c r="C81" s="48"/>
      <c r="D81" s="48"/>
      <c r="E81" s="48"/>
      <c r="F81" s="48"/>
      <c r="G81" s="48"/>
      <c r="H81" s="48"/>
      <c r="I81" s="48"/>
      <c r="J81" s="48"/>
      <c r="K81" s="48"/>
      <c r="L81" s="48"/>
      <c r="M81" s="48"/>
      <c r="N81" s="45"/>
      <c r="O81" s="45"/>
      <c r="P81" s="45"/>
      <c r="Q81" s="45" t="s">
        <v>135</v>
      </c>
      <c r="R81" s="45"/>
      <c r="S81" s="45"/>
      <c r="T81" s="47"/>
      <c r="U81" s="48"/>
      <c r="V81" s="48"/>
      <c r="W81" s="48"/>
      <c r="X81" s="48"/>
      <c r="Y81" s="48"/>
      <c r="Z81" s="48"/>
      <c r="AA81" s="48"/>
      <c r="AB81" s="48"/>
      <c r="AC81" s="48"/>
      <c r="AD81" s="48"/>
      <c r="AE81" s="48"/>
      <c r="AF81" s="48"/>
      <c r="AG81" s="48"/>
      <c r="AH81" s="48"/>
      <c r="AI81" s="48"/>
      <c r="AJ81" s="48"/>
      <c r="AK81" s="45"/>
      <c r="AL81" s="134"/>
      <c r="AM81" s="74"/>
    </row>
    <row r="82" spans="1:39" ht="30" customHeight="1" x14ac:dyDescent="0.25">
      <c r="A82" s="405"/>
      <c r="B82" s="33" t="s">
        <v>715</v>
      </c>
      <c r="C82" s="48"/>
      <c r="D82" s="48"/>
      <c r="E82" s="48"/>
      <c r="F82" s="48"/>
      <c r="G82" s="48"/>
      <c r="H82" s="48"/>
      <c r="I82" s="48"/>
      <c r="J82" s="48"/>
      <c r="K82" s="48"/>
      <c r="L82" s="48"/>
      <c r="M82" s="48"/>
      <c r="N82" s="45"/>
      <c r="O82" s="45"/>
      <c r="P82" s="45"/>
      <c r="Q82" s="45" t="s">
        <v>135</v>
      </c>
      <c r="R82" s="45"/>
      <c r="S82" s="45"/>
      <c r="T82" s="47"/>
      <c r="U82" s="48"/>
      <c r="V82" s="48"/>
      <c r="W82" s="48"/>
      <c r="X82" s="48"/>
      <c r="Y82" s="48"/>
      <c r="Z82" s="48"/>
      <c r="AA82" s="48"/>
      <c r="AB82" s="48"/>
      <c r="AC82" s="48"/>
      <c r="AD82" s="48"/>
      <c r="AE82" s="48"/>
      <c r="AF82" s="48"/>
      <c r="AG82" s="48"/>
      <c r="AH82" s="48"/>
      <c r="AI82" s="48"/>
      <c r="AJ82" s="48"/>
      <c r="AK82" s="45"/>
      <c r="AL82" s="134"/>
      <c r="AM82" s="74"/>
    </row>
    <row r="83" spans="1:39" ht="30" customHeight="1" x14ac:dyDescent="0.25">
      <c r="A83" s="405"/>
      <c r="B83" s="33" t="s">
        <v>716</v>
      </c>
      <c r="C83" s="48"/>
      <c r="D83" s="48"/>
      <c r="E83" s="48"/>
      <c r="F83" s="48"/>
      <c r="G83" s="48"/>
      <c r="H83" s="48"/>
      <c r="I83" s="48"/>
      <c r="J83" s="48"/>
      <c r="K83" s="48"/>
      <c r="L83" s="48"/>
      <c r="M83" s="48"/>
      <c r="N83" s="45"/>
      <c r="O83" s="45"/>
      <c r="P83" s="45"/>
      <c r="Q83" s="45" t="s">
        <v>135</v>
      </c>
      <c r="R83" s="45"/>
      <c r="S83" s="45"/>
      <c r="T83" s="47"/>
      <c r="U83" s="48"/>
      <c r="V83" s="48"/>
      <c r="W83" s="48"/>
      <c r="X83" s="48"/>
      <c r="Y83" s="48"/>
      <c r="Z83" s="48"/>
      <c r="AA83" s="48"/>
      <c r="AB83" s="48"/>
      <c r="AC83" s="48"/>
      <c r="AD83" s="48"/>
      <c r="AE83" s="48"/>
      <c r="AF83" s="48"/>
      <c r="AG83" s="48"/>
      <c r="AH83" s="48"/>
      <c r="AI83" s="48"/>
      <c r="AJ83" s="48"/>
      <c r="AK83" s="45"/>
      <c r="AL83" s="134"/>
      <c r="AM83" s="74"/>
    </row>
    <row r="84" spans="1:39" ht="30" customHeight="1" x14ac:dyDescent="0.25">
      <c r="A84" s="405"/>
      <c r="B84" s="33" t="s">
        <v>717</v>
      </c>
      <c r="C84" s="48"/>
      <c r="D84" s="48"/>
      <c r="E84" s="48"/>
      <c r="F84" s="48"/>
      <c r="G84" s="48"/>
      <c r="H84" s="48"/>
      <c r="I84" s="48"/>
      <c r="J84" s="48"/>
      <c r="K84" s="48"/>
      <c r="L84" s="48"/>
      <c r="M84" s="48"/>
      <c r="N84" s="45"/>
      <c r="O84" s="45"/>
      <c r="P84" s="45"/>
      <c r="Q84" s="45" t="s">
        <v>135</v>
      </c>
      <c r="R84" s="45"/>
      <c r="S84" s="45"/>
      <c r="T84" s="47"/>
      <c r="U84" s="48"/>
      <c r="V84" s="48"/>
      <c r="W84" s="48"/>
      <c r="X84" s="48"/>
      <c r="Y84" s="48"/>
      <c r="Z84" s="48"/>
      <c r="AA84" s="48"/>
      <c r="AB84" s="48"/>
      <c r="AC84" s="48"/>
      <c r="AD84" s="48"/>
      <c r="AE84" s="48"/>
      <c r="AF84" s="48"/>
      <c r="AG84" s="48"/>
      <c r="AH84" s="48"/>
      <c r="AI84" s="48"/>
      <c r="AJ84" s="48"/>
      <c r="AK84" s="45"/>
      <c r="AL84" s="134"/>
      <c r="AM84" s="74"/>
    </row>
    <row r="85" spans="1:39" ht="30" customHeight="1" x14ac:dyDescent="0.25">
      <c r="A85" s="406"/>
      <c r="B85" s="33" t="s">
        <v>718</v>
      </c>
      <c r="C85" s="48"/>
      <c r="D85" s="48"/>
      <c r="E85" s="48"/>
      <c r="F85" s="48"/>
      <c r="G85" s="48"/>
      <c r="H85" s="48"/>
      <c r="I85" s="48"/>
      <c r="J85" s="48"/>
      <c r="K85" s="48"/>
      <c r="L85" s="48"/>
      <c r="M85" s="48"/>
      <c r="N85" s="45"/>
      <c r="O85" s="45"/>
      <c r="P85" s="45"/>
      <c r="Q85" s="45" t="s">
        <v>135</v>
      </c>
      <c r="R85" s="45"/>
      <c r="S85" s="45"/>
      <c r="T85" s="47"/>
      <c r="U85" s="48"/>
      <c r="V85" s="48"/>
      <c r="W85" s="48"/>
      <c r="X85" s="48"/>
      <c r="Y85" s="48"/>
      <c r="Z85" s="48"/>
      <c r="AA85" s="48"/>
      <c r="AB85" s="48"/>
      <c r="AC85" s="48"/>
      <c r="AD85" s="48"/>
      <c r="AE85" s="48"/>
      <c r="AF85" s="48"/>
      <c r="AG85" s="48"/>
      <c r="AH85" s="48"/>
      <c r="AI85" s="48"/>
      <c r="AJ85" s="48"/>
      <c r="AK85" s="45"/>
      <c r="AL85" s="134"/>
      <c r="AM85" s="74"/>
    </row>
    <row r="86" spans="1:39" ht="30" customHeight="1" x14ac:dyDescent="0.25">
      <c r="A86" s="404" t="s">
        <v>719</v>
      </c>
      <c r="B86" s="33" t="s">
        <v>720</v>
      </c>
      <c r="C86" s="48" t="s">
        <v>721</v>
      </c>
      <c r="D86" s="48"/>
      <c r="E86" s="48"/>
      <c r="F86" s="48"/>
      <c r="G86" s="48"/>
      <c r="H86" s="48"/>
      <c r="I86" s="48"/>
      <c r="J86" s="48"/>
      <c r="K86" s="48"/>
      <c r="L86" s="48"/>
      <c r="M86" s="48"/>
      <c r="N86" s="45"/>
      <c r="O86" s="45"/>
      <c r="P86" s="45"/>
      <c r="Q86" s="45"/>
      <c r="R86" s="45"/>
      <c r="S86" s="45" t="s">
        <v>544</v>
      </c>
      <c r="T86" s="47"/>
      <c r="U86" s="48"/>
      <c r="V86" s="48"/>
      <c r="W86" s="48"/>
      <c r="X86" s="48"/>
      <c r="Y86" s="48"/>
      <c r="Z86" s="48"/>
      <c r="AA86" s="48"/>
      <c r="AB86" s="48"/>
      <c r="AC86" s="48"/>
      <c r="AD86" s="48"/>
      <c r="AE86" s="48"/>
      <c r="AF86" s="48"/>
      <c r="AG86" s="48"/>
      <c r="AH86" s="48"/>
      <c r="AI86" s="48"/>
      <c r="AJ86" s="48"/>
      <c r="AK86" s="45"/>
      <c r="AL86" s="134"/>
      <c r="AM86" s="74"/>
    </row>
    <row r="87" spans="1:39" ht="30" customHeight="1" x14ac:dyDescent="0.25">
      <c r="A87" s="405"/>
      <c r="B87" s="33" t="s">
        <v>722</v>
      </c>
      <c r="C87" s="48" t="s">
        <v>721</v>
      </c>
      <c r="D87" s="48"/>
      <c r="E87" s="48"/>
      <c r="F87" s="48"/>
      <c r="G87" s="48"/>
      <c r="H87" s="48"/>
      <c r="I87" s="48"/>
      <c r="J87" s="48"/>
      <c r="K87" s="48"/>
      <c r="L87" s="48"/>
      <c r="M87" s="48"/>
      <c r="N87" s="45"/>
      <c r="O87" s="45"/>
      <c r="P87" s="45"/>
      <c r="Q87" s="45"/>
      <c r="R87" s="45"/>
      <c r="S87" s="45" t="s">
        <v>544</v>
      </c>
      <c r="T87" s="47"/>
      <c r="U87" s="48"/>
      <c r="V87" s="48"/>
      <c r="W87" s="48"/>
      <c r="X87" s="48"/>
      <c r="Y87" s="48"/>
      <c r="Z87" s="48"/>
      <c r="AA87" s="48"/>
      <c r="AB87" s="48"/>
      <c r="AC87" s="48"/>
      <c r="AD87" s="48"/>
      <c r="AE87" s="48"/>
      <c r="AF87" s="48"/>
      <c r="AG87" s="48"/>
      <c r="AH87" s="48"/>
      <c r="AI87" s="48"/>
      <c r="AJ87" s="48"/>
      <c r="AK87" s="45"/>
      <c r="AL87" s="134"/>
      <c r="AM87" s="74"/>
    </row>
    <row r="88" spans="1:39" ht="30" customHeight="1" x14ac:dyDescent="0.25">
      <c r="A88" s="405"/>
      <c r="B88" s="33" t="s">
        <v>723</v>
      </c>
      <c r="C88" s="48" t="s">
        <v>721</v>
      </c>
      <c r="D88" s="48"/>
      <c r="E88" s="48"/>
      <c r="F88" s="48"/>
      <c r="G88" s="48"/>
      <c r="H88" s="48"/>
      <c r="I88" s="48"/>
      <c r="J88" s="48"/>
      <c r="K88" s="48"/>
      <c r="L88" s="48"/>
      <c r="M88" s="48"/>
      <c r="N88" s="45"/>
      <c r="O88" s="45"/>
      <c r="P88" s="45"/>
      <c r="Q88" s="45"/>
      <c r="R88" s="45"/>
      <c r="S88" s="45" t="s">
        <v>544</v>
      </c>
      <c r="T88" s="47"/>
      <c r="U88" s="48"/>
      <c r="V88" s="48"/>
      <c r="W88" s="48"/>
      <c r="X88" s="48"/>
      <c r="Y88" s="48"/>
      <c r="Z88" s="48"/>
      <c r="AA88" s="48"/>
      <c r="AB88" s="48"/>
      <c r="AC88" s="48"/>
      <c r="AD88" s="48"/>
      <c r="AE88" s="48"/>
      <c r="AF88" s="48"/>
      <c r="AG88" s="48"/>
      <c r="AH88" s="48"/>
      <c r="AI88" s="48"/>
      <c r="AJ88" s="48"/>
      <c r="AK88" s="45"/>
      <c r="AL88" s="134"/>
      <c r="AM88" s="74"/>
    </row>
    <row r="89" spans="1:39" ht="30" customHeight="1" x14ac:dyDescent="0.25">
      <c r="A89" s="405"/>
      <c r="B89" s="33" t="s">
        <v>724</v>
      </c>
      <c r="C89" s="48"/>
      <c r="D89" s="48"/>
      <c r="E89" s="48"/>
      <c r="F89" s="48"/>
      <c r="G89" s="48"/>
      <c r="H89" s="48"/>
      <c r="I89" s="48"/>
      <c r="J89" s="48"/>
      <c r="K89" s="48"/>
      <c r="L89" s="48"/>
      <c r="M89" s="48"/>
      <c r="N89" s="45"/>
      <c r="O89" s="45"/>
      <c r="P89" s="45"/>
      <c r="Q89" s="45"/>
      <c r="R89" s="45"/>
      <c r="S89" s="45" t="s">
        <v>135</v>
      </c>
      <c r="T89" s="47"/>
      <c r="U89" s="48"/>
      <c r="V89" s="48"/>
      <c r="W89" s="48"/>
      <c r="X89" s="48"/>
      <c r="Y89" s="48"/>
      <c r="Z89" s="48"/>
      <c r="AA89" s="48"/>
      <c r="AB89" s="48"/>
      <c r="AC89" s="48"/>
      <c r="AD89" s="48"/>
      <c r="AE89" s="48"/>
      <c r="AF89" s="48"/>
      <c r="AG89" s="48"/>
      <c r="AH89" s="48"/>
      <c r="AI89" s="48"/>
      <c r="AJ89" s="48"/>
      <c r="AK89" s="45"/>
      <c r="AL89" s="134"/>
      <c r="AM89" s="74"/>
    </row>
    <row r="90" spans="1:39" ht="30" customHeight="1" x14ac:dyDescent="0.25">
      <c r="A90" s="405"/>
      <c r="B90" s="33" t="s">
        <v>725</v>
      </c>
      <c r="C90" s="48"/>
      <c r="D90" s="48"/>
      <c r="E90" s="48"/>
      <c r="F90" s="48"/>
      <c r="G90" s="48"/>
      <c r="H90" s="48"/>
      <c r="I90" s="48"/>
      <c r="J90" s="48"/>
      <c r="K90" s="48"/>
      <c r="L90" s="48"/>
      <c r="M90" s="48"/>
      <c r="N90" s="45"/>
      <c r="O90" s="45"/>
      <c r="P90" s="45"/>
      <c r="Q90" s="45"/>
      <c r="R90" s="45"/>
      <c r="S90" s="45" t="s">
        <v>135</v>
      </c>
      <c r="T90" s="47"/>
      <c r="U90" s="48"/>
      <c r="V90" s="48"/>
      <c r="W90" s="48"/>
      <c r="X90" s="48"/>
      <c r="Y90" s="48"/>
      <c r="Z90" s="48"/>
      <c r="AA90" s="48"/>
      <c r="AB90" s="48"/>
      <c r="AC90" s="48"/>
      <c r="AD90" s="48"/>
      <c r="AE90" s="48"/>
      <c r="AF90" s="48"/>
      <c r="AG90" s="48"/>
      <c r="AH90" s="48"/>
      <c r="AI90" s="48"/>
      <c r="AJ90" s="48"/>
      <c r="AK90" s="45"/>
      <c r="AL90" s="134"/>
      <c r="AM90" s="74"/>
    </row>
    <row r="91" spans="1:39" ht="30" customHeight="1" x14ac:dyDescent="0.25">
      <c r="A91" s="405"/>
      <c r="B91" s="33" t="s">
        <v>726</v>
      </c>
      <c r="C91" s="48"/>
      <c r="D91" s="48"/>
      <c r="E91" s="48"/>
      <c r="F91" s="48"/>
      <c r="G91" s="48"/>
      <c r="H91" s="48"/>
      <c r="I91" s="48"/>
      <c r="J91" s="48"/>
      <c r="K91" s="48"/>
      <c r="L91" s="48"/>
      <c r="M91" s="48"/>
      <c r="N91" s="45"/>
      <c r="O91" s="45"/>
      <c r="P91" s="45"/>
      <c r="Q91" s="45"/>
      <c r="R91" s="45"/>
      <c r="S91" s="45" t="s">
        <v>135</v>
      </c>
      <c r="T91" s="47"/>
      <c r="U91" s="48"/>
      <c r="V91" s="48"/>
      <c r="W91" s="48"/>
      <c r="X91" s="48"/>
      <c r="Y91" s="48"/>
      <c r="Z91" s="48"/>
      <c r="AA91" s="48"/>
      <c r="AB91" s="48"/>
      <c r="AC91" s="48"/>
      <c r="AD91" s="48"/>
      <c r="AE91" s="48"/>
      <c r="AF91" s="48"/>
      <c r="AG91" s="48"/>
      <c r="AH91" s="48"/>
      <c r="AI91" s="48"/>
      <c r="AJ91" s="48"/>
      <c r="AK91" s="45"/>
      <c r="AL91" s="134"/>
      <c r="AM91" s="74"/>
    </row>
    <row r="92" spans="1:39" ht="30" customHeight="1" x14ac:dyDescent="0.25">
      <c r="A92" s="405"/>
      <c r="B92" s="33" t="s">
        <v>727</v>
      </c>
      <c r="C92" s="48"/>
      <c r="D92" s="48"/>
      <c r="E92" s="48"/>
      <c r="F92" s="48"/>
      <c r="G92" s="48"/>
      <c r="H92" s="48"/>
      <c r="I92" s="48"/>
      <c r="J92" s="48"/>
      <c r="K92" s="48"/>
      <c r="L92" s="48"/>
      <c r="M92" s="48"/>
      <c r="N92" s="45"/>
      <c r="O92" s="45"/>
      <c r="P92" s="45"/>
      <c r="Q92" s="45"/>
      <c r="R92" s="45"/>
      <c r="S92" s="45" t="s">
        <v>135</v>
      </c>
      <c r="T92" s="47"/>
      <c r="U92" s="48"/>
      <c r="V92" s="48"/>
      <c r="W92" s="48"/>
      <c r="X92" s="48"/>
      <c r="Y92" s="48"/>
      <c r="Z92" s="48"/>
      <c r="AA92" s="48"/>
      <c r="AB92" s="48"/>
      <c r="AC92" s="48"/>
      <c r="AD92" s="48"/>
      <c r="AE92" s="48"/>
      <c r="AF92" s="48"/>
      <c r="AG92" s="48"/>
      <c r="AH92" s="48"/>
      <c r="AI92" s="48"/>
      <c r="AJ92" s="48"/>
      <c r="AK92" s="45"/>
      <c r="AL92" s="134"/>
      <c r="AM92" s="74"/>
    </row>
    <row r="93" spans="1:39" ht="30" customHeight="1" x14ac:dyDescent="0.25">
      <c r="A93" s="405"/>
      <c r="B93" s="33" t="s">
        <v>728</v>
      </c>
      <c r="C93" s="48"/>
      <c r="D93" s="48"/>
      <c r="E93" s="48"/>
      <c r="F93" s="48"/>
      <c r="G93" s="48"/>
      <c r="H93" s="48"/>
      <c r="I93" s="48"/>
      <c r="J93" s="48"/>
      <c r="K93" s="48"/>
      <c r="L93" s="48"/>
      <c r="M93" s="48"/>
      <c r="N93" s="45"/>
      <c r="O93" s="45"/>
      <c r="P93" s="45"/>
      <c r="Q93" s="45"/>
      <c r="R93" s="45"/>
      <c r="S93" s="45" t="s">
        <v>135</v>
      </c>
      <c r="T93" s="47"/>
      <c r="U93" s="48"/>
      <c r="V93" s="48"/>
      <c r="W93" s="48"/>
      <c r="X93" s="48"/>
      <c r="Y93" s="48"/>
      <c r="Z93" s="48"/>
      <c r="AA93" s="48"/>
      <c r="AB93" s="48"/>
      <c r="AC93" s="48"/>
      <c r="AD93" s="48"/>
      <c r="AE93" s="48"/>
      <c r="AF93" s="48"/>
      <c r="AG93" s="48"/>
      <c r="AH93" s="48"/>
      <c r="AI93" s="48"/>
      <c r="AJ93" s="48"/>
      <c r="AK93" s="45"/>
      <c r="AL93" s="134"/>
      <c r="AM93" s="74"/>
    </row>
    <row r="94" spans="1:39" ht="30" customHeight="1" x14ac:dyDescent="0.25">
      <c r="A94" s="405"/>
      <c r="B94" s="33" t="s">
        <v>729</v>
      </c>
      <c r="C94" s="48"/>
      <c r="D94" s="48"/>
      <c r="E94" s="48"/>
      <c r="F94" s="48"/>
      <c r="G94" s="48"/>
      <c r="H94" s="48"/>
      <c r="I94" s="48"/>
      <c r="J94" s="48"/>
      <c r="K94" s="48"/>
      <c r="L94" s="48"/>
      <c r="M94" s="48"/>
      <c r="N94" s="45"/>
      <c r="O94" s="45"/>
      <c r="P94" s="45"/>
      <c r="Q94" s="45"/>
      <c r="R94" s="45"/>
      <c r="S94" s="45" t="s">
        <v>135</v>
      </c>
      <c r="T94" s="47"/>
      <c r="U94" s="48"/>
      <c r="V94" s="48"/>
      <c r="W94" s="48"/>
      <c r="X94" s="48"/>
      <c r="Y94" s="48"/>
      <c r="Z94" s="48"/>
      <c r="AA94" s="48"/>
      <c r="AB94" s="48"/>
      <c r="AC94" s="48"/>
      <c r="AD94" s="48"/>
      <c r="AE94" s="48"/>
      <c r="AF94" s="48"/>
      <c r="AG94" s="48"/>
      <c r="AH94" s="48"/>
      <c r="AI94" s="48"/>
      <c r="AJ94" s="48"/>
      <c r="AK94" s="45"/>
      <c r="AL94" s="134"/>
      <c r="AM94" s="74"/>
    </row>
    <row r="95" spans="1:39" ht="30" customHeight="1" x14ac:dyDescent="0.25">
      <c r="A95" s="405"/>
      <c r="B95" s="33" t="s">
        <v>730</v>
      </c>
      <c r="C95" s="48"/>
      <c r="D95" s="48"/>
      <c r="E95" s="48"/>
      <c r="F95" s="48"/>
      <c r="G95" s="48"/>
      <c r="H95" s="48"/>
      <c r="I95" s="48"/>
      <c r="J95" s="48"/>
      <c r="K95" s="48"/>
      <c r="L95" s="48"/>
      <c r="M95" s="48"/>
      <c r="N95" s="45"/>
      <c r="O95" s="45"/>
      <c r="P95" s="45"/>
      <c r="Q95" s="45"/>
      <c r="R95" s="45"/>
      <c r="S95" s="45" t="s">
        <v>135</v>
      </c>
      <c r="T95" s="47"/>
      <c r="U95" s="48"/>
      <c r="V95" s="48"/>
      <c r="W95" s="48"/>
      <c r="X95" s="48"/>
      <c r="Y95" s="48"/>
      <c r="Z95" s="48"/>
      <c r="AA95" s="48"/>
      <c r="AB95" s="48"/>
      <c r="AC95" s="48"/>
      <c r="AD95" s="48"/>
      <c r="AE95" s="48"/>
      <c r="AF95" s="48"/>
      <c r="AG95" s="48"/>
      <c r="AH95" s="48"/>
      <c r="AI95" s="48"/>
      <c r="AJ95" s="48"/>
      <c r="AK95" s="45"/>
      <c r="AL95" s="134"/>
      <c r="AM95" s="74"/>
    </row>
    <row r="96" spans="1:39" ht="30" customHeight="1" x14ac:dyDescent="0.25">
      <c r="A96" s="405"/>
      <c r="B96" s="33" t="s">
        <v>731</v>
      </c>
      <c r="C96" s="48"/>
      <c r="D96" s="48"/>
      <c r="E96" s="48"/>
      <c r="F96" s="48"/>
      <c r="G96" s="48"/>
      <c r="H96" s="48"/>
      <c r="I96" s="48"/>
      <c r="J96" s="48"/>
      <c r="K96" s="48"/>
      <c r="L96" s="48"/>
      <c r="M96" s="48"/>
      <c r="N96" s="45"/>
      <c r="O96" s="45"/>
      <c r="P96" s="45"/>
      <c r="Q96" s="45"/>
      <c r="R96" s="45"/>
      <c r="S96" s="45" t="s">
        <v>135</v>
      </c>
      <c r="T96" s="47"/>
      <c r="U96" s="48"/>
      <c r="V96" s="48"/>
      <c r="W96" s="48"/>
      <c r="X96" s="48"/>
      <c r="Y96" s="48"/>
      <c r="Z96" s="48"/>
      <c r="AA96" s="48"/>
      <c r="AB96" s="48"/>
      <c r="AC96" s="48"/>
      <c r="AD96" s="48"/>
      <c r="AE96" s="48"/>
      <c r="AF96" s="48"/>
      <c r="AG96" s="48"/>
      <c r="AH96" s="48"/>
      <c r="AI96" s="48"/>
      <c r="AJ96" s="48"/>
      <c r="AK96" s="45"/>
      <c r="AL96" s="134"/>
      <c r="AM96" s="74"/>
    </row>
    <row r="97" spans="1:39" ht="30" customHeight="1" x14ac:dyDescent="0.25">
      <c r="A97" s="405"/>
      <c r="B97" s="33" t="s">
        <v>732</v>
      </c>
      <c r="C97" s="48"/>
      <c r="D97" s="48"/>
      <c r="E97" s="48"/>
      <c r="F97" s="48"/>
      <c r="G97" s="48"/>
      <c r="H97" s="48"/>
      <c r="I97" s="48"/>
      <c r="J97" s="48"/>
      <c r="K97" s="48"/>
      <c r="L97" s="48"/>
      <c r="M97" s="48"/>
      <c r="N97" s="45"/>
      <c r="O97" s="45"/>
      <c r="P97" s="45"/>
      <c r="Q97" s="45"/>
      <c r="R97" s="45"/>
      <c r="S97" s="45" t="s">
        <v>135</v>
      </c>
      <c r="T97" s="47"/>
      <c r="U97" s="48"/>
      <c r="V97" s="48"/>
      <c r="W97" s="48"/>
      <c r="X97" s="48"/>
      <c r="Y97" s="48"/>
      <c r="Z97" s="48"/>
      <c r="AA97" s="48"/>
      <c r="AB97" s="48"/>
      <c r="AC97" s="48"/>
      <c r="AD97" s="48"/>
      <c r="AE97" s="48"/>
      <c r="AF97" s="48"/>
      <c r="AG97" s="48"/>
      <c r="AH97" s="48"/>
      <c r="AI97" s="48"/>
      <c r="AJ97" s="48"/>
      <c r="AK97" s="45"/>
      <c r="AL97" s="134"/>
      <c r="AM97" s="74"/>
    </row>
    <row r="98" spans="1:39" ht="30" customHeight="1" x14ac:dyDescent="0.25">
      <c r="A98" s="405"/>
      <c r="B98" s="33" t="s">
        <v>733</v>
      </c>
      <c r="C98" s="48"/>
      <c r="D98" s="48"/>
      <c r="E98" s="48"/>
      <c r="F98" s="48"/>
      <c r="G98" s="48"/>
      <c r="H98" s="48"/>
      <c r="I98" s="48"/>
      <c r="J98" s="48"/>
      <c r="K98" s="48"/>
      <c r="L98" s="48"/>
      <c r="M98" s="48"/>
      <c r="N98" s="45"/>
      <c r="O98" s="45"/>
      <c r="P98" s="45"/>
      <c r="Q98" s="45"/>
      <c r="R98" s="45"/>
      <c r="S98" s="45" t="s">
        <v>135</v>
      </c>
      <c r="T98" s="47"/>
      <c r="U98" s="48"/>
      <c r="V98" s="48"/>
      <c r="W98" s="48"/>
      <c r="X98" s="48"/>
      <c r="Y98" s="48"/>
      <c r="Z98" s="48"/>
      <c r="AA98" s="48"/>
      <c r="AB98" s="48"/>
      <c r="AC98" s="48"/>
      <c r="AD98" s="48"/>
      <c r="AE98" s="48"/>
      <c r="AF98" s="48"/>
      <c r="AG98" s="48"/>
      <c r="AH98" s="48"/>
      <c r="AI98" s="48"/>
      <c r="AJ98" s="48"/>
      <c r="AK98" s="45"/>
      <c r="AL98" s="134"/>
      <c r="AM98" s="74"/>
    </row>
    <row r="99" spans="1:39" ht="30" customHeight="1" x14ac:dyDescent="0.25">
      <c r="A99" s="405"/>
      <c r="B99" s="33" t="s">
        <v>734</v>
      </c>
      <c r="C99" s="48"/>
      <c r="D99" s="48"/>
      <c r="E99" s="48"/>
      <c r="F99" s="48"/>
      <c r="G99" s="48"/>
      <c r="H99" s="48"/>
      <c r="I99" s="48"/>
      <c r="J99" s="48"/>
      <c r="K99" s="48"/>
      <c r="L99" s="48"/>
      <c r="M99" s="48"/>
      <c r="N99" s="45"/>
      <c r="O99" s="45"/>
      <c r="P99" s="45"/>
      <c r="Q99" s="45"/>
      <c r="R99" s="45"/>
      <c r="S99" s="45" t="s">
        <v>135</v>
      </c>
      <c r="T99" s="47"/>
      <c r="U99" s="48"/>
      <c r="V99" s="48"/>
      <c r="W99" s="48"/>
      <c r="X99" s="48"/>
      <c r="Y99" s="48"/>
      <c r="Z99" s="48"/>
      <c r="AA99" s="48"/>
      <c r="AB99" s="48"/>
      <c r="AC99" s="48"/>
      <c r="AD99" s="48"/>
      <c r="AE99" s="48"/>
      <c r="AF99" s="48"/>
      <c r="AG99" s="48"/>
      <c r="AH99" s="48"/>
      <c r="AI99" s="48"/>
      <c r="AJ99" s="48"/>
      <c r="AK99" s="45"/>
      <c r="AL99" s="134"/>
      <c r="AM99" s="74"/>
    </row>
    <row r="100" spans="1:39" ht="30" customHeight="1" x14ac:dyDescent="0.25">
      <c r="A100" s="406"/>
      <c r="B100" s="33" t="s">
        <v>735</v>
      </c>
      <c r="C100" s="48"/>
      <c r="D100" s="48"/>
      <c r="E100" s="48"/>
      <c r="F100" s="48"/>
      <c r="G100" s="48"/>
      <c r="H100" s="48"/>
      <c r="I100" s="48"/>
      <c r="J100" s="48"/>
      <c r="K100" s="48"/>
      <c r="L100" s="48"/>
      <c r="M100" s="48"/>
      <c r="N100" s="45"/>
      <c r="O100" s="45"/>
      <c r="P100" s="45"/>
      <c r="Q100" s="45"/>
      <c r="R100" s="45"/>
      <c r="S100" s="45" t="s">
        <v>135</v>
      </c>
      <c r="T100" s="47"/>
      <c r="U100" s="48"/>
      <c r="V100" s="48"/>
      <c r="W100" s="48"/>
      <c r="X100" s="48"/>
      <c r="Y100" s="48"/>
      <c r="Z100" s="48"/>
      <c r="AA100" s="48"/>
      <c r="AB100" s="48"/>
      <c r="AC100" s="48"/>
      <c r="AD100" s="48"/>
      <c r="AE100" s="48"/>
      <c r="AF100" s="48"/>
      <c r="AG100" s="48"/>
      <c r="AH100" s="48"/>
      <c r="AI100" s="48"/>
      <c r="AJ100" s="48"/>
      <c r="AK100" s="45"/>
      <c r="AL100" s="134"/>
      <c r="AM100" s="74"/>
    </row>
    <row r="101" spans="1:39" ht="30" customHeight="1" x14ac:dyDescent="0.25">
      <c r="A101" s="404" t="s">
        <v>736</v>
      </c>
      <c r="B101" s="33" t="s">
        <v>737</v>
      </c>
      <c r="C101" s="48" t="s">
        <v>738</v>
      </c>
      <c r="D101" s="48"/>
      <c r="E101" s="48"/>
      <c r="F101" s="48"/>
      <c r="G101" s="48"/>
      <c r="H101" s="48"/>
      <c r="I101" s="48"/>
      <c r="J101" s="48"/>
      <c r="K101" s="48"/>
      <c r="L101" s="48"/>
      <c r="M101" s="48"/>
      <c r="N101" s="45"/>
      <c r="O101" s="45"/>
      <c r="P101" s="45"/>
      <c r="Q101" s="45"/>
      <c r="R101" s="45"/>
      <c r="S101" s="45" t="s">
        <v>544</v>
      </c>
      <c r="T101" s="47"/>
      <c r="U101" s="48"/>
      <c r="V101" s="48"/>
      <c r="W101" s="48"/>
      <c r="X101" s="48"/>
      <c r="Y101" s="48"/>
      <c r="Z101" s="48"/>
      <c r="AA101" s="48"/>
      <c r="AB101" s="48"/>
      <c r="AC101" s="48"/>
      <c r="AD101" s="48"/>
      <c r="AE101" s="48"/>
      <c r="AF101" s="48"/>
      <c r="AG101" s="48"/>
      <c r="AH101" s="48"/>
      <c r="AI101" s="48"/>
      <c r="AJ101" s="48"/>
      <c r="AK101" s="45"/>
      <c r="AL101" s="134"/>
      <c r="AM101" s="74"/>
    </row>
    <row r="102" spans="1:39" ht="30" customHeight="1" x14ac:dyDescent="0.25">
      <c r="A102" s="405"/>
      <c r="B102" s="33" t="s">
        <v>739</v>
      </c>
      <c r="C102" s="48" t="s">
        <v>738</v>
      </c>
      <c r="D102" s="48"/>
      <c r="E102" s="48"/>
      <c r="F102" s="48"/>
      <c r="G102" s="48"/>
      <c r="H102" s="48"/>
      <c r="I102" s="48"/>
      <c r="J102" s="48"/>
      <c r="K102" s="48"/>
      <c r="L102" s="48"/>
      <c r="M102" s="48"/>
      <c r="N102" s="45"/>
      <c r="O102" s="45"/>
      <c r="P102" s="45"/>
      <c r="Q102" s="45"/>
      <c r="R102" s="45"/>
      <c r="S102" s="45" t="s">
        <v>544</v>
      </c>
      <c r="T102" s="47"/>
      <c r="U102" s="48"/>
      <c r="V102" s="48"/>
      <c r="W102" s="48"/>
      <c r="X102" s="48"/>
      <c r="Y102" s="48"/>
      <c r="Z102" s="48"/>
      <c r="AA102" s="48"/>
      <c r="AB102" s="48"/>
      <c r="AC102" s="48"/>
      <c r="AD102" s="48"/>
      <c r="AE102" s="48"/>
      <c r="AF102" s="48"/>
      <c r="AG102" s="48"/>
      <c r="AH102" s="48"/>
      <c r="AI102" s="48"/>
      <c r="AJ102" s="48"/>
      <c r="AK102" s="45"/>
      <c r="AL102" s="134"/>
      <c r="AM102" s="74"/>
    </row>
    <row r="103" spans="1:39" ht="30" customHeight="1" x14ac:dyDescent="0.25">
      <c r="A103" s="405"/>
      <c r="B103" s="33" t="s">
        <v>740</v>
      </c>
      <c r="C103" s="48" t="s">
        <v>738</v>
      </c>
      <c r="D103" s="48"/>
      <c r="E103" s="48"/>
      <c r="F103" s="48"/>
      <c r="G103" s="48"/>
      <c r="H103" s="48"/>
      <c r="I103" s="48"/>
      <c r="J103" s="48"/>
      <c r="K103" s="48"/>
      <c r="L103" s="48"/>
      <c r="M103" s="48"/>
      <c r="N103" s="45"/>
      <c r="O103" s="45"/>
      <c r="P103" s="45"/>
      <c r="Q103" s="45"/>
      <c r="R103" s="45"/>
      <c r="S103" s="45" t="s">
        <v>544</v>
      </c>
      <c r="T103" s="47"/>
      <c r="U103" s="48"/>
      <c r="V103" s="48"/>
      <c r="W103" s="48"/>
      <c r="X103" s="48"/>
      <c r="Y103" s="48"/>
      <c r="Z103" s="48"/>
      <c r="AA103" s="48"/>
      <c r="AB103" s="48"/>
      <c r="AC103" s="48"/>
      <c r="AD103" s="48"/>
      <c r="AE103" s="48"/>
      <c r="AF103" s="48"/>
      <c r="AG103" s="48"/>
      <c r="AH103" s="48"/>
      <c r="AI103" s="48"/>
      <c r="AJ103" s="48"/>
      <c r="AK103" s="45"/>
      <c r="AL103" s="134"/>
      <c r="AM103" s="74"/>
    </row>
    <row r="104" spans="1:39" ht="30" customHeight="1" x14ac:dyDescent="0.25">
      <c r="A104" s="405"/>
      <c r="B104" s="33" t="s">
        <v>741</v>
      </c>
      <c r="C104" s="48"/>
      <c r="D104" s="48"/>
      <c r="E104" s="48"/>
      <c r="F104" s="48"/>
      <c r="G104" s="48"/>
      <c r="H104" s="48"/>
      <c r="I104" s="48"/>
      <c r="J104" s="48"/>
      <c r="K104" s="48"/>
      <c r="L104" s="48"/>
      <c r="M104" s="48"/>
      <c r="N104" s="45"/>
      <c r="O104" s="45"/>
      <c r="P104" s="45"/>
      <c r="Q104" s="45"/>
      <c r="R104" s="45" t="s">
        <v>135</v>
      </c>
      <c r="S104" s="45"/>
      <c r="T104" s="47"/>
      <c r="U104" s="48"/>
      <c r="V104" s="48"/>
      <c r="W104" s="48"/>
      <c r="X104" s="48"/>
      <c r="Y104" s="48"/>
      <c r="Z104" s="48"/>
      <c r="AA104" s="48"/>
      <c r="AB104" s="48"/>
      <c r="AC104" s="48"/>
      <c r="AD104" s="48"/>
      <c r="AE104" s="48"/>
      <c r="AF104" s="48"/>
      <c r="AG104" s="48"/>
      <c r="AH104" s="48"/>
      <c r="AI104" s="48"/>
      <c r="AJ104" s="48"/>
      <c r="AK104" s="45"/>
      <c r="AL104" s="134"/>
      <c r="AM104" s="74"/>
    </row>
    <row r="105" spans="1:39" ht="30" customHeight="1" x14ac:dyDescent="0.25">
      <c r="A105" s="405"/>
      <c r="B105" s="33" t="s">
        <v>742</v>
      </c>
      <c r="C105" s="48"/>
      <c r="D105" s="48"/>
      <c r="E105" s="48"/>
      <c r="F105" s="48"/>
      <c r="G105" s="48"/>
      <c r="H105" s="48"/>
      <c r="I105" s="48"/>
      <c r="J105" s="48"/>
      <c r="K105" s="48"/>
      <c r="L105" s="48"/>
      <c r="M105" s="48"/>
      <c r="N105" s="45"/>
      <c r="O105" s="45"/>
      <c r="P105" s="45" t="s">
        <v>135</v>
      </c>
      <c r="Q105" s="45"/>
      <c r="R105" s="45"/>
      <c r="S105" s="45"/>
      <c r="T105" s="47"/>
      <c r="U105" s="48"/>
      <c r="V105" s="48"/>
      <c r="W105" s="48"/>
      <c r="X105" s="48"/>
      <c r="Y105" s="48"/>
      <c r="Z105" s="48"/>
      <c r="AA105" s="48"/>
      <c r="AB105" s="48"/>
      <c r="AC105" s="48"/>
      <c r="AD105" s="48"/>
      <c r="AE105" s="48"/>
      <c r="AF105" s="48"/>
      <c r="AG105" s="48"/>
      <c r="AH105" s="48"/>
      <c r="AI105" s="48"/>
      <c r="AJ105" s="48"/>
      <c r="AK105" s="45"/>
      <c r="AL105" s="134"/>
      <c r="AM105" s="74"/>
    </row>
    <row r="106" spans="1:39" ht="30" customHeight="1" x14ac:dyDescent="0.25">
      <c r="A106" s="405"/>
      <c r="B106" s="33" t="s">
        <v>743</v>
      </c>
      <c r="C106" s="48"/>
      <c r="D106" s="48"/>
      <c r="E106" s="48"/>
      <c r="F106" s="48"/>
      <c r="G106" s="48"/>
      <c r="H106" s="48"/>
      <c r="I106" s="48"/>
      <c r="J106" s="48"/>
      <c r="K106" s="48"/>
      <c r="L106" s="48"/>
      <c r="M106" s="48"/>
      <c r="N106" s="45"/>
      <c r="O106" s="45"/>
      <c r="P106" s="45" t="s">
        <v>135</v>
      </c>
      <c r="Q106" s="45"/>
      <c r="R106" s="45"/>
      <c r="S106" s="45"/>
      <c r="T106" s="47"/>
      <c r="U106" s="48"/>
      <c r="V106" s="48"/>
      <c r="W106" s="48"/>
      <c r="X106" s="48"/>
      <c r="Y106" s="48"/>
      <c r="Z106" s="48"/>
      <c r="AA106" s="48"/>
      <c r="AB106" s="48"/>
      <c r="AC106" s="48"/>
      <c r="AD106" s="48"/>
      <c r="AE106" s="48"/>
      <c r="AF106" s="48"/>
      <c r="AG106" s="48"/>
      <c r="AH106" s="48"/>
      <c r="AI106" s="48"/>
      <c r="AJ106" s="48"/>
      <c r="AK106" s="45"/>
      <c r="AL106" s="134"/>
      <c r="AM106" s="74"/>
    </row>
    <row r="107" spans="1:39" ht="30" customHeight="1" x14ac:dyDescent="0.25">
      <c r="A107" s="405"/>
      <c r="B107" s="33" t="s">
        <v>744</v>
      </c>
      <c r="C107" s="48"/>
      <c r="D107" s="48"/>
      <c r="E107" s="48"/>
      <c r="F107" s="48"/>
      <c r="G107" s="48"/>
      <c r="H107" s="48"/>
      <c r="I107" s="48"/>
      <c r="J107" s="48"/>
      <c r="K107" s="48"/>
      <c r="L107" s="48"/>
      <c r="M107" s="48"/>
      <c r="N107" s="45"/>
      <c r="O107" s="45"/>
      <c r="P107" s="45" t="s">
        <v>135</v>
      </c>
      <c r="Q107" s="45"/>
      <c r="R107" s="45"/>
      <c r="S107" s="45"/>
      <c r="T107" s="47"/>
      <c r="U107" s="48"/>
      <c r="V107" s="48"/>
      <c r="W107" s="48"/>
      <c r="X107" s="48"/>
      <c r="Y107" s="48"/>
      <c r="Z107" s="48"/>
      <c r="AA107" s="48"/>
      <c r="AB107" s="48"/>
      <c r="AC107" s="48"/>
      <c r="AD107" s="48"/>
      <c r="AE107" s="48"/>
      <c r="AF107" s="48"/>
      <c r="AG107" s="48"/>
      <c r="AH107" s="48"/>
      <c r="AI107" s="48"/>
      <c r="AJ107" s="48"/>
      <c r="AK107" s="45"/>
      <c r="AL107" s="134"/>
      <c r="AM107" s="74"/>
    </row>
    <row r="108" spans="1:39" ht="30" customHeight="1" x14ac:dyDescent="0.25">
      <c r="A108" s="405"/>
      <c r="B108" s="33" t="s">
        <v>745</v>
      </c>
      <c r="C108" s="48"/>
      <c r="D108" s="48"/>
      <c r="E108" s="48"/>
      <c r="F108" s="48"/>
      <c r="G108" s="48"/>
      <c r="H108" s="48"/>
      <c r="I108" s="48"/>
      <c r="J108" s="48"/>
      <c r="K108" s="48"/>
      <c r="L108" s="48"/>
      <c r="M108" s="48"/>
      <c r="N108" s="45"/>
      <c r="O108" s="45"/>
      <c r="P108" s="45" t="s">
        <v>135</v>
      </c>
      <c r="Q108" s="45"/>
      <c r="R108" s="45"/>
      <c r="S108" s="45"/>
      <c r="T108" s="47"/>
      <c r="U108" s="48"/>
      <c r="V108" s="48"/>
      <c r="W108" s="48"/>
      <c r="X108" s="48"/>
      <c r="Y108" s="48"/>
      <c r="Z108" s="48"/>
      <c r="AA108" s="48"/>
      <c r="AB108" s="48"/>
      <c r="AC108" s="48"/>
      <c r="AD108" s="48"/>
      <c r="AE108" s="48"/>
      <c r="AF108" s="48"/>
      <c r="AG108" s="48"/>
      <c r="AH108" s="48"/>
      <c r="AI108" s="48"/>
      <c r="AJ108" s="48"/>
      <c r="AK108" s="45"/>
      <c r="AL108" s="134"/>
      <c r="AM108" s="74"/>
    </row>
    <row r="109" spans="1:39" ht="30" customHeight="1" x14ac:dyDescent="0.25">
      <c r="A109" s="405"/>
      <c r="B109" s="33" t="s">
        <v>746</v>
      </c>
      <c r="C109" s="48"/>
      <c r="D109" s="48"/>
      <c r="E109" s="48"/>
      <c r="F109" s="48"/>
      <c r="G109" s="48"/>
      <c r="H109" s="48"/>
      <c r="I109" s="48"/>
      <c r="J109" s="48"/>
      <c r="K109" s="48"/>
      <c r="L109" s="48"/>
      <c r="M109" s="48"/>
      <c r="N109" s="45"/>
      <c r="O109" s="45"/>
      <c r="P109" s="45" t="s">
        <v>135</v>
      </c>
      <c r="Q109" s="45"/>
      <c r="R109" s="45"/>
      <c r="S109" s="45"/>
      <c r="T109" s="47"/>
      <c r="U109" s="48"/>
      <c r="V109" s="48"/>
      <c r="W109" s="48"/>
      <c r="X109" s="48"/>
      <c r="Y109" s="48"/>
      <c r="Z109" s="48"/>
      <c r="AA109" s="48"/>
      <c r="AB109" s="48"/>
      <c r="AC109" s="48"/>
      <c r="AD109" s="48"/>
      <c r="AE109" s="48"/>
      <c r="AF109" s="48"/>
      <c r="AG109" s="48"/>
      <c r="AH109" s="48"/>
      <c r="AI109" s="48"/>
      <c r="AJ109" s="48"/>
      <c r="AK109" s="45"/>
      <c r="AL109" s="134"/>
      <c r="AM109" s="74"/>
    </row>
    <row r="110" spans="1:39" ht="30" customHeight="1" x14ac:dyDescent="0.25">
      <c r="A110" s="405"/>
      <c r="B110" s="33" t="s">
        <v>747</v>
      </c>
      <c r="C110" s="48"/>
      <c r="D110" s="48"/>
      <c r="E110" s="48"/>
      <c r="F110" s="48"/>
      <c r="G110" s="48"/>
      <c r="H110" s="48"/>
      <c r="I110" s="48"/>
      <c r="J110" s="48"/>
      <c r="K110" s="48"/>
      <c r="L110" s="48"/>
      <c r="M110" s="48"/>
      <c r="N110" s="45"/>
      <c r="O110" s="45"/>
      <c r="P110" s="45" t="s">
        <v>135</v>
      </c>
      <c r="Q110" s="45"/>
      <c r="R110" s="45"/>
      <c r="S110" s="45"/>
      <c r="T110" s="47"/>
      <c r="U110" s="48"/>
      <c r="V110" s="48"/>
      <c r="W110" s="48"/>
      <c r="X110" s="48"/>
      <c r="Y110" s="48"/>
      <c r="Z110" s="48"/>
      <c r="AA110" s="48"/>
      <c r="AB110" s="48"/>
      <c r="AC110" s="48"/>
      <c r="AD110" s="48"/>
      <c r="AE110" s="48"/>
      <c r="AF110" s="48"/>
      <c r="AG110" s="48"/>
      <c r="AH110" s="48"/>
      <c r="AI110" s="48"/>
      <c r="AJ110" s="48"/>
      <c r="AK110" s="45"/>
      <c r="AL110" s="134"/>
      <c r="AM110" s="74"/>
    </row>
    <row r="111" spans="1:39" ht="30" customHeight="1" x14ac:dyDescent="0.25">
      <c r="A111" s="405"/>
      <c r="B111" s="33" t="s">
        <v>748</v>
      </c>
      <c r="C111" s="48"/>
      <c r="D111" s="48"/>
      <c r="E111" s="48"/>
      <c r="F111" s="48"/>
      <c r="G111" s="48"/>
      <c r="H111" s="48"/>
      <c r="I111" s="48"/>
      <c r="J111" s="48"/>
      <c r="K111" s="48"/>
      <c r="L111" s="48"/>
      <c r="M111" s="48"/>
      <c r="N111" s="45"/>
      <c r="O111" s="45"/>
      <c r="P111" s="45" t="s">
        <v>135</v>
      </c>
      <c r="Q111" s="45"/>
      <c r="R111" s="45"/>
      <c r="S111" s="45"/>
      <c r="T111" s="47"/>
      <c r="U111" s="48"/>
      <c r="V111" s="48"/>
      <c r="W111" s="48"/>
      <c r="X111" s="48"/>
      <c r="Y111" s="48"/>
      <c r="Z111" s="48"/>
      <c r="AA111" s="48"/>
      <c r="AB111" s="48"/>
      <c r="AC111" s="48"/>
      <c r="AD111" s="48"/>
      <c r="AE111" s="48"/>
      <c r="AF111" s="48"/>
      <c r="AG111" s="48"/>
      <c r="AH111" s="48"/>
      <c r="AI111" s="48"/>
      <c r="AJ111" s="48"/>
      <c r="AK111" s="45"/>
      <c r="AL111" s="134"/>
      <c r="AM111" s="74"/>
    </row>
    <row r="112" spans="1:39" ht="30" customHeight="1" x14ac:dyDescent="0.25">
      <c r="A112" s="405"/>
      <c r="B112" s="33" t="s">
        <v>749</v>
      </c>
      <c r="C112" s="48"/>
      <c r="D112" s="48"/>
      <c r="E112" s="48"/>
      <c r="F112" s="48"/>
      <c r="G112" s="48"/>
      <c r="H112" s="48"/>
      <c r="I112" s="48"/>
      <c r="J112" s="48"/>
      <c r="K112" s="48"/>
      <c r="L112" s="48"/>
      <c r="M112" s="48"/>
      <c r="N112" s="45"/>
      <c r="O112" s="45"/>
      <c r="P112" s="45" t="s">
        <v>135</v>
      </c>
      <c r="Q112" s="45"/>
      <c r="R112" s="45"/>
      <c r="S112" s="45"/>
      <c r="T112" s="47"/>
      <c r="U112" s="48"/>
      <c r="V112" s="48"/>
      <c r="W112" s="48"/>
      <c r="X112" s="48"/>
      <c r="Y112" s="48"/>
      <c r="Z112" s="48"/>
      <c r="AA112" s="48"/>
      <c r="AB112" s="48"/>
      <c r="AC112" s="48"/>
      <c r="AD112" s="48"/>
      <c r="AE112" s="48"/>
      <c r="AF112" s="48"/>
      <c r="AG112" s="48"/>
      <c r="AH112" s="48"/>
      <c r="AI112" s="48"/>
      <c r="AJ112" s="48"/>
      <c r="AK112" s="45"/>
      <c r="AL112" s="134"/>
      <c r="AM112" s="74"/>
    </row>
    <row r="113" spans="1:39" ht="30" customHeight="1" x14ac:dyDescent="0.25">
      <c r="A113" s="405"/>
      <c r="B113" s="33" t="s">
        <v>750</v>
      </c>
      <c r="C113" s="48"/>
      <c r="D113" s="48"/>
      <c r="E113" s="48"/>
      <c r="F113" s="48"/>
      <c r="G113" s="48"/>
      <c r="H113" s="48"/>
      <c r="I113" s="48"/>
      <c r="J113" s="48"/>
      <c r="K113" s="48"/>
      <c r="L113" s="48"/>
      <c r="M113" s="48"/>
      <c r="N113" s="45"/>
      <c r="O113" s="45"/>
      <c r="P113" s="45" t="s">
        <v>135</v>
      </c>
      <c r="Q113" s="45"/>
      <c r="R113" s="45"/>
      <c r="S113" s="45"/>
      <c r="T113" s="47"/>
      <c r="U113" s="48"/>
      <c r="V113" s="48"/>
      <c r="W113" s="48"/>
      <c r="X113" s="48"/>
      <c r="Y113" s="48"/>
      <c r="Z113" s="48"/>
      <c r="AA113" s="48"/>
      <c r="AB113" s="48"/>
      <c r="AC113" s="48"/>
      <c r="AD113" s="48"/>
      <c r="AE113" s="48"/>
      <c r="AF113" s="48"/>
      <c r="AG113" s="48"/>
      <c r="AH113" s="48"/>
      <c r="AI113" s="48"/>
      <c r="AJ113" s="48"/>
      <c r="AK113" s="45"/>
      <c r="AL113" s="134"/>
      <c r="AM113" s="74"/>
    </row>
    <row r="114" spans="1:39" ht="30" customHeight="1" x14ac:dyDescent="0.25">
      <c r="A114" s="405"/>
      <c r="B114" s="33" t="s">
        <v>751</v>
      </c>
      <c r="C114" s="48"/>
      <c r="D114" s="48"/>
      <c r="E114" s="48"/>
      <c r="F114" s="48"/>
      <c r="G114" s="48"/>
      <c r="H114" s="48"/>
      <c r="I114" s="48"/>
      <c r="J114" s="48"/>
      <c r="K114" s="48"/>
      <c r="L114" s="48"/>
      <c r="M114" s="48"/>
      <c r="N114" s="45"/>
      <c r="O114" s="45"/>
      <c r="P114" s="45" t="s">
        <v>135</v>
      </c>
      <c r="Q114" s="45"/>
      <c r="R114" s="45"/>
      <c r="S114" s="45"/>
      <c r="T114" s="47"/>
      <c r="U114" s="48"/>
      <c r="V114" s="48"/>
      <c r="W114" s="48"/>
      <c r="X114" s="48"/>
      <c r="Y114" s="48"/>
      <c r="Z114" s="48"/>
      <c r="AA114" s="48"/>
      <c r="AB114" s="48"/>
      <c r="AC114" s="48"/>
      <c r="AD114" s="48"/>
      <c r="AE114" s="48"/>
      <c r="AF114" s="48"/>
      <c r="AG114" s="48"/>
      <c r="AH114" s="48"/>
      <c r="AI114" s="48"/>
      <c r="AJ114" s="48"/>
      <c r="AK114" s="45"/>
      <c r="AL114" s="134"/>
      <c r="AM114" s="74"/>
    </row>
    <row r="115" spans="1:39" ht="30" customHeight="1" x14ac:dyDescent="0.25">
      <c r="A115" s="406"/>
      <c r="B115" s="33" t="s">
        <v>752</v>
      </c>
      <c r="C115" s="48"/>
      <c r="D115" s="48"/>
      <c r="E115" s="48"/>
      <c r="F115" s="48"/>
      <c r="G115" s="48"/>
      <c r="H115" s="48"/>
      <c r="I115" s="48"/>
      <c r="J115" s="48"/>
      <c r="K115" s="48"/>
      <c r="L115" s="48"/>
      <c r="M115" s="48"/>
      <c r="N115" s="45"/>
      <c r="O115" s="45"/>
      <c r="P115" s="45" t="s">
        <v>135</v>
      </c>
      <c r="Q115" s="45"/>
      <c r="R115" s="45"/>
      <c r="S115" s="45"/>
      <c r="T115" s="47"/>
      <c r="U115" s="48"/>
      <c r="V115" s="48"/>
      <c r="W115" s="48"/>
      <c r="X115" s="48"/>
      <c r="Y115" s="48"/>
      <c r="Z115" s="48"/>
      <c r="AA115" s="48"/>
      <c r="AB115" s="48"/>
      <c r="AC115" s="48"/>
      <c r="AD115" s="48"/>
      <c r="AE115" s="48"/>
      <c r="AF115" s="48"/>
      <c r="AG115" s="48"/>
      <c r="AH115" s="48"/>
      <c r="AI115" s="48"/>
      <c r="AJ115" s="48"/>
      <c r="AK115" s="45"/>
      <c r="AL115" s="134"/>
      <c r="AM115" s="74"/>
    </row>
    <row r="116" spans="1:39" ht="30" customHeight="1" x14ac:dyDescent="0.25">
      <c r="A116" s="404" t="s">
        <v>753</v>
      </c>
      <c r="B116" s="33" t="s">
        <v>754</v>
      </c>
      <c r="C116" s="48" t="s">
        <v>755</v>
      </c>
      <c r="D116" s="48"/>
      <c r="E116" s="48"/>
      <c r="F116" s="48"/>
      <c r="G116" s="48"/>
      <c r="H116" s="48"/>
      <c r="I116" s="48"/>
      <c r="J116" s="48"/>
      <c r="K116" s="48"/>
      <c r="L116" s="48"/>
      <c r="M116" s="48"/>
      <c r="N116" s="45"/>
      <c r="O116" s="45"/>
      <c r="P116" s="45"/>
      <c r="Q116" s="45"/>
      <c r="R116" s="45"/>
      <c r="S116" s="45" t="s">
        <v>544</v>
      </c>
      <c r="T116" s="47"/>
      <c r="U116" s="48"/>
      <c r="V116" s="48"/>
      <c r="W116" s="48"/>
      <c r="X116" s="48"/>
      <c r="Y116" s="48"/>
      <c r="Z116" s="48"/>
      <c r="AA116" s="48"/>
      <c r="AB116" s="48"/>
      <c r="AC116" s="48"/>
      <c r="AD116" s="48"/>
      <c r="AE116" s="48"/>
      <c r="AF116" s="48"/>
      <c r="AG116" s="48"/>
      <c r="AH116" s="48"/>
      <c r="AI116" s="48"/>
      <c r="AJ116" s="48"/>
      <c r="AK116" s="45"/>
      <c r="AL116" s="134"/>
      <c r="AM116" s="74"/>
    </row>
    <row r="117" spans="1:39" ht="30" customHeight="1" x14ac:dyDescent="0.25">
      <c r="A117" s="405"/>
      <c r="B117" s="33" t="s">
        <v>756</v>
      </c>
      <c r="C117" s="48" t="s">
        <v>755</v>
      </c>
      <c r="D117" s="48"/>
      <c r="E117" s="48"/>
      <c r="F117" s="48"/>
      <c r="G117" s="48"/>
      <c r="H117" s="48"/>
      <c r="I117" s="48"/>
      <c r="J117" s="48"/>
      <c r="K117" s="48"/>
      <c r="L117" s="48"/>
      <c r="M117" s="48"/>
      <c r="N117" s="45"/>
      <c r="O117" s="45"/>
      <c r="P117" s="45"/>
      <c r="Q117" s="45"/>
      <c r="R117" s="45"/>
      <c r="S117" s="45" t="s">
        <v>544</v>
      </c>
      <c r="T117" s="47"/>
      <c r="U117" s="48"/>
      <c r="V117" s="48"/>
      <c r="W117" s="48"/>
      <c r="X117" s="48"/>
      <c r="Y117" s="48"/>
      <c r="Z117" s="48"/>
      <c r="AA117" s="48"/>
      <c r="AB117" s="48"/>
      <c r="AC117" s="48"/>
      <c r="AD117" s="48"/>
      <c r="AE117" s="48"/>
      <c r="AF117" s="48"/>
      <c r="AG117" s="48"/>
      <c r="AH117" s="48"/>
      <c r="AI117" s="48"/>
      <c r="AJ117" s="48"/>
      <c r="AK117" s="45"/>
      <c r="AL117" s="134"/>
      <c r="AM117" s="74"/>
    </row>
    <row r="118" spans="1:39" ht="30" customHeight="1" x14ac:dyDescent="0.25">
      <c r="A118" s="405"/>
      <c r="B118" s="33" t="s">
        <v>757</v>
      </c>
      <c r="C118" s="48" t="s">
        <v>755</v>
      </c>
      <c r="D118" s="48"/>
      <c r="E118" s="48"/>
      <c r="F118" s="48"/>
      <c r="G118" s="48"/>
      <c r="H118" s="48"/>
      <c r="I118" s="48"/>
      <c r="J118" s="48"/>
      <c r="K118" s="48"/>
      <c r="L118" s="48"/>
      <c r="M118" s="48"/>
      <c r="N118" s="45"/>
      <c r="O118" s="45"/>
      <c r="P118" s="45"/>
      <c r="Q118" s="45"/>
      <c r="R118" s="45"/>
      <c r="S118" s="45" t="s">
        <v>544</v>
      </c>
      <c r="T118" s="47"/>
      <c r="U118" s="48"/>
      <c r="V118" s="48"/>
      <c r="W118" s="48"/>
      <c r="X118" s="48"/>
      <c r="Y118" s="48"/>
      <c r="Z118" s="48"/>
      <c r="AA118" s="48"/>
      <c r="AB118" s="48"/>
      <c r="AC118" s="48"/>
      <c r="AD118" s="48"/>
      <c r="AE118" s="48"/>
      <c r="AF118" s="48"/>
      <c r="AG118" s="48"/>
      <c r="AH118" s="48"/>
      <c r="AI118" s="48"/>
      <c r="AJ118" s="48"/>
      <c r="AK118" s="45"/>
      <c r="AL118" s="134"/>
      <c r="AM118" s="74"/>
    </row>
    <row r="119" spans="1:39" ht="30" customHeight="1" x14ac:dyDescent="0.25">
      <c r="A119" s="405"/>
      <c r="B119" s="33" t="s">
        <v>758</v>
      </c>
      <c r="C119" s="48"/>
      <c r="D119" s="48"/>
      <c r="E119" s="48"/>
      <c r="F119" s="48"/>
      <c r="G119" s="48"/>
      <c r="H119" s="48"/>
      <c r="I119" s="48"/>
      <c r="J119" s="48"/>
      <c r="K119" s="48"/>
      <c r="L119" s="48"/>
      <c r="M119" s="48"/>
      <c r="N119" s="45"/>
      <c r="O119" s="45"/>
      <c r="P119" s="45"/>
      <c r="Q119" s="45"/>
      <c r="R119" s="45" t="s">
        <v>135</v>
      </c>
      <c r="S119" s="45"/>
      <c r="T119" s="47"/>
      <c r="U119" s="48"/>
      <c r="V119" s="48"/>
      <c r="W119" s="48"/>
      <c r="X119" s="48"/>
      <c r="Y119" s="48"/>
      <c r="Z119" s="48"/>
      <c r="AA119" s="48"/>
      <c r="AB119" s="48"/>
      <c r="AC119" s="48"/>
      <c r="AD119" s="48"/>
      <c r="AE119" s="48"/>
      <c r="AF119" s="48"/>
      <c r="AG119" s="48"/>
      <c r="AH119" s="48"/>
      <c r="AI119" s="48"/>
      <c r="AJ119" s="48"/>
      <c r="AK119" s="45"/>
      <c r="AL119" s="134"/>
      <c r="AM119" s="74"/>
    </row>
    <row r="120" spans="1:39" ht="30" customHeight="1" x14ac:dyDescent="0.25">
      <c r="A120" s="405"/>
      <c r="B120" s="33" t="s">
        <v>759</v>
      </c>
      <c r="C120" s="48"/>
      <c r="D120" s="48"/>
      <c r="E120" s="48"/>
      <c r="F120" s="48"/>
      <c r="G120" s="48"/>
      <c r="H120" s="48"/>
      <c r="I120" s="48"/>
      <c r="J120" s="48"/>
      <c r="K120" s="48"/>
      <c r="L120" s="48"/>
      <c r="M120" s="48"/>
      <c r="N120" s="45"/>
      <c r="O120" s="45"/>
      <c r="P120" s="45"/>
      <c r="Q120" s="45" t="s">
        <v>135</v>
      </c>
      <c r="R120" s="45"/>
      <c r="S120" s="45"/>
      <c r="T120" s="47"/>
      <c r="U120" s="48"/>
      <c r="V120" s="48"/>
      <c r="W120" s="48"/>
      <c r="X120" s="48"/>
      <c r="Y120" s="48"/>
      <c r="Z120" s="48"/>
      <c r="AA120" s="48"/>
      <c r="AB120" s="48"/>
      <c r="AC120" s="48"/>
      <c r="AD120" s="48"/>
      <c r="AE120" s="48"/>
      <c r="AF120" s="48"/>
      <c r="AG120" s="48"/>
      <c r="AH120" s="48"/>
      <c r="AI120" s="48"/>
      <c r="AJ120" s="48"/>
      <c r="AK120" s="45"/>
      <c r="AL120" s="134"/>
      <c r="AM120" s="74"/>
    </row>
    <row r="121" spans="1:39" ht="30" customHeight="1" x14ac:dyDescent="0.25">
      <c r="A121" s="405"/>
      <c r="B121" s="33" t="s">
        <v>760</v>
      </c>
      <c r="C121" s="48"/>
      <c r="D121" s="48"/>
      <c r="E121" s="48"/>
      <c r="F121" s="48"/>
      <c r="G121" s="48"/>
      <c r="H121" s="48"/>
      <c r="I121" s="48"/>
      <c r="J121" s="48"/>
      <c r="K121" s="48"/>
      <c r="L121" s="48"/>
      <c r="M121" s="48"/>
      <c r="N121" s="45"/>
      <c r="O121" s="45"/>
      <c r="P121" s="45"/>
      <c r="Q121" s="45"/>
      <c r="R121" s="45" t="s">
        <v>135</v>
      </c>
      <c r="S121" s="45"/>
      <c r="T121" s="47"/>
      <c r="U121" s="48"/>
      <c r="V121" s="48"/>
      <c r="W121" s="48"/>
      <c r="X121" s="48"/>
      <c r="Y121" s="48"/>
      <c r="Z121" s="48"/>
      <c r="AA121" s="48"/>
      <c r="AB121" s="48"/>
      <c r="AC121" s="48"/>
      <c r="AD121" s="48"/>
      <c r="AE121" s="48"/>
      <c r="AF121" s="48"/>
      <c r="AG121" s="48"/>
      <c r="AH121" s="48"/>
      <c r="AI121" s="48"/>
      <c r="AJ121" s="48"/>
      <c r="AK121" s="45"/>
      <c r="AL121" s="134"/>
      <c r="AM121" s="74"/>
    </row>
    <row r="122" spans="1:39" ht="30" customHeight="1" x14ac:dyDescent="0.25">
      <c r="A122" s="405"/>
      <c r="B122" s="33" t="s">
        <v>761</v>
      </c>
      <c r="C122" s="48"/>
      <c r="D122" s="48"/>
      <c r="E122" s="48"/>
      <c r="F122" s="48"/>
      <c r="G122" s="48"/>
      <c r="H122" s="48"/>
      <c r="I122" s="48"/>
      <c r="J122" s="48"/>
      <c r="K122" s="48"/>
      <c r="L122" s="48"/>
      <c r="M122" s="48"/>
      <c r="N122" s="45"/>
      <c r="O122" s="45"/>
      <c r="P122" s="45"/>
      <c r="Q122" s="45" t="s">
        <v>135</v>
      </c>
      <c r="R122" s="45"/>
      <c r="S122" s="45"/>
      <c r="T122" s="47"/>
      <c r="U122" s="48"/>
      <c r="V122" s="48"/>
      <c r="W122" s="48"/>
      <c r="X122" s="48"/>
      <c r="Y122" s="48"/>
      <c r="Z122" s="48"/>
      <c r="AA122" s="48"/>
      <c r="AB122" s="48"/>
      <c r="AC122" s="48"/>
      <c r="AD122" s="48"/>
      <c r="AE122" s="48"/>
      <c r="AF122" s="48"/>
      <c r="AG122" s="48"/>
      <c r="AH122" s="48"/>
      <c r="AI122" s="48"/>
      <c r="AJ122" s="48"/>
      <c r="AK122" s="45"/>
      <c r="AL122" s="134"/>
      <c r="AM122" s="74"/>
    </row>
    <row r="123" spans="1:39" ht="30" customHeight="1" x14ac:dyDescent="0.25">
      <c r="A123" s="405"/>
      <c r="B123" s="33" t="s">
        <v>762</v>
      </c>
      <c r="C123" s="48"/>
      <c r="D123" s="48"/>
      <c r="E123" s="48"/>
      <c r="F123" s="48"/>
      <c r="G123" s="48"/>
      <c r="H123" s="48"/>
      <c r="I123" s="48"/>
      <c r="J123" s="48"/>
      <c r="K123" s="48"/>
      <c r="L123" s="48"/>
      <c r="M123" s="48"/>
      <c r="N123" s="45"/>
      <c r="O123" s="45"/>
      <c r="P123" s="45"/>
      <c r="Q123" s="45"/>
      <c r="R123" s="45" t="s">
        <v>135</v>
      </c>
      <c r="S123" s="45"/>
      <c r="T123" s="47"/>
      <c r="U123" s="48"/>
      <c r="V123" s="48"/>
      <c r="W123" s="48"/>
      <c r="X123" s="48"/>
      <c r="Y123" s="48"/>
      <c r="Z123" s="48"/>
      <c r="AA123" s="48"/>
      <c r="AB123" s="48"/>
      <c r="AC123" s="48"/>
      <c r="AD123" s="48"/>
      <c r="AE123" s="48"/>
      <c r="AF123" s="48"/>
      <c r="AG123" s="48"/>
      <c r="AH123" s="48"/>
      <c r="AI123" s="48"/>
      <c r="AJ123" s="48"/>
      <c r="AK123" s="45"/>
      <c r="AL123" s="134"/>
      <c r="AM123" s="74"/>
    </row>
    <row r="124" spans="1:39" ht="30" customHeight="1" x14ac:dyDescent="0.25">
      <c r="A124" s="405"/>
      <c r="B124" s="33" t="s">
        <v>763</v>
      </c>
      <c r="C124" s="48"/>
      <c r="D124" s="48"/>
      <c r="E124" s="48"/>
      <c r="F124" s="48"/>
      <c r="G124" s="48"/>
      <c r="H124" s="48"/>
      <c r="I124" s="48"/>
      <c r="J124" s="48"/>
      <c r="K124" s="48"/>
      <c r="L124" s="48"/>
      <c r="M124" s="48"/>
      <c r="N124" s="45"/>
      <c r="O124" s="45"/>
      <c r="P124" s="45"/>
      <c r="Q124" s="45" t="s">
        <v>135</v>
      </c>
      <c r="R124" s="45"/>
      <c r="S124" s="45"/>
      <c r="T124" s="47"/>
      <c r="U124" s="48"/>
      <c r="V124" s="48"/>
      <c r="W124" s="48"/>
      <c r="X124" s="48"/>
      <c r="Y124" s="48"/>
      <c r="Z124" s="48"/>
      <c r="AA124" s="48"/>
      <c r="AB124" s="48"/>
      <c r="AC124" s="48"/>
      <c r="AD124" s="48"/>
      <c r="AE124" s="48"/>
      <c r="AF124" s="48"/>
      <c r="AG124" s="48"/>
      <c r="AH124" s="48"/>
      <c r="AI124" s="48"/>
      <c r="AJ124" s="48"/>
      <c r="AK124" s="45"/>
      <c r="AL124" s="134"/>
      <c r="AM124" s="74"/>
    </row>
    <row r="125" spans="1:39" ht="30" customHeight="1" x14ac:dyDescent="0.25">
      <c r="A125" s="405"/>
      <c r="B125" s="33" t="s">
        <v>764</v>
      </c>
      <c r="C125" s="48"/>
      <c r="D125" s="48"/>
      <c r="E125" s="48"/>
      <c r="F125" s="48"/>
      <c r="G125" s="48"/>
      <c r="H125" s="48"/>
      <c r="I125" s="48"/>
      <c r="J125" s="48"/>
      <c r="K125" s="48"/>
      <c r="L125" s="48"/>
      <c r="M125" s="48"/>
      <c r="N125" s="45"/>
      <c r="O125" s="45"/>
      <c r="P125" s="45"/>
      <c r="Q125" s="45"/>
      <c r="R125" s="45" t="s">
        <v>135</v>
      </c>
      <c r="S125" s="45"/>
      <c r="T125" s="47"/>
      <c r="U125" s="48"/>
      <c r="V125" s="48"/>
      <c r="W125" s="48"/>
      <c r="X125" s="48"/>
      <c r="Y125" s="48"/>
      <c r="Z125" s="48"/>
      <c r="AA125" s="48"/>
      <c r="AB125" s="48"/>
      <c r="AC125" s="48"/>
      <c r="AD125" s="48"/>
      <c r="AE125" s="48"/>
      <c r="AF125" s="48"/>
      <c r="AG125" s="48"/>
      <c r="AH125" s="48"/>
      <c r="AI125" s="48"/>
      <c r="AJ125" s="48"/>
      <c r="AK125" s="45"/>
      <c r="AL125" s="134"/>
      <c r="AM125" s="74"/>
    </row>
    <row r="126" spans="1:39" ht="30" customHeight="1" x14ac:dyDescent="0.25">
      <c r="A126" s="405"/>
      <c r="B126" s="33" t="s">
        <v>765</v>
      </c>
      <c r="C126" s="48"/>
      <c r="D126" s="48"/>
      <c r="E126" s="48"/>
      <c r="F126" s="48"/>
      <c r="G126" s="48"/>
      <c r="H126" s="48"/>
      <c r="I126" s="48"/>
      <c r="J126" s="48"/>
      <c r="K126" s="48"/>
      <c r="L126" s="48"/>
      <c r="M126" s="48"/>
      <c r="N126" s="45"/>
      <c r="O126" s="45"/>
      <c r="P126" s="45"/>
      <c r="Q126" s="45" t="s">
        <v>135</v>
      </c>
      <c r="R126" s="45"/>
      <c r="S126" s="45"/>
      <c r="T126" s="47"/>
      <c r="U126" s="48"/>
      <c r="V126" s="48"/>
      <c r="W126" s="48"/>
      <c r="X126" s="48"/>
      <c r="Y126" s="48"/>
      <c r="Z126" s="48"/>
      <c r="AA126" s="48"/>
      <c r="AB126" s="48"/>
      <c r="AC126" s="48"/>
      <c r="AD126" s="48"/>
      <c r="AE126" s="48"/>
      <c r="AF126" s="48"/>
      <c r="AG126" s="48"/>
      <c r="AH126" s="48"/>
      <c r="AI126" s="48"/>
      <c r="AJ126" s="48"/>
      <c r="AK126" s="45"/>
      <c r="AL126" s="134"/>
      <c r="AM126" s="74"/>
    </row>
    <row r="127" spans="1:39" ht="30" customHeight="1" x14ac:dyDescent="0.25">
      <c r="A127" s="405"/>
      <c r="B127" s="33" t="s">
        <v>766</v>
      </c>
      <c r="C127" s="48"/>
      <c r="D127" s="48"/>
      <c r="E127" s="48"/>
      <c r="F127" s="48"/>
      <c r="G127" s="48"/>
      <c r="H127" s="48"/>
      <c r="I127" s="48"/>
      <c r="J127" s="48"/>
      <c r="K127" s="48"/>
      <c r="L127" s="48"/>
      <c r="M127" s="48"/>
      <c r="N127" s="45"/>
      <c r="O127" s="45"/>
      <c r="P127" s="45"/>
      <c r="Q127" s="45"/>
      <c r="R127" s="45" t="s">
        <v>135</v>
      </c>
      <c r="S127" s="45"/>
      <c r="T127" s="47"/>
      <c r="U127" s="48"/>
      <c r="V127" s="48"/>
      <c r="W127" s="48"/>
      <c r="X127" s="48"/>
      <c r="Y127" s="48"/>
      <c r="Z127" s="48"/>
      <c r="AA127" s="48"/>
      <c r="AB127" s="48"/>
      <c r="AC127" s="48"/>
      <c r="AD127" s="48"/>
      <c r="AE127" s="48"/>
      <c r="AF127" s="48"/>
      <c r="AG127" s="48"/>
      <c r="AH127" s="48"/>
      <c r="AI127" s="48"/>
      <c r="AJ127" s="48"/>
      <c r="AK127" s="45"/>
      <c r="AL127" s="134"/>
      <c r="AM127" s="74"/>
    </row>
    <row r="128" spans="1:39" ht="30" customHeight="1" x14ac:dyDescent="0.25">
      <c r="A128" s="405"/>
      <c r="B128" s="33" t="s">
        <v>767</v>
      </c>
      <c r="C128" s="48"/>
      <c r="D128" s="48"/>
      <c r="E128" s="48"/>
      <c r="F128" s="48"/>
      <c r="G128" s="48"/>
      <c r="H128" s="48"/>
      <c r="I128" s="48"/>
      <c r="J128" s="48"/>
      <c r="K128" s="48"/>
      <c r="L128" s="48"/>
      <c r="M128" s="48"/>
      <c r="N128" s="45"/>
      <c r="O128" s="45"/>
      <c r="P128" s="45"/>
      <c r="Q128" s="45" t="s">
        <v>135</v>
      </c>
      <c r="R128" s="45"/>
      <c r="S128" s="45"/>
      <c r="T128" s="47"/>
      <c r="U128" s="48"/>
      <c r="V128" s="48"/>
      <c r="W128" s="48"/>
      <c r="X128" s="48"/>
      <c r="Y128" s="48"/>
      <c r="Z128" s="48"/>
      <c r="AA128" s="48"/>
      <c r="AB128" s="48"/>
      <c r="AC128" s="48"/>
      <c r="AD128" s="48"/>
      <c r="AE128" s="48"/>
      <c r="AF128" s="48"/>
      <c r="AG128" s="48"/>
      <c r="AH128" s="48"/>
      <c r="AI128" s="48"/>
      <c r="AJ128" s="48"/>
      <c r="AK128" s="45"/>
      <c r="AL128" s="134"/>
      <c r="AM128" s="74"/>
    </row>
    <row r="129" spans="1:39" ht="30" customHeight="1" x14ac:dyDescent="0.25">
      <c r="A129" s="405"/>
      <c r="B129" s="33" t="s">
        <v>768</v>
      </c>
      <c r="C129" s="48"/>
      <c r="D129" s="48"/>
      <c r="E129" s="48"/>
      <c r="F129" s="48"/>
      <c r="G129" s="48"/>
      <c r="H129" s="48"/>
      <c r="I129" s="48"/>
      <c r="J129" s="48"/>
      <c r="K129" s="48"/>
      <c r="L129" s="48"/>
      <c r="M129" s="48"/>
      <c r="N129" s="45"/>
      <c r="O129" s="45"/>
      <c r="P129" s="45"/>
      <c r="Q129" s="45"/>
      <c r="R129" s="45" t="s">
        <v>135</v>
      </c>
      <c r="S129" s="45"/>
      <c r="T129" s="47"/>
      <c r="U129" s="48"/>
      <c r="V129" s="48"/>
      <c r="W129" s="48"/>
      <c r="X129" s="48"/>
      <c r="Y129" s="48"/>
      <c r="Z129" s="48"/>
      <c r="AA129" s="48"/>
      <c r="AB129" s="48"/>
      <c r="AC129" s="48"/>
      <c r="AD129" s="48"/>
      <c r="AE129" s="48"/>
      <c r="AF129" s="48"/>
      <c r="AG129" s="48"/>
      <c r="AH129" s="48"/>
      <c r="AI129" s="48"/>
      <c r="AJ129" s="48"/>
      <c r="AK129" s="45"/>
      <c r="AL129" s="134"/>
      <c r="AM129" s="74"/>
    </row>
    <row r="130" spans="1:39" ht="30" customHeight="1" x14ac:dyDescent="0.25">
      <c r="A130" s="406"/>
      <c r="B130" s="33" t="s">
        <v>769</v>
      </c>
      <c r="C130" s="48"/>
      <c r="D130" s="48"/>
      <c r="E130" s="48"/>
      <c r="F130" s="48"/>
      <c r="G130" s="48"/>
      <c r="H130" s="48"/>
      <c r="I130" s="48"/>
      <c r="J130" s="48"/>
      <c r="K130" s="48"/>
      <c r="L130" s="48"/>
      <c r="M130" s="48"/>
      <c r="N130" s="45"/>
      <c r="O130" s="45"/>
      <c r="P130" s="45"/>
      <c r="Q130" s="45"/>
      <c r="R130" s="45" t="s">
        <v>135</v>
      </c>
      <c r="S130" s="45"/>
      <c r="T130" s="47"/>
      <c r="U130" s="48"/>
      <c r="V130" s="48"/>
      <c r="W130" s="48"/>
      <c r="X130" s="48"/>
      <c r="Y130" s="48"/>
      <c r="Z130" s="48"/>
      <c r="AA130" s="48"/>
      <c r="AB130" s="48"/>
      <c r="AC130" s="48"/>
      <c r="AD130" s="48"/>
      <c r="AE130" s="48"/>
      <c r="AF130" s="48"/>
      <c r="AG130" s="48"/>
      <c r="AH130" s="48"/>
      <c r="AI130" s="48"/>
      <c r="AJ130" s="48"/>
      <c r="AK130" s="45"/>
      <c r="AL130" s="134"/>
      <c r="AM130" s="74"/>
    </row>
    <row r="131" spans="1:39" ht="30" customHeight="1" x14ac:dyDescent="0.25">
      <c r="A131" s="404" t="s">
        <v>770</v>
      </c>
      <c r="B131" s="33" t="s">
        <v>771</v>
      </c>
      <c r="C131" s="48" t="s">
        <v>772</v>
      </c>
      <c r="D131" s="48"/>
      <c r="E131" s="48"/>
      <c r="F131" s="48"/>
      <c r="G131" s="48"/>
      <c r="H131" s="48"/>
      <c r="I131" s="48"/>
      <c r="J131" s="48"/>
      <c r="K131" s="48"/>
      <c r="L131" s="48"/>
      <c r="M131" s="48"/>
      <c r="N131" s="45"/>
      <c r="O131" s="45"/>
      <c r="P131" s="45"/>
      <c r="Q131" s="45"/>
      <c r="R131" s="45"/>
      <c r="S131" s="45" t="s">
        <v>544</v>
      </c>
      <c r="T131" s="47"/>
      <c r="U131" s="48"/>
      <c r="V131" s="48"/>
      <c r="W131" s="48"/>
      <c r="X131" s="48"/>
      <c r="Y131" s="48"/>
      <c r="Z131" s="48"/>
      <c r="AA131" s="48"/>
      <c r="AB131" s="48"/>
      <c r="AC131" s="48"/>
      <c r="AD131" s="48"/>
      <c r="AE131" s="48"/>
      <c r="AF131" s="48"/>
      <c r="AG131" s="48"/>
      <c r="AH131" s="48"/>
      <c r="AI131" s="48"/>
      <c r="AJ131" s="48"/>
      <c r="AK131" s="45"/>
      <c r="AL131" s="134"/>
      <c r="AM131" s="74"/>
    </row>
    <row r="132" spans="1:39" ht="30" customHeight="1" x14ac:dyDescent="0.25">
      <c r="A132" s="405"/>
      <c r="B132" s="33" t="s">
        <v>773</v>
      </c>
      <c r="C132" s="48" t="s">
        <v>772</v>
      </c>
      <c r="D132" s="48"/>
      <c r="E132" s="48"/>
      <c r="F132" s="48"/>
      <c r="G132" s="48"/>
      <c r="H132" s="48"/>
      <c r="I132" s="48"/>
      <c r="J132" s="48"/>
      <c r="K132" s="48"/>
      <c r="L132" s="48"/>
      <c r="M132" s="48"/>
      <c r="N132" s="45"/>
      <c r="O132" s="45"/>
      <c r="P132" s="45"/>
      <c r="Q132" s="45"/>
      <c r="R132" s="45"/>
      <c r="S132" s="45" t="s">
        <v>544</v>
      </c>
      <c r="T132" s="47"/>
      <c r="U132" s="48"/>
      <c r="V132" s="48"/>
      <c r="W132" s="48"/>
      <c r="X132" s="48"/>
      <c r="Y132" s="48"/>
      <c r="Z132" s="48"/>
      <c r="AA132" s="48"/>
      <c r="AB132" s="48"/>
      <c r="AC132" s="48"/>
      <c r="AD132" s="48"/>
      <c r="AE132" s="48"/>
      <c r="AF132" s="48"/>
      <c r="AG132" s="48"/>
      <c r="AH132" s="48"/>
      <c r="AI132" s="48"/>
      <c r="AJ132" s="48"/>
      <c r="AK132" s="45"/>
      <c r="AL132" s="134"/>
      <c r="AM132" s="74"/>
    </row>
    <row r="133" spans="1:39" ht="30" customHeight="1" x14ac:dyDescent="0.25">
      <c r="A133" s="405"/>
      <c r="B133" s="33" t="s">
        <v>774</v>
      </c>
      <c r="C133" s="48" t="s">
        <v>772</v>
      </c>
      <c r="D133" s="48"/>
      <c r="E133" s="48"/>
      <c r="F133" s="48"/>
      <c r="G133" s="48"/>
      <c r="H133" s="48"/>
      <c r="I133" s="48"/>
      <c r="J133" s="48"/>
      <c r="K133" s="48"/>
      <c r="L133" s="48"/>
      <c r="M133" s="48"/>
      <c r="N133" s="45"/>
      <c r="O133" s="45"/>
      <c r="P133" s="45"/>
      <c r="Q133" s="45"/>
      <c r="R133" s="45"/>
      <c r="S133" s="45" t="s">
        <v>544</v>
      </c>
      <c r="T133" s="47"/>
      <c r="U133" s="48"/>
      <c r="V133" s="48"/>
      <c r="W133" s="48"/>
      <c r="X133" s="48"/>
      <c r="Y133" s="48"/>
      <c r="Z133" s="48"/>
      <c r="AA133" s="48"/>
      <c r="AB133" s="48"/>
      <c r="AC133" s="48"/>
      <c r="AD133" s="48"/>
      <c r="AE133" s="48"/>
      <c r="AF133" s="48"/>
      <c r="AG133" s="48"/>
      <c r="AH133" s="48"/>
      <c r="AI133" s="48"/>
      <c r="AJ133" s="48"/>
      <c r="AK133" s="45"/>
      <c r="AL133" s="134"/>
      <c r="AM133" s="74"/>
    </row>
    <row r="134" spans="1:39" ht="30" customHeight="1" x14ac:dyDescent="0.25">
      <c r="A134" s="405"/>
      <c r="B134" s="33" t="s">
        <v>775</v>
      </c>
      <c r="C134" s="48"/>
      <c r="D134" s="48"/>
      <c r="E134" s="48"/>
      <c r="F134" s="48"/>
      <c r="G134" s="48"/>
      <c r="H134" s="48"/>
      <c r="I134" s="48"/>
      <c r="J134" s="48"/>
      <c r="K134" s="48"/>
      <c r="L134" s="48"/>
      <c r="M134" s="48"/>
      <c r="N134" s="45"/>
      <c r="O134" s="45"/>
      <c r="P134" s="45"/>
      <c r="Q134" s="45" t="s">
        <v>135</v>
      </c>
      <c r="R134" s="45"/>
      <c r="S134" s="45"/>
      <c r="T134" s="47"/>
      <c r="U134" s="48"/>
      <c r="V134" s="48"/>
      <c r="W134" s="48"/>
      <c r="X134" s="48"/>
      <c r="Y134" s="48"/>
      <c r="Z134" s="48"/>
      <c r="AA134" s="48"/>
      <c r="AB134" s="48"/>
      <c r="AC134" s="48"/>
      <c r="AD134" s="48"/>
      <c r="AE134" s="48"/>
      <c r="AF134" s="48"/>
      <c r="AG134" s="48"/>
      <c r="AH134" s="48"/>
      <c r="AI134" s="48"/>
      <c r="AJ134" s="48"/>
      <c r="AK134" s="45"/>
      <c r="AL134" s="134"/>
      <c r="AM134" s="74"/>
    </row>
    <row r="135" spans="1:39" ht="30" customHeight="1" x14ac:dyDescent="0.25">
      <c r="A135" s="405"/>
      <c r="B135" s="33" t="s">
        <v>776</v>
      </c>
      <c r="C135" s="48"/>
      <c r="D135" s="48"/>
      <c r="E135" s="48"/>
      <c r="F135" s="48"/>
      <c r="G135" s="48"/>
      <c r="H135" s="48"/>
      <c r="I135" s="48"/>
      <c r="J135" s="48"/>
      <c r="K135" s="48"/>
      <c r="L135" s="48"/>
      <c r="M135" s="48"/>
      <c r="N135" s="45"/>
      <c r="O135" s="45"/>
      <c r="P135" s="45"/>
      <c r="Q135" s="45"/>
      <c r="R135" s="45" t="s">
        <v>135</v>
      </c>
      <c r="S135" s="45"/>
      <c r="T135" s="47"/>
      <c r="U135" s="48"/>
      <c r="V135" s="48"/>
      <c r="W135" s="48"/>
      <c r="X135" s="48"/>
      <c r="Y135" s="48"/>
      <c r="Z135" s="48"/>
      <c r="AA135" s="48"/>
      <c r="AB135" s="48"/>
      <c r="AC135" s="48"/>
      <c r="AD135" s="48"/>
      <c r="AE135" s="48"/>
      <c r="AF135" s="48"/>
      <c r="AG135" s="48"/>
      <c r="AH135" s="48"/>
      <c r="AI135" s="48"/>
      <c r="AJ135" s="48"/>
      <c r="AK135" s="45"/>
      <c r="AL135" s="134"/>
      <c r="AM135" s="74"/>
    </row>
    <row r="136" spans="1:39" ht="30" customHeight="1" x14ac:dyDescent="0.25">
      <c r="A136" s="405"/>
      <c r="B136" s="33" t="s">
        <v>777</v>
      </c>
      <c r="C136" s="48"/>
      <c r="D136" s="48"/>
      <c r="E136" s="48"/>
      <c r="F136" s="48"/>
      <c r="G136" s="48"/>
      <c r="H136" s="48"/>
      <c r="I136" s="48"/>
      <c r="J136" s="48"/>
      <c r="K136" s="48"/>
      <c r="L136" s="48"/>
      <c r="M136" s="48"/>
      <c r="N136" s="45"/>
      <c r="O136" s="45"/>
      <c r="P136" s="45"/>
      <c r="Q136" s="45" t="s">
        <v>135</v>
      </c>
      <c r="R136" s="45"/>
      <c r="S136" s="45"/>
      <c r="T136" s="47"/>
      <c r="U136" s="48"/>
      <c r="V136" s="48"/>
      <c r="W136" s="48"/>
      <c r="X136" s="48"/>
      <c r="Y136" s="48"/>
      <c r="Z136" s="48"/>
      <c r="AA136" s="48"/>
      <c r="AB136" s="48"/>
      <c r="AC136" s="48"/>
      <c r="AD136" s="48"/>
      <c r="AE136" s="48"/>
      <c r="AF136" s="48"/>
      <c r="AG136" s="48"/>
      <c r="AH136" s="48"/>
      <c r="AI136" s="48"/>
      <c r="AJ136" s="48"/>
      <c r="AK136" s="45"/>
      <c r="AL136" s="134"/>
      <c r="AM136" s="74"/>
    </row>
    <row r="137" spans="1:39" ht="30" customHeight="1" x14ac:dyDescent="0.25">
      <c r="A137" s="405"/>
      <c r="B137" s="33" t="s">
        <v>778</v>
      </c>
      <c r="C137" s="48"/>
      <c r="D137" s="48"/>
      <c r="E137" s="48"/>
      <c r="F137" s="48"/>
      <c r="G137" s="48"/>
      <c r="H137" s="48"/>
      <c r="I137" s="48"/>
      <c r="J137" s="48"/>
      <c r="K137" s="48"/>
      <c r="L137" s="48"/>
      <c r="M137" s="48"/>
      <c r="N137" s="45"/>
      <c r="O137" s="45"/>
      <c r="P137" s="45"/>
      <c r="Q137" s="45"/>
      <c r="R137" s="45" t="s">
        <v>135</v>
      </c>
      <c r="S137" s="45"/>
      <c r="T137" s="47"/>
      <c r="U137" s="48"/>
      <c r="V137" s="48"/>
      <c r="W137" s="48"/>
      <c r="X137" s="48"/>
      <c r="Y137" s="48"/>
      <c r="Z137" s="48"/>
      <c r="AA137" s="48"/>
      <c r="AB137" s="48"/>
      <c r="AC137" s="48"/>
      <c r="AD137" s="48"/>
      <c r="AE137" s="48"/>
      <c r="AF137" s="48"/>
      <c r="AG137" s="48"/>
      <c r="AH137" s="48"/>
      <c r="AI137" s="48"/>
      <c r="AJ137" s="48"/>
      <c r="AK137" s="45"/>
      <c r="AL137" s="134"/>
      <c r="AM137" s="74"/>
    </row>
    <row r="138" spans="1:39" ht="30" customHeight="1" x14ac:dyDescent="0.25">
      <c r="A138" s="405"/>
      <c r="B138" s="33" t="s">
        <v>779</v>
      </c>
      <c r="C138" s="48"/>
      <c r="D138" s="48"/>
      <c r="E138" s="48"/>
      <c r="F138" s="48"/>
      <c r="G138" s="48"/>
      <c r="H138" s="48"/>
      <c r="I138" s="48"/>
      <c r="J138" s="48"/>
      <c r="K138" s="48"/>
      <c r="L138" s="48"/>
      <c r="M138" s="48"/>
      <c r="N138" s="45"/>
      <c r="O138" s="45"/>
      <c r="P138" s="45"/>
      <c r="Q138" s="45" t="s">
        <v>135</v>
      </c>
      <c r="R138" s="45"/>
      <c r="S138" s="45"/>
      <c r="T138" s="47"/>
      <c r="U138" s="48"/>
      <c r="V138" s="48"/>
      <c r="W138" s="48"/>
      <c r="X138" s="48"/>
      <c r="Y138" s="48"/>
      <c r="Z138" s="48"/>
      <c r="AA138" s="48"/>
      <c r="AB138" s="48"/>
      <c r="AC138" s="48"/>
      <c r="AD138" s="48"/>
      <c r="AE138" s="48"/>
      <c r="AF138" s="48"/>
      <c r="AG138" s="48"/>
      <c r="AH138" s="48"/>
      <c r="AI138" s="48"/>
      <c r="AJ138" s="48"/>
      <c r="AK138" s="45"/>
      <c r="AL138" s="134"/>
      <c r="AM138" s="74"/>
    </row>
    <row r="139" spans="1:39" ht="30" customHeight="1" x14ac:dyDescent="0.25">
      <c r="A139" s="405"/>
      <c r="B139" s="33" t="s">
        <v>780</v>
      </c>
      <c r="C139" s="48"/>
      <c r="D139" s="48"/>
      <c r="E139" s="48"/>
      <c r="F139" s="48"/>
      <c r="G139" s="48"/>
      <c r="H139" s="48"/>
      <c r="I139" s="48"/>
      <c r="J139" s="48"/>
      <c r="K139" s="48"/>
      <c r="L139" s="48"/>
      <c r="M139" s="48"/>
      <c r="N139" s="45"/>
      <c r="O139" s="45"/>
      <c r="P139" s="45"/>
      <c r="Q139" s="45"/>
      <c r="R139" s="45" t="s">
        <v>135</v>
      </c>
      <c r="S139" s="45"/>
      <c r="T139" s="47"/>
      <c r="U139" s="48"/>
      <c r="V139" s="48"/>
      <c r="W139" s="48"/>
      <c r="X139" s="48"/>
      <c r="Y139" s="48"/>
      <c r="Z139" s="48"/>
      <c r="AA139" s="48"/>
      <c r="AB139" s="48"/>
      <c r="AC139" s="48"/>
      <c r="AD139" s="48"/>
      <c r="AE139" s="48"/>
      <c r="AF139" s="48"/>
      <c r="AG139" s="48"/>
      <c r="AH139" s="48"/>
      <c r="AI139" s="48"/>
      <c r="AJ139" s="48"/>
      <c r="AK139" s="45"/>
      <c r="AL139" s="134"/>
      <c r="AM139" s="74"/>
    </row>
    <row r="140" spans="1:39" ht="30" customHeight="1" x14ac:dyDescent="0.25">
      <c r="A140" s="405"/>
      <c r="B140" s="33" t="s">
        <v>781</v>
      </c>
      <c r="C140" s="48"/>
      <c r="D140" s="48"/>
      <c r="E140" s="48"/>
      <c r="F140" s="48"/>
      <c r="G140" s="48"/>
      <c r="H140" s="48"/>
      <c r="I140" s="48"/>
      <c r="J140" s="48"/>
      <c r="K140" s="48"/>
      <c r="L140" s="48"/>
      <c r="M140" s="48"/>
      <c r="N140" s="45"/>
      <c r="O140" s="45"/>
      <c r="P140" s="45"/>
      <c r="Q140" s="45" t="s">
        <v>135</v>
      </c>
      <c r="R140" s="45"/>
      <c r="S140" s="45"/>
      <c r="T140" s="47"/>
      <c r="U140" s="48"/>
      <c r="V140" s="48"/>
      <c r="W140" s="48"/>
      <c r="X140" s="48"/>
      <c r="Y140" s="48"/>
      <c r="Z140" s="48"/>
      <c r="AA140" s="48"/>
      <c r="AB140" s="48"/>
      <c r="AC140" s="48"/>
      <c r="AD140" s="48"/>
      <c r="AE140" s="48"/>
      <c r="AF140" s="48"/>
      <c r="AG140" s="48"/>
      <c r="AH140" s="48"/>
      <c r="AI140" s="48"/>
      <c r="AJ140" s="48"/>
      <c r="AK140" s="45"/>
      <c r="AL140" s="134"/>
      <c r="AM140" s="74"/>
    </row>
    <row r="141" spans="1:39" ht="30" customHeight="1" x14ac:dyDescent="0.25">
      <c r="A141" s="405"/>
      <c r="B141" s="33" t="s">
        <v>782</v>
      </c>
      <c r="C141" s="48"/>
      <c r="D141" s="48"/>
      <c r="E141" s="48"/>
      <c r="F141" s="48"/>
      <c r="G141" s="48"/>
      <c r="H141" s="48"/>
      <c r="I141" s="48"/>
      <c r="J141" s="48"/>
      <c r="K141" s="48"/>
      <c r="L141" s="48"/>
      <c r="M141" s="48"/>
      <c r="N141" s="45"/>
      <c r="O141" s="45"/>
      <c r="P141" s="45"/>
      <c r="Q141" s="45"/>
      <c r="R141" s="45" t="s">
        <v>135</v>
      </c>
      <c r="S141" s="45"/>
      <c r="T141" s="47"/>
      <c r="U141" s="48"/>
      <c r="V141" s="48"/>
      <c r="W141" s="48"/>
      <c r="X141" s="48"/>
      <c r="Y141" s="48"/>
      <c r="Z141" s="48"/>
      <c r="AA141" s="48"/>
      <c r="AB141" s="48"/>
      <c r="AC141" s="48"/>
      <c r="AD141" s="48"/>
      <c r="AE141" s="48"/>
      <c r="AF141" s="48"/>
      <c r="AG141" s="48"/>
      <c r="AH141" s="48"/>
      <c r="AI141" s="48"/>
      <c r="AJ141" s="48"/>
      <c r="AK141" s="45"/>
      <c r="AL141" s="134"/>
      <c r="AM141" s="74"/>
    </row>
    <row r="142" spans="1:39" ht="30" customHeight="1" x14ac:dyDescent="0.25">
      <c r="A142" s="405"/>
      <c r="B142" s="33" t="s">
        <v>783</v>
      </c>
      <c r="C142" s="48"/>
      <c r="D142" s="48"/>
      <c r="E142" s="48"/>
      <c r="F142" s="48"/>
      <c r="G142" s="48"/>
      <c r="H142" s="48"/>
      <c r="I142" s="48"/>
      <c r="J142" s="48"/>
      <c r="K142" s="48"/>
      <c r="L142" s="48"/>
      <c r="M142" s="48"/>
      <c r="N142" s="45"/>
      <c r="O142" s="45"/>
      <c r="P142" s="45" t="s">
        <v>135</v>
      </c>
      <c r="Q142" s="45"/>
      <c r="R142" s="45"/>
      <c r="S142" s="45"/>
      <c r="T142" s="47"/>
      <c r="U142" s="48"/>
      <c r="V142" s="48"/>
      <c r="W142" s="48"/>
      <c r="X142" s="48"/>
      <c r="Y142" s="48"/>
      <c r="Z142" s="48"/>
      <c r="AA142" s="48"/>
      <c r="AB142" s="48"/>
      <c r="AC142" s="48"/>
      <c r="AD142" s="48"/>
      <c r="AE142" s="48"/>
      <c r="AF142" s="48"/>
      <c r="AG142" s="48"/>
      <c r="AH142" s="48"/>
      <c r="AI142" s="48"/>
      <c r="AJ142" s="48"/>
      <c r="AK142" s="45"/>
      <c r="AL142" s="134"/>
      <c r="AM142" s="74"/>
    </row>
    <row r="143" spans="1:39" ht="30" customHeight="1" x14ac:dyDescent="0.25">
      <c r="A143" s="405"/>
      <c r="B143" s="33" t="s">
        <v>784</v>
      </c>
      <c r="C143" s="48"/>
      <c r="D143" s="48"/>
      <c r="E143" s="48"/>
      <c r="F143" s="48"/>
      <c r="G143" s="48"/>
      <c r="H143" s="48"/>
      <c r="I143" s="48"/>
      <c r="J143" s="48"/>
      <c r="K143" s="48"/>
      <c r="L143" s="48"/>
      <c r="M143" s="48"/>
      <c r="N143" s="45"/>
      <c r="O143" s="45"/>
      <c r="P143" s="45" t="s">
        <v>135</v>
      </c>
      <c r="Q143" s="45"/>
      <c r="R143" s="45"/>
      <c r="S143" s="45"/>
      <c r="T143" s="47"/>
      <c r="U143" s="48"/>
      <c r="V143" s="48"/>
      <c r="W143" s="48"/>
      <c r="X143" s="48"/>
      <c r="Y143" s="48"/>
      <c r="Z143" s="48"/>
      <c r="AA143" s="48"/>
      <c r="AB143" s="48"/>
      <c r="AC143" s="48"/>
      <c r="AD143" s="48"/>
      <c r="AE143" s="48"/>
      <c r="AF143" s="48"/>
      <c r="AG143" s="48"/>
      <c r="AH143" s="48"/>
      <c r="AI143" s="48"/>
      <c r="AJ143" s="48"/>
      <c r="AK143" s="45"/>
      <c r="AL143" s="134"/>
      <c r="AM143" s="74"/>
    </row>
    <row r="144" spans="1:39" ht="30" customHeight="1" x14ac:dyDescent="0.25">
      <c r="A144" s="405"/>
      <c r="B144" s="33" t="s">
        <v>785</v>
      </c>
      <c r="C144" s="48"/>
      <c r="D144" s="48"/>
      <c r="E144" s="48"/>
      <c r="F144" s="48"/>
      <c r="G144" s="48"/>
      <c r="H144" s="48"/>
      <c r="I144" s="48"/>
      <c r="J144" s="48"/>
      <c r="K144" s="48"/>
      <c r="L144" s="48"/>
      <c r="M144" s="48"/>
      <c r="N144" s="45"/>
      <c r="O144" s="45"/>
      <c r="P144" s="45" t="s">
        <v>135</v>
      </c>
      <c r="Q144" s="45"/>
      <c r="R144" s="45"/>
      <c r="S144" s="45"/>
      <c r="T144" s="47"/>
      <c r="U144" s="48"/>
      <c r="V144" s="48"/>
      <c r="W144" s="48"/>
      <c r="X144" s="48"/>
      <c r="Y144" s="48"/>
      <c r="Z144" s="48"/>
      <c r="AA144" s="48"/>
      <c r="AB144" s="48"/>
      <c r="AC144" s="48"/>
      <c r="AD144" s="48"/>
      <c r="AE144" s="48"/>
      <c r="AF144" s="48"/>
      <c r="AG144" s="48"/>
      <c r="AH144" s="48"/>
      <c r="AI144" s="48"/>
      <c r="AJ144" s="48"/>
      <c r="AK144" s="45"/>
      <c r="AL144" s="134"/>
      <c r="AM144" s="74"/>
    </row>
    <row r="145" spans="1:39" ht="30" customHeight="1" x14ac:dyDescent="0.25">
      <c r="A145" s="406"/>
      <c r="B145" s="33" t="s">
        <v>786</v>
      </c>
      <c r="C145" s="48"/>
      <c r="D145" s="48"/>
      <c r="E145" s="48"/>
      <c r="F145" s="48"/>
      <c r="G145" s="48"/>
      <c r="H145" s="48"/>
      <c r="I145" s="48"/>
      <c r="J145" s="48"/>
      <c r="K145" s="48"/>
      <c r="L145" s="48"/>
      <c r="M145" s="48"/>
      <c r="N145" s="45"/>
      <c r="O145" s="45"/>
      <c r="P145" s="45" t="s">
        <v>135</v>
      </c>
      <c r="Q145" s="45"/>
      <c r="R145" s="45"/>
      <c r="S145" s="45"/>
      <c r="T145" s="47"/>
      <c r="U145" s="48"/>
      <c r="V145" s="48"/>
      <c r="W145" s="48"/>
      <c r="X145" s="48"/>
      <c r="Y145" s="48"/>
      <c r="Z145" s="48"/>
      <c r="AA145" s="48"/>
      <c r="AB145" s="48"/>
      <c r="AC145" s="48"/>
      <c r="AD145" s="48"/>
      <c r="AE145" s="48"/>
      <c r="AF145" s="48"/>
      <c r="AG145" s="48"/>
      <c r="AH145" s="48"/>
      <c r="AI145" s="48"/>
      <c r="AJ145" s="48"/>
      <c r="AK145" s="45"/>
      <c r="AL145" s="134"/>
      <c r="AM145" s="74"/>
    </row>
    <row r="146" spans="1:39" ht="30" customHeight="1" x14ac:dyDescent="0.25">
      <c r="A146" s="404" t="s">
        <v>787</v>
      </c>
      <c r="B146" s="33" t="s">
        <v>788</v>
      </c>
      <c r="C146" s="48" t="s">
        <v>789</v>
      </c>
      <c r="D146" s="48"/>
      <c r="E146" s="48"/>
      <c r="F146" s="48"/>
      <c r="G146" s="48"/>
      <c r="H146" s="48"/>
      <c r="I146" s="48"/>
      <c r="J146" s="48"/>
      <c r="K146" s="48"/>
      <c r="L146" s="48"/>
      <c r="M146" s="48"/>
      <c r="N146" s="45"/>
      <c r="O146" s="45"/>
      <c r="P146" s="45"/>
      <c r="Q146" s="45"/>
      <c r="R146" s="45"/>
      <c r="S146" s="45" t="s">
        <v>544</v>
      </c>
      <c r="T146" s="47"/>
      <c r="U146" s="48"/>
      <c r="V146" s="48"/>
      <c r="W146" s="48"/>
      <c r="X146" s="48"/>
      <c r="Y146" s="48"/>
      <c r="Z146" s="48"/>
      <c r="AA146" s="48"/>
      <c r="AB146" s="48"/>
      <c r="AC146" s="48"/>
      <c r="AD146" s="48"/>
      <c r="AE146" s="48"/>
      <c r="AF146" s="48"/>
      <c r="AG146" s="48"/>
      <c r="AH146" s="48"/>
      <c r="AI146" s="48"/>
      <c r="AJ146" s="48"/>
      <c r="AK146" s="45"/>
      <c r="AL146" s="134"/>
      <c r="AM146" s="74"/>
    </row>
    <row r="147" spans="1:39" ht="30" customHeight="1" x14ac:dyDescent="0.25">
      <c r="A147" s="405"/>
      <c r="B147" s="33" t="s">
        <v>790</v>
      </c>
      <c r="C147" s="48" t="s">
        <v>789</v>
      </c>
      <c r="D147" s="48"/>
      <c r="E147" s="48"/>
      <c r="F147" s="48"/>
      <c r="G147" s="48"/>
      <c r="H147" s="48"/>
      <c r="I147" s="48"/>
      <c r="J147" s="48"/>
      <c r="K147" s="48"/>
      <c r="L147" s="48"/>
      <c r="M147" s="48"/>
      <c r="N147" s="45"/>
      <c r="O147" s="45"/>
      <c r="P147" s="45"/>
      <c r="Q147" s="45"/>
      <c r="R147" s="45"/>
      <c r="S147" s="45" t="s">
        <v>544</v>
      </c>
      <c r="T147" s="47"/>
      <c r="U147" s="48"/>
      <c r="V147" s="48"/>
      <c r="W147" s="48"/>
      <c r="X147" s="48"/>
      <c r="Y147" s="48"/>
      <c r="Z147" s="48"/>
      <c r="AA147" s="48"/>
      <c r="AB147" s="48"/>
      <c r="AC147" s="48"/>
      <c r="AD147" s="48"/>
      <c r="AE147" s="48"/>
      <c r="AF147" s="48"/>
      <c r="AG147" s="48"/>
      <c r="AH147" s="48"/>
      <c r="AI147" s="48"/>
      <c r="AJ147" s="48"/>
      <c r="AK147" s="45"/>
      <c r="AL147" s="134"/>
      <c r="AM147" s="74"/>
    </row>
    <row r="148" spans="1:39" ht="30" customHeight="1" x14ac:dyDescent="0.25">
      <c r="A148" s="405"/>
      <c r="B148" s="33" t="s">
        <v>791</v>
      </c>
      <c r="C148" s="48" t="s">
        <v>789</v>
      </c>
      <c r="D148" s="48"/>
      <c r="E148" s="48"/>
      <c r="F148" s="48"/>
      <c r="G148" s="48"/>
      <c r="H148" s="48"/>
      <c r="I148" s="48"/>
      <c r="J148" s="48"/>
      <c r="K148" s="48"/>
      <c r="L148" s="48"/>
      <c r="M148" s="48"/>
      <c r="N148" s="45"/>
      <c r="O148" s="45"/>
      <c r="P148" s="45"/>
      <c r="Q148" s="45"/>
      <c r="R148" s="45"/>
      <c r="S148" s="45" t="s">
        <v>544</v>
      </c>
      <c r="T148" s="47" t="s">
        <v>114</v>
      </c>
      <c r="U148" s="48"/>
      <c r="V148" s="48"/>
      <c r="W148" s="48"/>
      <c r="X148" s="48"/>
      <c r="Y148" s="48"/>
      <c r="Z148" s="48"/>
      <c r="AA148" s="48"/>
      <c r="AB148" s="48"/>
      <c r="AC148" s="48"/>
      <c r="AD148" s="48"/>
      <c r="AE148" s="48"/>
      <c r="AF148" s="48"/>
      <c r="AG148" s="48"/>
      <c r="AH148" s="48"/>
      <c r="AI148" s="48"/>
      <c r="AJ148" s="48"/>
      <c r="AK148" s="45"/>
      <c r="AL148" s="134"/>
      <c r="AM148" s="74"/>
    </row>
    <row r="149" spans="1:39" ht="30" customHeight="1" x14ac:dyDescent="0.25">
      <c r="A149" s="405"/>
      <c r="B149" s="33" t="s">
        <v>792</v>
      </c>
      <c r="C149" s="48"/>
      <c r="D149" s="48"/>
      <c r="E149" s="48"/>
      <c r="F149" s="48"/>
      <c r="G149" s="48"/>
      <c r="H149" s="48"/>
      <c r="I149" s="48"/>
      <c r="J149" s="48"/>
      <c r="K149" s="48"/>
      <c r="L149" s="48"/>
      <c r="M149" s="48"/>
      <c r="N149" s="45"/>
      <c r="O149" s="45"/>
      <c r="P149" s="45"/>
      <c r="Q149" s="45"/>
      <c r="R149" s="45" t="s">
        <v>135</v>
      </c>
      <c r="S149" s="45"/>
      <c r="T149" s="47"/>
      <c r="U149" s="48"/>
      <c r="V149" s="48"/>
      <c r="W149" s="48"/>
      <c r="X149" s="48"/>
      <c r="Y149" s="48"/>
      <c r="Z149" s="48"/>
      <c r="AA149" s="48"/>
      <c r="AB149" s="48"/>
      <c r="AC149" s="48"/>
      <c r="AD149" s="48"/>
      <c r="AE149" s="48"/>
      <c r="AF149" s="48"/>
      <c r="AG149" s="48"/>
      <c r="AH149" s="48"/>
      <c r="AI149" s="48"/>
      <c r="AJ149" s="48"/>
      <c r="AK149" s="45"/>
      <c r="AL149" s="134"/>
      <c r="AM149" s="74"/>
    </row>
    <row r="150" spans="1:39" ht="30" customHeight="1" x14ac:dyDescent="0.25">
      <c r="A150" s="405"/>
      <c r="B150" s="33" t="s">
        <v>793</v>
      </c>
      <c r="C150" s="48"/>
      <c r="D150" s="48"/>
      <c r="E150" s="48"/>
      <c r="F150" s="48"/>
      <c r="G150" s="48"/>
      <c r="H150" s="48"/>
      <c r="I150" s="48"/>
      <c r="J150" s="48"/>
      <c r="K150" s="48"/>
      <c r="L150" s="48"/>
      <c r="M150" s="48"/>
      <c r="N150" s="45"/>
      <c r="O150" s="45"/>
      <c r="P150" s="45"/>
      <c r="Q150" s="45"/>
      <c r="R150" s="45" t="s">
        <v>135</v>
      </c>
      <c r="S150" s="45"/>
      <c r="T150" s="47"/>
      <c r="U150" s="48"/>
      <c r="V150" s="48"/>
      <c r="W150" s="48"/>
      <c r="X150" s="48"/>
      <c r="Y150" s="48"/>
      <c r="Z150" s="48"/>
      <c r="AA150" s="48"/>
      <c r="AB150" s="48"/>
      <c r="AC150" s="48"/>
      <c r="AD150" s="48"/>
      <c r="AE150" s="48"/>
      <c r="AF150" s="48"/>
      <c r="AG150" s="48"/>
      <c r="AH150" s="48"/>
      <c r="AI150" s="48"/>
      <c r="AJ150" s="48"/>
      <c r="AK150" s="45"/>
      <c r="AL150" s="134"/>
      <c r="AM150" s="74"/>
    </row>
    <row r="151" spans="1:39" ht="30" customHeight="1" x14ac:dyDescent="0.25">
      <c r="A151" s="405"/>
      <c r="B151" s="33" t="s">
        <v>794</v>
      </c>
      <c r="C151" s="48"/>
      <c r="D151" s="48"/>
      <c r="E151" s="48"/>
      <c r="F151" s="48"/>
      <c r="G151" s="48"/>
      <c r="H151" s="48"/>
      <c r="I151" s="48"/>
      <c r="J151" s="48"/>
      <c r="K151" s="48"/>
      <c r="L151" s="48"/>
      <c r="M151" s="48"/>
      <c r="N151" s="45"/>
      <c r="O151" s="45"/>
      <c r="P151" s="45"/>
      <c r="Q151" s="45"/>
      <c r="R151" s="45" t="s">
        <v>135</v>
      </c>
      <c r="S151" s="45"/>
      <c r="T151" s="47"/>
      <c r="U151" s="48"/>
      <c r="V151" s="48"/>
      <c r="W151" s="48"/>
      <c r="X151" s="48"/>
      <c r="Y151" s="48"/>
      <c r="Z151" s="48"/>
      <c r="AA151" s="48"/>
      <c r="AB151" s="48"/>
      <c r="AC151" s="48"/>
      <c r="AD151" s="48"/>
      <c r="AE151" s="48"/>
      <c r="AF151" s="48"/>
      <c r="AG151" s="48"/>
      <c r="AH151" s="48"/>
      <c r="AI151" s="48"/>
      <c r="AJ151" s="48"/>
      <c r="AK151" s="45"/>
      <c r="AL151" s="134"/>
      <c r="AM151" s="74"/>
    </row>
    <row r="152" spans="1:39" ht="30" customHeight="1" x14ac:dyDescent="0.25">
      <c r="A152" s="405"/>
      <c r="B152" s="33" t="s">
        <v>795</v>
      </c>
      <c r="C152" s="48"/>
      <c r="D152" s="48"/>
      <c r="E152" s="48"/>
      <c r="F152" s="48"/>
      <c r="G152" s="48"/>
      <c r="H152" s="48"/>
      <c r="I152" s="48"/>
      <c r="J152" s="48"/>
      <c r="K152" s="48"/>
      <c r="L152" s="48"/>
      <c r="M152" s="48"/>
      <c r="N152" s="45"/>
      <c r="O152" s="45"/>
      <c r="P152" s="45"/>
      <c r="Q152" s="45"/>
      <c r="R152" s="45" t="s">
        <v>135</v>
      </c>
      <c r="S152" s="45"/>
      <c r="T152" s="47"/>
      <c r="U152" s="48"/>
      <c r="V152" s="48"/>
      <c r="W152" s="48"/>
      <c r="X152" s="48"/>
      <c r="Y152" s="48"/>
      <c r="Z152" s="48"/>
      <c r="AA152" s="48"/>
      <c r="AB152" s="48"/>
      <c r="AC152" s="48"/>
      <c r="AD152" s="48"/>
      <c r="AE152" s="48"/>
      <c r="AF152" s="48"/>
      <c r="AG152" s="48"/>
      <c r="AH152" s="48"/>
      <c r="AI152" s="48"/>
      <c r="AJ152" s="48"/>
      <c r="AK152" s="45"/>
      <c r="AL152" s="134"/>
      <c r="AM152" s="74"/>
    </row>
    <row r="153" spans="1:39" ht="30" customHeight="1" x14ac:dyDescent="0.25">
      <c r="A153" s="405"/>
      <c r="B153" s="33" t="s">
        <v>796</v>
      </c>
      <c r="C153" s="48"/>
      <c r="D153" s="48"/>
      <c r="E153" s="48"/>
      <c r="F153" s="48"/>
      <c r="G153" s="48"/>
      <c r="H153" s="48"/>
      <c r="I153" s="48"/>
      <c r="J153" s="48"/>
      <c r="K153" s="48"/>
      <c r="L153" s="48"/>
      <c r="M153" s="48"/>
      <c r="N153" s="45"/>
      <c r="O153" s="45"/>
      <c r="P153" s="45"/>
      <c r="Q153" s="45"/>
      <c r="R153" s="45" t="s">
        <v>135</v>
      </c>
      <c r="S153" s="45"/>
      <c r="T153" s="47"/>
      <c r="U153" s="48"/>
      <c r="V153" s="48"/>
      <c r="W153" s="48"/>
      <c r="X153" s="48"/>
      <c r="Y153" s="48"/>
      <c r="Z153" s="48"/>
      <c r="AA153" s="48"/>
      <c r="AB153" s="48"/>
      <c r="AC153" s="48"/>
      <c r="AD153" s="48"/>
      <c r="AE153" s="48"/>
      <c r="AF153" s="48"/>
      <c r="AG153" s="48"/>
      <c r="AH153" s="48"/>
      <c r="AI153" s="48"/>
      <c r="AJ153" s="48"/>
      <c r="AK153" s="45"/>
      <c r="AL153" s="134"/>
      <c r="AM153" s="74"/>
    </row>
    <row r="154" spans="1:39" ht="30" customHeight="1" x14ac:dyDescent="0.25">
      <c r="A154" s="405"/>
      <c r="B154" s="33" t="s">
        <v>797</v>
      </c>
      <c r="C154" s="48"/>
      <c r="D154" s="48"/>
      <c r="E154" s="48"/>
      <c r="F154" s="48"/>
      <c r="G154" s="48"/>
      <c r="H154" s="48"/>
      <c r="I154" s="48"/>
      <c r="J154" s="48"/>
      <c r="K154" s="48"/>
      <c r="L154" s="48"/>
      <c r="M154" s="48"/>
      <c r="N154" s="45"/>
      <c r="O154" s="45"/>
      <c r="P154" s="45"/>
      <c r="Q154" s="45"/>
      <c r="R154" s="45" t="s">
        <v>135</v>
      </c>
      <c r="S154" s="45"/>
      <c r="T154" s="47"/>
      <c r="U154" s="48"/>
      <c r="V154" s="48"/>
      <c r="W154" s="48"/>
      <c r="X154" s="48"/>
      <c r="Y154" s="48"/>
      <c r="Z154" s="48"/>
      <c r="AA154" s="48"/>
      <c r="AB154" s="48"/>
      <c r="AC154" s="48"/>
      <c r="AD154" s="48"/>
      <c r="AE154" s="48"/>
      <c r="AF154" s="48"/>
      <c r="AG154" s="48"/>
      <c r="AH154" s="48"/>
      <c r="AI154" s="48"/>
      <c r="AJ154" s="48"/>
      <c r="AK154" s="45"/>
      <c r="AL154" s="134"/>
      <c r="AM154" s="74"/>
    </row>
    <row r="155" spans="1:39" ht="30" customHeight="1" x14ac:dyDescent="0.25">
      <c r="A155" s="405"/>
      <c r="B155" s="33" t="s">
        <v>798</v>
      </c>
      <c r="C155" s="48"/>
      <c r="D155" s="48"/>
      <c r="E155" s="48"/>
      <c r="F155" s="48"/>
      <c r="G155" s="48"/>
      <c r="H155" s="48"/>
      <c r="I155" s="48"/>
      <c r="J155" s="48"/>
      <c r="K155" s="48"/>
      <c r="L155" s="48"/>
      <c r="M155" s="48"/>
      <c r="N155" s="45"/>
      <c r="O155" s="45"/>
      <c r="P155" s="45"/>
      <c r="Q155" s="45"/>
      <c r="R155" s="45" t="s">
        <v>135</v>
      </c>
      <c r="S155" s="45"/>
      <c r="T155" s="47" t="s">
        <v>113</v>
      </c>
      <c r="U155" s="48"/>
      <c r="V155" s="48"/>
      <c r="W155" s="48"/>
      <c r="X155" s="48"/>
      <c r="Y155" s="48"/>
      <c r="Z155" s="48"/>
      <c r="AA155" s="48"/>
      <c r="AB155" s="48"/>
      <c r="AC155" s="48"/>
      <c r="AD155" s="48"/>
      <c r="AE155" s="48"/>
      <c r="AF155" s="48"/>
      <c r="AG155" s="48"/>
      <c r="AH155" s="48"/>
      <c r="AI155" s="48"/>
      <c r="AJ155" s="48"/>
      <c r="AK155" s="45"/>
      <c r="AL155" s="134"/>
      <c r="AM155" s="74"/>
    </row>
    <row r="156" spans="1:39" ht="30" customHeight="1" x14ac:dyDescent="0.25">
      <c r="A156" s="405"/>
      <c r="B156" s="33" t="s">
        <v>799</v>
      </c>
      <c r="C156" s="48"/>
      <c r="D156" s="48"/>
      <c r="E156" s="48"/>
      <c r="F156" s="48"/>
      <c r="G156" s="48"/>
      <c r="H156" s="48"/>
      <c r="I156" s="48"/>
      <c r="J156" s="48"/>
      <c r="K156" s="48"/>
      <c r="L156" s="48"/>
      <c r="M156" s="48"/>
      <c r="N156" s="45"/>
      <c r="O156" s="45"/>
      <c r="P156" s="45"/>
      <c r="Q156" s="45"/>
      <c r="R156" s="45" t="s">
        <v>135</v>
      </c>
      <c r="S156" s="45"/>
      <c r="T156" s="47"/>
      <c r="U156" s="48"/>
      <c r="V156" s="48"/>
      <c r="W156" s="48"/>
      <c r="X156" s="48"/>
      <c r="Y156" s="48"/>
      <c r="Z156" s="48"/>
      <c r="AA156" s="48"/>
      <c r="AB156" s="48"/>
      <c r="AC156" s="48"/>
      <c r="AD156" s="48"/>
      <c r="AE156" s="48"/>
      <c r="AF156" s="48"/>
      <c r="AG156" s="48"/>
      <c r="AH156" s="48"/>
      <c r="AI156" s="48"/>
      <c r="AJ156" s="48"/>
      <c r="AK156" s="45"/>
      <c r="AL156" s="134"/>
      <c r="AM156" s="74"/>
    </row>
    <row r="157" spans="1:39" ht="30" customHeight="1" x14ac:dyDescent="0.25">
      <c r="A157" s="405"/>
      <c r="B157" s="33" t="s">
        <v>800</v>
      </c>
      <c r="C157" s="48"/>
      <c r="D157" s="48"/>
      <c r="E157" s="48"/>
      <c r="F157" s="48"/>
      <c r="G157" s="48"/>
      <c r="H157" s="48"/>
      <c r="I157" s="48"/>
      <c r="J157" s="48"/>
      <c r="K157" s="48"/>
      <c r="L157" s="48"/>
      <c r="M157" s="48"/>
      <c r="N157" s="45"/>
      <c r="O157" s="45"/>
      <c r="P157" s="45"/>
      <c r="Q157" s="45"/>
      <c r="R157" s="45" t="s">
        <v>135</v>
      </c>
      <c r="S157" s="45"/>
      <c r="T157" s="47"/>
      <c r="U157" s="48"/>
      <c r="V157" s="48"/>
      <c r="W157" s="48"/>
      <c r="X157" s="48"/>
      <c r="Y157" s="48"/>
      <c r="Z157" s="48"/>
      <c r="AA157" s="48"/>
      <c r="AB157" s="48"/>
      <c r="AC157" s="48"/>
      <c r="AD157" s="48"/>
      <c r="AE157" s="48"/>
      <c r="AF157" s="48"/>
      <c r="AG157" s="48"/>
      <c r="AH157" s="48"/>
      <c r="AI157" s="48"/>
      <c r="AJ157" s="48"/>
      <c r="AK157" s="45"/>
      <c r="AL157" s="134"/>
      <c r="AM157" s="74"/>
    </row>
    <row r="158" spans="1:39" ht="30" customHeight="1" x14ac:dyDescent="0.25">
      <c r="A158" s="405"/>
      <c r="B158" s="33" t="s">
        <v>801</v>
      </c>
      <c r="C158" s="48"/>
      <c r="D158" s="48"/>
      <c r="E158" s="48"/>
      <c r="F158" s="48"/>
      <c r="G158" s="48"/>
      <c r="H158" s="48"/>
      <c r="I158" s="48"/>
      <c r="J158" s="48"/>
      <c r="K158" s="48"/>
      <c r="L158" s="48"/>
      <c r="M158" s="48"/>
      <c r="N158" s="45"/>
      <c r="O158" s="45"/>
      <c r="P158" s="45"/>
      <c r="Q158" s="45"/>
      <c r="R158" s="45" t="s">
        <v>135</v>
      </c>
      <c r="S158" s="45"/>
      <c r="T158" s="47"/>
      <c r="U158" s="48"/>
      <c r="V158" s="48"/>
      <c r="W158" s="48"/>
      <c r="X158" s="48"/>
      <c r="Y158" s="48"/>
      <c r="Z158" s="48"/>
      <c r="AA158" s="48"/>
      <c r="AB158" s="48"/>
      <c r="AC158" s="48"/>
      <c r="AD158" s="48"/>
      <c r="AE158" s="48"/>
      <c r="AF158" s="48"/>
      <c r="AG158" s="48"/>
      <c r="AH158" s="48"/>
      <c r="AI158" s="48"/>
      <c r="AJ158" s="48"/>
      <c r="AK158" s="45"/>
      <c r="AL158" s="134"/>
      <c r="AM158" s="74"/>
    </row>
    <row r="159" spans="1:39" ht="30" customHeight="1" x14ac:dyDescent="0.25">
      <c r="A159" s="405"/>
      <c r="B159" s="33" t="s">
        <v>802</v>
      </c>
      <c r="C159" s="48"/>
      <c r="D159" s="48"/>
      <c r="E159" s="48"/>
      <c r="F159" s="48"/>
      <c r="G159" s="48"/>
      <c r="H159" s="48"/>
      <c r="I159" s="48"/>
      <c r="J159" s="48"/>
      <c r="K159" s="48"/>
      <c r="L159" s="48"/>
      <c r="M159" s="48"/>
      <c r="N159" s="45"/>
      <c r="O159" s="45"/>
      <c r="P159" s="45"/>
      <c r="Q159" s="45"/>
      <c r="R159" s="45" t="s">
        <v>135</v>
      </c>
      <c r="S159" s="45"/>
      <c r="T159" s="47"/>
      <c r="U159" s="48"/>
      <c r="V159" s="48"/>
      <c r="W159" s="48"/>
      <c r="X159" s="48"/>
      <c r="Y159" s="48"/>
      <c r="Z159" s="48"/>
      <c r="AA159" s="48"/>
      <c r="AB159" s="48"/>
      <c r="AC159" s="48"/>
      <c r="AD159" s="48"/>
      <c r="AE159" s="48"/>
      <c r="AF159" s="48"/>
      <c r="AG159" s="48"/>
      <c r="AH159" s="48"/>
      <c r="AI159" s="48"/>
      <c r="AJ159" s="48"/>
      <c r="AK159" s="45"/>
      <c r="AL159" s="134"/>
      <c r="AM159" s="74"/>
    </row>
    <row r="160" spans="1:39" ht="30" customHeight="1" x14ac:dyDescent="0.25">
      <c r="A160" s="406"/>
      <c r="B160" s="33" t="s">
        <v>803</v>
      </c>
      <c r="C160" s="48"/>
      <c r="D160" s="48"/>
      <c r="E160" s="48"/>
      <c r="F160" s="48"/>
      <c r="G160" s="48"/>
      <c r="H160" s="48"/>
      <c r="I160" s="48"/>
      <c r="J160" s="48"/>
      <c r="K160" s="48"/>
      <c r="L160" s="48"/>
      <c r="M160" s="48"/>
      <c r="N160" s="45"/>
      <c r="O160" s="45"/>
      <c r="P160" s="45"/>
      <c r="Q160" s="45"/>
      <c r="R160" s="45" t="s">
        <v>135</v>
      </c>
      <c r="S160" s="45"/>
      <c r="T160" s="47"/>
      <c r="U160" s="48"/>
      <c r="V160" s="48"/>
      <c r="W160" s="48"/>
      <c r="X160" s="48"/>
      <c r="Y160" s="48"/>
      <c r="Z160" s="48"/>
      <c r="AA160" s="48"/>
      <c r="AB160" s="48"/>
      <c r="AC160" s="48"/>
      <c r="AD160" s="48"/>
      <c r="AE160" s="48"/>
      <c r="AF160" s="48"/>
      <c r="AG160" s="48"/>
      <c r="AH160" s="48"/>
      <c r="AI160" s="48"/>
      <c r="AJ160" s="48"/>
      <c r="AK160" s="45"/>
      <c r="AL160" s="134"/>
      <c r="AM160" s="74"/>
    </row>
    <row r="161" spans="1:39" x14ac:dyDescent="0.25">
      <c r="AM161" s="74"/>
    </row>
    <row r="162" spans="1:39" x14ac:dyDescent="0.25">
      <c r="B162" s="49"/>
      <c r="AL162" s="137"/>
      <c r="AM162" s="74"/>
    </row>
    <row r="163" spans="1:39" ht="15.75" thickBot="1" x14ac:dyDescent="0.3">
      <c r="AL163" s="137"/>
      <c r="AM163" s="74"/>
    </row>
    <row r="164" spans="1:39" ht="26.25" customHeight="1" thickBot="1" x14ac:dyDescent="0.3">
      <c r="A164" s="317" t="s">
        <v>485</v>
      </c>
      <c r="B164" s="318"/>
      <c r="C164" s="318"/>
      <c r="D164" s="318"/>
      <c r="E164" s="318"/>
      <c r="F164" s="318"/>
      <c r="G164" s="318"/>
      <c r="H164" s="318"/>
      <c r="I164" s="318"/>
      <c r="J164" s="318"/>
      <c r="K164" s="318"/>
      <c r="L164" s="318"/>
      <c r="M164" s="318"/>
      <c r="N164" s="319"/>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486</v>
      </c>
      <c r="B166" s="41"/>
      <c r="C166" s="42">
        <f>COUNTA(C170:C178,C182:C190,C194:C202,C206:C214)</f>
        <v>3</v>
      </c>
      <c r="AM166" s="74"/>
    </row>
    <row r="167" spans="1:39" x14ac:dyDescent="0.25">
      <c r="AM167" s="74"/>
    </row>
    <row r="168" spans="1:39" ht="15.75" customHeight="1" x14ac:dyDescent="0.25">
      <c r="A168" s="288" t="s">
        <v>487</v>
      </c>
      <c r="B168" s="286" t="s">
        <v>119</v>
      </c>
      <c r="C168" s="286" t="s">
        <v>2</v>
      </c>
      <c r="D168" s="286" t="s">
        <v>4</v>
      </c>
      <c r="E168" s="310" t="s">
        <v>6</v>
      </c>
      <c r="F168" s="312" t="s">
        <v>8</v>
      </c>
      <c r="G168" s="313"/>
      <c r="H168" s="286" t="s">
        <v>10</v>
      </c>
      <c r="I168" s="286" t="s">
        <v>14</v>
      </c>
      <c r="J168" s="314" t="s">
        <v>12</v>
      </c>
      <c r="K168" s="308" t="s">
        <v>120</v>
      </c>
      <c r="L168" s="309"/>
      <c r="M168" s="314" t="s">
        <v>20</v>
      </c>
      <c r="N168" s="314" t="s">
        <v>22</v>
      </c>
      <c r="O168" s="34"/>
      <c r="AM168" s="74"/>
    </row>
    <row r="169" spans="1:39" ht="15.75" x14ac:dyDescent="0.25">
      <c r="A169" s="289"/>
      <c r="B169" s="287"/>
      <c r="C169" s="287"/>
      <c r="D169" s="287"/>
      <c r="E169" s="311"/>
      <c r="F169" s="38" t="s">
        <v>122</v>
      </c>
      <c r="G169" s="38" t="s">
        <v>123</v>
      </c>
      <c r="H169" s="287"/>
      <c r="I169" s="287"/>
      <c r="J169" s="315"/>
      <c r="K169" s="59" t="s">
        <v>124</v>
      </c>
      <c r="L169" s="59" t="s">
        <v>488</v>
      </c>
      <c r="M169" s="315"/>
      <c r="N169" s="315"/>
      <c r="O169" s="2"/>
      <c r="AM169" s="74"/>
    </row>
    <row r="170" spans="1:39" x14ac:dyDescent="0.25">
      <c r="A170" s="33" t="s">
        <v>662</v>
      </c>
      <c r="B170" s="33"/>
      <c r="C170" s="48" t="s">
        <v>663</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288" t="s">
        <v>487</v>
      </c>
      <c r="B180" s="286" t="s">
        <v>119</v>
      </c>
      <c r="C180" s="286" t="s">
        <v>2</v>
      </c>
      <c r="D180" s="286" t="s">
        <v>4</v>
      </c>
      <c r="E180" s="310" t="s">
        <v>6</v>
      </c>
      <c r="F180" s="312" t="s">
        <v>8</v>
      </c>
      <c r="G180" s="313"/>
      <c r="H180" s="286" t="s">
        <v>10</v>
      </c>
      <c r="I180" s="286" t="s">
        <v>14</v>
      </c>
      <c r="J180" s="286" t="s">
        <v>12</v>
      </c>
      <c r="K180" s="308" t="s">
        <v>120</v>
      </c>
      <c r="L180" s="309"/>
      <c r="M180" s="286" t="s">
        <v>20</v>
      </c>
      <c r="N180" s="314" t="s">
        <v>22</v>
      </c>
      <c r="O180" s="34"/>
      <c r="AM180" s="74"/>
    </row>
    <row r="181" spans="1:39" ht="15" customHeight="1" x14ac:dyDescent="0.25">
      <c r="A181" s="289"/>
      <c r="B181" s="287"/>
      <c r="C181" s="287"/>
      <c r="D181" s="287"/>
      <c r="E181" s="311"/>
      <c r="F181" s="38" t="s">
        <v>122</v>
      </c>
      <c r="G181" s="38" t="s">
        <v>123</v>
      </c>
      <c r="H181" s="287"/>
      <c r="I181" s="287"/>
      <c r="J181" s="287"/>
      <c r="K181" s="59" t="s">
        <v>124</v>
      </c>
      <c r="L181" s="59" t="s">
        <v>488</v>
      </c>
      <c r="M181" s="287"/>
      <c r="N181" s="315"/>
      <c r="O181" s="2"/>
      <c r="AM181" s="74"/>
    </row>
    <row r="182" spans="1:39" x14ac:dyDescent="0.25">
      <c r="A182" s="33" t="s">
        <v>662</v>
      </c>
      <c r="B182" s="33"/>
      <c r="C182" s="48" t="s">
        <v>663</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288" t="s">
        <v>487</v>
      </c>
      <c r="B192" s="286" t="s">
        <v>119</v>
      </c>
      <c r="C192" s="286" t="s">
        <v>2</v>
      </c>
      <c r="D192" s="286" t="s">
        <v>4</v>
      </c>
      <c r="E192" s="310" t="s">
        <v>6</v>
      </c>
      <c r="F192" s="312" t="s">
        <v>8</v>
      </c>
      <c r="G192" s="313"/>
      <c r="H192" s="286" t="s">
        <v>10</v>
      </c>
      <c r="I192" s="286" t="s">
        <v>14</v>
      </c>
      <c r="J192" s="286" t="s">
        <v>12</v>
      </c>
      <c r="K192" s="308" t="s">
        <v>120</v>
      </c>
      <c r="L192" s="309"/>
      <c r="M192" s="286" t="s">
        <v>20</v>
      </c>
      <c r="N192" s="314" t="s">
        <v>22</v>
      </c>
      <c r="O192" s="34"/>
      <c r="AM192" s="74"/>
    </row>
    <row r="193" spans="1:39" ht="15" customHeight="1" x14ac:dyDescent="0.25">
      <c r="A193" s="289"/>
      <c r="B193" s="287"/>
      <c r="C193" s="287"/>
      <c r="D193" s="287"/>
      <c r="E193" s="311"/>
      <c r="F193" s="38" t="s">
        <v>122</v>
      </c>
      <c r="G193" s="38" t="s">
        <v>123</v>
      </c>
      <c r="H193" s="287"/>
      <c r="I193" s="287"/>
      <c r="J193" s="287"/>
      <c r="K193" s="59" t="s">
        <v>124</v>
      </c>
      <c r="L193" s="59" t="s">
        <v>488</v>
      </c>
      <c r="M193" s="287"/>
      <c r="N193" s="315"/>
      <c r="O193" s="2"/>
      <c r="AM193" s="74"/>
    </row>
    <row r="194" spans="1:39" ht="15" customHeight="1" x14ac:dyDescent="0.25">
      <c r="A194" s="33"/>
      <c r="B194" s="33"/>
      <c r="C194" s="48" t="s">
        <v>663</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288" t="s">
        <v>671</v>
      </c>
      <c r="B204" s="286" t="s">
        <v>119</v>
      </c>
      <c r="C204" s="286" t="s">
        <v>2</v>
      </c>
      <c r="D204" s="286" t="s">
        <v>4</v>
      </c>
      <c r="E204" s="310" t="s">
        <v>6</v>
      </c>
      <c r="F204" s="312" t="s">
        <v>8</v>
      </c>
      <c r="G204" s="313"/>
      <c r="H204" s="286" t="s">
        <v>10</v>
      </c>
      <c r="I204" s="286" t="s">
        <v>14</v>
      </c>
      <c r="J204" s="286" t="s">
        <v>12</v>
      </c>
      <c r="K204" s="308" t="s">
        <v>120</v>
      </c>
      <c r="L204" s="309"/>
      <c r="M204" s="286" t="s">
        <v>20</v>
      </c>
      <c r="N204" s="314" t="s">
        <v>22</v>
      </c>
      <c r="O204" s="34"/>
      <c r="AM204" s="74"/>
    </row>
    <row r="205" spans="1:39" ht="15.75" x14ac:dyDescent="0.25">
      <c r="A205" s="289"/>
      <c r="B205" s="287"/>
      <c r="C205" s="287"/>
      <c r="D205" s="287"/>
      <c r="E205" s="311"/>
      <c r="F205" s="38" t="s">
        <v>122</v>
      </c>
      <c r="G205" s="38" t="s">
        <v>123</v>
      </c>
      <c r="H205" s="287"/>
      <c r="I205" s="287"/>
      <c r="J205" s="287"/>
      <c r="K205" s="59" t="s">
        <v>124</v>
      </c>
      <c r="L205" s="59" t="s">
        <v>488</v>
      </c>
      <c r="M205" s="287"/>
      <c r="N205" s="315"/>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14" priority="8" stopIfTrue="1" operator="equal">
      <formula>"x"</formula>
    </cfRule>
  </conditionalFormatting>
  <conditionalFormatting sqref="P11:P160">
    <cfRule type="cellIs" dxfId="13" priority="7" operator="equal">
      <formula>"x"</formula>
    </cfRule>
  </conditionalFormatting>
  <conditionalFormatting sqref="Q11:Q160">
    <cfRule type="cellIs" dxfId="12" priority="6" operator="equal">
      <formula>"x"</formula>
    </cfRule>
  </conditionalFormatting>
  <conditionalFormatting sqref="R11:R160">
    <cfRule type="cellIs" dxfId="11" priority="5" stopIfTrue="1" operator="equal">
      <formula>"x"</formula>
    </cfRule>
  </conditionalFormatting>
  <conditionalFormatting sqref="S11:S160">
    <cfRule type="cellIs" dxfId="10" priority="4" operator="equal">
      <formula>"x"</formula>
    </cfRule>
  </conditionalFormatting>
  <conditionalFormatting sqref="T11:T160">
    <cfRule type="cellIs" dxfId="9" priority="1" stopIfTrue="1" operator="equal">
      <formula>$AQ$7</formula>
    </cfRule>
    <cfRule type="cellIs" dxfId="8" priority="2" stopIfTrue="1" operator="equal">
      <formula>$AQ$6</formula>
    </cfRule>
  </conditionalFormatting>
  <conditionalFormatting sqref="T149:T160">
    <cfRule type="cellIs" dxfId="7" priority="3" stopIfTrue="1" operator="equal">
      <formula>"x"</formula>
    </cfRule>
  </conditionalFormatting>
  <conditionalFormatting sqref="AQ6:AQ7">
    <cfRule type="cellIs" dxfId="6" priority="9" stopIfTrue="1" operator="equal">
      <formula>$AQ$6</formula>
    </cfRule>
  </conditionalFormatting>
  <dataValidations count="1">
    <dataValidation type="list" allowBlank="1" showInputMessage="1" showErrorMessage="1" sqref="T11:T160" xr:uid="{31345B39-6011-407A-A4ED-FFABC13C2913}">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27441-5C88-4103-A116-F5F6F89C3575}">
          <x14:formula1>
            <xm:f>LEGENDA!$A$46:$A$60</xm:f>
          </x14:formula1>
          <xm:sqref>N11:N160 N170:N178 N206:N215 N194:N202 N182:N190 AK11:AK160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zoomScale="80" zoomScaleNormal="80" zoomScalePageLayoutView="70" workbookViewId="0">
      <selection activeCell="AD18" sqref="AD18"/>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6" width="9.140625" customWidth="1"/>
    <col min="27" max="28" width="4.140625" customWidth="1"/>
    <col min="29" max="32" width="9.140625" customWidth="1"/>
  </cols>
  <sheetData>
    <row r="1" spans="1:28" x14ac:dyDescent="0.25">
      <c r="A1" s="76"/>
      <c r="B1" s="344" t="s">
        <v>107</v>
      </c>
      <c r="C1" s="344"/>
      <c r="D1" s="344"/>
      <c r="E1" s="344"/>
      <c r="F1" s="344"/>
      <c r="G1" s="344"/>
      <c r="H1" s="344"/>
      <c r="I1" s="344"/>
      <c r="J1" s="344"/>
      <c r="K1" s="344"/>
      <c r="L1" s="344"/>
      <c r="M1" s="344"/>
      <c r="N1" s="344"/>
      <c r="O1" s="344"/>
      <c r="P1" s="344"/>
      <c r="Q1" s="344"/>
      <c r="R1" s="344"/>
      <c r="S1" s="344"/>
      <c r="T1" s="344"/>
      <c r="U1" s="344"/>
      <c r="V1" s="344"/>
      <c r="W1" s="344"/>
      <c r="X1" s="76"/>
    </row>
    <row r="2" spans="1:28" s="11" customFormat="1" ht="21" customHeight="1" x14ac:dyDescent="0.25">
      <c r="A2" s="77"/>
      <c r="B2" s="344"/>
      <c r="C2" s="344"/>
      <c r="D2" s="344"/>
      <c r="E2" s="344"/>
      <c r="F2" s="344"/>
      <c r="G2" s="344"/>
      <c r="H2" s="344"/>
      <c r="I2" s="344"/>
      <c r="J2" s="344"/>
      <c r="K2" s="344"/>
      <c r="L2" s="344"/>
      <c r="M2" s="344"/>
      <c r="N2" s="344"/>
      <c r="O2" s="344"/>
      <c r="P2" s="344"/>
      <c r="Q2" s="344"/>
      <c r="R2" s="344"/>
      <c r="S2" s="344"/>
      <c r="T2" s="344"/>
      <c r="U2" s="344"/>
      <c r="V2" s="344"/>
      <c r="W2" s="344"/>
      <c r="X2" s="77"/>
    </row>
    <row r="3" spans="1:28" ht="33.75" customHeight="1" x14ac:dyDescent="0.35">
      <c r="A3" s="76"/>
      <c r="B3" s="348" t="str">
        <f>'Monitoria Anual - 1'!A2</f>
        <v>Plano de Ação Nacional para a Conservação do Patrimônio Espeleológico Brasileiro - PAN Cavernas do Brasil</v>
      </c>
      <c r="C3" s="348"/>
      <c r="D3" s="348"/>
      <c r="E3" s="348"/>
      <c r="F3" s="348"/>
      <c r="G3" s="348"/>
      <c r="H3" s="348"/>
      <c r="I3" s="348"/>
      <c r="J3" s="348"/>
      <c r="K3" s="348"/>
      <c r="L3" s="348"/>
      <c r="M3" s="348"/>
      <c r="N3" s="348"/>
      <c r="O3" s="348"/>
      <c r="P3" s="348"/>
      <c r="Q3" s="348"/>
      <c r="R3" s="348"/>
      <c r="S3" s="348"/>
      <c r="T3" s="348"/>
      <c r="U3" s="348"/>
      <c r="V3" s="348"/>
      <c r="W3" s="348"/>
      <c r="X3" s="76"/>
    </row>
    <row r="4" spans="1:28" x14ac:dyDescent="0.25">
      <c r="A4" s="76"/>
      <c r="J4" s="8"/>
      <c r="K4" s="8"/>
      <c r="L4" s="8"/>
      <c r="M4" s="8"/>
      <c r="N4" s="8"/>
      <c r="O4" s="8"/>
      <c r="X4" s="76"/>
    </row>
    <row r="5" spans="1:28" s="2" customFormat="1" ht="45" customHeight="1" x14ac:dyDescent="0.25">
      <c r="A5" s="74"/>
      <c r="B5" s="351" t="s">
        <v>512</v>
      </c>
      <c r="C5" s="351"/>
      <c r="D5" s="352" t="str">
        <f>'Monitoria Anual - 1'!B4</f>
        <v>Prevenir, reduzir e mitigar os impactos e danos antrópicos sobre o patrimônio espeleológico brasileiro, espécies e ambientes associados, em cinco anos.</v>
      </c>
      <c r="E5" s="352"/>
      <c r="F5" s="352"/>
      <c r="G5" s="352"/>
      <c r="H5" s="352"/>
      <c r="I5" s="352"/>
      <c r="J5" s="352"/>
      <c r="K5" s="352"/>
      <c r="L5" s="352"/>
      <c r="M5" s="389"/>
      <c r="N5" s="9"/>
      <c r="O5" s="9"/>
      <c r="P5" s="9"/>
      <c r="Q5" s="9"/>
      <c r="R5" s="9"/>
      <c r="X5" s="74"/>
    </row>
    <row r="6" spans="1:28" x14ac:dyDescent="0.25">
      <c r="A6" s="76"/>
      <c r="J6" s="8"/>
      <c r="K6" s="8"/>
      <c r="L6" s="8"/>
      <c r="M6" s="8"/>
      <c r="N6" s="8"/>
      <c r="O6" s="8"/>
      <c r="X6" s="76"/>
    </row>
    <row r="7" spans="1:28" ht="26.25" customHeight="1" x14ac:dyDescent="0.25">
      <c r="A7" s="76"/>
      <c r="B7" s="351" t="s">
        <v>111</v>
      </c>
      <c r="C7" s="351"/>
      <c r="D7" s="345" t="str">
        <f>'Monitoria Anual - 1'!B6</f>
        <v>24/10/2023 - 26/10/2023 (presencial)</v>
      </c>
      <c r="E7" s="345"/>
      <c r="F7" s="345"/>
      <c r="G7" s="384"/>
      <c r="H7" s="2"/>
      <c r="I7" s="10"/>
      <c r="J7" s="8"/>
      <c r="K7" s="8"/>
      <c r="L7" s="8"/>
      <c r="M7" s="8"/>
      <c r="N7" s="8"/>
      <c r="O7" s="8"/>
      <c r="X7" s="76"/>
    </row>
    <row r="8" spans="1:28" x14ac:dyDescent="0.25">
      <c r="A8" s="76"/>
      <c r="X8" s="76"/>
    </row>
    <row r="9" spans="1:28" ht="31.5" customHeight="1" x14ac:dyDescent="0.25">
      <c r="A9" s="76"/>
      <c r="B9" s="344" t="s">
        <v>513</v>
      </c>
      <c r="C9" s="344"/>
      <c r="D9" s="344"/>
      <c r="E9" s="344"/>
      <c r="F9" s="344"/>
      <c r="G9" s="344"/>
      <c r="H9" s="344"/>
      <c r="I9" s="344"/>
      <c r="J9" s="344"/>
      <c r="K9" s="344"/>
      <c r="L9" s="344"/>
      <c r="M9" s="344"/>
      <c r="N9" s="344"/>
      <c r="O9" s="344"/>
      <c r="P9" s="344"/>
      <c r="Q9" s="344"/>
      <c r="R9" s="344"/>
      <c r="S9" s="344"/>
      <c r="T9" s="344"/>
      <c r="U9" s="344"/>
      <c r="V9" s="344"/>
      <c r="W9" s="344"/>
      <c r="X9" s="76"/>
    </row>
    <row r="10" spans="1:28" x14ac:dyDescent="0.25">
      <c r="A10" s="76"/>
      <c r="G10" s="7"/>
      <c r="H10" s="7"/>
      <c r="I10" s="7"/>
      <c r="X10" s="76"/>
    </row>
    <row r="11" spans="1:28" ht="15.75" x14ac:dyDescent="0.25">
      <c r="A11" s="76"/>
      <c r="B11" s="345" t="s">
        <v>514</v>
      </c>
      <c r="C11" s="384"/>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349"/>
      <c r="G12" s="349"/>
      <c r="H12" s="69"/>
      <c r="X12" s="76"/>
    </row>
    <row r="13" spans="1:28" ht="33.75" customHeight="1" x14ac:dyDescent="0.25">
      <c r="A13" s="76"/>
      <c r="C13" s="350" t="s">
        <v>804</v>
      </c>
      <c r="D13" s="385"/>
      <c r="E13" s="385"/>
      <c r="F13" s="385"/>
      <c r="G13" s="386"/>
      <c r="H13" s="3"/>
      <c r="X13" s="76"/>
    </row>
    <row r="14" spans="1:28" s="2" customFormat="1" ht="34.5" customHeight="1" x14ac:dyDescent="0.25">
      <c r="A14" s="74"/>
      <c r="C14" s="82" t="s">
        <v>516</v>
      </c>
      <c r="D14" s="78" t="s">
        <v>517</v>
      </c>
      <c r="E14" s="79" t="s">
        <v>518</v>
      </c>
      <c r="F14" s="80" t="s">
        <v>519</v>
      </c>
      <c r="G14" s="81" t="s">
        <v>518</v>
      </c>
      <c r="H14" s="6"/>
      <c r="X14" s="74"/>
    </row>
    <row r="15" spans="1:28" ht="15.75" x14ac:dyDescent="0.25">
      <c r="A15" s="76"/>
      <c r="C15" s="83" t="s">
        <v>520</v>
      </c>
      <c r="D15" s="56"/>
      <c r="E15" s="64"/>
      <c r="F15" s="56">
        <f>COUNTA('Monitoria Anual - 4'!T11:T1000)</f>
        <v>10</v>
      </c>
      <c r="G15" s="64">
        <f t="shared" ref="G15:G21" si="0">F15/$F$22</f>
        <v>6.9930069930069935E-2</v>
      </c>
      <c r="H15" s="65"/>
      <c r="X15" s="76"/>
    </row>
    <row r="16" spans="1:28" ht="15.75" x14ac:dyDescent="0.25">
      <c r="A16" s="76"/>
      <c r="C16" s="84" t="s">
        <v>521</v>
      </c>
      <c r="D16" s="57">
        <f>COUNTA('Monitoria Anual - 4'!O11:O1000)</f>
        <v>2</v>
      </c>
      <c r="E16" s="66">
        <f>D16/$D$22</f>
        <v>1.3333333333333334E-2</v>
      </c>
      <c r="F16" s="57">
        <f>D16-AB16</f>
        <v>2</v>
      </c>
      <c r="G16" s="66">
        <f t="shared" si="0"/>
        <v>1.3986013986013986E-2</v>
      </c>
      <c r="H16" s="65"/>
      <c r="X16" s="76"/>
      <c r="Z16">
        <f>COUNTIFS('Monitoria Anual - 4'!O:O,"x",'Monitoria Anual - 4'!T:T,"Excluída")</f>
        <v>0</v>
      </c>
      <c r="AA16">
        <f>COUNTIFS('Monitoria Anual - 4'!O:O,"x",'Monitoria Anual - 4'!T:T,"Agrupada")</f>
        <v>0</v>
      </c>
      <c r="AB16">
        <f>Z16+AA16</f>
        <v>0</v>
      </c>
    </row>
    <row r="17" spans="1:28" ht="15.75" x14ac:dyDescent="0.25">
      <c r="A17" s="76"/>
      <c r="C17" s="85" t="s">
        <v>522</v>
      </c>
      <c r="D17" s="57">
        <f>COUNTA('Monitoria Anual - 4'!P11:P1000)</f>
        <v>39</v>
      </c>
      <c r="E17" s="66">
        <f>D17/$D$22</f>
        <v>0.26</v>
      </c>
      <c r="F17" s="57">
        <f>D17-AB17</f>
        <v>35</v>
      </c>
      <c r="G17" s="66">
        <f t="shared" si="0"/>
        <v>0.24475524475524477</v>
      </c>
      <c r="H17" s="65"/>
      <c r="X17" s="76"/>
      <c r="Z17">
        <f>COUNTIFS('Monitoria Anual - 4'!P:P,"x",'Monitoria Anual - 4'!T:T,"Excluída")</f>
        <v>2</v>
      </c>
      <c r="AA17">
        <f>COUNTIFS('Monitoria Anual - 4'!P:P,"x",'Monitoria Anual - 4'!T:T,"Agrupada")</f>
        <v>2</v>
      </c>
      <c r="AB17">
        <f>Z17+AA17</f>
        <v>4</v>
      </c>
    </row>
    <row r="18" spans="1:28" ht="15.75" x14ac:dyDescent="0.25">
      <c r="A18" s="76"/>
      <c r="C18" s="86" t="s">
        <v>523</v>
      </c>
      <c r="D18" s="57">
        <f>COUNTA('Monitoria Anual - 4'!Q11:Q1000)</f>
        <v>29</v>
      </c>
      <c r="E18" s="66">
        <f>D18/$D$22</f>
        <v>0.19333333333333333</v>
      </c>
      <c r="F18" s="57">
        <f>D18-AB18</f>
        <v>25</v>
      </c>
      <c r="G18" s="66">
        <f t="shared" si="0"/>
        <v>0.17482517482517482</v>
      </c>
      <c r="H18" s="65"/>
      <c r="X18" s="76"/>
      <c r="Z18">
        <f>COUNTIFS('Monitoria Anual - 4'!Q:Q,"x",'Monitoria Anual - 4'!T:T,"Excluída")</f>
        <v>2</v>
      </c>
      <c r="AA18">
        <f>COUNTIFS('Monitoria Anual - 4'!Q:Q,"x",'Monitoria Anual - 4'!T:T,"Agrupada")</f>
        <v>2</v>
      </c>
      <c r="AB18">
        <f>Z18+AA18</f>
        <v>4</v>
      </c>
    </row>
    <row r="19" spans="1:28" ht="15.75" x14ac:dyDescent="0.25">
      <c r="A19" s="76"/>
      <c r="C19" s="87" t="s">
        <v>524</v>
      </c>
      <c r="D19" s="57">
        <f>COUNTA('Monitoria Anual - 4'!R11:R1000)</f>
        <v>38</v>
      </c>
      <c r="E19" s="66">
        <f>D19/$D$22</f>
        <v>0.25333333333333335</v>
      </c>
      <c r="F19" s="57">
        <f t="shared" ref="F19:F20" si="1">D19-AB19</f>
        <v>37</v>
      </c>
      <c r="G19" s="66">
        <f t="shared" si="0"/>
        <v>0.25874125874125875</v>
      </c>
      <c r="H19" s="65"/>
      <c r="X19" s="76"/>
      <c r="Z19">
        <f>COUNTIFS('Monitoria Anual - 4'!R:R,"x",'Monitoria Anual - 4'!T:T,"Excluída")</f>
        <v>0</v>
      </c>
      <c r="AA19">
        <f>COUNTIFS('Monitoria Anual - 4'!R:R,"x",'Monitoria Anual - 4'!T:T,"Agrupada")</f>
        <v>1</v>
      </c>
      <c r="AB19">
        <f>Z19+AA19</f>
        <v>1</v>
      </c>
    </row>
    <row r="20" spans="1:28" ht="15.75" x14ac:dyDescent="0.25">
      <c r="A20" s="76"/>
      <c r="C20" s="88" t="s">
        <v>525</v>
      </c>
      <c r="D20" s="57">
        <f>COUNTA('Monitoria Anual - 4'!S11:S1000)</f>
        <v>42</v>
      </c>
      <c r="E20" s="66">
        <f>D20/$D$22</f>
        <v>0.28000000000000003</v>
      </c>
      <c r="F20" s="57">
        <f t="shared" si="1"/>
        <v>41</v>
      </c>
      <c r="G20" s="66">
        <f t="shared" si="0"/>
        <v>0.28671328671328672</v>
      </c>
      <c r="H20" s="65"/>
      <c r="X20" s="76"/>
      <c r="Z20">
        <f>COUNTIFS('Monitoria Anual - 4'!S:S,"x",'Monitoria Anual - 4'!T:T,"Excluída")</f>
        <v>1</v>
      </c>
      <c r="AA20">
        <f>COUNTIFS('Monitoria Anual - 4'!S:S,"x",'Monitoria Anual - 4'!T:T,"Agrupada")</f>
        <v>0</v>
      </c>
      <c r="AB20">
        <f>Z20+AA20</f>
        <v>1</v>
      </c>
    </row>
    <row r="21" spans="1:28" ht="16.5" thickBot="1" x14ac:dyDescent="0.3">
      <c r="A21" s="76"/>
      <c r="C21" s="89" t="s">
        <v>526</v>
      </c>
      <c r="D21" s="58"/>
      <c r="E21" s="67"/>
      <c r="F21" s="58">
        <f>'Monitoria Anual - 4'!C166</f>
        <v>3</v>
      </c>
      <c r="G21" s="67">
        <f t="shared" si="0"/>
        <v>2.097902097902098E-2</v>
      </c>
      <c r="H21" s="65"/>
      <c r="X21" s="76"/>
    </row>
    <row r="22" spans="1:28" ht="16.5" thickBot="1" x14ac:dyDescent="0.3">
      <c r="A22" s="76"/>
      <c r="C22" s="90" t="s">
        <v>527</v>
      </c>
      <c r="D22" s="91">
        <f>SUM(D16:D20)</f>
        <v>150</v>
      </c>
      <c r="E22" s="92">
        <f>SUM(E15:E21)</f>
        <v>1</v>
      </c>
      <c r="F22" s="93">
        <f>SUM(F16:F21)</f>
        <v>143</v>
      </c>
      <c r="G22" s="94">
        <f>SUM(G16:G21)</f>
        <v>0.99999999999999989</v>
      </c>
      <c r="H22" s="65"/>
      <c r="X22" s="76"/>
    </row>
    <row r="23" spans="1:28" x14ac:dyDescent="0.25">
      <c r="A23" s="76"/>
      <c r="C23" s="96" t="s">
        <v>528</v>
      </c>
      <c r="D23" s="346">
        <f>COUNTIF('Monitoria Anual - 4'!T11:T1000,"Agrupada")</f>
        <v>5</v>
      </c>
      <c r="E23" s="346"/>
      <c r="F23" s="346"/>
      <c r="G23" s="387"/>
      <c r="H23" s="5"/>
      <c r="X23" s="76"/>
    </row>
    <row r="24" spans="1:28" ht="15.75" thickBot="1" x14ac:dyDescent="0.3">
      <c r="A24" s="76"/>
      <c r="C24" s="95" t="s">
        <v>529</v>
      </c>
      <c r="D24" s="347">
        <f>COUNTIF('Monitoria Anual - 4'!T11:T161,"Excluída")</f>
        <v>5</v>
      </c>
      <c r="E24" s="347"/>
      <c r="F24" s="347"/>
      <c r="G24" s="388"/>
      <c r="X24" s="76"/>
    </row>
    <row r="25" spans="1:28" x14ac:dyDescent="0.25">
      <c r="A25" s="76"/>
      <c r="X25" s="76"/>
    </row>
    <row r="26" spans="1:28" x14ac:dyDescent="0.25">
      <c r="A26" s="76"/>
      <c r="X26" s="76"/>
    </row>
    <row r="27" spans="1:28" ht="15.75" x14ac:dyDescent="0.25">
      <c r="A27" s="76"/>
      <c r="B27" s="345" t="s">
        <v>530</v>
      </c>
      <c r="C27" s="384"/>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531</v>
      </c>
      <c r="D29" s="52">
        <f>COUNTA('Monitoria Anual - 4'!A11:A160)</f>
        <v>10</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532</v>
      </c>
      <c r="D31" s="110" t="s">
        <v>533</v>
      </c>
      <c r="E31" s="13"/>
      <c r="F31" s="14"/>
      <c r="G31" s="15"/>
      <c r="H31" s="17"/>
      <c r="I31" s="18"/>
      <c r="J31" s="19"/>
      <c r="W31" s="1"/>
      <c r="X31" s="76"/>
    </row>
    <row r="32" spans="1:28" x14ac:dyDescent="0.25">
      <c r="A32" s="76"/>
      <c r="C32" s="53" t="s">
        <v>534</v>
      </c>
      <c r="D32" s="61">
        <f>SUM(F32:J32)</f>
        <v>15</v>
      </c>
      <c r="E32" s="23">
        <f>COUNTA('Monitoria Anual - 4'!T11:T25)</f>
        <v>5</v>
      </c>
      <c r="F32" s="50">
        <f>COUNTA('Monitoria Anual - 4'!O11:O25)</f>
        <v>1</v>
      </c>
      <c r="G32" s="50">
        <f>COUNTA('Monitoria Anual - 4'!P11:P25)</f>
        <v>6</v>
      </c>
      <c r="H32" s="50">
        <f>COUNTA('Monitoria Anual - 4'!Q11:Q25)</f>
        <v>3</v>
      </c>
      <c r="I32" s="50">
        <f>COUNTA('Monitoria Anual - 4'!R11:R25)</f>
        <v>1</v>
      </c>
      <c r="J32" s="51">
        <f>COUNTA('Monitoria Anual - 4'!S11:S25)</f>
        <v>4</v>
      </c>
      <c r="W32" s="1"/>
      <c r="X32" s="76"/>
    </row>
    <row r="33" spans="1:30" x14ac:dyDescent="0.25">
      <c r="A33" s="76"/>
      <c r="C33" s="54" t="s">
        <v>535</v>
      </c>
      <c r="D33" s="53">
        <f>SUM(F33:J33)</f>
        <v>15</v>
      </c>
      <c r="E33" s="24">
        <f>COUNTA('Monitoria Anual - 4'!T26:T40)</f>
        <v>2</v>
      </c>
      <c r="F33" s="25">
        <f>COUNTA('Monitoria Anual - 4'!O26:O40)</f>
        <v>0</v>
      </c>
      <c r="G33" s="25">
        <f>COUNTA('Monitoria Anual - 4'!P26:P40)</f>
        <v>6</v>
      </c>
      <c r="H33" s="25">
        <f>COUNTA('Monitoria Anual - 4'!Q26:Q40)</f>
        <v>2</v>
      </c>
      <c r="I33" s="25">
        <f>COUNTA('Monitoria Anual - 4'!R26:R40)</f>
        <v>3</v>
      </c>
      <c r="J33" s="26">
        <f>COUNTA('Monitoria Anual - 4'!S26:S40)</f>
        <v>4</v>
      </c>
      <c r="W33" s="1"/>
      <c r="X33" s="76"/>
    </row>
    <row r="34" spans="1:30" x14ac:dyDescent="0.25">
      <c r="A34" s="76"/>
      <c r="C34" s="54" t="s">
        <v>536</v>
      </c>
      <c r="D34" s="53">
        <f t="shared" ref="D34:D41" si="2">SUM(F34:J34)</f>
        <v>15</v>
      </c>
      <c r="E34" s="24">
        <f>COUNTA('Monitoria Anual - 4'!T41:T55)</f>
        <v>0</v>
      </c>
      <c r="F34" s="25">
        <f>COUNTA('Monitoria Anual - 4'!O41:O55)</f>
        <v>1</v>
      </c>
      <c r="G34" s="25">
        <f>COUNTA('Monitoria Anual - 4'!P41:P55)</f>
        <v>6</v>
      </c>
      <c r="H34" s="25">
        <f>COUNTA('Monitoria Anual - 4'!Q41:Q55)</f>
        <v>1</v>
      </c>
      <c r="I34" s="25">
        <f>COUNTA('Monitoria Anual - 4'!R41:R55)</f>
        <v>5</v>
      </c>
      <c r="J34" s="26">
        <f>COUNTA('Monitoria Anual - 4'!S41:S55)</f>
        <v>2</v>
      </c>
      <c r="W34" s="1"/>
      <c r="X34" s="76"/>
    </row>
    <row r="35" spans="1:30" x14ac:dyDescent="0.25">
      <c r="A35" s="76"/>
      <c r="C35" s="54" t="s">
        <v>537</v>
      </c>
      <c r="D35" s="53">
        <f t="shared" si="2"/>
        <v>15</v>
      </c>
      <c r="E35" s="24">
        <f>COUNTA('Monitoria Anual - 4'!T56:T70)</f>
        <v>1</v>
      </c>
      <c r="F35" s="25">
        <f>COUNTA('Monitoria Anual - 4'!O56:O70)</f>
        <v>0</v>
      </c>
      <c r="G35" s="25">
        <f>COUNTA('Monitoria Anual - 4'!P56:P70)</f>
        <v>6</v>
      </c>
      <c r="H35" s="25">
        <f>COUNTA('Monitoria Anual - 4'!Q56:Q70)</f>
        <v>2</v>
      </c>
      <c r="I35" s="25">
        <f>COUNTA('Monitoria Anual - 4'!R56:R70)</f>
        <v>5</v>
      </c>
      <c r="J35" s="26">
        <f>COUNTA('Monitoria Anual - 4'!S56:S70)</f>
        <v>2</v>
      </c>
      <c r="W35" s="1"/>
      <c r="X35" s="76"/>
    </row>
    <row r="36" spans="1:30" x14ac:dyDescent="0.25">
      <c r="A36" s="76"/>
      <c r="C36" s="54" t="s">
        <v>805</v>
      </c>
      <c r="D36" s="53">
        <f t="shared" si="2"/>
        <v>15</v>
      </c>
      <c r="E36" s="24">
        <f>COUNTA('Monitoria Anual - 4'!T71:T85)</f>
        <v>0</v>
      </c>
      <c r="F36" s="25">
        <f>COUNTA('Monitoria Anual - 4'!O71:O85)</f>
        <v>0</v>
      </c>
      <c r="G36" s="25">
        <f>COUNTA('Monitoria Anual - 4'!P71:P85)</f>
        <v>0</v>
      </c>
      <c r="H36" s="25">
        <f>COUNTA('Monitoria Anual - 4'!Q71:Q85)</f>
        <v>12</v>
      </c>
      <c r="I36" s="25">
        <f>COUNTA('Monitoria Anual - 4'!R71:R85)</f>
        <v>0</v>
      </c>
      <c r="J36" s="26">
        <f>COUNTA('Monitoria Anual - 4'!S71:S85)</f>
        <v>3</v>
      </c>
      <c r="W36" s="1"/>
      <c r="X36" s="76"/>
    </row>
    <row r="37" spans="1:30" x14ac:dyDescent="0.25">
      <c r="A37" s="76"/>
      <c r="C37" s="54" t="s">
        <v>806</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0</v>
      </c>
      <c r="J37" s="26">
        <f>COUNTA('Monitoria Anual - 4'!S86:S100)</f>
        <v>15</v>
      </c>
      <c r="W37" s="1"/>
      <c r="X37" s="76"/>
    </row>
    <row r="38" spans="1:30" x14ac:dyDescent="0.25">
      <c r="A38" s="76"/>
      <c r="C38" s="54" t="s">
        <v>807</v>
      </c>
      <c r="D38" s="53">
        <f t="shared" si="2"/>
        <v>15</v>
      </c>
      <c r="E38" s="24">
        <f>COUNTA('Monitoria Anual - 4'!T101:T115)</f>
        <v>0</v>
      </c>
      <c r="F38" s="25">
        <f>COUNTA('Monitoria Anual - 4'!O101:O115)</f>
        <v>0</v>
      </c>
      <c r="G38" s="25">
        <f>COUNTA('Monitoria Anual - 4'!P101:P115)</f>
        <v>11</v>
      </c>
      <c r="H38" s="25">
        <f>COUNTA('Monitoria Anual - 4'!Q101:Q115)</f>
        <v>0</v>
      </c>
      <c r="I38" s="25">
        <f>COUNTA('Monitoria Anual - 4'!R101:R115)</f>
        <v>1</v>
      </c>
      <c r="J38" s="26">
        <f>COUNTA('Monitoria Anual - 4'!S101:S115)</f>
        <v>3</v>
      </c>
      <c r="W38" s="1"/>
      <c r="X38" s="76"/>
    </row>
    <row r="39" spans="1:30" x14ac:dyDescent="0.25">
      <c r="A39" s="76"/>
      <c r="C39" s="54" t="s">
        <v>808</v>
      </c>
      <c r="D39" s="53">
        <f t="shared" si="2"/>
        <v>15</v>
      </c>
      <c r="E39" s="24">
        <f>COUNTA('Monitoria Anual - 4'!T116:T130)</f>
        <v>0</v>
      </c>
      <c r="F39" s="25">
        <f>COUNTA('Monitoria Anual - 4'!O116:O130)</f>
        <v>0</v>
      </c>
      <c r="G39" s="25">
        <f>COUNTA('Monitoria Anual - 4'!P116:P130)</f>
        <v>0</v>
      </c>
      <c r="H39" s="25">
        <f>COUNTA('Monitoria Anual - 4'!Q116:Q130)</f>
        <v>5</v>
      </c>
      <c r="I39" s="25">
        <f>COUNTA('Monitoria Anual - 4'!R116:R130)</f>
        <v>7</v>
      </c>
      <c r="J39" s="26">
        <f>COUNTA('Monitoria Anual - 4'!S116:S130)</f>
        <v>3</v>
      </c>
      <c r="W39" s="1"/>
      <c r="X39" s="76"/>
    </row>
    <row r="40" spans="1:30" x14ac:dyDescent="0.25">
      <c r="A40" s="76"/>
      <c r="C40" s="54" t="s">
        <v>809</v>
      </c>
      <c r="D40" s="53">
        <f t="shared" si="2"/>
        <v>15</v>
      </c>
      <c r="E40" s="24">
        <f>COUNTA('Monitoria Anual - 4'!T131:T145)</f>
        <v>0</v>
      </c>
      <c r="F40" s="25">
        <f>COUNTA('Monitoria Anual - 4'!O131:O145)</f>
        <v>0</v>
      </c>
      <c r="G40" s="25">
        <f>COUNTA('Monitoria Anual - 4'!P131:P145)</f>
        <v>4</v>
      </c>
      <c r="H40" s="25">
        <f>COUNTA('Monitoria Anual - 4'!Q131:Q145)</f>
        <v>4</v>
      </c>
      <c r="I40" s="25">
        <f>COUNTA('Monitoria Anual - 4'!R131:R145)</f>
        <v>4</v>
      </c>
      <c r="J40" s="26">
        <f>COUNTA('Monitoria Anual - 4'!S131:S145)</f>
        <v>3</v>
      </c>
      <c r="W40" s="1"/>
      <c r="X40" s="76"/>
    </row>
    <row r="41" spans="1:30" ht="15.75" thickBot="1" x14ac:dyDescent="0.3">
      <c r="A41" s="76"/>
      <c r="C41" s="55" t="s">
        <v>810</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725A30C2A4B534991E2F4FA5657661D" ma:contentTypeVersion="3" ma:contentTypeDescription="Crie um novo documento." ma:contentTypeScope="" ma:versionID="8d1f8ec9172dd008ce65b20777160cdf">
  <xsd:schema xmlns:xsd="http://www.w3.org/2001/XMLSchema" xmlns:xs="http://www.w3.org/2001/XMLSchema" xmlns:p="http://schemas.microsoft.com/office/2006/metadata/properties" xmlns:ns2="38d2295d-bcc4-4acf-a322-2417aec3a334" targetNamespace="http://schemas.microsoft.com/office/2006/metadata/properties" ma:root="true" ma:fieldsID="10cfea9812267f97e2e2543124231d8c" ns2:_="">
    <xsd:import namespace="38d2295d-bcc4-4acf-a322-2417aec3a334"/>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d2295d-bcc4-4acf-a322-2417aec3a3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0F540A97-B73D-4D8C-9283-0EFB37A902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d2295d-bcc4-4acf-a322-2417aec3a3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Mauricio Carlos Martins De Andrade</cp:lastModifiedBy>
  <cp:revision/>
  <dcterms:created xsi:type="dcterms:W3CDTF">2012-07-30T00:05:19Z</dcterms:created>
  <dcterms:modified xsi:type="dcterms:W3CDTF">2025-12-09T14:12:42Z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0x0101004725A30C2A4B534991E2F4FA5657661D</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ies>
</file>