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9.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231"/>
  <workbookPr autoCompressPictures="0" defaultThemeVersion="124226"/>
  <mc:AlternateContent xmlns:mc="http://schemas.openxmlformats.org/markup-compatibility/2006">
    <mc:Choice Requires="x15">
      <x15ac:absPath xmlns:x15ac="http://schemas.microsoft.com/office/spreadsheetml/2010/11/ac" url="C:\Users\Cintia\Documents\COPAN\Site PANs\Ararinha-azul\"/>
    </mc:Choice>
  </mc:AlternateContent>
  <xr:revisionPtr revIDLastSave="0" documentId="13_ncr:1_{33A1F3C7-BE63-4040-AED7-D3A3FD20CBF6}" xr6:coauthVersionLast="47" xr6:coauthVersionMax="47" xr10:uidLastSave="{00000000-0000-0000-0000-000000000000}"/>
  <bookViews>
    <workbookView xWindow="-120" yWindow="-120" windowWidth="20730" windowHeight="11160" tabRatio="793" firstSheet="4" activeTab="6" xr2:uid="{00000000-000D-0000-FFFF-FFFF00000000}"/>
  </bookViews>
  <sheets>
    <sheet name="Monitoria Anual - 1" sheetId="1" r:id="rId1"/>
    <sheet name="Painel de Gestão - 1" sheetId="2" r:id="rId2"/>
    <sheet name="Monitoria Anual - 2" sheetId="44" r:id="rId3"/>
    <sheet name="Painel de Gestão - 2" sheetId="45" r:id="rId4"/>
    <sheet name="Monitoria Anual - 3" sheetId="46" r:id="rId5"/>
    <sheet name="Painel de Gestão - 3" sheetId="47" r:id="rId6"/>
    <sheet name="Monitoria Anual - 4" sheetId="48" r:id="rId7"/>
    <sheet name="Painel de Gestão - 4" sheetId="49" r:id="rId8"/>
    <sheet name="Monitoria Final" sheetId="35" state="hidden" r:id="rId9"/>
    <sheet name="Painel de Gestão Final" sheetId="36" state="hidden" r:id="rId10"/>
  </sheets>
  <definedNames>
    <definedName name="_xlnm._FilterDatabase" localSheetId="0" hidden="1">'Monitoria Anual - 1'!$A$8:$AI$44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7" i="49" l="1"/>
  <c r="D37" i="49" s="1"/>
  <c r="G37" i="49"/>
  <c r="H37" i="49"/>
  <c r="I37" i="49"/>
  <c r="J37" i="49"/>
  <c r="E37" i="49"/>
  <c r="I33" i="49"/>
  <c r="D33" i="49" s="1"/>
  <c r="C58" i="48"/>
  <c r="F21" i="49" s="1"/>
  <c r="C55" i="46"/>
  <c r="F21" i="47"/>
  <c r="C51" i="44"/>
  <c r="F21" i="45" s="1"/>
  <c r="D5" i="2"/>
  <c r="J32" i="2"/>
  <c r="F15" i="2"/>
  <c r="J36" i="49"/>
  <c r="I36" i="49"/>
  <c r="H36" i="49"/>
  <c r="G36" i="49"/>
  <c r="F36" i="49"/>
  <c r="E36" i="49"/>
  <c r="J35" i="49"/>
  <c r="I35" i="49"/>
  <c r="H35" i="49"/>
  <c r="G35" i="49"/>
  <c r="F35" i="49"/>
  <c r="E35" i="49"/>
  <c r="J34" i="49"/>
  <c r="I34" i="49"/>
  <c r="H34" i="49"/>
  <c r="G34" i="49"/>
  <c r="F34" i="49"/>
  <c r="E34" i="49"/>
  <c r="J33" i="49"/>
  <c r="H33" i="49"/>
  <c r="G33" i="49"/>
  <c r="F33" i="49"/>
  <c r="E33" i="49"/>
  <c r="J32" i="49"/>
  <c r="I32" i="49"/>
  <c r="H32" i="49"/>
  <c r="G32" i="49"/>
  <c r="F32" i="49"/>
  <c r="E32" i="49"/>
  <c r="D29" i="49"/>
  <c r="D24" i="49"/>
  <c r="D23" i="49"/>
  <c r="AA20" i="49" a="1"/>
  <c r="AA20" i="49" s="1"/>
  <c r="Z20" i="49" a="1"/>
  <c r="Z20" i="49" s="1"/>
  <c r="D20" i="49"/>
  <c r="AA19" i="49" a="1"/>
  <c r="AA19" i="49" s="1"/>
  <c r="Z19" i="49" a="1"/>
  <c r="Z19" i="49" s="1"/>
  <c r="D19" i="49"/>
  <c r="AA18" i="49" a="1"/>
  <c r="AA18" i="49" s="1"/>
  <c r="Z18" i="49" a="1"/>
  <c r="Z18" i="49" s="1"/>
  <c r="D18" i="49"/>
  <c r="AA17" i="49" a="1"/>
  <c r="AA17" i="49" s="1"/>
  <c r="Z17" i="49" a="1"/>
  <c r="Z17" i="49" s="1"/>
  <c r="D17" i="49"/>
  <c r="AA16" i="49"/>
  <c r="Z16" i="49"/>
  <c r="D16" i="49"/>
  <c r="F15" i="49"/>
  <c r="D7" i="49"/>
  <c r="D5" i="49"/>
  <c r="B3" i="49"/>
  <c r="D35" i="49"/>
  <c r="J37" i="47"/>
  <c r="I37" i="47"/>
  <c r="H37" i="47"/>
  <c r="G37" i="47"/>
  <c r="F37" i="47"/>
  <c r="E37" i="47"/>
  <c r="J36" i="47"/>
  <c r="I36" i="47"/>
  <c r="H36" i="47"/>
  <c r="G36" i="47"/>
  <c r="F36" i="47"/>
  <c r="E36" i="47"/>
  <c r="J35" i="47"/>
  <c r="I35" i="47"/>
  <c r="H35" i="47"/>
  <c r="G35" i="47"/>
  <c r="F35" i="47"/>
  <c r="E35" i="47"/>
  <c r="J34" i="47"/>
  <c r="I34" i="47"/>
  <c r="H34" i="47"/>
  <c r="G34" i="47"/>
  <c r="F34" i="47"/>
  <c r="E34" i="47"/>
  <c r="J33" i="47"/>
  <c r="I33" i="47"/>
  <c r="H33" i="47"/>
  <c r="G33" i="47"/>
  <c r="F33" i="47"/>
  <c r="E33" i="47"/>
  <c r="J32" i="47"/>
  <c r="I32" i="47"/>
  <c r="H32" i="47"/>
  <c r="G32" i="47"/>
  <c r="F32" i="47"/>
  <c r="E32" i="47"/>
  <c r="D29" i="47"/>
  <c r="D24" i="47"/>
  <c r="D23" i="47"/>
  <c r="AA20" i="47" a="1"/>
  <c r="AA20" i="47" s="1"/>
  <c r="Z20" i="47" a="1"/>
  <c r="Z20" i="47" s="1"/>
  <c r="D20" i="47"/>
  <c r="AA19" i="47" a="1"/>
  <c r="AA19" i="47" s="1"/>
  <c r="Z19" i="47" a="1"/>
  <c r="Z19" i="47" s="1"/>
  <c r="D19" i="47"/>
  <c r="AA18" i="47" a="1"/>
  <c r="AA18" i="47" s="1"/>
  <c r="Z18" i="47" a="1"/>
  <c r="Z18" i="47" s="1"/>
  <c r="D18" i="47"/>
  <c r="AA17" i="47" a="1"/>
  <c r="AA17" i="47" s="1"/>
  <c r="Z17" i="47" a="1"/>
  <c r="Z17" i="47" s="1"/>
  <c r="D17" i="47"/>
  <c r="AA16" i="47"/>
  <c r="Z16" i="47"/>
  <c r="D16" i="47"/>
  <c r="F15" i="47"/>
  <c r="D7" i="47"/>
  <c r="D5" i="47"/>
  <c r="B3" i="47"/>
  <c r="J37" i="45"/>
  <c r="I37" i="45"/>
  <c r="H37" i="45"/>
  <c r="G37" i="45"/>
  <c r="F37" i="45"/>
  <c r="E37" i="45"/>
  <c r="J36" i="45"/>
  <c r="I36" i="45"/>
  <c r="H36" i="45"/>
  <c r="G36" i="45"/>
  <c r="F36" i="45"/>
  <c r="E36" i="45"/>
  <c r="J35" i="45"/>
  <c r="I35" i="45"/>
  <c r="H35" i="45"/>
  <c r="G35" i="45"/>
  <c r="F35" i="45"/>
  <c r="E35" i="45"/>
  <c r="J34" i="45"/>
  <c r="I34" i="45"/>
  <c r="H34" i="45"/>
  <c r="G34" i="45"/>
  <c r="F34" i="45"/>
  <c r="E34" i="45"/>
  <c r="J33" i="45"/>
  <c r="I33" i="45"/>
  <c r="H33" i="45"/>
  <c r="G33" i="45"/>
  <c r="F33" i="45"/>
  <c r="E33" i="45"/>
  <c r="J32" i="45"/>
  <c r="I32" i="45"/>
  <c r="H32" i="45"/>
  <c r="G32" i="45"/>
  <c r="F32" i="45"/>
  <c r="E32" i="45"/>
  <c r="D29" i="45"/>
  <c r="D24" i="45"/>
  <c r="D23" i="45"/>
  <c r="AA20" i="45" a="1"/>
  <c r="AA20" i="45" s="1"/>
  <c r="Z20" i="45" a="1"/>
  <c r="Z20" i="45" s="1"/>
  <c r="D20" i="45"/>
  <c r="AA19" i="45" a="1"/>
  <c r="AA19" i="45" s="1"/>
  <c r="Z19" i="45" a="1"/>
  <c r="Z19" i="45" s="1"/>
  <c r="D19" i="45"/>
  <c r="AA18" i="45" a="1"/>
  <c r="AA18" i="45" s="1"/>
  <c r="Z18" i="45" a="1"/>
  <c r="Z18" i="45" s="1"/>
  <c r="D18" i="45"/>
  <c r="AA17" i="45" a="1"/>
  <c r="AA17" i="45" s="1"/>
  <c r="Z17" i="45" a="1"/>
  <c r="Z17" i="45" s="1"/>
  <c r="D17" i="45"/>
  <c r="AA16" i="45"/>
  <c r="Z16" i="45"/>
  <c r="D16" i="45"/>
  <c r="F15" i="45"/>
  <c r="D7" i="45"/>
  <c r="D5" i="45"/>
  <c r="B3" i="45"/>
  <c r="D36" i="45"/>
  <c r="D33" i="45"/>
  <c r="F33" i="2"/>
  <c r="G33" i="2"/>
  <c r="H33" i="2"/>
  <c r="I33" i="2"/>
  <c r="J33" i="2"/>
  <c r="AA16" i="2"/>
  <c r="Z16" i="2"/>
  <c r="Z17" i="2" a="1"/>
  <c r="Z17" i="2" s="1"/>
  <c r="AA20" i="2" a="1"/>
  <c r="AA20" i="2" s="1"/>
  <c r="Z20" i="2" a="1"/>
  <c r="Z20" i="2" s="1"/>
  <c r="AA19" i="2" a="1"/>
  <c r="AA19" i="2" s="1"/>
  <c r="Z19" i="2" a="1"/>
  <c r="Z19" i="2" s="1"/>
  <c r="AA18" i="2" a="1"/>
  <c r="AA18" i="2" s="1"/>
  <c r="Z18" i="2" a="1"/>
  <c r="Z18" i="2" s="1"/>
  <c r="AA17" i="2" a="1"/>
  <c r="AA17" i="2" s="1"/>
  <c r="D5" i="36"/>
  <c r="F25" i="36"/>
  <c r="G25" i="36"/>
  <c r="F26" i="36"/>
  <c r="G26" i="36"/>
  <c r="F27" i="36"/>
  <c r="G27" i="36"/>
  <c r="F28" i="36"/>
  <c r="G28" i="36"/>
  <c r="F29" i="36"/>
  <c r="G29" i="36"/>
  <c r="F30" i="36"/>
  <c r="G30" i="36"/>
  <c r="E30" i="36"/>
  <c r="E29" i="36"/>
  <c r="E28" i="36"/>
  <c r="E27" i="36"/>
  <c r="D22" i="36"/>
  <c r="E26" i="36"/>
  <c r="E25" i="36"/>
  <c r="D17" i="36"/>
  <c r="D16" i="36"/>
  <c r="D15" i="36"/>
  <c r="D24" i="2"/>
  <c r="D23" i="2"/>
  <c r="D20" i="2"/>
  <c r="D19" i="2"/>
  <c r="D18" i="2"/>
  <c r="D16" i="2"/>
  <c r="D17" i="2"/>
  <c r="B3" i="36"/>
  <c r="D7" i="2"/>
  <c r="E32" i="2"/>
  <c r="G32" i="2"/>
  <c r="H32" i="2"/>
  <c r="I32" i="2"/>
  <c r="G34" i="2"/>
  <c r="H34" i="2"/>
  <c r="I34" i="2"/>
  <c r="J34" i="2"/>
  <c r="G35" i="2"/>
  <c r="H35" i="2"/>
  <c r="I35" i="2"/>
  <c r="J35" i="2"/>
  <c r="G36" i="2"/>
  <c r="H36" i="2"/>
  <c r="I36" i="2"/>
  <c r="J36" i="2"/>
  <c r="G37" i="2"/>
  <c r="H37" i="2"/>
  <c r="I37" i="2"/>
  <c r="J37" i="2"/>
  <c r="F37" i="2"/>
  <c r="F36" i="2"/>
  <c r="F35" i="2"/>
  <c r="F34" i="2"/>
  <c r="F32" i="2"/>
  <c r="E37" i="2"/>
  <c r="E36" i="2"/>
  <c r="E35" i="2"/>
  <c r="E34" i="2"/>
  <c r="E33" i="2"/>
  <c r="F21" i="2"/>
  <c r="D29" i="2"/>
  <c r="B3" i="2"/>
  <c r="D32" i="49" l="1"/>
  <c r="D34" i="49"/>
  <c r="AB16" i="49"/>
  <c r="F16" i="49" s="1"/>
  <c r="D22" i="49"/>
  <c r="E16" i="49" s="1"/>
  <c r="D36" i="49"/>
  <c r="D32" i="47"/>
  <c r="D33" i="47"/>
  <c r="D36" i="47"/>
  <c r="D35" i="47"/>
  <c r="D37" i="47"/>
  <c r="AB16" i="47"/>
  <c r="F16" i="47" s="1"/>
  <c r="D37" i="45"/>
  <c r="D34" i="47"/>
  <c r="D29" i="36"/>
  <c r="AB17" i="49"/>
  <c r="F17" i="49" s="1"/>
  <c r="D18" i="36"/>
  <c r="E15" i="36" s="1"/>
  <c r="D26" i="36"/>
  <c r="D30" i="36"/>
  <c r="D22" i="47"/>
  <c r="E20" i="47" s="1"/>
  <c r="D25" i="36"/>
  <c r="D28" i="36"/>
  <c r="D32" i="45"/>
  <c r="D35" i="45"/>
  <c r="AB17" i="45"/>
  <c r="F17" i="45" s="1"/>
  <c r="AB20" i="47"/>
  <c r="F20" i="47" s="1"/>
  <c r="AB16" i="45"/>
  <c r="F16" i="45" s="1"/>
  <c r="D22" i="45"/>
  <c r="E18" i="45" s="1"/>
  <c r="AB18" i="45"/>
  <c r="F18" i="45" s="1"/>
  <c r="D34" i="45"/>
  <c r="AB18" i="49"/>
  <c r="F18" i="49" s="1"/>
  <c r="AB19" i="47"/>
  <c r="F19" i="47" s="1"/>
  <c r="D27" i="36"/>
  <c r="AB17" i="47"/>
  <c r="F17" i="47" s="1"/>
  <c r="AB18" i="47"/>
  <c r="F18" i="47" s="1"/>
  <c r="AB19" i="49"/>
  <c r="F19" i="49" s="1"/>
  <c r="D33" i="2"/>
  <c r="D36" i="2"/>
  <c r="D32" i="2"/>
  <c r="D37" i="2"/>
  <c r="D35" i="2"/>
  <c r="AB16" i="2"/>
  <c r="F16" i="2" s="1"/>
  <c r="AB17" i="2"/>
  <c r="F17" i="2" s="1"/>
  <c r="AB18" i="2"/>
  <c r="F18" i="2" s="1"/>
  <c r="D34" i="2"/>
  <c r="AB19" i="2"/>
  <c r="F19" i="2" s="1"/>
  <c r="AB20" i="2"/>
  <c r="F20" i="2" s="1"/>
  <c r="AB19" i="45"/>
  <c r="F19" i="45" s="1"/>
  <c r="AB20" i="45"/>
  <c r="F20" i="45" s="1"/>
  <c r="AB20" i="49"/>
  <c r="F20" i="49" s="1"/>
  <c r="D22" i="2"/>
  <c r="E19" i="2" s="1"/>
  <c r="E16" i="36" l="1"/>
  <c r="E17" i="36"/>
  <c r="E18" i="36" s="1"/>
  <c r="E18" i="49"/>
  <c r="E17" i="49"/>
  <c r="E19" i="49"/>
  <c r="E20" i="49"/>
  <c r="F22" i="49"/>
  <c r="G21" i="49" s="1"/>
  <c r="E18" i="47"/>
  <c r="E17" i="47"/>
  <c r="E16" i="47"/>
  <c r="E20" i="45"/>
  <c r="E17" i="45"/>
  <c r="E19" i="45"/>
  <c r="E16" i="45"/>
  <c r="E19" i="47"/>
  <c r="F22" i="47"/>
  <c r="G15" i="47" s="1"/>
  <c r="F22" i="2"/>
  <c r="G16" i="2" s="1"/>
  <c r="E17" i="2"/>
  <c r="E18" i="2"/>
  <c r="E20" i="2"/>
  <c r="F22" i="45"/>
  <c r="G19" i="45" s="1"/>
  <c r="E16" i="2"/>
  <c r="E22" i="49" l="1"/>
  <c r="G19" i="49"/>
  <c r="G17" i="49"/>
  <c r="G18" i="49"/>
  <c r="G20" i="49"/>
  <c r="G15" i="49"/>
  <c r="G16" i="49"/>
  <c r="G18" i="47"/>
  <c r="E22" i="47"/>
  <c r="G19" i="47"/>
  <c r="G17" i="47"/>
  <c r="G21" i="47"/>
  <c r="G20" i="47"/>
  <c r="G16" i="47"/>
  <c r="E22" i="45"/>
  <c r="G17" i="45"/>
  <c r="G21" i="2"/>
  <c r="G17" i="2"/>
  <c r="G20" i="2"/>
  <c r="G15" i="2"/>
  <c r="G19" i="2"/>
  <c r="G18" i="2"/>
  <c r="G16" i="45"/>
  <c r="G15" i="45"/>
  <c r="G21" i="45"/>
  <c r="G18" i="45"/>
  <c r="E22" i="2"/>
  <c r="G20" i="45"/>
  <c r="G22" i="49" l="1"/>
  <c r="G22" i="47"/>
  <c r="G22" i="45"/>
  <c r="G2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tc={D331541A-B2FC-4FCC-B18C-EB3DBE56692D}</author>
  </authors>
  <commentList>
    <comment ref="V9" authorId="0" shapeId="0" xr:uid="{D331541A-B2FC-4FCC-B18C-EB3DBE56692D}">
      <text>
        <t>[Comentário encadeado]
Sua versão do Excel permite que você leia este comentário encadeado, no entanto, as edições serão removidas se o arquivo for aberto em uma versão mais recente do Excel. Saiba mais: https://go.microsoft.com/fwlink/?linkid=870924
Comentário:
    Esta coluna somente deve ser utilizada para ações em amarelo, vermelho ou marrons. Desta forma, as informações contidas nesta coluna para ações em azul ou verde devem ser realocadas à coluna de observações.</t>
      </text>
    </comment>
  </commentList>
</comments>
</file>

<file path=xl/sharedStrings.xml><?xml version="1.0" encoding="utf-8"?>
<sst xmlns="http://schemas.openxmlformats.org/spreadsheetml/2006/main" count="2634" uniqueCount="1367">
  <si>
    <t>PLANO DE AÇÃO NACIONAL DE CONSERVAÇÃO DE ESPÉCIES AMEAÇADAS DE EXTINÇÃO - PAN</t>
  </si>
  <si>
    <r>
      <t xml:space="preserve">Plano de Ação Nacional para a Conservação da Ararinha Azul - </t>
    </r>
    <r>
      <rPr>
        <b/>
        <sz val="16"/>
        <color rgb="FF808000"/>
        <rFont val="Calibri"/>
        <family val="2"/>
        <scheme val="minor"/>
      </rPr>
      <t>National Action Plan for the Conservation of the Spix´s Macaw</t>
    </r>
  </si>
  <si>
    <t>Objetivo geral do PAN - General Objective</t>
  </si>
  <si>
    <r>
      <t xml:space="preserve">Realizar a reintrodução de ararinhas-azuis em sua área de ocorrência original até 2024, buscando seu aumento populacional contínuo e conservando habitats com envolvimento comunitário em práticas sustentáveis. 
</t>
    </r>
    <r>
      <rPr>
        <sz val="14"/>
        <color rgb="FF808000"/>
        <rFont val="Calibri"/>
        <family val="2"/>
        <scheme val="minor"/>
      </rPr>
      <t>Carry out reintroduction of the Spix´s Macaw in their original area of occurrence by 2024, seeking their continuous population increase and conserving habitats with community involvement in sustainable practices.</t>
    </r>
  </si>
  <si>
    <t>Data da monitoria - Monitoring date</t>
  </si>
  <si>
    <t>16/06/2020 - 15/07/2020 (virtual)</t>
  </si>
  <si>
    <t>Agrupada</t>
  </si>
  <si>
    <t>Excluída</t>
  </si>
  <si>
    <t>PLANEJAMENTO DO PAN</t>
  </si>
  <si>
    <t xml:space="preserve">SITUAÇÃO ATUAL </t>
  </si>
  <si>
    <t>REPROGRAMAÇÃO DO PAN</t>
  </si>
  <si>
    <t>OBJETIVOS ESPECÍFICOS - Specific Objective</t>
  </si>
  <si>
    <t>Nº</t>
  </si>
  <si>
    <t>Ação - Action</t>
  </si>
  <si>
    <t>Produto - Product</t>
  </si>
  <si>
    <t>Resultados esperados - Expected Results</t>
  </si>
  <si>
    <t>Período - Period</t>
  </si>
  <si>
    <t>Articulador - Responsible</t>
  </si>
  <si>
    <t>Custo estimado - Estimated costs (R$)</t>
  </si>
  <si>
    <t>Colaboradores - Collaborators</t>
  </si>
  <si>
    <t>Localização - Site</t>
  </si>
  <si>
    <t>Observações - Notes</t>
  </si>
  <si>
    <t>Ação cujo início planejado é posterior ao período monitorado - Action planned after the monitoring period</t>
  </si>
  <si>
    <t>Ação não iniciada ou não concluída - Not started or concluded</t>
  </si>
  <si>
    <t>Ação em andamento com problemas de realização - Problems of implementation</t>
  </si>
  <si>
    <t>Ação em andamento no período previsto - On going action</t>
  </si>
  <si>
    <t>Ação concluída - Concluded Action</t>
  </si>
  <si>
    <t>Ação excluída ou agrupada - Excluded or grouped action</t>
  </si>
  <si>
    <t>Descrição do andamento da ação - Description of the action´s implementation</t>
  </si>
  <si>
    <t>Produto obtido - Obtained Product</t>
  </si>
  <si>
    <t>Problemas enfrentados que justificam a não execução, a execução parcial da ação, a exclusão ou o agrupamento - Problems faced in the action´s implementation</t>
  </si>
  <si>
    <t>Responsável pela informação sobre o andamento da ação - Responsible for the information</t>
  </si>
  <si>
    <t>Recomendações ou Observações - Recommendation or notes</t>
  </si>
  <si>
    <t>Revisão do texto da ação - Action review</t>
  </si>
  <si>
    <t>Revisão do produto da ação - Product review</t>
  </si>
  <si>
    <t>Revisão do Resultado Esperado - Expected result review</t>
  </si>
  <si>
    <t>Revisão da Data de Início - Date review</t>
  </si>
  <si>
    <t>Revisão da Data de Término - End review</t>
  </si>
  <si>
    <t>Revisão do articulador da ação - Responsible review</t>
  </si>
  <si>
    <t>Revisão da estimativa do custo global - cost review</t>
  </si>
  <si>
    <t>Revisão dos colaboradores - Collaborators review</t>
  </si>
  <si>
    <t>Revisão das localidades - Sites review</t>
  </si>
  <si>
    <t>Revisão Área de Relevância - Relevance areas review</t>
  </si>
  <si>
    <t>Recomendações e observações - Recommendation and notes</t>
  </si>
  <si>
    <t>Início - Start</t>
  </si>
  <si>
    <t>Fim - End</t>
  </si>
  <si>
    <t>Localidades - Sites</t>
  </si>
  <si>
    <t>Área de relevância - Relevance area</t>
  </si>
  <si>
    <r>
      <t>1.Realizar pelo menos uma soltura experimental de ararinhas-azuis até 2024, mantendo a população ex situ viável.</t>
    </r>
    <r>
      <rPr>
        <sz val="11"/>
        <color rgb="FFC00000"/>
        <rFont val="Calibri"/>
        <family val="2"/>
        <scheme val="minor"/>
      </rPr>
      <t xml:space="preserve"> 
</t>
    </r>
    <r>
      <rPr>
        <sz val="11"/>
        <color rgb="FF808000"/>
        <rFont val="Calibri"/>
        <family val="2"/>
        <scheme val="minor"/>
      </rPr>
      <t>1.Perform at least one experimental release of the Spix´s Macaw by 2024, maintaining the ex situ population in stability.</t>
    </r>
  </si>
  <si>
    <t>1.1</t>
  </si>
  <si>
    <r>
      <t xml:space="preserve">Repatriar ararinhas-azuis para a formação de plantel reprodutivo e de juvenis aptos à soltura. 
</t>
    </r>
    <r>
      <rPr>
        <sz val="11"/>
        <color indexed="19"/>
        <rFont val="Calibri"/>
        <family val="2"/>
        <scheme val="minor"/>
      </rPr>
      <t>Repatriate Spi</t>
    </r>
    <r>
      <rPr>
        <sz val="11"/>
        <color rgb="FF808000"/>
        <rFont val="Calibri"/>
        <family val="2"/>
        <scheme val="minor"/>
      </rPr>
      <t>x´s Macaws for the formation of a breeding population and identifying  s</t>
    </r>
    <r>
      <rPr>
        <sz val="11"/>
        <color indexed="19"/>
        <rFont val="Calibri"/>
        <family val="2"/>
        <scheme val="minor"/>
      </rPr>
      <t>uitable juveniles for reintroduction.</t>
    </r>
  </si>
  <si>
    <r>
      <t xml:space="preserve">Relatório das repatriações. 
</t>
    </r>
    <r>
      <rPr>
        <sz val="11"/>
        <color indexed="19"/>
        <rFont val="Calibri"/>
        <family val="2"/>
        <scheme val="minor"/>
      </rPr>
      <t>Repatriation report</t>
    </r>
  </si>
  <si>
    <r>
      <t xml:space="preserve">Pelo menos 20 casais ou 50 indivíduos entre jovens e adultos repatriados.
</t>
    </r>
    <r>
      <rPr>
        <sz val="11"/>
        <color indexed="19"/>
        <rFont val="Calibri"/>
        <family val="2"/>
        <scheme val="minor"/>
      </rPr>
      <t>At least 20 partners or 50 individuals (adults and juveniles) repatriated.</t>
    </r>
  </si>
  <si>
    <t>Martin Guth (ACTP)</t>
  </si>
  <si>
    <t xml:space="preserve">Ugo E. Vercillo (DESP/MMA), Cromwell Purchase (ACTP/AWWP), Maria Cristina Cioglia e Marcus Romero (Fazenda Cachoeira) e Camile Lugarini (ICMBio/CEMAVE). </t>
  </si>
  <si>
    <t>Brasil e Alemanha</t>
  </si>
  <si>
    <r>
      <t xml:space="preserve">Definir os critérios de idade (filhote, juvenil, adulto) no protocolo de cativeiro. Verificar se no protocolo de soltura existe a sugestão de bandos de idades mistas. Criadouro Fazenda Cachoeira tem capacidade de recebimento de 2 casais e 15-20 juvenis a depender do número de filhotes a nascerem em 2018. CUSTO - Em torno de R$ 10.000,00 para cada processo de repatriação (para 1 a 10 animais). 
</t>
    </r>
    <r>
      <rPr>
        <sz val="11"/>
        <color indexed="19"/>
        <rFont val="Calibri"/>
        <family val="2"/>
        <scheme val="minor"/>
      </rPr>
      <t xml:space="preserve">Define age criteria (chick, juvenile, adult) in the protocol. Verify  the suggested of age for release.  Fazenda Cachoeira has the capacity to receive 2 couples and 15-20 juveniles, depending on the number of chicks to be hatched in 2018. COST - ~R$ 10,000.00/each process (1 to 10 animals). </t>
    </r>
  </si>
  <si>
    <t>x</t>
  </si>
  <si>
    <r>
      <t xml:space="preserve">Repatriação de 52 indivíduos realizada no dia 03 de março de 2020.  
</t>
    </r>
    <r>
      <rPr>
        <sz val="11"/>
        <color rgb="FF808000"/>
        <rFont val="Calibri"/>
        <family val="2"/>
        <scheme val="minor"/>
      </rPr>
      <t xml:space="preserve">
Repatriation of 52 individuals carried out on March 3rd, 2020.</t>
    </r>
  </si>
  <si>
    <r>
      <t xml:space="preserve">Processos SEI 02061.000298/2019-87 e 02061.000384/2019-90. 
</t>
    </r>
    <r>
      <rPr>
        <sz val="11"/>
        <color rgb="FF808000"/>
        <rFont val="Calibri"/>
        <family val="2"/>
        <scheme val="minor"/>
      </rPr>
      <t xml:space="preserve">
Repatriation of 52 individuals carried out on March 3rd, 2020.</t>
    </r>
  </si>
  <si>
    <t>Camile Lugarini</t>
  </si>
  <si>
    <t>Ugo E. Vercillo (ICMBio), Cromwell Purchase (ACTP), Camile Lugarini (ICMBio)</t>
  </si>
  <si>
    <t>1.2</t>
  </si>
  <si>
    <r>
      <t xml:space="preserve">Estabelecer um centro de reintrodução na Fazenda Concórdia e/ou outras fazendas potenciais na área de ocorrência histórica da ararinha-azul.
</t>
    </r>
    <r>
      <rPr>
        <sz val="11"/>
        <color indexed="19"/>
        <rFont val="Calibri"/>
        <family val="2"/>
        <scheme val="minor"/>
      </rPr>
      <t>Establish a Reintroduction Center at Fazenda Concordia and/or other potential farms in the historical area of occurrence of the Spix´s Macaw.</t>
    </r>
  </si>
  <si>
    <r>
      <t xml:space="preserve">Autorização de Soltura emitida. 
</t>
    </r>
    <r>
      <rPr>
        <sz val="11"/>
        <color indexed="19"/>
        <rFont val="Calibri"/>
        <family val="2"/>
        <scheme val="minor"/>
      </rPr>
      <t xml:space="preserve">Release license </t>
    </r>
  </si>
  <si>
    <r>
      <t xml:space="preserve">Centro construído, inaugurado e operando.
</t>
    </r>
    <r>
      <rPr>
        <sz val="11"/>
        <color indexed="19"/>
        <rFont val="Calibri"/>
        <family val="2"/>
        <scheme val="minor"/>
      </rPr>
      <t>Built and inaugurated operating center.</t>
    </r>
  </si>
  <si>
    <t>Ugo E. Vercillo (DESP/MMA), Cromwell Purchase (ACTP/AWWP), Kilma Manso (ECO), Mark Stafford (Parrots International), Jessica Lee (Jurong Bird Park), Camile Lugarini (ICMBio/CEMAVE), Edson Gontijo (Fazenda Cachoeira), Thomas White Jr. (Fish &amp; Wildlife Service), Tim Bouts (Pairi Daiza)*, Spix´s Macaw Association</t>
  </si>
  <si>
    <t>Fazenda Concórdia e/ou outras fazendas potenciais utilizadas na análise SWOT (White et al. 2015).</t>
  </si>
  <si>
    <r>
      <t xml:space="preserve">Orçado em torno R$ 4,5 milhões em 2017 para a construção do Centro de Reprodução e Reintrodução na Fazenda Concórdia.
</t>
    </r>
    <r>
      <rPr>
        <sz val="11"/>
        <color indexed="19"/>
        <rFont val="Calibri"/>
        <family val="2"/>
        <scheme val="minor"/>
      </rPr>
      <t>R$ 4.5 million (budget in 2016 to build the Breeding and Reintroduction Center).</t>
    </r>
  </si>
  <si>
    <r>
      <t xml:space="preserve">Aquisição de 45 hectares no Refúgio de Vida Silvestre da Ararinha Azul em 2018, demarcação da localização do Centro de Reintrodução, contratação da Casa Maior para execução da obra e escavação da fundação. A construção deve estar concluída em agosto ou setembro de 2020. 
</t>
    </r>
    <r>
      <rPr>
        <sz val="11"/>
        <color rgb="FF808000"/>
        <rFont val="Calibri"/>
        <family val="2"/>
        <scheme val="minor"/>
      </rPr>
      <t xml:space="preserve">
Acquisition of 45 hectares in the Spix´s Macaw Wildlife Refuge in 2018, demarcation of the location of the Reintroduction Center, hiring of the Casa Maior to carry out the building, and excavation of the foundation. Construction should be completed in August or September 2020.</t>
    </r>
  </si>
  <si>
    <r>
      <t xml:space="preserve">Processos 02124.002449/2018-79 - Autorização para supressão de vegetação RVS Ararinha Azul, 02124.002419/2018-62 - Autorização direta Centro de Reprodução e Reintrodução da Ararinha-azul, 02124.001715/2018-46 - Acompanhamento obras. 
</t>
    </r>
    <r>
      <rPr>
        <sz val="11"/>
        <color rgb="FF808000"/>
        <rFont val="Calibri"/>
        <family val="2"/>
        <scheme val="minor"/>
      </rPr>
      <t>Processes 02124.002449 / 2018-79 - Authorization for suppression of vegetation in the RVS Spix´s Macaw, 02124.002419 / 2018-62 - Direct authorization for the Center of Breeding and Reintroduction of Spix´s Macaw, 02124.001715 / 2018-46 - Monitoring builiding.</t>
    </r>
  </si>
  <si>
    <r>
      <t xml:space="preserve">Covid-19, atraso na obra do Centro de Reintrodução devido ao recurso escasso. 
</t>
    </r>
    <r>
      <rPr>
        <sz val="11"/>
        <color rgb="FF808000"/>
        <rFont val="Calibri"/>
        <family val="2"/>
        <scheme val="minor"/>
      </rPr>
      <t xml:space="preserve">
Covid-19, delay in the building of the Reintroduction Center due scarce resource.</t>
    </r>
  </si>
  <si>
    <t>Kilma Manso, Cromwell Purchase e Martin Guth</t>
  </si>
  <si>
    <r>
      <t xml:space="preserve">Centro construído e operando.
</t>
    </r>
    <r>
      <rPr>
        <sz val="11"/>
        <color indexed="19"/>
        <rFont val="Calibri"/>
        <family val="2"/>
        <scheme val="minor"/>
      </rPr>
      <t>Built and operating center.</t>
    </r>
  </si>
  <si>
    <r>
      <t xml:space="preserve">Reintrodução da ararinha-azul na sua área de distribuição histórica.
</t>
    </r>
    <r>
      <rPr>
        <sz val="11"/>
        <color rgb="FF808000"/>
        <rFont val="Calibri"/>
        <family val="2"/>
        <scheme val="minor"/>
      </rPr>
      <t>Reintroduction of Spi</t>
    </r>
    <r>
      <rPr>
        <sz val="11"/>
        <color indexed="19"/>
        <rFont val="Calibri"/>
        <family val="2"/>
        <scheme val="minor"/>
      </rPr>
      <t>x´s Macaw in its historical range.</t>
    </r>
  </si>
  <si>
    <t>Ugo E. Vercillo (ICMBio), Cromwell Purchase (ACTP), Kilma Manso (ECO), Mark Stafford (Parrots International), Camile Lugarini (ICMBio), Edson Gontijo (Construtora Casa Maior), Thomas White Jr. (Fish &amp; Wildlife Service), Tim Bouts (Pairi Daiza)</t>
  </si>
  <si>
    <t>Fazenda Ararinha Azul, entre a Gangorra, Concórdia e Caraiba</t>
  </si>
  <si>
    <r>
      <t xml:space="preserve">Se não estiver terminado até setembro não será possível realizar as solturas até março de 2021. 
</t>
    </r>
    <r>
      <rPr>
        <sz val="11"/>
        <color rgb="FF808000"/>
        <rFont val="Calibri"/>
        <family val="2"/>
        <scheme val="minor"/>
      </rPr>
      <t xml:space="preserve">
If it is not finished by September it will not be possible to release until March 2021.</t>
    </r>
    <r>
      <rPr>
        <sz val="11"/>
        <rFont val="Calibri"/>
        <family val="2"/>
        <scheme val="minor"/>
      </rPr>
      <t xml:space="preserve">
</t>
    </r>
  </si>
  <si>
    <t>1.3</t>
  </si>
  <si>
    <r>
      <t xml:space="preserve">Estabelecer um centro de reprodução da ararinha-azul na Caatinga.
</t>
    </r>
    <r>
      <rPr>
        <sz val="11"/>
        <color indexed="19"/>
        <rFont val="Calibri"/>
        <family val="2"/>
        <scheme val="minor"/>
      </rPr>
      <t>Establish a Breeding Center for the Spix´s Macaw in the Caatinga.</t>
    </r>
  </si>
  <si>
    <r>
      <t xml:space="preserve">Autorização de Manejo emitida.
</t>
    </r>
    <r>
      <rPr>
        <sz val="11"/>
        <color indexed="19"/>
        <rFont val="Calibri"/>
        <family val="2"/>
        <scheme val="minor"/>
      </rPr>
      <t>Management license</t>
    </r>
  </si>
  <si>
    <t>Ugo E. Vercillo (DESP/MMA),  Mark Stafford (Parrots International), Cromwell Purchase (ACTP/AWWP), Kilma Manso (ECO), Jessica Lee (Jurong Bird Park), Luis Carlos Neves (Jurong Bird Park), Camile Lugarini (ICMBio/CEMAVE), Edson Gontijo (Fazenda Cachoeira), Thomas White Jr. (Fish &amp; Wildlife Service), Tim Bouts (Pairi Daiza)*, Spix´s Macaw Association</t>
  </si>
  <si>
    <t>Na região de Juazeiro e Petrolina, podendo ser na própria Fazenda Concórdia ou outra localidade próxima, com gestão da Spix’s Macaw Association.</t>
  </si>
  <si>
    <r>
      <t xml:space="preserve">A região de Juazeiro e Petrolina tem mais acesso à mão de obra especializada do que Curaçá, além de infraestrutura, aeroporto e universidades.
</t>
    </r>
    <r>
      <rPr>
        <sz val="11"/>
        <color indexed="19"/>
        <rFont val="Calibri"/>
        <family val="2"/>
        <scheme val="minor"/>
      </rPr>
      <t>The region of Juazeiro and Petrolina are more accessible, with available skilled labor, infrastructure, airport and universities compared to Curaçá.</t>
    </r>
  </si>
  <si>
    <r>
      <t xml:space="preserve">Construção do Centro de Reprodução concluída no da 03 de março de 2020, com adequações realizadas em março, abril e maio. Aguarda ainda recebimento de todo equipamento (para incubação e crescimento). 
</t>
    </r>
    <r>
      <rPr>
        <sz val="11"/>
        <color rgb="FF808000"/>
        <rFont val="Calibri"/>
        <family val="2"/>
        <scheme val="minor"/>
      </rPr>
      <t xml:space="preserve">
Construction of the Breeding Center completed on March 3, 2020, with adjustments made in March, April and May. Awaits receipt of all equipment (as incubation and hand rearing). </t>
    </r>
  </si>
  <si>
    <r>
      <t xml:space="preserve">Autorização de Manejo Precária da Fauna Silvestre Nº 452994/ IBAMA, Portaria INEMA n. 20812 de 16 de junho de 2020.
</t>
    </r>
    <r>
      <rPr>
        <sz val="11"/>
        <color rgb="FF808000"/>
        <rFont val="Calibri"/>
        <family val="2"/>
        <scheme val="minor"/>
      </rPr>
      <t xml:space="preserve">
Authorization for Precarious Wildlife Management Nº 452994 / IBAMA. Ordinance INEMA n. 20812 from June 16th 2020.</t>
    </r>
  </si>
  <si>
    <r>
      <rPr>
        <sz val="11"/>
        <rFont val="Calibri"/>
        <family val="2"/>
        <scheme val="minor"/>
      </rPr>
      <t xml:space="preserve">ICMBio propôs um acordo/parceria com a Coelba para instalação de energia elétrica; está tentando obter conexão de celular com antena de energia solar (a 45 km).
</t>
    </r>
    <r>
      <rPr>
        <sz val="11"/>
        <color rgb="FF808000"/>
        <rFont val="Calibri"/>
        <family val="2"/>
        <scheme val="minor"/>
      </rPr>
      <t xml:space="preserve">
ICMBio proposed an agreement/partnership with the energy company Coelba to install the eletric energy. ICMBio is trying the celular connection with solar power antenna (45 km away). 
</t>
    </r>
  </si>
  <si>
    <r>
      <t xml:space="preserve">Reprodução da ararinha-azul na Caatinga.
</t>
    </r>
    <r>
      <rPr>
        <sz val="11"/>
        <color indexed="19"/>
        <rFont val="Calibri"/>
        <family val="2"/>
        <scheme val="minor"/>
      </rPr>
      <t>Breeding of Spix´s Macaw in the Caatinga.</t>
    </r>
  </si>
  <si>
    <t>Ugo E. Vercillo (ICMBio),  Mark Stafford (Parrots International), Cromwell Purchase (ACTP), Kilma Manso (ECO), Camile Lugarini (ICMBio), Edson Gontijo (Construtora Casa Maior), Thomas White Jr. (Fish &amp; Wildlife Service), Tim Bouts (Pairi Daiza)</t>
  </si>
  <si>
    <t>1.4</t>
  </si>
  <si>
    <r>
      <t xml:space="preserve">Realizar soltura experimental de maracanãs e/ou grupos mistos de maracanãs e ararinhas-azuis.
</t>
    </r>
    <r>
      <rPr>
        <sz val="11"/>
        <color indexed="19"/>
        <rFont val="Calibri"/>
        <family val="2"/>
        <scheme val="minor"/>
      </rPr>
      <t>Perform experimental release of Blue-winged Macaws and mix-flock with Spix´s Macaws.</t>
    </r>
  </si>
  <si>
    <r>
      <t xml:space="preserve">Relatórios, divulgação e publicações.
</t>
    </r>
    <r>
      <rPr>
        <sz val="11"/>
        <color indexed="19"/>
        <rFont val="Calibri"/>
        <family val="2"/>
        <scheme val="minor"/>
      </rPr>
      <t>Reports, disclosure and articles.</t>
    </r>
  </si>
  <si>
    <r>
      <t xml:space="preserve">Soltura realizada e informações obtidas para subsidiar a soltura experimental de grupo específico de ararinha-azul.
</t>
    </r>
    <r>
      <rPr>
        <sz val="11"/>
        <color indexed="19"/>
        <rFont val="Calibri"/>
        <family val="2"/>
        <scheme val="minor"/>
      </rPr>
      <t>Release performed and information obtained to subsidize the experimental release of a specific group of Spix´s Macaw.</t>
    </r>
  </si>
  <si>
    <t>Camile Lugarini (ICMBio)</t>
  </si>
  <si>
    <t>Cromwell Purchase (ACTP/AWWP), Martin Guth (ACTP), Mark Stafford (Parrots International), Kilma Manso (ECO), Jessica Lee (Jurong Bird Park), Cristine Prates (Projeto Ararinha na Natureza), Marcus Romero (Fazenda Cachoeira), Maria Cristina Cioglia (Fazenda Cachoeira), Thomas White (Fish &amp; Wildlife Service), Yara Barros (CPSG Brasil, Projeto Onças do Iguaçu), Vanessa Kanaan (Instituto Espaço Silvestre) e outros especialistas do Programa de Cativeiro.</t>
  </si>
  <si>
    <r>
      <t xml:space="preserve">A ação contendo maracanãs foi inserida em virtude da importância em relação a este objetivo, para captação de recurso. O teste com a espécie modelo será importante para obter maior sucesso da soltura da ararinha-azul e para perder menor número de ararinhas-azuis pós-soltura. Considerou-se escrever o projeto como atividade desta ação. CUSTO - R$ 500 mil a 1 milhão para 1 ou 2 eventos, respectivamente.
</t>
    </r>
    <r>
      <rPr>
        <sz val="11"/>
        <color indexed="19"/>
        <rFont val="Calibri"/>
        <family val="2"/>
        <scheme val="minor"/>
      </rPr>
      <t>The action was included because of its relevance to the overarching objective, and also for fund-raising purposes. The test with the model species (i.e. Blue-winged Macaws) will be important to maximize the success of the Spix´s Macaw release, and to minimize losses of Spix´s Macaw post-release. COST - R$ 500.000 to 1 million to 1-2 events, respectively.</t>
    </r>
  </si>
  <si>
    <r>
      <t xml:space="preserve">Projeto aprovado e em execução (SISBIO 53258) procurando coletar e manter em cativeiro maracanãs no sítio de reintrodução. Estes indivíduos serão usados para realizar a primeira soltura experimental nas mesmas condições da soltura de ararinhas-azuis e reintrodução conjunta com ararinhas-azuis criadas em cativeiro. O projeto foi submetido à Zoologischen Gesellschaft für Arten und Populationsschutz e.V. (ZGAP), pela ACTP. As novas versões foram encaminhadas no dias 02 e 29 de dezembro de 2019, aprovadas em janeiro de 2020. O contrato foi assinado em 17 de janeiro de 2020 entre a ZGAP a Eco Conservation, com um montante de E 56.729,60 ou aproximadamente R$ 243.069,00, com o título “Preparing the reintroduction of Spix´s Macaw”, para execução no período de 12 meses. Houve também financiamento do ICMBio com fornecimento de diárias, passagens e alimentação para as atividades nos meses de janeiro, fevereiro e março de 2020 (aproximadamente R$ 20.000,00). Enquanto isso Mark Sttaford, Tom White, Cromwell Purchase, Camile Lugarini e equipe da ACTP estão discutindo o método de telemetria a ser testado. 
</t>
    </r>
    <r>
      <rPr>
        <sz val="11"/>
        <color rgb="FF808000"/>
        <rFont val="Calibri"/>
        <family val="2"/>
        <scheme val="minor"/>
      </rPr>
      <t xml:space="preserve">
Project approved and in execution (SISBIO 53258) seeking to collect and keep in captivity Illiger´s Macaw at the reintroduction site. These individuals will be used to carry out the first experimental release under the same conditions as the release of Spix´s macaws and joint reintroduction with Spix´s macaws bred in captivity. The project was submitted to Zoologischen Gesellschaft für Arten und Populationsschutz e.V. (ZGAP), by ACTP. The new versions were sent on December 2 and 29, 2019, approved in January 2020. The contract was signed on January 17, 2020 between ZGAP and Eco Conservation, with an amount of E 56,729.60 or approximately R$ 243,069.00, with the title “Preparing the reintroduction of Spix´s Macaw”, to be carried out in the period of 12 months. There was also funding from ICMBio with provision of daily rates, tickets and meals for activities in January, February and March 2020 (approximately R$ 20,000.00). Meanwhile Mark Sttaford, Tom White, Cromwell Purchase, Camile Lugarini and ACTP team are discussing the telemetry method to be tested.</t>
    </r>
  </si>
  <si>
    <r>
      <t xml:space="preserve">SISBIO 53258, Projeto em execução (Processo 02061.000081/2020-19). </t>
    </r>
    <r>
      <rPr>
        <sz val="11"/>
        <color rgb="FFC00000"/>
        <rFont val="Calibri"/>
        <family val="2"/>
        <scheme val="minor"/>
      </rPr>
      <t xml:space="preserve">
</t>
    </r>
    <r>
      <rPr>
        <sz val="11"/>
        <color rgb="FF808000"/>
        <rFont val="Calibri"/>
        <family val="2"/>
        <scheme val="minor"/>
      </rPr>
      <t xml:space="preserve">
SISBIO 53258 and project in execution (Process 02061.000081/2020-19).</t>
    </r>
  </si>
  <si>
    <r>
      <t xml:space="preserve">Não podemos nos ater a uma data fixa de soltura sem termos seguido o melhor protocolo possível de reintrodução. Queremos que a reintrodução tenha sucesso e, para isso, uma série de etapas precisam ser cumpridas a contento. Dado que há cronogramas acordados com provedores de financiamento, será realizada uma análise de risco para informar as possíveis perdas caso se cumpra uma pré-determinada data de soltura sem todos os procedimentos de preparação terem sido cumpridos.
</t>
    </r>
    <r>
      <rPr>
        <sz val="11"/>
        <color rgb="FF808000"/>
        <rFont val="Calibri"/>
        <family val="2"/>
        <scheme val="minor"/>
      </rPr>
      <t>We cannot stick to a fixed release date without following the best possible reintroduction protocol. We want the reintroduction to be successful and, for that, a series of steps need to be successfully completed. Given that there are schedules agreed with financing providers, a risk analysis will be carried out to inform possible losses if a pre-determined date is met without all preparation procedures having been completed.</t>
    </r>
  </si>
  <si>
    <t>Cromwell Purchase (ACTP), Martin Guth (ACTP), Mark Stafford (Parrots International), Kilma Manso (ECO), Maria Cristina Cioglia (Fazenda Cachoeira), Thomas White (Fish &amp; Wildlife Service)</t>
  </si>
  <si>
    <r>
      <t xml:space="preserve">Precisamos ter um fluxo de trabalho e uma avaliação de risco. É necessário ter um grande projeto de soltura para apresentar às agências que dão a licença para reintrodução no Brasil (INEMA no Estado da Bahia e ICMBio). </t>
    </r>
    <r>
      <rPr>
        <sz val="11"/>
        <color rgb="FF808000"/>
        <rFont val="Calibri"/>
        <family val="2"/>
        <scheme val="minor"/>
      </rPr>
      <t xml:space="preserve">
We must have a workflow and a risk assessment. It is needed to have a huge project of release to present to the agencies that give the license to the releases in Brazil (INEMA in Bahia State and ICMBio).
</t>
    </r>
  </si>
  <si>
    <t>1.5</t>
  </si>
  <si>
    <r>
      <t xml:space="preserve">Realizar soltura experimental de ararinha-azul.
</t>
    </r>
    <r>
      <rPr>
        <sz val="11"/>
        <color indexed="19"/>
        <rFont val="Calibri"/>
        <family val="2"/>
        <scheme val="minor"/>
      </rPr>
      <t xml:space="preserve">
Perform experimental release of the Spix´s Macaws.</t>
    </r>
  </si>
  <si>
    <r>
      <t xml:space="preserve">Relatórios, divulgação e publicações. 
</t>
    </r>
    <r>
      <rPr>
        <sz val="11"/>
        <color indexed="19"/>
        <rFont val="Calibri"/>
        <family val="2"/>
        <scheme val="minor"/>
      </rPr>
      <t xml:space="preserve">
Reports, disclosure and articles.</t>
    </r>
  </si>
  <si>
    <r>
      <t xml:space="preserve">Soltura realizada.
</t>
    </r>
    <r>
      <rPr>
        <sz val="11"/>
        <color indexed="19"/>
        <rFont val="Calibri"/>
        <family val="2"/>
        <scheme val="minor"/>
      </rPr>
      <t>Performed release.</t>
    </r>
  </si>
  <si>
    <t>Cromwell Purchase (ACTP/AWWP)</t>
  </si>
  <si>
    <t>Ugo E. Vercillo (DESP/MMA), Martin Guth (ACTP), Mark Stafford (PI), Camile Lugarini (ICMBio/CEMAVE), Kilma Manso (ECO), Jessica Lee (Jurong Bird Park), Marcus Romero (Fazenda Cachoeira), Maria Cristina Cioglia (Fazenda Cachoeira), Yara Barros (CPSG Brasil, Projeto Onças do Iguaçu), Thomas White (Fish &amp; Wildlife Service), Vanessa Kanaan (Instituto Espaço Silvestre), Rogerio Caldas (IBPN) e outros especialistas do Programa de cativeiro.</t>
  </si>
  <si>
    <r>
      <t xml:space="preserve">Escrever os projetos foi considerada atividade desta ação. No projeto seria interessante testar réplicas de soltura de ararinhas-azuis em grupos com e sem maracanãs para verificar se a ararinha-azul sem as maracanãs apresenta biologia e ecologia diferenciada, já que as informações obtidas até o momento provêm de um indivíduo pareado com uma maracanã. CUSTO - R$ 500 mil por evento de soltura. 
</t>
    </r>
    <r>
      <rPr>
        <sz val="11"/>
        <color indexed="19"/>
        <rFont val="Calibri"/>
        <family val="2"/>
        <scheme val="minor"/>
      </rPr>
      <t>As part of action implementation, flocks of Spix´s Macaw with and without Blue-winged Macaws will be release as trials to verify the differences in the biology and ecology, as much of the existing information is based in one individual, which was paired up with a Blue-winged Macaw. COST - R$ 500.000/each release event.</t>
    </r>
  </si>
  <si>
    <t>Cromwell Purchase (ACTP)</t>
  </si>
  <si>
    <t>Ugo E. Vercillo (ICMBio), Martin Guth (ACTP), Mark Stafford (Parrots International), Camile Lugarini (ICMBio), Kilma Manso (ECO), Maria Cristina Cioglia (Fazenda Cachoeira), Thomas White (Fish &amp; Wildlife Service), Vanessa Kanaan (Instituto Espaço Silvestre)</t>
  </si>
  <si>
    <r>
      <t xml:space="preserve">Alteração na data de início – apresentar uma avaliação de risco para a ACTP e financiadores para indicar a melhor data potencial para realizar a primeira soltura considerando também os resultados da soltura das maracanãs. Em seguida os prazos serão ajustados. Há a preocupação dos custos mensais de manutenção dos Centros.
</t>
    </r>
    <r>
      <rPr>
        <sz val="11"/>
        <color rgb="FF808000"/>
        <rFont val="Calibri"/>
        <family val="2"/>
        <scheme val="minor"/>
      </rPr>
      <t xml:space="preserve">
Change the start date – present a risk assessment to ACTP and funders to indicate the best potential date to perform the first release considering the results of the release of Illiger´s macaws. Then the timeline will be updated. There is a concern about the monthly maintenance costs of the Center.
</t>
    </r>
  </si>
  <si>
    <r>
      <t>2.Desenvolver novos estudos necessários à reintrodução da ararinha-azul até 2024.</t>
    </r>
    <r>
      <rPr>
        <sz val="11"/>
        <color rgb="FFC00000"/>
        <rFont val="Calibri"/>
        <family val="2"/>
        <scheme val="minor"/>
      </rPr>
      <t xml:space="preserve"> 
</t>
    </r>
    <r>
      <rPr>
        <sz val="11"/>
        <color rgb="FF808000"/>
        <rFont val="Calibri"/>
        <family val="2"/>
        <scheme val="minor"/>
      </rPr>
      <t xml:space="preserve">2.Develop new necessary studies to reintroduction of the Spix´s Macaw by 2024. </t>
    </r>
  </si>
  <si>
    <t>2.1</t>
  </si>
  <si>
    <r>
      <t xml:space="preserve">Modelar nichos potenciais, com base em dados históricos, visando análise de sobreposição ecológica com as maracanãs e possibilidades de locais de soltura ou de ocorrência de novas populações de ararinhas-azuis. 
</t>
    </r>
    <r>
      <rPr>
        <sz val="11"/>
        <color indexed="19"/>
        <rFont val="Calibri"/>
        <family val="2"/>
        <scheme val="minor"/>
      </rPr>
      <t>Model potential niches, based on historical data, aiming at the analysis of ecological overlap with the Blue-winged Macaw, and investigate potential release sites or occurrence of new populations of Spix´s Macaws.</t>
    </r>
  </si>
  <si>
    <r>
      <t xml:space="preserve">Relatórios e publicações 
</t>
    </r>
    <r>
      <rPr>
        <sz val="11"/>
        <color indexed="19"/>
        <rFont val="Calibri"/>
        <family val="2"/>
        <scheme val="minor"/>
      </rPr>
      <t>Reports and publications</t>
    </r>
  </si>
  <si>
    <r>
      <t xml:space="preserve">Mapas e modelos 
</t>
    </r>
    <r>
      <rPr>
        <sz val="11"/>
        <color indexed="19"/>
        <rFont val="Calibri"/>
        <family val="2"/>
        <scheme val="minor"/>
      </rPr>
      <t>Maps and models</t>
    </r>
  </si>
  <si>
    <t>Helder Araujo (UFPB)</t>
  </si>
  <si>
    <t>Camile Lugarini (ICMBio/CEMAVE), Cristine Prates (Projeto Ararinha na Natureza), Flavia de Campos Martins (UPE), Jessica Viviane (CEMAFAUNA)*, Karlla Rios (CEMAFAUNA), Larissa Rafael (UFS), Paulo de Tarso (CEMAFAUNA), Kilma Manso (ECO), Jonathan Ramos (UFPE), Yara Barros (CPSG Brasil, Projeto Onças do Iguaçu).</t>
  </si>
  <si>
    <t>Caatinga</t>
  </si>
  <si>
    <r>
      <t xml:space="preserve">Analisar a competição entre as espécies (maracanãs e ararinhas-azuis) por habitat, alimentação e nidificação.  Yara Barros encaminhou modelagem anterior (encaminhada para Helder Araújo, Luciano Naka e Jonathan Ramos). A Katia Ferraz, do CPSG Brasil, pode refazer esta modelagem, pois a Yara tem todos os pontos de avistamento do último macho. CUSTO - para validação em campo. 
</t>
    </r>
    <r>
      <rPr>
        <sz val="11"/>
        <color indexed="19"/>
        <rFont val="Calibri"/>
        <family val="2"/>
        <scheme val="minor"/>
      </rPr>
      <t>Analyze the competition between species (Blue-winged and Spix´s Macaw) by habitat, food and breeding sites. Yara Barros forwarded previous modeling (forwarded to Helder Araújo, Luciano Naka and Jonathan Ramos). Katia Ferraz, from CPSG Brazil, can redo this modeling, since Yara has all the records of the last male. COST - for validate the model in the field.</t>
    </r>
  </si>
  <si>
    <r>
      <t xml:space="preserve">Estudo executado por Jonathan Ribeiro e Luciano N. Naka de 2017 a 2019. </t>
    </r>
    <r>
      <rPr>
        <sz val="11"/>
        <color rgb="FF808000"/>
        <rFont val="Calibri"/>
        <family val="2"/>
        <scheme val="minor"/>
      </rPr>
      <t>Study executed by Jonathan Ribeiro and Luciano N. Naka between 2017 and 2019.</t>
    </r>
  </si>
  <si>
    <r>
      <t xml:space="preserve">Relatório contido no Processo 02061.010054/2016-60 (doc SEI 5481704) e 02124.000418/2019-64. Os pontos de ocorrência utilizados na modelagem de distribuição da P. maracana e C. spixii foram obtidos das seguintes fontes: i) espécimes de museus e coleções, acessados através do GBIF do SpeciesLink Network; ii) registros de gravações depositados no Xeno-canto e no Macaulay Library; iii) registros de fotografias digitais depositadas no portal Wikiaves; e iv) registros resultantes de projetos de anilhamento e observações de campo fornecidos pelo CEMAVE. Localidades com registros duvidosos, coordenadas geográficas ausentes ou insuficientes foram excluídas, assim como aquelas que apresentaram autocorrelação espacial. A partir dos pontos resultantes, foi criado um buffer para a Caatinga, de forma que todos os pontos foram incluídos dentro da Caatinga. Foram inicialmente encontrados 5464 registros de ocorrência para P. maracana ao longo de sua distribuição. Destes, 1578 remanesceram após a retirada dos pontos sem coordenadas geográficas e dos registros duplicados. Após a remoção dos pontos fora da Caatinga e o teste de autocorrelação espacial, 119 registros de P. maracana restaram e foram utilizados na modelagem. Para C. spixii são conhecidos apenas 11 registros com coordenadas geográficas com identificação confiável, e sem autocorrelação espacial; todos foram utilizados na modelagem. Foram utilizadas as 19 variáveis bioclimáticas e outras quatro variáveis disponíveis no WordClim para a modelagem. Os modelos foram realizados utilizando nove principais algoritmos disponíveis no pacote SSDM. Para P. maracana foi selecionado o modelo produzido pelo algoritmo “CTA”. O modelo indica áreas de adequabilidade por quase toda a Caatinga, além de áreas da Mata Atlântica nordestina (podem ter sido acessadas através de registros em brejos de altitude, distribuídos dentro da Caatinga) e áreas do CE e RN onde a espécie aparentemente não ocorre ou tenha registros isolados (modelos devem ser refeitos). A avaliação dos MNEs para C. spixii indicou o modelo produzido pelo algoritmo GBM como o mais ajustado baseado no valor de Kappa. O modelo gerado apresenta alta adequabilidade ambiental principalmente na área da bacia do Rio São Francisco dentro dos limites da Caatinga. O modelo resultante corrobora as descrições de distribuição histórica da espécie exatamente para essa área, o que indica que pode haver áreas ambientalmente adequadas para a espécie. Não foi possível utilizar dados de vegetação nos modelos produzidos neste trabalho, porém acreditamos que se essa informação for inserida em futuras modelagens, seria possível identificar fragmentos de mata que poderiam abrigar populações da espécie. Além disso, também seria possível avaliar o grau de dependência da espécie a matas de galeria e até testar a co-ocorrência desta com modelos de nicho para caraibeiras. </t>
    </r>
    <r>
      <rPr>
        <sz val="11"/>
        <color rgb="FFC00000"/>
        <rFont val="Calibri"/>
        <family val="2"/>
        <scheme val="minor"/>
      </rPr>
      <t xml:space="preserve">
</t>
    </r>
    <r>
      <rPr>
        <sz val="11"/>
        <color rgb="FF808000"/>
        <rFont val="Calibri"/>
        <family val="2"/>
        <scheme val="minor"/>
      </rPr>
      <t xml:space="preserve">
Report contained in the Process 02061.010054/2016-60 (doc SEI 5481704) and 02124.000418/2019-64. The occurrence points used in the distribution modeling of P. maracana and C. spixii were obtained from the following sources: i) specimens from museums and collections, accessed through the GBIF of the SpeciesLink Network; ii) recordings of recordings deposited at Xeno-canto and Macaulay Library; iii) records of digital photographs deposited on the Wikiaves portal; and iv) records resulting from banding projects and field observations provided by CEMAVE. Locations with doubtful records, absent or insufficient geographical coordinates were excluded from the models, as well as those that presented spatial autocorrelation. From the resulting points, a buffer was created for the Caatinga, so that all points were included within the Caatinga. Initially, for P. maracana 5464 records were recovered throughout its distribution. Of these, 1578 remained after the removal of points without geographic coordinates and duplicates. After removing the points outside the Caatinga and the spatial autocorrelation test, 119 records of P. maracana remained and were modeled. For C. spixii, only 11 records with geographical coordinates and reliable identification are known, these without spatial autocorrelation, were used to the models.To determine the environmental variables, the 19 bioclimatic variables and four other variables available in WordClim were used. The models were made using nine main algorithms available in the SSDM package. The selection of models for P. maracana resulted in the model produced by the “CTA” algorithm. The model indicates areas of suitability across almost the entire Caatinga, in addition to areas of the Northeastern Atlantic Forest (may have been accessed through records in swamps of altitude, distributed within the Caatinga) and areas of the CE and RN where the species apparently does not occur or have isolated records (modeling has to be remake). The evaluation of models for C. spixii indicated the model produced by GBM algorithms as more adjusted through the Kappa value. The model generated shows high environmental suitability, mainly in the area of the São Francisco River basin within the limits of the Caatinga. The resulting model corroborates the descriptions of the historical distribution of the species exactly for that area, which indicates that the species still has areas that are environmentally adequate for the species. It was not possible to use vegetation data in the models produced in this work, but we believe that if this information is inserted in future modeling, it would be possible to identify fragments of forest that could house populations of the species. In addition, it would also be possible to assess the degree of dependence of the species on gallery forests and even test its co-occurrence with niche models for the Caribbean Trumpet trees.</t>
    </r>
  </si>
  <si>
    <t xml:space="preserve">Camile Lugarini </t>
  </si>
  <si>
    <r>
      <t xml:space="preserve">Obter modelos de nichos ambientais, com base em dados históricos, visando análise de sobreposição ecológica com as maracanãs e possibilidades de locais de soltura ou de ocorrência de novas populações de ararinhas-azuis.
</t>
    </r>
    <r>
      <rPr>
        <sz val="11"/>
        <color rgb="FF808000"/>
        <rFont val="Calibri"/>
        <family val="2"/>
        <scheme val="minor"/>
      </rPr>
      <t xml:space="preserve">
Obtain models of environmental niches, based on historical data, aiming at the analysis of ecological overlap with the Blue-winged Macaw and possibilities of places for release or occurrence of new populations of Spix´s Macaws.
</t>
    </r>
  </si>
  <si>
    <r>
      <t xml:space="preserve">Mapas e modelos com áreas propícias à reintrodução e/ou busca de outras populações.
</t>
    </r>
    <r>
      <rPr>
        <sz val="11"/>
        <color indexed="19"/>
        <rFont val="Calibri"/>
        <family val="2"/>
        <scheme val="minor"/>
      </rPr>
      <t>Maps and models with potential areas for reintroductiono or other population search.</t>
    </r>
  </si>
  <si>
    <t>Camile Lugarini (ICMBio),  Flavia de Campos Martins (UPE), Larissa Rafael (UFS), Karlla Rios (CEMAFAUNA/UNIVASF), Paulo de Tarso (CEMAFAUNA/UNIVASF), Kilma Manso (ECO), Jonathan Ramos (UFPE), Yara Barros (CPSG Brasil, Projeto Onças do Iguaçu)</t>
  </si>
  <si>
    <r>
      <t xml:space="preserve">Os modelos de nicho consideraram somente dados climáticos. Helder Araújo irá entrar em contato com Luciano Naka para reanalisarem os dados para maracanã e ararinha-azul juntos e verificar se é necessária alguma complementação nos modelos produzidos com a inclusão de variáveis de à vegetação. 
</t>
    </r>
    <r>
      <rPr>
        <sz val="11"/>
        <color rgb="FF808000"/>
        <rFont val="Calibri"/>
        <family val="2"/>
        <scheme val="minor"/>
      </rPr>
      <t xml:space="preserve">
The niche models considered only climatic data. Helder Araújo will get in touch with Luciano Naka to put together to reanalyse the data for Illiger´s and Spix´s macaws and check if any complementation is necessary in relation to the vegetation.</t>
    </r>
  </si>
  <si>
    <t>2.2</t>
  </si>
  <si>
    <r>
      <t xml:space="preserve">Monitorar possíveis predadores e competidores e avaliar seu impacto em populações de maracanãs e ararinhas-azuis.  
</t>
    </r>
    <r>
      <rPr>
        <sz val="11"/>
        <color indexed="19"/>
        <rFont val="Calibri"/>
        <family val="2"/>
        <scheme val="minor"/>
      </rPr>
      <t xml:space="preserve">
Monitor possible predators and competitors and assess their impact on populations of Blue-winged and Spix´s Macaws.</t>
    </r>
  </si>
  <si>
    <r>
      <t xml:space="preserve">Relatórios e publicações
</t>
    </r>
    <r>
      <rPr>
        <sz val="11"/>
        <color indexed="19"/>
        <rFont val="Calibri"/>
        <family val="2"/>
        <scheme val="minor"/>
      </rPr>
      <t>Reports and publications</t>
    </r>
  </si>
  <si>
    <r>
      <t xml:space="preserve">Populações de predadores monitoradas 
</t>
    </r>
    <r>
      <rPr>
        <sz val="11"/>
        <color indexed="19"/>
        <rFont val="Calibri"/>
        <family val="2"/>
        <scheme val="minor"/>
      </rPr>
      <t>Monitored predator populations</t>
    </r>
  </si>
  <si>
    <t>Paulo de Tarso (CEMAFAUNA), Karlla Rios (CEMAFAUNA), Cristine Prates (Projeto Ararinha na Natureza), Murilo Arantes (ICMBio/CEMAVE), Eduardo Venticinque (UFRN), Paulo Henrique Marinho (UFRN), Helder Araujo (UFPB), Luciano Naka (UFPE), Erica Pacífico*/Thiago Filadelfo (Projeto Arara-azul-de-lear), Neiva Guedes (Instituto Arara-azul), Yara Barros (CPSG Brasil, Projeto Onças do Iguaçu), Flavia de Campos Martins (UPE), Larissa Rafael (UFS)</t>
  </si>
  <si>
    <t xml:space="preserve"> Área de Proteção Ambiental da ararinha-azul, priorizando as microbacias dos riachos da Melancia, Barra Grande e Canabrava.</t>
  </si>
  <si>
    <r>
      <t xml:space="preserve">Nos métodos incluir resquícios de carcaças em campo, telemetria de maracanãs e armadilhas fotográficas para mamíferos. Considerar especialmente mamíferos, aves de rapina, psitacídeos, serpentes arborícolas e abelhas (africanizadas e sanharol). 
</t>
    </r>
    <r>
      <rPr>
        <sz val="11"/>
        <color indexed="19"/>
        <rFont val="Calibri"/>
        <family val="2"/>
        <scheme val="minor"/>
      </rPr>
      <t xml:space="preserve">
Include in the methods remnants of carcasses, telemetry of Blue-winged Macaw and  camera traps for mammals. Consider especially mammals, birds of prey, parrots, arboreal snakes and bees (africanized and ‘sanharol’).</t>
    </r>
  </si>
  <si>
    <r>
      <t xml:space="preserve">No Projeto Maracanãs, que foi executado entre 2016 a julho de 2019, foi realizado o levantamento de possíveis predadores de ovos e filhotes de maracanãs, por meio de armadilhas fotográficas da marca Bushnell, modelo HD Trophic Essencial. Recentemente a análise de abelhas africanizadas foi incluída nesse projeto com a colaboração de Erica Pacífico e equipe. 
</t>
    </r>
    <r>
      <rPr>
        <sz val="11"/>
        <color rgb="FF808000"/>
        <rFont val="Calibri"/>
        <family val="2"/>
        <scheme val="minor"/>
      </rPr>
      <t xml:space="preserve">
In the Illiger´s Project executed between 2016 to July 2019 the survey of predators of eggs and chicks were performed by Bushnell trap camera, model HD Trophic Essential. Continuing this project, DIBIO approved the undergraduated student project for 2020: Abundance and Occupancy Probability of Medium and Large Birds and Mammals in the Spix´s Macaw Wildlife Refuge and Environmental Protection Area (Start in Aug 2020). Recently, the analysis of Africanized bees was included in this project with the collaboration of Erica Pacífico and team.</t>
    </r>
  </si>
  <si>
    <r>
      <t>Relatório incluído no Processo 02061.010054/2016-60 (doc SEI 5481704). As armadilhas foram instaladas durante as estações reprodutivas 2017/2018 e 2018/2019, e posicionadas o mais próximo possível da entrada do ninho. Inicialmente foram testadas várias configurações distintas com objetivo de entender qual seria a opção mais adequada para a captura de maior quantidade de registros com atividades e o menor número de registros brancos. As armadilhas foram, então, programadas para fazer registros de vídeos com duração de 30" com intervalo de 30" entre eles, funcionando 24 h. A amostragem com armadilhas fotográficas foi iniciada quando ovos eram encontrados nos ninhos. Durante a estação de 2017/2018 foram instaladas nove armadilhas (ninhos CD144, CJ155, CR12, ML175, MP154, SM36, SM37, SM55 e PB66). De outubro a dez 2018 foram instaladas 5 armadilhas (ninhos CJ155,  CR184, MP154, SM37 e SM40). Os resultados indicaram que as espécies que competem por cavidades foram: pato-do-mato (Cairina moschata), marreca-cabocla (Dendrocygna autumnalis), caburé (Glaucidium brasilianum), quiriquiri (Falco sparverius), acauã (Herpetotheres cachinnans), urubu-de-cabeça-vermelha (Cathartes aura), corujinha-do-mato (Megascops choliba), pica-pau-de-topete-vermelho (Campephilus melanoleucos), papagaio-verdadeiro (Amazona aestiva), periquitão-de-testa-azul (Thectocercus acuticaudatus), Gralha-cancã (Cyanocorax cyanopogon), arapaçu-do-cerrado (Lepidocolaptes angustirostris), bem-te-vi-rajado (Myiodynastes maculatus), corruíra (Troglodytes musculus), graúna (Gnorimopsar chopi), morcego-vampiro (Desmodus rotundus), morcego-de-linha-branca (Platyrrhinus lineatus), morcego-vampiro (Diaemus youngi), tamanduá (Tamandua tetradactyla), roedor (não identificado) e abelhas africanizadas (Apis mellifera) a abelhas nativas (Trigona spinipes).
As espécies identificadas como possíveis predadores foram: gavião-pernilongo (Geranospiza caerulescens), gavião-bombachinha-grande (Accipiter bicolor), gralha-cancã (Cyanocorax cyanopogon), bem-te-vi (Pitangus sulphuratus), corrupião (Icterus jamacaii), cobra-corredeira (Philodryas nattereri), jibóia (Boa constrictor), morcego-vampiro (Desmodus rotundus), morcego-vampiro (Diaemus youngi), sagui-de-tufo-preto (Callithrix penicillata) e iguana (Iguana iguana). Foi também realizado o Projeto “Probabilidade de ocupação de mamíferos e aves ameaçados e quase ameaçados e predadores na região de Curaçá”, por Paulo Henrique Dantas Marinho, de 06/2017 a 04/2018. Um único registro de Didelphis albiventris (possível predador de ninhos) foi obtido, e poucos registros de Tamandua tetradactyla (competidor por ocos) sugerem que essas espécies não devem representar uma grande pressão para a nidificação dos psitacídeos na região. Em continuidade a este projeto, foi aprovado pela DIBIO/ICMBio o projeto de iniciação científica: “Abundância e Probabilidade de Ocupação de Aves e Mamíferos de Médio e Grande Porte no Refúgio de Vida Silvestre e na Área de Proteção Ambiental da Ararinha-azul” (início em agosto de 2020)</t>
    </r>
    <r>
      <rPr>
        <sz val="11"/>
        <color rgb="FFC00000"/>
        <rFont val="Calibri"/>
        <family val="2"/>
        <scheme val="minor"/>
      </rPr>
      <t xml:space="preserve">
</t>
    </r>
    <r>
      <rPr>
        <sz val="11"/>
        <color rgb="FF808000"/>
        <rFont val="Calibri"/>
        <family val="2"/>
        <scheme val="minor"/>
      </rPr>
      <t xml:space="preserve">
Report included in the Process 02061.010054/2016-60 (doc SEI 5481704). The trap cameras were installed during the 2017/2018 and 2018/2019 breeding seasons, and positioned as close as possible to the entrance to the nest. Initially, several different configurations were tested in order to understand which would be the most appropriate option for capturing the largest number of records with activities and the smallest number of blank records. Then, the traps were programed to record videos with duration of 30 sec with a 30 sec interval between them, working 24 h. The trap camera sampling started when the eggs were found in the nests. During the season 2017/2018 nine units were installed (nests CD144, CJ155, CR12, ML175, MP154, SM36, SM37, SM55 and PB66). From October to December 2018, 5 units were installed (nests CJ155, CR184, MP154, SM37 and SM40). The results indicated that species that compete for cavities found were: Muscovy Duck, Black-bellied Whistling-Duck, Ferruginous Pygmy-Owl, American Kestrel, Laughing Falcon, Turkey Vulture, Tropical Screech-Owl, Crimson-crested Woodpecker, Turquoise-fronted Parrot, Blue-crowned Parakeet, White-naped Jay, Narrow-billed Woodcreeper, Streaked Flycatcher, Southern House Wren, Chopi Blackbird, Common Vampire Bat, White-lined Broad-nosed Bat, Diaemus youngi, Lesser Anteater, rodent (not identified), African and native bees. 
The species identified as possible predators were: Crane Hawk, Bicolored Hawk, White-naped Jay, Great Kiskadee, Campo Troupial, Paraguay Green Racer, Boa Constrictor, Common Vampire Bat, Diaemus youngi, Black-pencilled Marmoset. The Project “Occupancy probability of threatened and almost threatened mammals and birds and predators in the Curaçá region” was also implemented, by Paulo Henrique Dantas Marinho, between June/2017 to Apr/2018. A single record of Didelphis albiventris (possible nest predator) was obtained, and few records of Tamandua tetradactyla (competitor for hollows) suggest that these species should not represent a great pressure on the nesting of parrots in the region. </t>
    </r>
  </si>
  <si>
    <r>
      <t xml:space="preserve">Inclusão de abelhas africanizadas em projeto PIBIC juntamente com Erica Pacífico e equipe. </t>
    </r>
    <r>
      <rPr>
        <sz val="11"/>
        <color rgb="FFC00000"/>
        <rFont val="Calibri"/>
        <family val="2"/>
        <scheme val="minor"/>
      </rPr>
      <t xml:space="preserve">
</t>
    </r>
    <r>
      <rPr>
        <sz val="11"/>
        <color rgb="FF808000"/>
        <rFont val="Calibri"/>
        <family val="2"/>
        <scheme val="minor"/>
      </rPr>
      <t xml:space="preserve">
Inclusion of Africanized bees in PIBIC project together with Erica Pacífico and team.</t>
    </r>
  </si>
  <si>
    <t>Luiz Cesar Pereira Machado (CEMAFAUNA/UNIVASF), Paulo de Tarso (CEMAFAUNA/UNIVASF), Karlla Rios (CEMAFAUNA/UNIVASF), Cristine Prates, Murilo Arantes (ICMBio),  Eduardo Venticinque (UFRN), Paulo Henrique Marinho (UFRN), Helder Araujo (UFPB), Luciano Naka (UFPE), Erica Pacífico/Thiago Filadelfo (Projeto Arara-azul-de-lear), Neiva Guedes (Instituto Arara-azul), Flavia de Campos Martins (UPE), Larissa Rafael (UFS)</t>
  </si>
  <si>
    <t xml:space="preserve"> Área de Proteção Ambiental e Refúgio de Vida Silvestre da Ararinha Azul, priorizando as microbacias dos riachos da Melancia, Barra Grande e Canabrava; além das Serras Canabrava, Natividade e da Borracha.</t>
  </si>
  <si>
    <r>
      <t xml:space="preserve">A predação aumenta com transmissores? Thomas White Jr tem dados somente em Porto Rico com mais de 96% de retenção dos transmissores. Donald Brightsmith tem dados somente de grandes araras. Grandes corujas podem ser importantes predadores noturnos para ararinhas-azuis reintroduzidas. Apesar de ter registro de Bubo virginianus para a localidade em 1997-1998 por Mazar Barnett et al. (2014) como habitante da Mata Ciliar no riacho da Melancia, o Projeto Ararinha na Natureza não registrou na região entre 2016 a 2019. Incluir na análise de predadores e competidores de ninho: distância entre ninhos, se há alguma espécie que se destaca como competidor de cavidade de e qual a frequência. Verificar o porquê de tanta diferença de diversidade de espécies detectadas (potenciais predadores e competidores) em relação ao Projeto Ararinha na Natureza e estudos anteriores.  </t>
    </r>
    <r>
      <rPr>
        <sz val="11"/>
        <color rgb="FFFF0000"/>
        <rFont val="Calibri"/>
        <family val="2"/>
        <scheme val="minor"/>
      </rPr>
      <t xml:space="preserve">
</t>
    </r>
    <r>
      <rPr>
        <sz val="11"/>
        <color rgb="FF808000"/>
        <rFont val="Calibri"/>
        <family val="2"/>
        <scheme val="minor"/>
      </rPr>
      <t xml:space="preserve">
Does the predation increase with transmitters? Thomas White Jr has data only in Puerto Rico with more than 96% retention of transmitters. Donald Brightsmith has data only from large macaws. Large owls can be important nocturnal predators for reintroduced Spix´s macaws. Despite having registered for the location in 1997-1998 for Bubo virginianus in Mazar Barnett et al. (2014) as an inhabitant of the riparian forest in the Melancia stream, the Projeto na Natureza did not register in the region between 2016 to 2019. Include in the analysis of predators and nest competitors: distance between nests, if there is any species that stands out as a cavity competitor and what is the frequency. Check why there is such a difference in the diversity of detected species (potential predators and competitors) in relation to the Projeto Ararinha na Natureza and previous studies.</t>
    </r>
  </si>
  <si>
    <t>2.3</t>
  </si>
  <si>
    <r>
      <t xml:space="preserve">Mapear e monitorar a disponibilidade de recursos alimentares e reprodutivos para maracanãs e ararinhas-azuis.  
</t>
    </r>
    <r>
      <rPr>
        <sz val="11"/>
        <color indexed="19"/>
        <rFont val="Calibri"/>
        <family val="2"/>
        <scheme val="minor"/>
      </rPr>
      <t>Map and monitor the availability of food and breeding resources for Blue-winged Macaw and Spix´s Macaw.</t>
    </r>
  </si>
  <si>
    <r>
      <t xml:space="preserve">Recursos mapeados e monitorados 
</t>
    </r>
    <r>
      <rPr>
        <sz val="11"/>
        <color indexed="19"/>
        <rFont val="Calibri"/>
        <family val="2"/>
        <scheme val="minor"/>
      </rPr>
      <t xml:space="preserve">
Mapped and monitored resources</t>
    </r>
  </si>
  <si>
    <t>Flavia de Campos Martins (UPE)</t>
  </si>
  <si>
    <t>Cristine Prates (Projeto Ararinha na Natureza), Kilma Manso (ECO), Lucas Cavalcanti (UFPE), Murilo Arantes (ICMBio/CEMAVE), Yara Barros (CPSG Brasil, Projeto Onças do Iguaçu), Elâine Ribeiro (UPE), Lays Cristhine Barbosa (UFPE), UNIVASF.</t>
  </si>
  <si>
    <r>
      <t xml:space="preserve">Incluir estudos de fenologia reprodutiva e, havendo possibilidade, estender para toda a guilda de psitacídeos da região.  
</t>
    </r>
    <r>
      <rPr>
        <sz val="11"/>
        <color indexed="19"/>
        <rFont val="Calibri"/>
        <family val="2"/>
        <scheme val="minor"/>
      </rPr>
      <t>Include reproductive phenology and, if possible, extend to the entire guild of psittacines in the region.</t>
    </r>
  </si>
  <si>
    <r>
      <t xml:space="preserve">O Projeto Maracanãs executado entre 2016 a julho de 2019 realizou pesquisas relacionadas aos recursos reprodutivos. Somente alguns dados de alimentação foram obtidos por telemetria de modo oportunístico.
</t>
    </r>
    <r>
      <rPr>
        <sz val="11"/>
        <color rgb="FF808000"/>
        <rFont val="Calibri"/>
        <family val="2"/>
        <scheme val="minor"/>
      </rPr>
      <t xml:space="preserve">
The Illiger´s Project executed between 2016 to July 2019 with focus on breeding resources researches. Some opportunistic feeding data obtained by the telemetry.
</t>
    </r>
  </si>
  <si>
    <r>
      <t xml:space="preserve">Relatórios no Processo 02061.010054/2016-60 (doc SEI 5481704) e 02124.000418/2019-64. </t>
    </r>
    <r>
      <rPr>
        <sz val="11"/>
        <color rgb="FFC00000"/>
        <rFont val="Calibri"/>
        <family val="2"/>
        <scheme val="minor"/>
      </rPr>
      <t xml:space="preserve">
</t>
    </r>
    <r>
      <rPr>
        <sz val="11"/>
        <color rgb="FF808000"/>
        <rFont val="Calibri"/>
        <family val="2"/>
        <scheme val="minor"/>
      </rPr>
      <t xml:space="preserve">
Report in the Process 02061.010054/2016-60 (doc SEI 5481704) and 02124.000418/2019-64.</t>
    </r>
  </si>
  <si>
    <r>
      <t xml:space="preserve">Ainda falta mapear os recursos alimentares disponíveis. Flávia tentou com dois alunos de mestrado, mas não deu certo. </t>
    </r>
    <r>
      <rPr>
        <sz val="11"/>
        <color rgb="FFC00000"/>
        <rFont val="Calibri"/>
        <family val="2"/>
        <scheme val="minor"/>
      </rPr>
      <t xml:space="preserve">
</t>
    </r>
    <r>
      <rPr>
        <sz val="11"/>
        <color rgb="FF808000"/>
        <rFont val="Calibri"/>
        <family val="2"/>
        <scheme val="minor"/>
      </rPr>
      <t xml:space="preserve">
Food resources need to be maped. Flavia tried with two Master students, but it doesn´t work.</t>
    </r>
  </si>
  <si>
    <t>Cristine Prates, Kilma Manso (ECO), Lucas Cavalcanti (UFPE), Murilo Arantes (ICMBio), Lays Cristhine Barbosa (UFPE), Renato Garcia (NEMA/UNIVASF)</t>
  </si>
  <si>
    <r>
      <t xml:space="preserve">Flavia pensou em dois projetos principais relacionados à recursos alimentares: 1. buscar as espécies de vegetais consumidas; 2. marcar e acompanhar alguns indivíduos em áreas mais próximas dos centros urbanos (acompanhar fenologia e observação do comportamento das aves). Para tanto, é necessário observar os dados produzidos até o momento e verificar o que pode ser feito a partir deles. Camile irá passar os dados de telemetria e reprodutivos para Flavia e Helder e os relatórios do Projeto Ararinha na Natureza para o grupo. Eles irão trabalhar coletivamente na análise de dados coletados (reprodutivos) em conjunto com a principal coletora de dados (Cristine Prates).  Flavia vai encabeçar o projeto em conjunto com Kilma, buscando verificar a variação temporal dos itens alimentares da Caatinga. Helder sugere pensar na distribuição, abundância e temporalidade da disponibilidade dos recursos. Irão incluir mais alunos da UNIVASF, UPE e UNEB. Kilma tentará levar alguma linha de pesquisa da UNEB para trabalhar com fenologia de itens alimentares nas UCs da Ararinha Azul. Verificar integração com Projeto Re-habitar Ararinha Azul e auxílio logístico com NGI ICMBio Juazeiro. </t>
    </r>
    <r>
      <rPr>
        <sz val="11"/>
        <color rgb="FFFF0000"/>
        <rFont val="Calibri"/>
        <family val="2"/>
        <scheme val="minor"/>
      </rPr>
      <t xml:space="preserve">
</t>
    </r>
    <r>
      <rPr>
        <sz val="11"/>
        <color rgb="FF808000"/>
        <rFont val="Calibri"/>
        <family val="2"/>
        <scheme val="minor"/>
      </rPr>
      <t xml:space="preserve">
Flavia thought of two main projects related to food resources: 1. to seek the species of vegetable consumption; 2. mark and accompany some individuals in areas closer to urban centers (monitor phenology and observe the behavior of birds). For that, it is necessary to observe the data produced so far and check what can be done from them. Camile will send the telemetry and reproductive data to Flavia and Helder and the reports of the Projeto Ararinha na Natureza to the group. They will work collectively in the analysis of collected (reproductive) data together with the main data collector (Cristine Prates). Flavia will head the project together with Kilma, seeking to verify the temporal variation of food items in the Caatinga. Helder suggests thinking about the distribution, abundance and temporality of the availability of resources. They will include more students from UNIVASF, UPE and UNEB. Kilma will try to take some line of research from UNEB to work with phenology of food items in the Ucs of Ararinha Azul. Check integration with Project Re-inhabit Ararinha Azul and logistical assistance with NGI ICMBio Juazeiro.</t>
    </r>
  </si>
  <si>
    <t>2.4</t>
  </si>
  <si>
    <r>
      <t xml:space="preserve">Monitoramento reprodutivo, populacional, comportamental e de saúde de maracanãs e ararinhas-azuis </t>
    </r>
    <r>
      <rPr>
        <i/>
        <sz val="11"/>
        <rFont val="Calibri"/>
        <family val="2"/>
        <scheme val="minor"/>
      </rPr>
      <t xml:space="preserve">in situ. </t>
    </r>
    <r>
      <rPr>
        <sz val="11"/>
        <rFont val="Calibri"/>
        <family val="2"/>
        <scheme val="minor"/>
      </rPr>
      <t xml:space="preserve">
</t>
    </r>
    <r>
      <rPr>
        <sz val="11"/>
        <color indexed="19"/>
        <rFont val="Calibri"/>
        <family val="2"/>
        <scheme val="minor"/>
      </rPr>
      <t>Breeding, population, behavioral and health monitoring of in situ Blue-winged Macaw and Spix´s Macaw.</t>
    </r>
  </si>
  <si>
    <t>Cristine Prates (Projeto Ararinha na Natureza)</t>
  </si>
  <si>
    <t>Paulo de Tarso (CEMAFAUNA), Karlla Rios (CEMAFAUNA), Camile Lugarini (ICMBio/CEMAVE), Murilo Arantes (ICMBio/CEMAVE), Juliana Rechetelo (UFC), Erica Pacífico*/Thiago Filadelfo (Projeto arara-azul-de-lear), Marcus Romero (Fazenda Cachoeira), Vanessa Kanaan (Instituto Espaço Silvestre), Neiva Guedes (Instituto Arara-azul), Yara Barros (CPSG Brasil, Projeto Onças do Iguaçu), José Eduardo Mantovani (INPE), Carlos Candia-Gallardo (USP), Nelson Martins (UFMG),  Rogerio Caldas (IBPN).</t>
  </si>
  <si>
    <r>
      <t xml:space="preserve">Realizar estudos de sobrevivência e dispersão de juvenis de maracanãs, testando métodos de marcação e telemetria. 
</t>
    </r>
    <r>
      <rPr>
        <sz val="11"/>
        <color indexed="19"/>
        <rFont val="Calibri"/>
        <family val="2"/>
        <scheme val="minor"/>
      </rPr>
      <t>Perform studies of survival and dispersion of Blue-winged Macaws, testing methods of mark-recapture and telemetry.</t>
    </r>
  </si>
  <si>
    <r>
      <rPr>
        <sz val="11"/>
        <rFont val="Calibri"/>
        <family val="2"/>
        <scheme val="minor"/>
      </rPr>
      <t xml:space="preserve">O Projeto Maracanãs executado entre 2016 a julho de 2019, além do Projeto em andamento: 
“Biologia reprodutiva de maracanã (Primolius maracana) para embasar a soltura de ararinhas-azuis (Cyanopsitta spixii)” - Subprojeto foi desenvolvido por Cristine da Silveira Figueiredo Prates e teve o objetivo de produzir informações da biologia reprodutiva das maracanãs para subsidiar a conservação desta espécie e os eventos de reintrodução das ararinhas-azuis. Para seu desenvolvimento adotou-se o Monitoramento de Base Comunitária (do inglês Community-Based Monitoring – CBM), que incluiu o engajamento de pessoas não profissionais em estudos científicos, os chamados cidadãos cientistas. 
Há um projeto em andamento: “Deslocamento e uso de área da maracanã (Primolius maracana) por meio de telemetria na Área de Proteção Ambiental e Refúgio de Vida Silvestre da Ararinha Azul”. Ponto Focal: Camile Lugarini. Bolsista: Vitoria Melo de Araujo. SISBIO: 53258. 
</t>
    </r>
    <r>
      <rPr>
        <sz val="11"/>
        <color rgb="FFC00000"/>
        <rFont val="Calibri"/>
        <family val="2"/>
        <scheme val="minor"/>
      </rPr>
      <t xml:space="preserve">
</t>
    </r>
    <r>
      <rPr>
        <sz val="11"/>
        <color rgb="FF808000"/>
        <rFont val="Calibri"/>
        <family val="2"/>
        <scheme val="minor"/>
      </rPr>
      <t xml:space="preserve">
The Illiger´s Project executed between 2016 to July 2019 included the “Breeding biology of the Illiger´s Macaw to support the release of the Spix´s macaws” - Subproject was developed by Cristine da Silveira Figueiredo Prates and aimed to produce information on the reproductive biology of the Illiger´s Macaw to support the conservation of this species and the events of reintroduction of macaws. For its development, Community-Based Monitoring (CBM) was adopted, which included the engagement of non-professional people in scientific studies, the so-called citizen scientists. 
There is an ongoing Project: Displacement and use of the Illiger´s Macaw (Primolius maracana) area by means of telemetry in the Spix´s Macaw Environmental Protection and Wildlife Refuge. Focal Point: Camile Lugarini. Scholarship: Vitoria Melo de Araujo. SISBIO: 53258. 
</t>
    </r>
  </si>
  <si>
    <r>
      <t>Relatórios no Processo 02061.010054/2016-60 (doc SEI 5481704)  e 02124.000418/2019-64. Entre setembro de 2016 a junho de 2019, 40 km de riachos foram pesquisados e um total de 223 potenciais árvores-ninho foram marcadas (caraibeiras e mulungus). Nas três estações reprodutivas (2016 a 2019), 90 árvores-ninho foram acessadas verticalmente (40,4% das árvores marcadas), 46 tinham vestígios reprodutivos. Nas três estações reprodutivas foram monitorados 49 pares reprodutivos. Na primeira (2016-2017), 25 casais reprodutivos foram acompanhados, sendo 15 ninhos ativos contendo 48 ovos (1-6) e 9 ninhos com 22 filhotes. Na estação reprodutiva de 2017-2018 15 ninhadas foram acompanhadas, contendo 69 ovos e sete chegaram a produzir um total de 24 filhotes (17 sobreviveram). Na última estação reprodutiva monitorada, até janeiro de 2019, foram contabilizados 29 pares reprodutivos; 15 ninhos estavam ativos, com 42 ovos (1-5 ovos), a maioria (33%) com quatro ovos. Nas três estações, a taxa de fertilidade das fêmeas foi de 3,5 ovos produzidos, a taxa de produtividade foi de 1,1 filhotes por ninho e a taxa de reprodução também foi de dois filhotes por casal reprodutor. Na estação reprodutiva de 2018-2019, a oviposição começou em meados de setembro e o pico de postura foi em dezembro (55%). Os primeiros filhotes desta temporada nasceram no início de outubro e voaram no final de dezembro. Na temporada de 2017-2018, a primeira postura foi no início de outubro e, em 2016-2017, o início da postura ocorreu em meados de novembro. Essa variação pode estar relacionada à quantidade e período de chuvas diferenciados anualmente (na última temporada a precipitação foi mais abundante).</t>
    </r>
    <r>
      <rPr>
        <sz val="11"/>
        <color rgb="FFC00000"/>
        <rFont val="Calibri"/>
        <family val="2"/>
        <scheme val="minor"/>
      </rPr>
      <t xml:space="preserve">
</t>
    </r>
    <r>
      <rPr>
        <sz val="11"/>
        <color rgb="FF808000"/>
        <rFont val="Calibri"/>
        <family val="2"/>
        <scheme val="minor"/>
      </rPr>
      <t xml:space="preserve">
Reports in the Process 02061.010054/2016-60 (doc SEI 5481704) and 02124.000418/2019-64. Between September 2016 and June 2019, 40 km of streams were searched, and 223 Caribbean Trumped (Tabebuia aurea) and mulungus trees (Erythrina mulungu) with cavities with potential breeding nests for Blue-winged Macaw reproduction were marked. We accessed 90 nest trees (40.4%), 46 with breeding vestiges. In the three reproductive seasons, 49 reproductive pairs were monitored. In the first season 25 reproductive pairs were followed and 15 active nests were monitored, with 48 eggs (ranging from one egg to six), and 9 nests with 22 nestlings. In the second breeding season, 15 nests were monitored containing 69 eggs; and 7 nests produced 24 chicks and 17 survived. In the last reproductive season, 29 reproductive pairs were counted, and 15 nests were active, with 42 eggs, ranging from one to five eggs per clutch, mostly (33%) four eggs. For the three seasons the female fertility rate was 3.5 eggs produced, the productivity rate was 1.1 chicks per nest and the reproduction rate was also two chicks per breeding couple. In the second breeding season, 15 nests were monitored containing 69 eggs; and 7 nests produced 24 chicks and 17 survived. In the last monitored reproductive season, 29 reproductive pairs were counted, and 15 nests were active, with 42 eggs, ranging from one to five eggs per clutch, mostly (33%) four eggs. For the three seasons the female fertility rate was 3.5 eggs produced, the productivity rate was 1.1 chicks per nest and the reproduction rate was also two chicks per breeding couple. In the breeding season of 2018-2019 the oviposition started in mid-September and the peak of egg laying was in December (55%). The first chicks of this season were hatched at the beginning of October and flew at the end of December. In 2017-2018 breeding season the first posture was in early October and in 2016-2017, the beginning of the posture was mid-November. This variation may be related to the amount and period of rainfall differentiated annually, and in the last season the rainfall was more abundant. </t>
    </r>
  </si>
  <si>
    <t>Camile Lugarini e Cristine Prates</t>
  </si>
  <si>
    <r>
      <t xml:space="preserve">Elaborar junto à UFMG um protocolo de coleta de amostras para campo caso encontre carcaças ou maracanãs/ararinhas vivas em campo. Ver com professor Nelson quais espécies de aves de interesse a serem coletadas dentro das Ucs e outras localidades. Verificar colaboração com CEMAFAUNA. Verificar com líderes comunitários as informações pertinentes a respeito de carcaça e orientá-los. Sempre pensar em capacitar a equipe para trabalhar com animais mantidos ilegalmente em campo. </t>
    </r>
    <r>
      <rPr>
        <sz val="11"/>
        <color rgb="FFFF0000"/>
        <rFont val="Calibri"/>
        <family val="2"/>
        <scheme val="minor"/>
      </rPr>
      <t xml:space="preserve">
</t>
    </r>
    <r>
      <rPr>
        <sz val="11"/>
        <color rgb="FF808000"/>
        <rFont val="Calibri"/>
        <family val="2"/>
        <scheme val="minor"/>
      </rPr>
      <t xml:space="preserve">
Prepare a sample collection protocol for the field at UFMG if someone find live macaws or carcasses in the field. See with Professor Nelson which is the interested bird species to be collected  within the protected areas and other locations. Check collaboration with CEMAFAUNA. Check with community leaders for pertinent information regarding housing and guide them. Always think about enabling the team to work with animals kept illegally in the field.</t>
    </r>
  </si>
  <si>
    <r>
      <t xml:space="preserve">Aumento da população das ararinhas-azuis, sem interferência na população de maracanãs. </t>
    </r>
    <r>
      <rPr>
        <sz val="11"/>
        <color rgb="FF808000"/>
        <rFont val="Calibri"/>
        <family val="2"/>
        <scheme val="minor"/>
      </rPr>
      <t>Increase in the population of Spix´s Macaw without interference of the Blue-winged Macaw population.</t>
    </r>
  </si>
  <si>
    <r>
      <t>Luiz Machado (CEMAFAUNA/UNIVASF), Paulo de Tarso (CEMAFAUNA/UNIVASF), Karlla Rios (CEMAFAUNA/UNIVASF), Murilo Arantes (ICMBio), Juliana Rechetelo (UFC), Erica Pacífico/Thiago Filadelfo (Projeto arara-azul-de-lear), Marcus Romero (Fazenda Cachoeira), Vanessa Kanaan (Instituto Espaço Silvestre), Neiva Guedes (Instituto Arara-azul), Yara Barros (CPSG Brasil, Projeto Onças do Iguaçu), José Eduardo Mantovani (INPE), Carlos Candia-Gallardo (USP), Nelson Martins (UFMG),</t>
    </r>
    <r>
      <rPr>
        <sz val="11"/>
        <color rgb="FFFF0000"/>
        <rFont val="Calibri"/>
        <family val="2"/>
        <scheme val="minor"/>
      </rPr>
      <t xml:space="preserve"> </t>
    </r>
    <r>
      <rPr>
        <sz val="11"/>
        <rFont val="Calibri"/>
        <family val="2"/>
        <scheme val="minor"/>
      </rPr>
      <t>Tatiane Alves (ICMBio), Damilys Oliveira (ICMBio), Vanderlei Meneses (ICMBio).</t>
    </r>
  </si>
  <si>
    <t>2.5</t>
  </si>
  <si>
    <r>
      <t xml:space="preserve">Caracterizar e monitorar o perfil sanitário dos psitacídeos mantidos em cativeiro na região de reintrodução. 
</t>
    </r>
    <r>
      <rPr>
        <sz val="11"/>
        <color indexed="19"/>
        <rFont val="Calibri"/>
        <family val="2"/>
        <scheme val="minor"/>
      </rPr>
      <t xml:space="preserve">
Characterize and monitor the health profile of parrots kept in captivity in the region of reintroduction.</t>
    </r>
  </si>
  <si>
    <t>Marcus Romero (Fazenda Cachoeira)</t>
  </si>
  <si>
    <t>Cristine Prates (Projeto Ararinha na Natureza), Camile Lugarini (ICMBio/CEMAVE), Murilo Arantes (ICMBio/CEMAVE), Nelson Martins (UFMG), Paulo de Tarso (CEMAFAUNA), Karlla Rios (CEMAFAUNA), UNIVASF (Curso de Veterinária).</t>
  </si>
  <si>
    <r>
      <t xml:space="preserve">Seguir o mesmo protocolo do Programa de Cativeiro em caso de positividade.
</t>
    </r>
    <r>
      <rPr>
        <sz val="11"/>
        <color indexed="19"/>
        <rFont val="Calibri"/>
        <family val="2"/>
        <scheme val="minor"/>
      </rPr>
      <t>Follow the Captive program protocol in the cases of disease-positive samples.</t>
    </r>
  </si>
  <si>
    <r>
      <t xml:space="preserve">Somente resultados obtidos anteriormente (nenhum após 2018). Ainda falta reunir os resultados e publicá-los. Professor Nelson relatou encontrar paramixovírus lentogênico em um Amazona aestiva na casa de um comunitário dentro da APA da Ararinha Azul (possível cepa de vírus vacinal de galinhas). 
</t>
    </r>
    <r>
      <rPr>
        <sz val="11"/>
        <color rgb="FF808000"/>
        <rFont val="Calibri"/>
        <family val="2"/>
        <scheme val="minor"/>
      </rPr>
      <t xml:space="preserve">
Only previously obtained results (none after 2018). The results still need to be organized and published. Prof Nelson reported the paramyxovirus lentogenic strain possible from chicken vaccine in an Amazona aestiva maintained as pet in the APA of Spix´s Macaw. </t>
    </r>
  </si>
  <si>
    <r>
      <t xml:space="preserve">Falta de recurso na UFMG e Projeto Ararinha na Natureza (para envio de amostras). </t>
    </r>
    <r>
      <rPr>
        <sz val="11"/>
        <color rgb="FFFF0000"/>
        <rFont val="Calibri"/>
        <family val="2"/>
        <scheme val="minor"/>
      </rPr>
      <t xml:space="preserve">
</t>
    </r>
    <r>
      <rPr>
        <sz val="11"/>
        <color rgb="FF808000"/>
        <rFont val="Calibri"/>
        <family val="2"/>
        <scheme val="minor"/>
      </rPr>
      <t xml:space="preserve">
Lack of resources at UFMG and Projeto Ararinha na Natureza (for sending samples).</t>
    </r>
  </si>
  <si>
    <t>Camile Lugarini e Nelson Martins</t>
  </si>
  <si>
    <r>
      <t xml:space="preserve">Caracterizar e monitorar o perfil sanitário dos psitacídeos e outras aves silvestres e domésticas mantidas em cativeiro na região de reintrodução. 
</t>
    </r>
    <r>
      <rPr>
        <sz val="11"/>
        <color indexed="19"/>
        <rFont val="Calibri"/>
        <family val="2"/>
        <scheme val="minor"/>
      </rPr>
      <t xml:space="preserve">
</t>
    </r>
    <r>
      <rPr>
        <sz val="11"/>
        <color rgb="FF808000"/>
        <rFont val="Calibri"/>
        <family val="2"/>
        <scheme val="minor"/>
      </rPr>
      <t>Characterize and monitor the health profile of parrots and other wild species kept in captivity in the region of reintroduction.</t>
    </r>
  </si>
  <si>
    <r>
      <t xml:space="preserve">Manutenção da relação parasito-hospedeiro após a reintrodução da ararinha-azul. </t>
    </r>
    <r>
      <rPr>
        <sz val="11"/>
        <color rgb="FF808000"/>
        <rFont val="Calibri"/>
        <family val="2"/>
        <scheme val="minor"/>
      </rPr>
      <t xml:space="preserve">
Maintenance of the parasite-host relationship after the reintroduction of the macaw.</t>
    </r>
  </si>
  <si>
    <t>Nelson Martins (UFMG)</t>
  </si>
  <si>
    <t>Camile Lugarini (ICMBio), Murilo Arantes (ICMBio), Tatiane Alves (ICMBio), Damilys Oliveira (ICMBio), Vanderlei Meneses (ICMBio)</t>
  </si>
  <si>
    <r>
      <t xml:space="preserve">Elaborar protocolo de coleta de amostras de animais que vierem à óbito (congelar e mandar para UFMG ou para outra instituição de pesquisa; não colocar em formol e se possível conservar em álcool 70). A UFMG está tentando desenvolver teste para detectar paramixovírus de pombos (já estão com primers desenhados). </t>
    </r>
    <r>
      <rPr>
        <sz val="11"/>
        <color rgb="FFFF0000"/>
        <rFont val="Calibri"/>
        <family val="2"/>
        <scheme val="minor"/>
      </rPr>
      <t xml:space="preserve">
</t>
    </r>
    <r>
      <rPr>
        <sz val="11"/>
        <color rgb="FF808000"/>
        <rFont val="Calibri"/>
        <family val="2"/>
        <scheme val="minor"/>
      </rPr>
      <t xml:space="preserve">
Develop a protocol for collecting samples of animals that die (freeze and send to UFMG or another research institution; do not put it in formaldehyde and if possible keep it in alcohol 70). UFMG is trying to develop a test to detect pigeon paramyxoviruses (they already have primers designed).</t>
    </r>
  </si>
  <si>
    <t>2.6</t>
  </si>
  <si>
    <r>
      <t xml:space="preserve">Confirmar a identificação das aves, determinar o grau de similaridade genética e revisar o </t>
    </r>
    <r>
      <rPr>
        <i/>
        <sz val="11"/>
        <rFont val="Calibri"/>
        <family val="2"/>
        <scheme val="minor"/>
      </rPr>
      <t xml:space="preserve">pedigree </t>
    </r>
    <r>
      <rPr>
        <sz val="11"/>
        <rFont val="Calibri"/>
        <family val="2"/>
        <scheme val="minor"/>
      </rPr>
      <t xml:space="preserve">de toda a população conhecida da espécie, quando necessário. 
</t>
    </r>
    <r>
      <rPr>
        <sz val="11"/>
        <color indexed="19"/>
        <rFont val="Calibri"/>
        <family val="2"/>
        <scheme val="minor"/>
      </rPr>
      <t>Confirm identification of birds, determine the degree of genetic similarity and review the pedigree of known species population, when necessary.</t>
    </r>
  </si>
  <si>
    <t>Cristina Yumi Miyaki (USP)</t>
  </si>
  <si>
    <t>Rafaella Monteiro (USP), Cromwell Purchase (AWWP), Martin Guth (ACTP), Marcus Romero (Fazenda Cachoeira), Luis Carlos Neves (Jurong Bird Park).</t>
  </si>
  <si>
    <t>Brasil, Alemanha, Catar, Singapura e Suíça.</t>
  </si>
  <si>
    <r>
      <t xml:space="preserve">Deixar claro no protocolo do programa de cativeiro a necessidade de encaminhamento de amostras para Cristina Y. Miyaki 
</t>
    </r>
    <r>
      <rPr>
        <sz val="11"/>
        <color indexed="19"/>
        <rFont val="Calibri"/>
        <family val="2"/>
        <scheme val="minor"/>
      </rPr>
      <t>State clearly in the protocol of the captive program the necessity to send samples to Cristina Y. Miyaki.</t>
    </r>
  </si>
  <si>
    <r>
      <t xml:space="preserve">Análises de similaridade genética baseadas em dados de microssatélites são constantemente atualizados à medida que as amostras são recebidas na USP. Não houve nenhum andamento da ação no período devido ao não recebimento de amostras biológicas para análise laboratorial. 
</t>
    </r>
    <r>
      <rPr>
        <sz val="11"/>
        <color rgb="FF808000"/>
        <rFont val="Calibri"/>
        <family val="2"/>
        <scheme val="minor"/>
      </rPr>
      <t xml:space="preserve">
Genetic similarity analyses based on microsatellite data constantly updated as samples are received at USP. There was no progress in the action in the period as biological samples were not received for analysis at the laboratory.</t>
    </r>
  </si>
  <si>
    <r>
      <t>As amostras de indivíduos nascidos após 2014 não foram recebidas na USP (a amostra de Stb152 foi a última recebida).</t>
    </r>
    <r>
      <rPr>
        <sz val="11"/>
        <color rgb="FFC00000"/>
        <rFont val="Calibri"/>
        <family val="2"/>
        <scheme val="minor"/>
      </rPr>
      <t xml:space="preserve"> 
T</t>
    </r>
    <r>
      <rPr>
        <sz val="11"/>
        <color rgb="FF808000"/>
        <rFont val="Calibri"/>
        <family val="2"/>
        <scheme val="minor"/>
      </rPr>
      <t>he samples from individuals hatched after 2014 were not received at USP (the sample of Stb152 was the last one received).</t>
    </r>
  </si>
  <si>
    <t xml:space="preserve">Cristina Yumi Miyaki e Rafaella Monteiro. </t>
  </si>
  <si>
    <r>
      <t xml:space="preserve">Livro genealógico completo e pareamentos realizados de acordo com a dissimilaridade genética. </t>
    </r>
    <r>
      <rPr>
        <sz val="11"/>
        <color rgb="FF808000"/>
        <rFont val="Calibri"/>
        <family val="2"/>
        <scheme val="minor"/>
      </rPr>
      <t>Updated studbook and pairings according to the genetic dissimilarity.</t>
    </r>
  </si>
  <si>
    <t>Rafaella Monteiro (USP), Cromwell Purchase (ACTP), Martin Guth (ACTP), Maria Cristina Cioglia (Fazenda Cachoeira), Tim Bouts (Pairi Daiza).</t>
  </si>
  <si>
    <r>
      <t xml:space="preserve">Rever a articulação com FC em 2019 para encaminhamento de amostras. Enviar Ofício ou e-mail para todas as instituições. Para amostras do exterior solicitar CITES. </t>
    </r>
    <r>
      <rPr>
        <sz val="11"/>
        <color rgb="FFFF0000"/>
        <rFont val="Calibri"/>
        <family val="2"/>
        <scheme val="minor"/>
      </rPr>
      <t xml:space="preserve">
</t>
    </r>
    <r>
      <rPr>
        <sz val="11"/>
        <color rgb="FF808000"/>
        <rFont val="Calibri"/>
        <family val="2"/>
        <scheme val="minor"/>
      </rPr>
      <t xml:space="preserve">
 Review the articulation with FC in 2019 for forwarding samples. Send letter or e-mail to all institutions. For samples from abroad request CITES.</t>
    </r>
  </si>
  <si>
    <t>2.7</t>
  </si>
  <si>
    <r>
      <t xml:space="preserve">Realizar experimentação de manejo </t>
    </r>
    <r>
      <rPr>
        <i/>
        <sz val="11"/>
        <rFont val="Calibri"/>
        <family val="2"/>
        <scheme val="minor"/>
      </rPr>
      <t>in situ</t>
    </r>
    <r>
      <rPr>
        <sz val="11"/>
        <rFont val="Calibri"/>
        <family val="2"/>
        <scheme val="minor"/>
      </rPr>
      <t xml:space="preserve"> e </t>
    </r>
    <r>
      <rPr>
        <i/>
        <sz val="11"/>
        <rFont val="Calibri"/>
        <family val="2"/>
        <scheme val="minor"/>
      </rPr>
      <t xml:space="preserve">ex situ </t>
    </r>
    <r>
      <rPr>
        <sz val="11"/>
        <rFont val="Calibri"/>
        <family val="2"/>
        <scheme val="minor"/>
      </rPr>
      <t xml:space="preserve">nas maracanãs e aratinga-de-testa-azul. 
</t>
    </r>
    <r>
      <rPr>
        <sz val="11"/>
        <color indexed="19"/>
        <rFont val="Calibri"/>
        <family val="2"/>
        <scheme val="minor"/>
      </rPr>
      <t xml:space="preserve">
Perform in situ and ex situ experimental management in Blue-winged Macaw and Blue-crowned Parakeet.</t>
    </r>
  </si>
  <si>
    <r>
      <t xml:space="preserve">Relatórios, divulgação e publicações. 
</t>
    </r>
    <r>
      <rPr>
        <sz val="11"/>
        <color indexed="19"/>
        <rFont val="Calibri"/>
        <family val="2"/>
        <scheme val="minor"/>
      </rPr>
      <t>Reports, disclosure and publications.</t>
    </r>
  </si>
  <si>
    <t>Camile Lugarini (ICMBio/CEMAVE), Thiago Filadelfo (Projeto arara-azul-de-Lear), Yara Barros (CPSG Brasil, Projeto Onças do Iguaçu), Jessica Lee (Jurong Bird Park), mantenedores e especialistas do grupo de trabalho do Programa de Cativeiro.</t>
  </si>
  <si>
    <r>
      <t xml:space="preserve">Testar possíveis manejos como suplementação alimentar, manipulação de ninhada, troca de ovos, troca de filhotes, pais adotivos, imprinting, caixa-ninho, dentre outros, em vida livre para subsidiar o manejo possivelmente necessário após a primeira soltura. 
</t>
    </r>
    <r>
      <rPr>
        <sz val="11"/>
        <color indexed="19"/>
        <rFont val="Calibri"/>
        <family val="2"/>
        <scheme val="minor"/>
      </rPr>
      <t>Test possible management schemes such as food supplementation, nest manipulation, egg and chick changes, foster parents, imprinting, artificial nest box setup, etc. in wild to assist with the management post-release.</t>
    </r>
  </si>
  <si>
    <r>
      <t xml:space="preserve">Ação excluída. Esta ação não foi implementada, com exceção da instalação de caixas ninho. De acordo com Mark Stafford o que é necessário é monitorar as maracanãs como realizado anteriormente (a exemplo do que o projeto Arara Azul sob coordenação da Neiva Guedes faz) e telemetria. Mark explicou que o protótipo para monitoramento 3G está em teste na ACTP-Alemanha, entretanto se não funcionar a contento deverá haver equipe treinada para monitorar via VHF (Hollohil). Manejo de </t>
    </r>
    <r>
      <rPr>
        <i/>
        <sz val="11"/>
        <rFont val="Calibri"/>
        <family val="2"/>
        <scheme val="minor"/>
      </rPr>
      <t>T. acuticaudata</t>
    </r>
    <r>
      <rPr>
        <sz val="11"/>
        <rFont val="Calibri"/>
        <family val="2"/>
        <scheme val="minor"/>
      </rPr>
      <t xml:space="preserve"> é dispensável, visto que o </t>
    </r>
    <r>
      <rPr>
        <i/>
        <sz val="11"/>
        <rFont val="Calibri"/>
        <family val="2"/>
        <scheme val="minor"/>
      </rPr>
      <t>habitat</t>
    </r>
    <r>
      <rPr>
        <sz val="11"/>
        <rFont val="Calibri"/>
        <family val="2"/>
        <scheme val="minor"/>
      </rPr>
      <t xml:space="preserve"> é diferenciado e testes com maracanãs podem ser feitos em cativeiro. Esta ação não trará resultados aplicáveis e parte dela está incluída nas ações 1.4. e 2.4, portanto sugeriu-se excluí-la. Como o recursos (dinheiro e equipe) são limitados, deve-se concentrar em ações prioritárias. Podendo ser retomada futuramente. 
</t>
    </r>
    <r>
      <rPr>
        <sz val="11"/>
        <color rgb="FF808000"/>
        <rFont val="Calibri"/>
        <family val="2"/>
        <scheme val="minor"/>
      </rPr>
      <t xml:space="preserve">
Excluded action. This action was not implemented, except for the installation of nest boxes. According to Mark Stafford, what is needed is to monitor the Illiger´s Macaws as previously performed (similar to the project Arara Azul under the coordination of Neiva Guedes) and telemetry. Mark explained that the prototype for 3G monitoring is being tested at ACTP-Germany, however if it does not work properly there must be a trained team to monitor via VHF (Hollohil). Management of </t>
    </r>
    <r>
      <rPr>
        <i/>
        <sz val="11"/>
        <color rgb="FF808000"/>
        <rFont val="Calibri"/>
        <family val="2"/>
        <scheme val="minor"/>
      </rPr>
      <t>T. acuticaudata</t>
    </r>
    <r>
      <rPr>
        <sz val="11"/>
        <color rgb="FF808000"/>
        <rFont val="Calibri"/>
        <family val="2"/>
        <scheme val="minor"/>
      </rPr>
      <t xml:space="preserve"> is not necessary, since the habitat is differentiated and tests with Illiger´s macaws can be done in captivity. This action will not bring applicable results and part of it is included in actions 1.4. and 2.4, so it was suggested to exclude it. As resources (money and staff) are limited, priority actions should be focused. It may be resumed in the future.</t>
    </r>
  </si>
  <si>
    <t>2.8</t>
  </si>
  <si>
    <r>
      <t xml:space="preserve">Realizar divulgação para ampliação da rede de colaboradores do Plano Nacional de Ação da Ararinha-azul, especialmente junto às instituições de ensino, pesquisa e extensão da região de Juazeiro e Petrolina.
</t>
    </r>
    <r>
      <rPr>
        <sz val="11"/>
        <color indexed="19"/>
        <rFont val="Calibri"/>
        <family val="2"/>
        <scheme val="minor"/>
      </rPr>
      <t xml:space="preserve">Explore and expand the collaborators network of the National Plan of Action of the Spix´s Macaw, especially with the institutions of teaching, research in the region of Juazeiro and Petrolina. </t>
    </r>
  </si>
  <si>
    <r>
      <t xml:space="preserve">Palestras realizadas e campanhas de divulgação realizadas. 
</t>
    </r>
    <r>
      <rPr>
        <sz val="11"/>
        <color indexed="19"/>
        <rFont val="Calibri"/>
        <family val="2"/>
        <scheme val="minor"/>
      </rPr>
      <t>Lectures and expansion campaigns</t>
    </r>
    <r>
      <rPr>
        <sz val="11"/>
        <rFont val="Calibri"/>
        <family val="2"/>
        <scheme val="minor"/>
      </rPr>
      <t>.</t>
    </r>
  </si>
  <si>
    <r>
      <t xml:space="preserve">Aumento de instituições realizando pesquisa. </t>
    </r>
    <r>
      <rPr>
        <sz val="11"/>
        <color rgb="FF808000"/>
        <rFont val="Calibri"/>
        <family val="2"/>
        <scheme val="minor"/>
      </rPr>
      <t>Increase of institutions making researches.</t>
    </r>
  </si>
  <si>
    <t xml:space="preserve">Todos os membros que participaram do PAN. </t>
  </si>
  <si>
    <r>
      <t xml:space="preserve"> Thiago fará um modelo da apresentação. 
</t>
    </r>
    <r>
      <rPr>
        <sz val="11"/>
        <color indexed="19"/>
        <rFont val="Calibri"/>
        <family val="2"/>
        <scheme val="minor"/>
      </rPr>
      <t>Thiago will do a lecture model.</t>
    </r>
  </si>
  <si>
    <r>
      <t xml:space="preserve">Palestras desenvolvidas na UNIVASF a respeito do PAN Ararinha-azul e Projeto Ararinha na Natureza; curso de telemetria na UNIVASF promovido pelo Projeto Ararinha na Natureza; voluntariado do NGI ICMBio Juazeiro abrangendo 5 estudantes ou formados pela UNIVASF em 2019, um estudante de Sergipe e uma formada em Salvador; voluntariado do CEMAVE abrangendo 3 estudantes ou formados pela UNIVASF e uma graduada de Salvador em 2019-20; uma estudante PIBIC da UNIVASF e uma estudante PIBIC da UPE executando pesquisa em 2019-2020; duas estudantes selecionadas da UNIVASF para desenvolver atividades de pesquisa PIBIC/ICMBio em 2020-2021. Disciplina da Flavia Martins no mestrado na UPE (Recursos Naturais do Semi-árido). 
</t>
    </r>
    <r>
      <rPr>
        <sz val="11"/>
        <color rgb="FF808000"/>
        <rFont val="Calibri"/>
        <family val="2"/>
        <scheme val="minor"/>
      </rPr>
      <t xml:space="preserve">
Lectures developed at UNIVASF about the Action Plan at CEMAFAUNA / UNIVASF; telemetry course at UNIVASF promoted by Projeto Ararinha na Natureza; volunteering at NGI ICMBio Juazeiro covering 5 students or graduates from UNIVASF, one student from Sergipe and one graduate biologist from Salvador  in 2019; CEMAVE volunteering covering 3 students or graduates from UNIVASF and a graduate from Salvador in 2019-20; a PIBIC student from UNIVASF and a PIBIC student from UPE doing research in 2019-2020; two students selected from UNIVASF to develop PIBIC / ICMBio research activities in 2020-2021. Discipline by Flavia Martins in her master's degree at UPE (Natural Resources in the Semi-arid).</t>
    </r>
  </si>
  <si>
    <r>
      <t xml:space="preserve">Notícias, certificados voluntariado e relatórios PIBIC. </t>
    </r>
    <r>
      <rPr>
        <sz val="11"/>
        <color rgb="FFC00000"/>
        <rFont val="Calibri"/>
        <family val="2"/>
        <scheme val="minor"/>
      </rPr>
      <t xml:space="preserve">
</t>
    </r>
    <r>
      <rPr>
        <sz val="11"/>
        <color rgb="FF808000"/>
        <rFont val="Calibri"/>
        <family val="2"/>
        <scheme val="minor"/>
      </rPr>
      <t xml:space="preserve">
News, volunteering certificates and PIBIC reports.</t>
    </r>
  </si>
  <si>
    <r>
      <t xml:space="preserve">Realizar divulgação para ampliação da rede de colaboradores do Plano Nacional de Ação da Ararinha-azul, e incluir estudantes das instituições de ensino, pesquisa e extensão da região de Juazeiro e Petrolina em atividades de pesquisa.
</t>
    </r>
    <r>
      <rPr>
        <sz val="11"/>
        <color rgb="FF808000"/>
        <rFont val="Calibri"/>
        <family val="2"/>
        <scheme val="minor"/>
      </rPr>
      <t xml:space="preserve">Explore and expand the collaborators network of the National Plan of Action of the Spix´s Macaw, and include students of educational and research institutions of the region of Juazeiro and Petrolina in research projects. </t>
    </r>
  </si>
  <si>
    <r>
      <t xml:space="preserve">Palestras realizadas e campanhas de divulgação realizadas. Número de estudantes incluidos no Programa de voluntariado e projetos de pesquisa. Número de projetos de pesquisa aprovados no SISBIO com instituições locais e regionais. 
</t>
    </r>
    <r>
      <rPr>
        <sz val="11"/>
        <color rgb="FF808000"/>
        <rFont val="Calibri"/>
        <family val="2"/>
        <scheme val="minor"/>
      </rPr>
      <t>Lectures and expansion campaigns. Number of students included in the Volunteer Program and research projects. Number of research projects approved at SISBIO with local and regional institutions.</t>
    </r>
  </si>
  <si>
    <r>
      <t xml:space="preserve">Aumento de instituições realizando pesquisa. </t>
    </r>
    <r>
      <rPr>
        <sz val="11"/>
        <color theme="2" tint="-0.499984740745262"/>
        <rFont val="Calibri"/>
        <family val="2"/>
        <scheme val="minor"/>
      </rPr>
      <t>Increase of institutions making researchs.</t>
    </r>
  </si>
  <si>
    <t>Kilma Manso (ECO), Flavia Campos Martins (UPE), Renato Garcia (NEMA/UNIVASF), Luiz Cesar Pereira Machado (CEMAFAUNA/UNIVASF)</t>
  </si>
  <si>
    <t xml:space="preserve">UNIVASF, UPE, UNEB, IFBA Juazeiro, EMBRAPA-Semiárido </t>
  </si>
  <si>
    <r>
      <t xml:space="preserve">Brasil e exterior. </t>
    </r>
    <r>
      <rPr>
        <sz val="11"/>
        <color rgb="FF808000"/>
        <rFont val="Calibri"/>
        <family val="2"/>
        <scheme val="minor"/>
      </rPr>
      <t>Brazil and outside</t>
    </r>
  </si>
  <si>
    <r>
      <t xml:space="preserve">Kilma Manso pode ter um papel de divulgação na UNEB junto ao Mestrado em biodiversidade da Caatinga. Também é importante considerar as escolas rurais de Curaçá (colocar no Plano Socioambiental da Ararinha Azul para resgatar e fortalecer o conhecimento, incluindo as  escolas de ensino médio e fundamental da região). Tentar parceria com o Projeto Escola Verde (Paulo que já colaborador da ação). Além disso, ver a possibilidade de integrar ações como exemplo o Grupo de coexistência entre fauna e humanos com Yara Barros (comunicação das Onças do Iguaçu é fantástico). Yara pode ajudar na comunicação (exemplo: campanha - Deixe o Bicho no Mato). Incluir no Plano de Comunicação ações de comunicação utilizando a Ararinha. Verificar com Dimas Marques (Fauna news) a integração. </t>
    </r>
    <r>
      <rPr>
        <sz val="11"/>
        <color rgb="FFFF0000"/>
        <rFont val="Calibri"/>
        <family val="2"/>
        <scheme val="minor"/>
      </rPr>
      <t xml:space="preserve">
</t>
    </r>
    <r>
      <rPr>
        <sz val="11"/>
        <color rgb="FF808000"/>
        <rFont val="Calibri"/>
        <family val="2"/>
        <scheme val="minor"/>
      </rPr>
      <t xml:space="preserve">
Kilma Manso may have a dissemination role at UNEB with the Master in biodiversity in the Caatinga. It is also important to consider rural schools in Curaçá (put in the Socio-Environmental Plan of Spix´s Macaw to rescue and strengthen knowledge, including high schools in the region). Try to partner with the Escola Verde Project (Paulo who already collaborates in this action). In addition, see the possibility of integrating actions such as the Group of coexistence between fauna and humans with Yara Barros (communication from Onças do Iguaçu is fantastic). Yara can help with communication (example: campaign - Leave the Bicho no Mato). Include communication actions using the Macaw in the Disclosure Plan. Check with Dimas Marques (Fauna news) for integration.</t>
    </r>
  </si>
  <si>
    <r>
      <t>3.Reduzir a captura e a caça de animais silvestres e o comércio ilegal de psitacídeos da região de Curaçá e Juazeiro, até 2024</t>
    </r>
    <r>
      <rPr>
        <sz val="11"/>
        <color rgb="FFC00000"/>
        <rFont val="Calibri"/>
        <family val="2"/>
        <scheme val="minor"/>
      </rPr>
      <t xml:space="preserve">. 
</t>
    </r>
    <r>
      <rPr>
        <sz val="11"/>
        <color rgb="FF808000"/>
        <rFont val="Calibri"/>
        <family val="2"/>
        <scheme val="minor"/>
      </rPr>
      <t>3.Reduce the capture and hunting of wild animals and illegal trade of parrots in the region of Curaçá and Juazeiro by 2024.</t>
    </r>
  </si>
  <si>
    <t>3.1</t>
  </si>
  <si>
    <r>
      <t xml:space="preserve">Promover operações de fiscalização direcionadas ao combate à captura, a caça e ao tráfico de animais silvestres na região de Curaçá e Juazeiro e compilar os resultados das ações. 
</t>
    </r>
    <r>
      <rPr>
        <sz val="11"/>
        <color indexed="19"/>
        <rFont val="Calibri"/>
        <family val="2"/>
        <scheme val="minor"/>
      </rPr>
      <t xml:space="preserve">
Promote enforcement operations to combat the capture, hunting and traffic of wild animals in the Curaçá and Juazeiro region and compile the results of actions</t>
    </r>
    <r>
      <rPr>
        <sz val="11"/>
        <rFont val="Calibri"/>
        <family val="2"/>
        <scheme val="minor"/>
      </rPr>
      <t>.</t>
    </r>
  </si>
  <si>
    <r>
      <t xml:space="preserve">Ofícios enviados, relatórios das operações e relatório final consolidado com análise do esforço das operações (tempo x área, recurso humano, quantidade de indivíduos apreendidos, entre outros). 
</t>
    </r>
    <r>
      <rPr>
        <sz val="11"/>
        <color indexed="19"/>
        <rFont val="Calibri"/>
        <family val="2"/>
        <scheme val="minor"/>
      </rPr>
      <t xml:space="preserve">
Letters sent, reports of operations and final report with analysis of operation effort (time vs. area, human resource, number of individuals seized, others).</t>
    </r>
  </si>
  <si>
    <r>
      <t xml:space="preserve">Aumento de informações estratégicas sobre a caça e captura na região e melhoria no processo de fiscalização; diminuição no número de animais silvestres mantidos em cativeiro. 
</t>
    </r>
    <r>
      <rPr>
        <sz val="11"/>
        <color indexed="19"/>
        <rFont val="Calibri"/>
        <family val="2"/>
        <scheme val="minor"/>
      </rPr>
      <t xml:space="preserve">
Increase of strategic information about hunting and capture in the region; improvement in the enforcement; diminish the number of wild animals maintained in captivity.</t>
    </r>
  </si>
  <si>
    <t xml:space="preserve">Sara Alves (INEMA), Anselmo Vital (INEMA-Juazeiro), Alberto Santana (IBAMA/BA)*, Patrícia Ximenes (CPRH)*, Ana Regina de Oliveira Silva (Polícia Militar/BA), Fabio Borges (Polícia Federal/DF)*, Luciana Khoury (Ministério Público Estadual da Bahia)*, Luiz Cézar Pereira Machado (CEMAFAUNA), Paulo Henrique Demarchi (Polícia Rodoviária Federal)*. </t>
  </si>
  <si>
    <t>Curaçá, Juazeiro, Uauá/BA e Petrolina/PE.</t>
  </si>
  <si>
    <r>
      <t xml:space="preserve">Intensificar as operações de fiscalização durante o período reprodutivo. CUSTO - A fiscalização é custeada pelos órgãos competentes e os ofícios e cartas enviados podem ser custeados pelas instituições participantes. Material de consumo (escritório), gasolina e diárias, em torno de 10.000,00/operação 
</t>
    </r>
    <r>
      <rPr>
        <sz val="11"/>
        <color indexed="19"/>
        <rFont val="Calibri"/>
        <family val="2"/>
        <scheme val="minor"/>
      </rPr>
      <t xml:space="preserve">
 Increase the number of operations during breeding season. COST - The inspection is funded by the competent agency and letters sent could be bourne by the participanting institutions. Each event will cost R$ 10,000 considering matherials, gas and daily.</t>
    </r>
  </si>
  <si>
    <r>
      <t>No Planejamento de Fiscalização (PFIS) do NGI ICMBio Juazeiro 2019 foram identificadas as principais ameaças para cada UC. Para as UCs do complexo Ararinha Azul foi realizada, a Operação de Fiscalização programada - LUGAR DE PAPAGAIO NÃO É NA GAIOLA (CR-06-2019.1120 - Relatório Consolidado 983/2019), abrangendo o Revis e a APA da Ararinha Azul, com o objetivo de coibir a captura e tráfico de aves silvestres, especialmente psitacídeos. Programada especialmente em decorrência da informação do Instituto Estadual do Meio Ambiente e Recursos Hídricos do Estado da Bahia (INEMA) de que a Serra da Borracha e Canabrava são locais de captura comuns de papagaios e da denúncia de captura de filhotes de maracanã (</t>
    </r>
    <r>
      <rPr>
        <i/>
        <sz val="11"/>
        <rFont val="Calibri"/>
        <family val="2"/>
        <scheme val="minor"/>
      </rPr>
      <t>Primolius maracana</t>
    </r>
    <r>
      <rPr>
        <sz val="11"/>
        <rFont val="Calibri"/>
        <family val="2"/>
        <scheme val="minor"/>
      </rPr>
      <t xml:space="preserve">) monitoradas pela equipe do Projeto Ararinha na Natureza, no dia 08 de março de 2019 (Processo 02124.000655/2019-25). A segunda operação foi realizada de 23 de outubro a 07 de novembro de 2019 (CR-06-2019.1404 - Relatório Consolidado 1447). Especificamente na APA e Revis da Ararinha Azul foram realizadas rondas e campanas nas localidades Melancia, Assentamento Banguê, Concórdia, Cana Brava, São Bento. Houve a tentativa de localizar área onde supostamente houve avistamento de uma ararinha azul, mas a equipe não logrou êxito nessa tarefa. Foram ainda feitas ronda pelas localidades Patamuté e Barro Vermelho e suas proximidades. A terceira operação foi realizada de 15 a 17 de março de 2020 (CR-06-2020.1557 – Relatório Consolidado 1603/2020): Recreio (APA Ararinha Azul), Assentamento Banguê, povoado de São Bento, seguindo por estrada mais ao norte para Curaça. Ronda pela feira livre de Curaçá. Além disso, outras diligências foram realizadas com apoio local do IBAMA, INEMA e PM-BA. Em fevereiro de 2020, um servidor fiscal portariado foi removido para o NGI ICMBio Juazeiro, portanto, agora o NGI conta com um fiscal para realizar as atividades fiscalizatórias. 
</t>
    </r>
    <r>
      <rPr>
        <sz val="11"/>
        <color rgb="FF808000"/>
        <rFont val="Calibri"/>
        <family val="2"/>
        <scheme val="minor"/>
      </rPr>
      <t xml:space="preserve">
In the Inspection Planning (PFIS) of the NGI ICMBio Juazeiro 2019, the main threats were identified for each protected area (UC). The scheduled Inspection Operation was carried out- PLACE OF PAPAGA NO IT IS IN THE CAGE (CR-06-2019.1120 - Consolidated Report 983/2019), covering the Revis and APA of the Spix´s Macaw with the objective of preventing the capture and trafficking of wild birds, especially parrots. Programmed especially as a result of information from INEMA that Serra da Borracha and Canabrava are common places for the capture of parrots and the denunciation of capture of young </t>
    </r>
    <r>
      <rPr>
        <i/>
        <sz val="11"/>
        <color rgb="FF808000"/>
        <rFont val="Calibri"/>
        <family val="2"/>
        <scheme val="minor"/>
      </rPr>
      <t>Primolius maracana</t>
    </r>
    <r>
      <rPr>
        <sz val="11"/>
        <color rgb="FF808000"/>
        <rFont val="Calibri"/>
        <family val="2"/>
        <scheme val="minor"/>
      </rPr>
      <t xml:space="preserve"> monitored by the team of the Project Ararinha na Natureza, on March 8, 2019 (Process 02124.000655 / 2019-25). The second operation was carried out from October 23 to November 7, 2019 (CR-06-2019.1404 - Consolidated Report 1447). Specifically at APA and Revis of Spix´s Macaw, rounds and bells were carried out in the locations of Melancia, Banguê Settlement, Concórdia, Cana Brava, São Bento. An attempt was made to locate an area where a Spix´s Macaw was supposedly seen, but the team was not successful in this task. They were also made round by the localities Patamuté and Barro Vermelho and its surroundings. The third operation was carried out from March 15 to 17, 2020 (CR-06-2020.1557 - Consolidated Report 1603/2020): Recreio (APA Spix´s Macaw), Banguê Settlement. Going to Ouricuri farm, near the Serra da Borracha, returning through the village of São Bento, following the road further north to Curaça. Round by the Curaçá open market. In addition, other steps were taken with local support from IBAMA, INEMA and PM-BA. In February 2020, an ordained tax official was removed to the NGI ICMBio Juazeiro, therefore, the NGI now has a supervisor to carry out the inspection activities.</t>
    </r>
  </si>
  <si>
    <r>
      <t xml:space="preserve">PFIS 2019 constam nos seguintes processos: 02124.002107/2018-59 - RVS da Ararinha Azul e 02124.002106/2018-12 - APA Ararinha Azul. Verificar relatórios consolidados das três operações de fiscalização 983, 1447 e 1603. Não houve nenhuma autuação lavrada. </t>
    </r>
    <r>
      <rPr>
        <sz val="11"/>
        <color rgb="FFC00000"/>
        <rFont val="Calibri"/>
        <family val="2"/>
        <scheme val="minor"/>
      </rPr>
      <t xml:space="preserve">
</t>
    </r>
    <r>
      <rPr>
        <sz val="11"/>
        <color rgb="FF808000"/>
        <rFont val="Calibri"/>
        <family val="2"/>
        <scheme val="minor"/>
      </rPr>
      <t xml:space="preserve">
PFIS 2019 are included in the following processes: 02124.002107 / 2018-59 - RVS of Spix´s Macawand 02124.002106 / 2018-12 - APA of Spix´s Macaw. Check consolidated reports of the three inspection operations 983, 1447 and 1603. There were no assessments or arrests.</t>
    </r>
  </si>
  <si>
    <t>Camile Lugarini e Joaquim Santos Neto.</t>
  </si>
  <si>
    <r>
      <t xml:space="preserve">Integração com PF-Juazeiro está funcionando e deve ser intensificada. 
</t>
    </r>
    <r>
      <rPr>
        <sz val="11"/>
        <color rgb="FFFF0000"/>
        <rFont val="Calibri"/>
        <family val="2"/>
        <scheme val="minor"/>
      </rPr>
      <t xml:space="preserve">
</t>
    </r>
    <r>
      <rPr>
        <sz val="11"/>
        <color rgb="FF808000"/>
        <rFont val="Calibri"/>
        <family val="2"/>
        <scheme val="minor"/>
      </rPr>
      <t>Integration with PF-Juazeiro is working and should be intensified.</t>
    </r>
  </si>
  <si>
    <r>
      <t xml:space="preserve">Promover operações de fiscalização direcionadas ao combate à captura, a caça e ao tráfico de animais silvestres na região de Curaçá e Juazeiro, considerando a destinação adequada dos animais apreendidos.
</t>
    </r>
    <r>
      <rPr>
        <sz val="11"/>
        <color indexed="19"/>
        <rFont val="Calibri"/>
        <family val="2"/>
        <scheme val="minor"/>
      </rPr>
      <t xml:space="preserve">
</t>
    </r>
    <r>
      <rPr>
        <sz val="11"/>
        <color rgb="FF808000"/>
        <rFont val="Calibri"/>
        <family val="2"/>
        <scheme val="minor"/>
      </rPr>
      <t>Promote enforcement operations to combat the capture, hunting and traffic of wild animals in the Curaçá and Juazeiro region, considering the appropriate destination of arested animals.</t>
    </r>
  </si>
  <si>
    <r>
      <t xml:space="preserve">Mapeamento das áreas prioritárias para a fiscalização. Compilação de informações das ações. Ofícios aos órgãos competentes considerando a destinação adequada dos espécimes apreendidos. Relatórios finais consolidados com análise do esforço das operações (tempo x área, recurso humano, quantidade de indivíduos apreendidos, entre outros). 
</t>
    </r>
    <r>
      <rPr>
        <sz val="11"/>
        <color indexed="19"/>
        <rFont val="Calibri"/>
        <family val="2"/>
        <scheme val="minor"/>
      </rPr>
      <t xml:space="preserve">
</t>
    </r>
    <r>
      <rPr>
        <sz val="11"/>
        <color rgb="FF808000"/>
        <rFont val="Calibri"/>
        <family val="2"/>
        <scheme val="minor"/>
      </rPr>
      <t>Priory areas for operations mapped. Results of the action's results compiled. Letters to the competent institutions considering the appropriate destination of the arrested specimens. Final reports with analysis of operation effort (time vs. area, human resource, number of individuals seized, others).</t>
    </r>
  </si>
  <si>
    <r>
      <t xml:space="preserve">Aumento de informações estratégicas sobre a caça e captura na região e melhoria no processo de fiscalização; diminuição no número de animais silvestres mantidos em cativeiro. Exclusão das Ucs da Ararinha Azul na destinação de fauna apreendida de outras localidades.
</t>
    </r>
    <r>
      <rPr>
        <sz val="11"/>
        <color indexed="19"/>
        <rFont val="Calibri"/>
        <family val="2"/>
        <scheme val="minor"/>
      </rPr>
      <t xml:space="preserve">
</t>
    </r>
    <r>
      <rPr>
        <sz val="11"/>
        <color rgb="FF808000"/>
        <rFont val="Calibri"/>
        <family val="2"/>
        <scheme val="minor"/>
      </rPr>
      <t>Increase in strategic information on hunting and capture in the region and improvement in the inspection process; decrease in the number of wild animals kept in captivity. Exclusion of the Spix´s Macaw protected area in the destination of the apprehended fauna.</t>
    </r>
  </si>
  <si>
    <t>Joaquim Santos Neto (NGI ICMBio Juazeiro)</t>
  </si>
  <si>
    <t>Sara Alves (INEMA), Anselmo Vital (INEMA-Juazeiro), Juraci Lima (IBAMA/Juazeiro), Patrícia Ximenes (CPRH), Luiz Cézar Pereira Machado (CEMAFAUNA/UNIVASF)</t>
  </si>
  <si>
    <r>
      <t xml:space="preserve">Atualizar o cronograma de trabalho (PLANAFs/PFIs); incluir entre os produtos ou ações: mapeamento das áreas para fiscalização; verificar junto à COFIS agentes de fiscalização com especialização em fauna; estabelecer rotina de fiscalização (presença institucional periódica e contínua). Avisar formalmente o IBAMA, o INEMA, o CEMAFAUNA, MPE de Paulo Afonso/Bahia (FPIs), PM, CIPE, PRF, PRE da necessidade de excluir solturas nas Ucs Federais. </t>
    </r>
    <r>
      <rPr>
        <sz val="11"/>
        <color rgb="FFC00000"/>
        <rFont val="Calibri"/>
        <family val="2"/>
        <scheme val="minor"/>
      </rPr>
      <t xml:space="preserve">
</t>
    </r>
    <r>
      <rPr>
        <sz val="11"/>
        <color rgb="FF808000"/>
        <rFont val="Calibri"/>
        <family val="2"/>
        <scheme val="minor"/>
      </rPr>
      <t xml:space="preserve">
Update the timeframe (PLANAFs / PFIs); Include among products or actions: mapping of areas for inspection; Check with COFIS inspection agents with expertise in fauna; establish inspection routine (periodic and continuous institutional presence). Formally inform IBAMA, INEMA, CEMAFAUNA, MPE of Paulo Afonso/Bahia (FPIs), PM, CIPE, PRF, PRE of the need to exclude releases in the protected areas.</t>
    </r>
  </si>
  <si>
    <t>3.2</t>
  </si>
  <si>
    <r>
      <t>Integrar sistemas de informação dos órgãos de meio ambiente para desenvolvimento de inteligência para o combate ao tráfico de animais silvestres</t>
    </r>
    <r>
      <rPr>
        <sz val="11"/>
        <color indexed="19"/>
        <rFont val="Calibri"/>
        <family val="2"/>
        <scheme val="minor"/>
      </rPr>
      <t>. 
Integrate information systems of environmental agencies to develop intelligence to combat the trafficking of wild animals.</t>
    </r>
    <r>
      <rPr>
        <sz val="11"/>
        <rFont val="Calibri"/>
        <family val="2"/>
        <scheme val="minor"/>
      </rPr>
      <t xml:space="preserve"> </t>
    </r>
  </si>
  <si>
    <r>
      <t xml:space="preserve">Acordos de cooperação técnica entre órgãos ambientais assinados. 
</t>
    </r>
    <r>
      <rPr>
        <sz val="11"/>
        <color indexed="19"/>
        <rFont val="Calibri"/>
        <family val="2"/>
        <scheme val="minor"/>
      </rPr>
      <t xml:space="preserve">Signed cooperation agreements between environmental agencies. </t>
    </r>
  </si>
  <si>
    <r>
      <t xml:space="preserve">Sistemas integrados e agentes capacitados. Ganho de escala nas ações de fiscalização. Desenvolvimento de ações de inteligência e contra-inteligência. 
</t>
    </r>
    <r>
      <rPr>
        <sz val="11"/>
        <color indexed="19"/>
        <rFont val="Calibri"/>
        <family val="2"/>
        <scheme val="minor"/>
      </rPr>
      <t xml:space="preserve">
Integrated systems and trained agents. Increase in the enforcement actions. Intelligence and counterintelligence action development.</t>
    </r>
  </si>
  <si>
    <t xml:space="preserve">Marília Marini (DESP/SBio/MMA) </t>
  </si>
  <si>
    <t>Maria Izabel Soares Gomes da Silva (IBAMA), Sara Alves (INEMA), Kilma Manso (Eco), Roberto Cabral (IBAMA)*, Luciana Khoury (Ministério Público Estadual da Bahia)*, Fabio Borges (Polícia Federal/DF)*, Paulo Henrique Demarchi (Polícia Rodoviária Federal)*.</t>
  </si>
  <si>
    <t>Brasil</t>
  </si>
  <si>
    <r>
      <t xml:space="preserve">O MMA, por meio do projeto Pró-Espécies, tem apoiado a melhoria dos sistemas do IBAMA, inclusive o desenvolvimento de módulo do sistema de inteligência, e coordena a implementação da ferramenta ICCWC da UNODC (a qual integra Interpol e CITES). Sob responsabilidade do IBAMA, com termo de referência para contratação já estabelecido. Próxima fase será a aproximação do IBAMA e OEMA´s; resgatar e propor reunião específica. </t>
    </r>
    <r>
      <rPr>
        <sz val="11"/>
        <color rgb="FF808000"/>
        <rFont val="Calibri"/>
        <family val="2"/>
        <scheme val="minor"/>
      </rPr>
      <t xml:space="preserve">
MMA, through the Pro-Species project, has supported the improvement of IBAMA's systems, including the development of an intelligence system module, and coordinates the implementation of UNODC's ICCWC tool (which integrates Interpol and CITES). It is an action with the responsability of IBAMA, with a reference term for contracting. Require the approximation of IBAMA and OEMA´s; redeem and propose specific meeting.</t>
    </r>
  </si>
  <si>
    <r>
      <t xml:space="preserve">Não inclusão do ICMBio nas ações, sendo necessária articulação com o MMA e IBAMA. </t>
    </r>
    <r>
      <rPr>
        <sz val="11"/>
        <color rgb="FFC00000"/>
        <rFont val="Calibri"/>
        <family val="2"/>
        <scheme val="minor"/>
      </rPr>
      <t xml:space="preserve">
</t>
    </r>
    <r>
      <rPr>
        <sz val="11"/>
        <color rgb="FF808000"/>
        <rFont val="Calibri"/>
        <family val="2"/>
        <scheme val="minor"/>
      </rPr>
      <t xml:space="preserve">
Non-inclusion of ICMBio in the actions, requiring coordination with MMA and IBAMA.</t>
    </r>
  </si>
  <si>
    <t>Marilia Marini</t>
  </si>
  <si>
    <r>
      <t xml:space="preserve">Marilia Marini continua como articuladora da ação, mas agora como representante do ICMBIO, não mais do MMA, com colaboração dos Estados, IBAMA e MMA. Como representantes do MMA adicionar Roberta Holmes, Samuel Schwaida e Camila Rocha (DESP/SBio/MMA) como colaboradores. Ação dentro do Projeto Pró-espécies (MMA). </t>
    </r>
    <r>
      <rPr>
        <sz val="11"/>
        <color rgb="FFFF0000"/>
        <rFont val="Calibri"/>
        <family val="2"/>
        <scheme val="minor"/>
      </rPr>
      <t xml:space="preserve">
</t>
    </r>
    <r>
      <rPr>
        <sz val="11"/>
        <color rgb="FF808000"/>
        <rFont val="Calibri"/>
        <family val="2"/>
        <scheme val="minor"/>
      </rPr>
      <t xml:space="preserve">
 Marilia Marini continues as an articulator of the action, but now as a representative of ICMBIO, no longer MMA, with the collaboration of the States, IBAMA and MMA. As MMA representatives add Roberta Holmes, Samuel Schwaida and Camila Rocha (DESP / SBio / MMA) as collaborators. Action within the Pro-species Project (MMA). </t>
    </r>
  </si>
  <si>
    <t xml:space="preserve">Marília Marini (ICMBio) </t>
  </si>
  <si>
    <t>Roberta Holmes, Samuel Schwaida e Camila Rocha (DESP/SBio/MMA), Ugo E. Vercillo (ICMBio), Maria Izabel Soares Gomes da Silva (IBAMA), Sara Alves (INEMA), Kilma Manso (Eco)</t>
  </si>
  <si>
    <r>
      <t xml:space="preserve">Realizar a integração entre IBAMA e CGPRO. 
</t>
    </r>
    <r>
      <rPr>
        <sz val="11"/>
        <color rgb="FFC00000"/>
        <rFont val="Calibri"/>
        <family val="2"/>
        <scheme val="minor"/>
      </rPr>
      <t xml:space="preserve">
</t>
    </r>
    <r>
      <rPr>
        <sz val="11"/>
        <color rgb="FF808000"/>
        <rFont val="Calibri"/>
        <family val="2"/>
        <scheme val="minor"/>
      </rPr>
      <t>Perform the integration between IBAMA and CGPRO.</t>
    </r>
  </si>
  <si>
    <t>3.3</t>
  </si>
  <si>
    <r>
      <t xml:space="preserve">Intensificar o envolvimento da comunidade local, assim como elaborar e implementar programas de educação ambiental na região de Curaçá e Juazeiro.
</t>
    </r>
    <r>
      <rPr>
        <sz val="11"/>
        <color indexed="19"/>
        <rFont val="Calibri"/>
        <family val="2"/>
        <scheme val="minor"/>
      </rPr>
      <t xml:space="preserve">
Intensify the involvement of the local community, as well develop and implement environmental education programs in the region of Curaçá and Juazeiro.</t>
    </r>
  </si>
  <si>
    <r>
      <t xml:space="preserve">Relatórios com atividades desenvolvidas, número de pessoas atingidas e questionários pré e pós implementação dos programas 
</t>
    </r>
    <r>
      <rPr>
        <sz val="11"/>
        <color indexed="19"/>
        <rFont val="Calibri"/>
        <family val="2"/>
        <scheme val="minor"/>
      </rPr>
      <t>Reports with developed activities and number of involved people.</t>
    </r>
  </si>
  <si>
    <r>
      <t xml:space="preserve">Comunidade sensibilizada e programas de educação ambiental desenvolvidos. Resgate do orgulho do povo da região de Curaçá e Juazeiro de ser da terra da ararinha-azul. 
</t>
    </r>
    <r>
      <rPr>
        <sz val="11"/>
        <color indexed="19"/>
        <rFont val="Calibri"/>
        <family val="2"/>
        <scheme val="minor"/>
      </rPr>
      <t xml:space="preserve">Engaged community and environmental education programs developed. Empower and build a sense of ownership and pride in the people of the region of Curaçá and Juazeiro to be the land of the Spix´s Macaw. </t>
    </r>
  </si>
  <si>
    <t>Flávia de Campos Martins (UPE), Pedro Develey (Save Brasil), Kilma Manso (ECO), Marcus Romero (Fazenda Cachoeira), Neiva Guedes (Instituto Arara-azul), Cláudia Martins (Programa Amigos da Onça, Instituto Pró-Carnívoros), Pedro Oliveira (Prefeitura de Curaçá)*, Januário Brandão (vereador de Curaçá)*, Agenor do Amaral Souza Filho (Secretário da SEMAURB-Juazeiro), Ademir Fernandes Silva Fernandes Silva (SEMAURB-Juazeiro), Silvana Canário (SEMA-BA)*, Simone Tenório (IPÊ), Luiz Eduardo Carvalho Loureiro de Andrade (Mineração Caraíba), Yara Barros (CPSG Brasil, Projeto Onças do Iguaçu), Paulo Roberto Ramos (UNIVASF)*, Sílvio Marchini (CPSG Brasil)*, Universidades (IFPE, IFBA, UNIVASF, UNEB).</t>
  </si>
  <si>
    <t>Curaçá e Juazeiro.</t>
  </si>
  <si>
    <r>
      <t xml:space="preserve">Atividades de educação ambiental aplicadas pela consultora Claudia Martins em 2019 juntamente com o voluntariado do ICMBio NGI Juazeiro. Atividades de educação ambiental do NEA/IBAMA a partir de dezembro de 2018, repetida na vigência do plano em 2019. Plano Sociambiental sendo delineado pela DGPEA/DISAT, NGI ICMBio Juazeiro e CEMAVE. Esforço com as escolas, ACTP e prefeitura de Curaçá. 
</t>
    </r>
    <r>
      <rPr>
        <sz val="11"/>
        <color rgb="FF808000"/>
        <rFont val="Calibri"/>
        <family val="2"/>
        <scheme val="minor"/>
      </rPr>
      <t xml:space="preserve">
Environmental education activities applied by the consultant Claudia Martins in 2019 together with ICMBio NGI Juazeiro volunteering. Environmental education activities of NEA / IBAMA since December 2018, repeted in December 2019. Sociambiental Plan being outlined by DGPEA / DISAT, NGI ICMBio Juazeiro and CEMAVE.</t>
    </r>
  </si>
  <si>
    <r>
      <t xml:space="preserve">Processo SEI: 02070.001347/2020-23 (plano socioambiental); 02124.000349/2019-99 (conselho gestor Ucs); 02061.010054/2016-60 (doc SEI 5481704 e produtos Claudia Martins), relatórios IBAMA. 
</t>
    </r>
    <r>
      <rPr>
        <sz val="11"/>
        <color rgb="FF808000"/>
        <rFont val="Calibri"/>
        <family val="2"/>
        <scheme val="minor"/>
      </rPr>
      <t>SEI Process: 02070.001347 / 2020-23 (socio-environmental plan); 02124.000349 / 2019-99 (Ucs management council); 2061.010054/2016-60 (doc SEI 5481704 and products Claudia Martins), IBAMA reports.</t>
    </r>
  </si>
  <si>
    <r>
      <t xml:space="preserve">Existe recurso previsto do GEF terrestre, mas este componente do projeto não teve o ACT assinado para execução. A ararinha-azul seria o tema para as escolas de Curaçá neste ano, entretanto foi suspenso por conta da Covid-19. </t>
    </r>
    <r>
      <rPr>
        <sz val="11"/>
        <color rgb="FFC00000"/>
        <rFont val="Calibri"/>
        <family val="2"/>
        <scheme val="minor"/>
      </rPr>
      <t xml:space="preserve">
</t>
    </r>
    <r>
      <rPr>
        <sz val="11"/>
        <color rgb="FF808000"/>
        <rFont val="Calibri"/>
        <family val="2"/>
        <scheme val="minor"/>
      </rPr>
      <t xml:space="preserve">
There is a planned resource from the terrestrial GEF, but this component of the project did not have the ACT signed for execution. The Spix´s Macaw would be the theme of the schools in Curaçá, however it was suspended due to Covid-19.</t>
    </r>
  </si>
  <si>
    <r>
      <t>Incluir campanhas com foco na não captura e manutenção de animais silvestres como animais de estimação. Trabalhar especialmente em escolas.</t>
    </r>
    <r>
      <rPr>
        <sz val="11"/>
        <color rgb="FF808000"/>
        <rFont val="Calibri"/>
        <family val="2"/>
        <scheme val="minor"/>
      </rPr>
      <t xml:space="preserve">
Include campaigns focused on not capturing and maintaining wild animals as pets. Work especially in schools.</t>
    </r>
  </si>
  <si>
    <t>Flávia de Campos Martins (UPE), Pedro Develey (Save Brasil), Kilma Manso (ECO),  Neiva Guedes (Instituto Arara-azul), Cláudia Martins (NEMA/UNIVASF), Pedro Oliveira (Prefeitura de Curaçá), Januário Brandão (vereador de Curaçá), Agenor do Amaral Souza Filho, Ademir Fernandes Silva Fernandes Silva (SEMAURB-Juazeiro), Simone Tenório (IPÊ), Luiz Eduardo Carvalho Loureiro de Andrade (Mineração Caraíba), Yara Barros (CPSG Brasil, Projeto Onças do Iguaçu), Victor Flores</t>
  </si>
  <si>
    <r>
      <t>Incorporar no Plano Socioambiental o esforço nas escolas com a Coral e ACPT com a distribuição de camisetas. Incluir campanhas com foco na não captura e manutenção de animais silvestres como animais de estimação. Trabalhar especialmente em escolas. Definir indicadores a definir para verificar os resultados esperados.</t>
    </r>
    <r>
      <rPr>
        <sz val="11"/>
        <color rgb="FFC00000"/>
        <rFont val="Calibri"/>
        <family val="2"/>
        <scheme val="minor"/>
      </rPr>
      <t xml:space="preserve">
</t>
    </r>
    <r>
      <rPr>
        <sz val="11"/>
        <color rgb="FF808000"/>
        <rFont val="Calibri"/>
        <family val="2"/>
        <scheme val="minor"/>
      </rPr>
      <t>Incorporate into the Socio-Environmental Plan the effort in schools with Coral and ACPT with the distribution of T-shirts. Include campaigns focused on not capturing and maintaining wild animals as pets. Work especially in schools. Define indicartor the see the reachment of the expected results.</t>
    </r>
  </si>
  <si>
    <t>3.4</t>
  </si>
  <si>
    <r>
      <t xml:space="preserve">Caracterizar o perfil socioeconômico da comunidade local e das atividades de caça e captura de animais silvestres, bem como identificar as lacunas de ações de educação ambiental. 
</t>
    </r>
    <r>
      <rPr>
        <sz val="11"/>
        <color indexed="19"/>
        <rFont val="Calibri"/>
        <family val="2"/>
        <scheme val="minor"/>
      </rPr>
      <t>Characterize the socioeconomic profile of the local community and the activities of hunting and capture of wild animals, as well as identify the gaps in environmental education actions.</t>
    </r>
  </si>
  <si>
    <r>
      <t xml:space="preserve">Relatório
</t>
    </r>
    <r>
      <rPr>
        <sz val="11"/>
        <color indexed="19"/>
        <rFont val="Calibri"/>
        <family val="2"/>
        <scheme val="minor"/>
      </rPr>
      <t>Report</t>
    </r>
  </si>
  <si>
    <t xml:space="preserve">Flávia de Campos Martins (UPE) </t>
  </si>
  <si>
    <t xml:space="preserve">Helder Araújo (UFPB), Pedro Develey (Save Brasil), Paulo Roberto Ramos (UNIVASF)*, Silvana Canário (SEMA-BA), Simone Tenório (IPÊ), Claudia Martins (Amigos da Onça, Instituto Pró-Carnívoros), Larissa Rafael (UFS).  </t>
  </si>
  <si>
    <t>Região de Curaçá e Juazeiro.</t>
  </si>
  <si>
    <r>
      <t xml:space="preserve">O objetivo do estudo realizado foi estudar as interações entre os seres humanos e as aves silvestres da Caatinga, especificamente na Área de Proteção Ambiental (APA) e Refúgio de Vida Silvestre (Revis) da Ararinha Azul, buscando caracterizar o contexto socioeconômico e cultural em que ocorrem tais relações, a fim de subsidiar estratégias de educação ambiental. Foram realizadas 64 entrevistas de forma semiestruturada, conduzidas de forma individual. Foram 1110 citações de aves ao todo, sendo 599 citações de usos, referentes a 92 espécies de aves distribuídas, em 20 ordens e 35 famílias. Em uma análise preliminar, o número de espécies citadas para alimentação teve correlação significativa com todas as variáveis testadas. O hábito de caçar de forma esportiva apresentou alta correlação positiva com todas as variáveis testadas. O número de espécies criadas em casa apresentou alta correlação positiva com o número de moradores na casa. A captura e o tráfico de animais são frequentes na região, havendo necessidade de intensificar a educação ambiental, para que a população entenda a importância da conservação do hábitat para a reintrodução da ararinha-azul e dos demais grupos faunísticos e florísticos nativos da região. 
</t>
    </r>
    <r>
      <rPr>
        <sz val="11"/>
        <color rgb="FF808000"/>
        <rFont val="Calibri"/>
        <family val="2"/>
        <scheme val="minor"/>
      </rPr>
      <t xml:space="preserve">
The objective of the study carried out was to study the interactions between humans and wild birds in the Caatinga, specifically in the Environmental Protected Area and Wildlife Refuge of the Spix´s Macaw, seeking to characterize the socioeconomic and cultural context in which such relationships occur, in order to subsidize environmental education strategies. Sixty-four semi-structured interviews were individually conducted. There were 1110 citations of birds at all, 599 citations of uses, referring to 92 species of birds distributed, in 20 orders and 35 families. In a preliminary analysis, the number of species cited for food had a significant correlation with all tested variables. The habit of hunting in a sporting manner showed a high positive correlation with all tested variables. The number of species raised at home showed a high positive correlation with the number of residents in the house. The capture and trafficking of animals is frequent in the region, there is a need to intensify environmental education, so that the population understands the importance of habitat conservation for the reintroduction of the Spix´s Macaw and other fauna and flora groups native to the region. </t>
    </r>
  </si>
  <si>
    <r>
      <t xml:space="preserve">Relatórios e bancos de dados contidos no Processo 02061.000138/2020-71. 
</t>
    </r>
    <r>
      <rPr>
        <sz val="11"/>
        <color rgb="FF808000"/>
        <rFont val="Calibri"/>
        <family val="2"/>
        <scheme val="minor"/>
      </rPr>
      <t xml:space="preserve">
Reports and data base in the Process 02061.000138/2020-71.</t>
    </r>
  </si>
  <si>
    <t>Flavia Martins</t>
  </si>
  <si>
    <r>
      <t xml:space="preserve">Relações humanas estabelecidas nas Ucs. </t>
    </r>
    <r>
      <rPr>
        <sz val="11"/>
        <color rgb="FF808000"/>
        <rFont val="Calibri"/>
        <family val="2"/>
        <scheme val="minor"/>
      </rPr>
      <t>Human relationship established in the protected areas.</t>
    </r>
  </si>
  <si>
    <t>Camile Lugarini (ICMBio), Helder Araújo (UFPB), Claudia Martins (NEMA/UNIVASF), Washington Soares Ferreira Júnior (UPE), Williana Joylla Silva (UPE), Alexandre Schiavetti (UESC)</t>
  </si>
  <si>
    <t>3.5</t>
  </si>
  <si>
    <r>
      <t xml:space="preserve">Realizar campanhas de entrega voluntária de animais silvestres em cativeiro com foco na maracanã e na ararinha-azul, na região de Curaçá e Juazeiro 
</t>
    </r>
    <r>
      <rPr>
        <sz val="11"/>
        <color indexed="19"/>
        <rFont val="Calibri"/>
        <family val="2"/>
        <scheme val="minor"/>
      </rPr>
      <t>Carry out voluntary delivery campaigns of wild animals maintained in captivity with focus on Blue-winged Macaw and Spix´s Macaw, in the region of Curaçá and Juazeiro.</t>
    </r>
  </si>
  <si>
    <r>
      <t xml:space="preserve">Relatório com lista de animais entregues. 
</t>
    </r>
    <r>
      <rPr>
        <sz val="11"/>
        <color indexed="19"/>
        <rFont val="Calibri"/>
        <family val="2"/>
        <scheme val="minor"/>
      </rPr>
      <t>Report with list of animals.</t>
    </r>
  </si>
  <si>
    <r>
      <t xml:space="preserve">Espécimes encaminhados para o CEMAFAUNA e redução de animais em cativeiro. 
</t>
    </r>
    <r>
      <rPr>
        <sz val="11"/>
        <color indexed="19"/>
        <rFont val="Calibri"/>
        <family val="2"/>
        <scheme val="minor"/>
      </rPr>
      <t xml:space="preserve">Specimens sent to CEMAFAUNA and reduction of animals in captivity. </t>
    </r>
  </si>
  <si>
    <t>Kilma Manso (Eco)</t>
  </si>
  <si>
    <t xml:space="preserve">Sara Alves (INEMA), Anselmo Vital (INEMA-Juazeiro), Alberto Santana (IBAMA/BA)*, Patrícia Ximenes (CPRH)*, Ana Regina de Oliveira Silva (Polícia Militar/BA), Luciana Khoury (Ministério Público Estadual)*, Luiz Cézar Pereira Machado (CEMAFAUNA), Flávia de Campos Martins (UPE) e Polícia Federal. </t>
  </si>
  <si>
    <r>
      <t xml:space="preserve">Ver problemas relativos à super demanda criada e local para destinação. Ver reação dos comunitários. Rever caso a atividade não tenha o resultado esperado. 
</t>
    </r>
    <r>
      <rPr>
        <sz val="11"/>
        <color indexed="19"/>
        <rFont val="Calibri"/>
        <family val="2"/>
        <scheme val="minor"/>
      </rPr>
      <t xml:space="preserve">
See problems related to over demand created and place for disposal the animals. See reaction of the community. Review the activity if it does not reach the expected result.</t>
    </r>
  </si>
  <si>
    <t>Ação não iniciada. Action not started.</t>
  </si>
  <si>
    <r>
      <t xml:space="preserve">Não realizado - </t>
    </r>
    <r>
      <rPr>
        <sz val="11"/>
        <color theme="2" tint="-0.499984740745262"/>
        <rFont val="Calibri"/>
        <family val="2"/>
        <scheme val="minor"/>
      </rPr>
      <t>not implemented</t>
    </r>
  </si>
  <si>
    <r>
      <t xml:space="preserve">Devido à falta de recurso de financeiro o CEMAFAUNA está com dificuldade de recebimento de animais. Nem arara-azul-de-lear eles estão recebendo. O problema é a grande demanda de recurso de manutenção e destinação. Colocar a ação para iniciar depois da soltura da ararinha-azul. 
</t>
    </r>
    <r>
      <rPr>
        <sz val="11"/>
        <color rgb="FF808000"/>
        <rFont val="Calibri"/>
        <family val="2"/>
        <scheme val="minor"/>
      </rPr>
      <t xml:space="preserve">Due to the lack of financial resources, CEMAFAUNA is having difficulty receiving animals. They are not even receiving Lear's Macaw. The problem is the high demand for maintenance and destination resources. Change the action to start after the release of the Spix´s macaw. </t>
    </r>
  </si>
  <si>
    <r>
      <t xml:space="preserve">Somente o resgate de ararinhas-azuis faz sentido. O grupo pontuou que é importante ter campanhas esclarecendo que é importante não capturar e manter em casa.  Local de recebimento de ararinhas-azuis e maracanãs da região deverá ser o Centro de Reprodução e Reintrodução da Ararinha Azul para reabilitação e compor grupos de soltura, pois o ideal é não retirar as aves da região para evitar infecção por patógenos. Fazenda Concórdia já tem recintos para quarentena, faltando somente a autorização do INEMA. Deverá ser aberto outro processo que deve conter autorização direta da Uc para manutenção de fauna apreendida na Fazenda Concórdia. Caso não haja necessidade de soltura de maracanãs, verificar outro local de destinação. </t>
    </r>
    <r>
      <rPr>
        <sz val="11"/>
        <color rgb="FFFF0000"/>
        <rFont val="Calibri"/>
        <family val="2"/>
        <scheme val="minor"/>
      </rPr>
      <t xml:space="preserve">
</t>
    </r>
    <r>
      <rPr>
        <sz val="11"/>
        <color rgb="FF808000"/>
        <rFont val="Calibri"/>
        <family val="2"/>
        <scheme val="minor"/>
      </rPr>
      <t xml:space="preserve">
Only the rescue of Spix´s macaws makes sense. The group pointed out that it is important to have campaigns clarifying that it is important not to capture and keep it at home. Place for receiving Spix´s macaws and Illiger´s macaws in the region should be the Center for Reproduction and Reintroduction of the Spix´s Macaw for rehabilitation and compose release groups, as the ideal is not to remove birds from the region to avoid infection by pathogens. Concórdia Farm already has quarantine quarters, lacking only authorization from INEMA. Another process must be opened with authorization of protected area to receive arrested fauna in the Concordia farm. If there is no need to release maracanã, check another destination.</t>
    </r>
  </si>
  <si>
    <r>
      <t xml:space="preserve">Realizar campanhas para desencorajar a captura e guarda doméstica de animais silvestres com foco na ararinha-azul e outros psitacídeos, na região de Curaçá e Juazeiro.
</t>
    </r>
    <r>
      <rPr>
        <sz val="11"/>
        <color rgb="FF808000"/>
        <rFont val="Calibri"/>
        <family val="2"/>
        <scheme val="minor"/>
      </rPr>
      <t>Carry out campaigns to discourage the capture and domestic guarding of wild animals with a focus on the macaw and other parrots, in the Curaçá and Juazeiro region.</t>
    </r>
    <r>
      <rPr>
        <sz val="11"/>
        <rFont val="Calibri"/>
        <family val="2"/>
        <scheme val="minor"/>
      </rPr>
      <t xml:space="preserve">
</t>
    </r>
  </si>
  <si>
    <r>
      <t xml:space="preserve">Relatório com número de campanhas e pessoas abrangidas em cada campanha. 
</t>
    </r>
    <r>
      <rPr>
        <sz val="11"/>
        <color rgb="FF808000"/>
        <rFont val="Calibri"/>
        <family val="2"/>
        <scheme val="minor"/>
      </rPr>
      <t>Report with number of campaigns and people covered in each campaign.</t>
    </r>
  </si>
  <si>
    <r>
      <t xml:space="preserve">Redução de captura e animais silvestres em cativeiro doméstico. 
</t>
    </r>
    <r>
      <rPr>
        <sz val="11"/>
        <color rgb="FF808000"/>
        <rFont val="Calibri"/>
        <family val="2"/>
        <scheme val="minor"/>
      </rPr>
      <t xml:space="preserve">
Reduction of catch and maintenance of wild animals in domestic captivity.</t>
    </r>
    <r>
      <rPr>
        <sz val="11"/>
        <rFont val="Calibri"/>
        <family val="2"/>
        <scheme val="minor"/>
      </rPr>
      <t xml:space="preserve">
</t>
    </r>
  </si>
  <si>
    <r>
      <t>Sara Alves (INEMA), Anselmo Vital (INEMA-Juazeiro),</t>
    </r>
    <r>
      <rPr>
        <sz val="11"/>
        <color rgb="FFFF0000"/>
        <rFont val="Calibri"/>
        <family val="2"/>
        <scheme val="minor"/>
      </rPr>
      <t xml:space="preserve"> </t>
    </r>
    <r>
      <rPr>
        <sz val="11"/>
        <rFont val="Calibri"/>
        <family val="2"/>
        <scheme val="minor"/>
      </rPr>
      <t xml:space="preserve">Luiz Cézar Pereira Machado (CEMAFAUNA), Flávia de Campos Martins (UPE). </t>
    </r>
  </si>
  <si>
    <r>
      <t xml:space="preserve">Estabelecer as campanhas de informação antes do período reprodutivo. Agendar uma reunião com a Luciana Khoury (MPE que tem recurso e tem poder de mobilização; pode destinar recurso de termo de ajustamento de conduta). Incluir reunião com Comitê da Bacia do São Francisco. 
</t>
    </r>
    <r>
      <rPr>
        <sz val="11"/>
        <color rgb="FFFF0000"/>
        <rFont val="Calibri"/>
        <family val="2"/>
        <scheme val="minor"/>
      </rPr>
      <t xml:space="preserve">
</t>
    </r>
    <r>
      <rPr>
        <sz val="11"/>
        <color rgb="FF808000"/>
        <rFont val="Calibri"/>
        <family val="2"/>
        <scheme val="minor"/>
      </rPr>
      <t>Establish information campaigns before the breeding period. Schedule a meeting with Luciana Khoury (MPE who has recourse and has the power to mobilize; may appeal a term of conduct adjustment). Include meeting with São Francisco Basin Committee.</t>
    </r>
  </si>
  <si>
    <t>3.6</t>
  </si>
  <si>
    <r>
      <t xml:space="preserve">Realizar articulação política junto à Câmara Federal dos Deputados para alteração da Lei de Crimes Ambientais, tornando-a mais restritiva e punitiva no que se refere ao tráfico de animais silvestres. 
</t>
    </r>
    <r>
      <rPr>
        <sz val="11"/>
        <color indexed="19"/>
        <rFont val="Calibri"/>
        <family val="2"/>
        <scheme val="minor"/>
      </rPr>
      <t xml:space="preserve">Perform political articulation with the Federal Congress for the improvement of the Law of Environmental Crimes, making it more restritive and punitive fo the trafficking of wild animals. </t>
    </r>
  </si>
  <si>
    <r>
      <t xml:space="preserve">Ofício encaminhado aos parlamentares autores de projeto de leis propondo modificações.
</t>
    </r>
    <r>
      <rPr>
        <sz val="11"/>
        <color indexed="19"/>
        <rFont val="Calibri"/>
        <family val="2"/>
        <scheme val="minor"/>
      </rPr>
      <t xml:space="preserve">
Letter sent to authors of law Project with modification in the law.</t>
    </r>
  </si>
  <si>
    <r>
      <t xml:space="preserve">Mudança da lei 
</t>
    </r>
    <r>
      <rPr>
        <sz val="11"/>
        <color indexed="19"/>
        <rFont val="Calibri"/>
        <family val="2"/>
        <scheme val="minor"/>
      </rPr>
      <t>Law changes</t>
    </r>
  </si>
  <si>
    <t xml:space="preserve">Ugo E. Vercillo (DESP/MMA), Mario Mantovani (SOS Mata Atlântica)*, COPAN/DIBIO/ICMBio. </t>
  </si>
  <si>
    <r>
      <t xml:space="preserve">Fazer um levantamento dessa ação em todos os PANs. Levar em consideração as análises dos projetos. 
</t>
    </r>
    <r>
      <rPr>
        <sz val="11"/>
        <color indexed="19"/>
        <rFont val="Calibri"/>
        <family val="2"/>
        <scheme val="minor"/>
      </rPr>
      <t xml:space="preserve">Carry out a survey to acquire all benefited Action Plans and to collate this information for the legislators. </t>
    </r>
  </si>
  <si>
    <r>
      <t>Ação excluída, pois na reunião do dia 29 de junho foi pontuado que a ação está fora da nossa governança, que esta ação fortalece o arranjo, mas não é limitante para atingir o objetivo de conservação da espécie.</t>
    </r>
    <r>
      <rPr>
        <sz val="11"/>
        <color rgb="FF808000"/>
        <rFont val="Calibri"/>
        <family val="2"/>
        <scheme val="minor"/>
      </rPr>
      <t xml:space="preserve">
Action excluded, because at the June 29 meeting, it was pointed out that the action is outside our governance, that this action strengthens the arrangement, but is not limiting to achieving the species conservation objective. </t>
    </r>
  </si>
  <si>
    <r>
      <t xml:space="preserve">Ação de difícil realização, existem PLs nesse sentido que já foram analisados e receberam parecer favorável. Sugestão de exclusão ou aguardar diagnóstico do ICCWC para encontrar a melhor alternativa e estratégia, considerando outras frentes de ação. Caso a ação seja mantida, a articulação será definida entre DESP/SBio/MMA e IBAMA. Importante ponto que foi levantado é que, neste cenário, podemos ter uma flexibilização da lei ao invés de atingirmos nosso objetivo. Outro ponto levantado é que estar neste PAN não irá ajudar, pois não é o instrumento requerido. Entretanto, não houve consenso e indicou-se debate com o GAT para exclusão ou não da ação. </t>
    </r>
    <r>
      <rPr>
        <sz val="11"/>
        <color rgb="FF808000"/>
        <rFont val="Calibri"/>
        <family val="2"/>
        <scheme val="minor"/>
      </rPr>
      <t>Action that is difficult to carry out, there are Law projects in this regard that have already been analyzed and received a favorable opinion. Suggestion for exclusion or waiting for ICCWC diagnosis to find the best alternative and strategy, considering other action fronts. If the action is maintained, the articulation will be defined between DESP/SBio/MMA and IBAMA. An important point that was raised is that, in this scenario, we can have a relaxation of the law instead of reaching our goal. Another point raised is that being in this Action Plan will not help, as it is not the required instrument. However, there was no consensus and a debate was indicated with the GAT to exclude or not the action.</t>
    </r>
  </si>
  <si>
    <r>
      <t xml:space="preserve">A ararinha-azul é muito emblemática para tratar desta questão. Além disso, iremos trabalhar com pressão de tráfico muito grande na região. Precisamos deixar marcado que é muito importante realizar os ajustes na legislação. Portanto, é necessária uma ação mais estrutural, observar as políticas públicas transversais para diversos planos (tatu, lear, papagaios) e fazer as devidas articulações já que é uma demanda que abrange inúmeras espécies. Esta ação entrará na relatoria da reunião como importante, entretanto fora da nossa governança, visto estar no escopo do MMA e IBAMA. Kilma sugere que deve haver uma maneira de monitorar o andamento desta ação, mesmo não estando no PAN e não pode acabar no Ofício encaminhado, pois desta forma a polícia fica sem meio de investigar. Pontua por último que é uma atividade com muito lucro e sem nenhuma punição. Ação Excluída; incluir na Relatoria da monitoria. Instrumento a ser definido. 
</t>
    </r>
    <r>
      <rPr>
        <sz val="11"/>
        <color rgb="FF808000"/>
        <rFont val="Calibri"/>
        <family val="2"/>
        <scheme val="minor"/>
      </rPr>
      <t xml:space="preserve">
 The Spix´s macaw is very emblematic to address this issue. In addition, we will work with very high traffic pressure in the region. We need to make it clear that it is very important to make adjustments to the legislation. Therefore, a more structural action is needed, observing the transversal public policies for different plans (armadillo, Lear´s macaws, parrots) and making the necessary articulations as that is as a demand that covers countless species. This action will enter into the report of the meeting as important, however outside our governance, as it is IBAMA and MMA responsability. Kilma suggests the on going of this action has to be follow since it is not in the action plan and cannot end up in the official letter forwarded, as this way the police are left with no means of investigating. Scores lastly that it is a very profitable activity and without any punishment. We excluded action; include in the monitoring report. Instrument to be defined.</t>
    </r>
  </si>
  <si>
    <t>3.7</t>
  </si>
  <si>
    <r>
      <t xml:space="preserve">Estabelecer rede de comunicação para proteção da ararinha-azul entre moradores da região de Curaçá e Juazeiro. 
</t>
    </r>
    <r>
      <rPr>
        <sz val="11"/>
        <color indexed="19"/>
        <rFont val="Calibri"/>
        <family val="2"/>
        <scheme val="minor"/>
      </rPr>
      <t>Establish a network to protect Spix´s Macaw between the communities in Curaçá and Juazeiro.</t>
    </r>
  </si>
  <si>
    <r>
      <t xml:space="preserve">Grupo criado em rede social de troca de mensagens.  
</t>
    </r>
    <r>
      <rPr>
        <sz val="11"/>
        <color indexed="19"/>
        <rFont val="Calibri"/>
        <family val="2"/>
        <scheme val="minor"/>
      </rPr>
      <t xml:space="preserve">Web-based social group and information-sharing. </t>
    </r>
  </si>
  <si>
    <r>
      <t xml:space="preserve">Comunidade local identificando o Projeto Ararinha na Natureza como referência para a comunicação de informações importantes sobre proteção de psitacídeos.  
</t>
    </r>
    <r>
      <rPr>
        <sz val="11"/>
        <color indexed="19"/>
        <rFont val="Calibri"/>
        <family val="2"/>
        <scheme val="minor"/>
      </rPr>
      <t xml:space="preserve">Local community identifying the ‘Projeto Ararinha na Natureza’ as a reference in communication and exchange of information about psittacine protection.  </t>
    </r>
  </si>
  <si>
    <t xml:space="preserve">Cristine Prates (Projeto Ararinha na Natureza), Vanessa Kanaan (Instituto Espaço Silvestre), Maria de Lourdes Oliveira (Fazenda Caraibeira), voluntários do Projeto Ararinha na Natureza, comunidade escolar e comunitários. </t>
  </si>
  <si>
    <r>
      <t xml:space="preserve"> Estabelecido dois grupos de whatsapp (comunidades e voluntarios) com presidentes de associações e lideranças; entrevistas estão sendo conduzidas com moradores das UCs para atualizar os contatos. Além disso, o Programa Ararinha na Natureza possui facebook e instagram para comunicação social.</t>
    </r>
    <r>
      <rPr>
        <sz val="11"/>
        <color rgb="FFC00000"/>
        <rFont val="Calibri"/>
        <family val="2"/>
        <scheme val="minor"/>
      </rPr>
      <t xml:space="preserve"> 
</t>
    </r>
    <r>
      <rPr>
        <sz val="11"/>
        <color rgb="FF808000"/>
        <rFont val="Calibri"/>
        <family val="2"/>
        <scheme val="minor"/>
      </rPr>
      <t xml:space="preserve"> Two group established in whatsapp  (communities and volunteers) with presidents of associations and leaders; interviews are being conducted with communitaries to update the contacts. Moreover, the Programa Ararinha na Natureza has facebook and instagram pages for social media.</t>
    </r>
  </si>
  <si>
    <r>
      <t>Banco de dados no Processo 02061.000138/2020-71.</t>
    </r>
    <r>
      <rPr>
        <sz val="11"/>
        <color rgb="FFFF0000"/>
        <rFont val="Calibri"/>
        <family val="2"/>
        <scheme val="minor"/>
      </rPr>
      <t xml:space="preserve"> 
</t>
    </r>
    <r>
      <rPr>
        <sz val="11"/>
        <color rgb="FF808000"/>
        <rFont val="Calibri"/>
        <family val="2"/>
        <scheme val="minor"/>
      </rPr>
      <t xml:space="preserve">
Database in the Process 02061.000138/2020-71.</t>
    </r>
  </si>
  <si>
    <r>
      <t>Falta de telefone móvel e fixo institucional.</t>
    </r>
    <r>
      <rPr>
        <sz val="11"/>
        <color rgb="FFC00000"/>
        <rFont val="Calibri"/>
        <family val="2"/>
        <scheme val="minor"/>
      </rPr>
      <t xml:space="preserve"> 
</t>
    </r>
    <r>
      <rPr>
        <sz val="11"/>
        <color rgb="FF808000"/>
        <rFont val="Calibri"/>
        <family val="2"/>
        <scheme val="minor"/>
      </rPr>
      <t xml:space="preserve">
Lack of mobile phone and institutional landline.</t>
    </r>
  </si>
  <si>
    <r>
      <t xml:space="preserve">Implementar rede de comunicação para proteção da ararinha-azul entre moradores da região de Curaçá e Juazeiro. 
</t>
    </r>
    <r>
      <rPr>
        <sz val="11"/>
        <color rgb="FF808000"/>
        <rFont val="Calibri"/>
        <family val="2"/>
        <scheme val="minor"/>
      </rPr>
      <t>Implement a network to protect Spix´s Macaw between the communities in Curaçá and Juazeiro.</t>
    </r>
  </si>
  <si>
    <r>
      <t xml:space="preserve">Grupo criado, atualizado constantemente e movimentado em rede social de troca de mensagens.  
</t>
    </r>
    <r>
      <rPr>
        <sz val="11"/>
        <color rgb="FF808000"/>
        <rFont val="Calibri"/>
        <family val="2"/>
        <scheme val="minor"/>
      </rPr>
      <t xml:space="preserve">
Updated and on-goingo web-based social group and information-sharing. </t>
    </r>
  </si>
  <si>
    <r>
      <t xml:space="preserve">Comunidade local identificando as unidades de conservação como referência para a comunicação de informações importantes sobre proteção, especialmente da ararinha-azul.  
</t>
    </r>
    <r>
      <rPr>
        <sz val="11"/>
        <color indexed="19"/>
        <rFont val="Calibri"/>
        <family val="2"/>
        <scheme val="minor"/>
      </rPr>
      <t xml:space="preserve">Local community identifying the protected areas as a reference in communication and exchange of information about protection, especially for the Spix´s Macaw.  </t>
    </r>
  </si>
  <si>
    <t>Claudia Campos (NGI ICMBio Juazeiro)</t>
  </si>
  <si>
    <t xml:space="preserve">Joaquim Santos Neto (NGI ICMBio Juazeiro), Camile Lugarini (ICMBio), Claudia Martins (NEMA/UNIVASF), Maria de Lourdes Oliveira (Fazenda Caraibeira) </t>
  </si>
  <si>
    <t>3.8</t>
  </si>
  <si>
    <r>
      <t xml:space="preserve">Orientar sobre soltura responsável de animais silvestres na região de Curaçá e Juazeiro por órgãos ambientais e de fiscalização. 
</t>
    </r>
    <r>
      <rPr>
        <sz val="11"/>
        <color indexed="19"/>
        <rFont val="Calibri"/>
        <family val="2"/>
        <scheme val="minor"/>
      </rPr>
      <t>Orientate and train environmental and enforcement agencies in the region of Curaçá and Juazeiro in the responsible release of wild animals.</t>
    </r>
  </si>
  <si>
    <r>
      <t xml:space="preserve">Ofício com lista de recomendações. 
</t>
    </r>
    <r>
      <rPr>
        <sz val="11"/>
        <color indexed="19"/>
        <rFont val="Calibri"/>
        <family val="2"/>
        <scheme val="minor"/>
      </rPr>
      <t xml:space="preserve">
Sent letters with list recommendation. </t>
    </r>
  </si>
  <si>
    <t>Antônio Eduardo (ICMBio/CEMAVE)</t>
  </si>
  <si>
    <t>Thiago Filadelfo (Projeto arara-azul-de-Lear), Pedro Develey (Save Brasil), Vanessa Kanaan (Instituto Espaço Silvestre),  Marianna Pinho (INEMA), Marcus Romero (Fazenda Cachoeira).</t>
  </si>
  <si>
    <r>
      <t xml:space="preserve">Ação agrupada à 3.1. Articulação com IBAMA-Juazeiro, INEMA e CEMAFAUNA para excluir as Ucs em caso de soltura de espécimes apreendidos da Classe Aves. 
</t>
    </r>
    <r>
      <rPr>
        <sz val="11"/>
        <color rgb="FF808000"/>
        <rFont val="Calibri"/>
        <family val="2"/>
        <scheme val="minor"/>
      </rPr>
      <t xml:space="preserve">
Action grouped with 3.1. Articulation with IBAMA-Juazeiro, INEMA and CEMAFAUNA to exclude the Ucs in case of release of apprehended specimens of the Aves Class.</t>
    </r>
  </si>
  <si>
    <r>
      <t xml:space="preserve">Ação não está diretamente ligada ao Objetivo 3. Este é um procedimento após a captura e, portanto, foi agrupada à ação 3.1. Esclarecer formalmente o IBAMA, o INEMA, o CEMAFAUNA, MPE de Paulo Afonso/Bahia (FPIs), PM, CIPE, PRF, PRE da necessidade de não realizar solturas nas UCs Federais. </t>
    </r>
    <r>
      <rPr>
        <sz val="11"/>
        <color rgb="FFFF0000"/>
        <rFont val="Calibri"/>
        <family val="2"/>
        <scheme val="minor"/>
      </rPr>
      <t xml:space="preserve">
</t>
    </r>
    <r>
      <rPr>
        <sz val="11"/>
        <color rgb="FF808000"/>
        <rFont val="Calibri"/>
        <family val="2"/>
        <scheme val="minor"/>
      </rPr>
      <t xml:space="preserve">
Action is not directly linked to Objective 3. This is a post-capture procedure and therefore has been linked to action 3.1. Formally inform IBAMA, INEMA, CEMAFAUNA, MPE of Paulo Afonso / Bahia (FPIs), PM, CIPE, PRF, PRE of the need to exclude releases in Federal Units.</t>
    </r>
    <r>
      <rPr>
        <sz val="11"/>
        <rFont val="Calibri"/>
        <family val="2"/>
        <scheme val="minor"/>
      </rPr>
      <t xml:space="preserve"> </t>
    </r>
  </si>
  <si>
    <r>
      <t xml:space="preserve">4.Promover a conservação e recuperação do habitat da ararinha-azul até 2024. 
</t>
    </r>
    <r>
      <rPr>
        <sz val="11"/>
        <color rgb="FF808000"/>
        <rFont val="Calibri"/>
        <family val="2"/>
        <scheme val="minor"/>
      </rPr>
      <t>4.Promote the preservation and recovery of the Spix´s Macaw habitat by 2024.</t>
    </r>
  </si>
  <si>
    <t>4.1</t>
  </si>
  <si>
    <r>
      <t xml:space="preserve">Estabelecer tratativas relativas aos processos de criação de unidades de conservação federais e estaduais. 
</t>
    </r>
    <r>
      <rPr>
        <sz val="11"/>
        <color indexed="19"/>
        <rFont val="Calibri"/>
        <family val="2"/>
        <scheme val="minor"/>
      </rPr>
      <t>Establish negotiations with responsible stakeholders regarding the processes of creation of federal and state conservation units.</t>
    </r>
  </si>
  <si>
    <r>
      <t xml:space="preserve">Relatório da situação dos processos de criação das UCs; ofícios emitidos aos órgãos gestores e Ministério Público; moções de apoio. 
</t>
    </r>
    <r>
      <rPr>
        <sz val="11"/>
        <color indexed="19"/>
        <rFont val="Calibri"/>
        <family val="2"/>
        <scheme val="minor"/>
      </rPr>
      <t xml:space="preserve">
Report on the processes of the conservation units; letters sent to management institutions and Public minister;  motion of support.</t>
    </r>
  </si>
  <si>
    <r>
      <t xml:space="preserve">Decretos de criação publicados 
</t>
    </r>
    <r>
      <rPr>
        <sz val="11"/>
        <color indexed="19"/>
        <rFont val="Calibri"/>
        <family val="2"/>
        <scheme val="minor"/>
      </rPr>
      <t>Published decrees</t>
    </r>
  </si>
  <si>
    <t xml:space="preserve">Marina Amaral (DAP/MMA) </t>
  </si>
  <si>
    <t>Marianna Pinho (INEMA), Camile Lugarini (ICMBio/CEMAVE) e Ugo E. Vercillo (DESP/MMA)</t>
  </si>
  <si>
    <t>Curaçá e Juazeiro</t>
  </si>
  <si>
    <r>
      <t xml:space="preserve">Unidades de conservação criadas em 2018 (após encerramento do 1o. Ciclo e antes do início do 2o. Ciclo) - 120 mil hectares. Contato da articuladora com Ricardo Miranda e Carla Fabíola do INEMA para saber sobre avanços no processo de criação das UCs estaduais na região de Curaçá, a qual foi repassada para a SEMA-BA. Segundo a SEMA, foram feitos todos os estudos para a criação de um mosaico de unidades em Curaçá. Falta apenas a assinatura do governador.
</t>
    </r>
    <r>
      <rPr>
        <sz val="11"/>
        <color rgb="FF808000"/>
        <rFont val="Calibri"/>
        <family val="2"/>
        <scheme val="minor"/>
      </rPr>
      <t xml:space="preserve">
Conservation units created in 2018 (after the end of the 1st Cycle and before the beginning of the 2nd Cycle) - 120 thousand hectares. The articulator's contact with Ricardo Miranda and Carla Fabíola, from INEMA to learn about advances in the process of creating state UCs in the Curaçá region, which was passed on to SEMA-BA. According to SEMA, all studies were done for the creation of a mosaic of units in Curaçá. Only the signature of the governor is missing.</t>
    </r>
  </si>
  <si>
    <r>
      <t xml:space="preserve">Decreto 9402/2018.
</t>
    </r>
    <r>
      <rPr>
        <sz val="11"/>
        <color rgb="FF808000"/>
        <rFont val="Calibri"/>
        <family val="2"/>
        <scheme val="minor"/>
      </rPr>
      <t xml:space="preserve">
Decree 9402/2018.</t>
    </r>
  </si>
  <si>
    <r>
      <t xml:space="preserve">A criação de UCs estava no escopo do GEF-Terrestre mas os Acordos de Cooperação com os estados não foram assinados. Assim, se houve algum avanço foi por outras vias que não o MMA. 
</t>
    </r>
    <r>
      <rPr>
        <sz val="11"/>
        <color rgb="FF808000"/>
        <rFont val="Calibri"/>
        <family val="2"/>
        <scheme val="minor"/>
      </rPr>
      <t xml:space="preserve">The creation of UCs was in the scope of the GEF-Terrestre but the Cooperation Agreements with the states were not signed. So, if there was any progress it was from other ways. </t>
    </r>
  </si>
  <si>
    <t>Marina Amaral, Marianna Pinho e Sara Alves</t>
  </si>
  <si>
    <r>
      <t xml:space="preserve">Encaminhar Ofício para Sema do ICMBio solicitando atualização da criação das Ucs. Incluir articulação com o Comitê da Reserva da Biosfera da Caatinga. </t>
    </r>
    <r>
      <rPr>
        <sz val="11"/>
        <color rgb="FFFF0000"/>
        <rFont val="Calibri"/>
        <family val="2"/>
        <scheme val="minor"/>
      </rPr>
      <t xml:space="preserve">
</t>
    </r>
    <r>
      <rPr>
        <sz val="11"/>
        <color rgb="FF808000"/>
        <rFont val="Calibri"/>
        <family val="2"/>
        <scheme val="minor"/>
      </rPr>
      <t xml:space="preserve">
Forward Letter to from ICMBio to SEMA requesting update of the creation of the Ucs. Include articulation with the Caatinga Biosphere Reserve Committee.</t>
    </r>
  </si>
  <si>
    <t>Marianna Pinho (INEMA), Camile Lugarini (ICMBio), Ugo E. Vercillo (ICMBio)</t>
  </si>
  <si>
    <t>4.2</t>
  </si>
  <si>
    <r>
      <t xml:space="preserve">Implementar Unidade de Recuperação de Áreas Degradadas (URAD) em comunidade da área de soltura experimental de ararinhas-azuis 
</t>
    </r>
    <r>
      <rPr>
        <sz val="11"/>
        <color indexed="19"/>
        <rFont val="Calibri"/>
        <family val="2"/>
        <scheme val="minor"/>
      </rPr>
      <t xml:space="preserve">Implement ‘recovery unities to degraded areas’ (URAD) in communities in and around the experimental release area of Spix´s Macaw. </t>
    </r>
  </si>
  <si>
    <r>
      <t xml:space="preserve">Relatório descrevendo as ações desenvolvidas com indicadores ambientais, sociais e produtivos. 
</t>
    </r>
    <r>
      <rPr>
        <sz val="11"/>
        <color indexed="19"/>
        <rFont val="Calibri"/>
        <family val="2"/>
        <scheme val="minor"/>
      </rPr>
      <t xml:space="preserve">
Report describing the developed actions with environmental, social and productive indicators</t>
    </r>
    <r>
      <rPr>
        <sz val="11"/>
        <rFont val="Calibri"/>
        <family val="2"/>
        <scheme val="minor"/>
      </rPr>
      <t xml:space="preserve">. </t>
    </r>
  </si>
  <si>
    <t>Marcos Oliveira Santana (DRSD/SEDR/MMA)</t>
  </si>
  <si>
    <t>José Carlos Santana (Fazenda Melancia), Pedro Develey (Save Brasil), Flávia de Campos Martins (UPE), Kilma Manso (ECO), Mark Stafford (PI), Diogo Denardi (EMBRAPA- Semiárido)*,  Rogerio Caldas (IBPN), Prefeitura de Curaçá, Prefeitura de Juazeiro, Associação de Moradores da Fazenda Caraibeira, Boa Sorte e Vermelho e Núcleo de Estudos em Agroecologia (NEA).</t>
  </si>
  <si>
    <t>Fazenda Caraibeira e arredores, Fazenda Concórdia e arredores (e.g. Fazenda Melancia).</t>
  </si>
  <si>
    <r>
      <t xml:space="preserve">CUSTO -  por comunidade (30 famílias) 
</t>
    </r>
    <r>
      <rPr>
        <sz val="11"/>
        <color indexed="19"/>
        <rFont val="Calibri"/>
        <family val="2"/>
        <scheme val="minor"/>
      </rPr>
      <t xml:space="preserve">
COST - per community (30 families)</t>
    </r>
  </si>
  <si>
    <r>
      <t>Não realizado</t>
    </r>
    <r>
      <rPr>
        <sz val="11"/>
        <color theme="2" tint="-0.499984740745262"/>
        <rFont val="Calibri"/>
        <family val="2"/>
        <scheme val="minor"/>
      </rPr>
      <t xml:space="preserve"> - not implemented</t>
    </r>
  </si>
  <si>
    <r>
      <t xml:space="preserve">Samuel tentou resgatar as URADs-FAO no MMA; conseguiu o contato de quem estaria responsável (SRI - Secretaria de Relações Internacionais). Não tem a resposta definitiva. Ugo esclarece que as URADs em Curaçá seriam um aditivo com a FAO, com recurso da ACTP. Não houve a seleção da ONG local para haver desembolso do recurso em 2018. SDR/MMA responsável pelas URADs foi extinta em 2019; recurso de 500 mil euros da Alemanha não foi encaminhado para o Brasil e houve troca do ministro do meio ambiente que iria auxiliar na execução do recurso dentro das URADs. </t>
    </r>
    <r>
      <rPr>
        <sz val="11"/>
        <color rgb="FFFF0000"/>
        <rFont val="Calibri"/>
        <family val="2"/>
        <scheme val="minor"/>
      </rPr>
      <t xml:space="preserve">
</t>
    </r>
    <r>
      <rPr>
        <sz val="11"/>
        <color rgb="FF808000"/>
        <rFont val="Calibri"/>
        <family val="2"/>
        <scheme val="minor"/>
      </rPr>
      <t xml:space="preserve">
Samuel tried to rescue the URADs-FAO in MMA; got the contact of who would be responsible (SRI - Secretariat of International Relations). It does not have the definitive answer. Ugo clarifies that the URADs in Curaçá would be an additive with FAO, using the ACTP. There was no selection of the local NGO for disbursement of the resource in 2018. Secretariat responsible for URADs was extinguished in 2019; Germany's 500 thousand euro resource was not sent to Brazil and there was an exchange of the minister who would assist in the execution of the resource within the URADs.</t>
    </r>
  </si>
  <si>
    <t>Samuel Schwaida e Ugo Vercillo</t>
  </si>
  <si>
    <r>
      <t xml:space="preserve">Samuel irá checar com a Roberta Holmes para ver como está o andamento das URADs. Samuel irá checar quem irá ser o articulador desta ação. </t>
    </r>
    <r>
      <rPr>
        <sz val="11"/>
        <color rgb="FFFF0000"/>
        <rFont val="Calibri"/>
        <family val="2"/>
        <scheme val="minor"/>
      </rPr>
      <t xml:space="preserve">
</t>
    </r>
    <r>
      <rPr>
        <sz val="11"/>
        <color rgb="FF808000"/>
        <rFont val="Calibri"/>
        <family val="2"/>
        <scheme val="minor"/>
      </rPr>
      <t xml:space="preserve">
Samuel will check with Roberta Holmes to see how the URADs are doing. Samuel will check who will be the articulator of this action.</t>
    </r>
  </si>
  <si>
    <r>
      <t xml:space="preserve">Areas recuperadas nas Ucs. </t>
    </r>
    <r>
      <rPr>
        <sz val="11"/>
        <color rgb="FF808000"/>
        <rFont val="Calibri"/>
        <family val="2"/>
        <scheme val="minor"/>
      </rPr>
      <t>Recoveried ares in the protected areas.</t>
    </r>
  </si>
  <si>
    <t>José Alves (Fazenda Melancia), Pedro Develey (Save Brasil), Flávia de Campos Martins (UPE), Kilma Manso (ECO), Mark Stafford (Parrots International)</t>
  </si>
  <si>
    <r>
      <t>Promover contato com Prefeitura de Curaçá, Prefeitura de Juazeiro, Associação de Moradores da Fazenda Caraibeira, Boa Sorte e Vermelho e Núcleo de Estudos em Agroecologia (NEA).</t>
    </r>
    <r>
      <rPr>
        <sz val="11"/>
        <color rgb="FF808000"/>
        <rFont val="Calibri"/>
        <family val="2"/>
        <scheme val="minor"/>
      </rPr>
      <t xml:space="preserve"> Promote contact with Prefeitura de Curaçá, Prefeitura de Juazeiro, Associação de Moradores da Fazenda Caraibeira, Boa Sorte e Vermelho e Núcleo de Estudos em Agroecologia (NEA).</t>
    </r>
  </si>
  <si>
    <t>4.3</t>
  </si>
  <si>
    <r>
      <t xml:space="preserve">Promover a restauração das Áreas de Preservação Permanentes (APP) na área da soltura experimental das ararinhas-azuis. 
</t>
    </r>
    <r>
      <rPr>
        <sz val="11"/>
        <color indexed="19"/>
        <rFont val="Calibri"/>
        <family val="2"/>
        <scheme val="minor"/>
      </rPr>
      <t>Promote the restoration of Permanent Preservation Areas (APP) in the area of the experimental release of the Spix´s Macaw.</t>
    </r>
  </si>
  <si>
    <r>
      <t xml:space="preserve">Plano de restauração e relatórios de monitoramento. 
</t>
    </r>
    <r>
      <rPr>
        <sz val="11"/>
        <color indexed="19"/>
        <rFont val="Calibri"/>
        <family val="2"/>
        <scheme val="minor"/>
      </rPr>
      <t>Restoration plan and monitoring reports.</t>
    </r>
  </si>
  <si>
    <r>
      <t xml:space="preserve">APPs em processo de restauração. 
</t>
    </r>
    <r>
      <rPr>
        <sz val="11"/>
        <color indexed="19"/>
        <rFont val="Calibri"/>
        <family val="2"/>
        <scheme val="minor"/>
      </rPr>
      <t>APPs in process of restoration.</t>
    </r>
  </si>
  <si>
    <t>José Alves (CRAD/UNIVASF)</t>
  </si>
  <si>
    <t xml:space="preserve">Josemário Martins (INEMA), Mark Stafford (PI), Kilma Manso (ECO), João Arthur Seyffarth (SEDR/MMA), Samuel Schwaida (DESP/MMA),  Rogerio Caldas (IBPN), Mateus Motter Dala Senta (DECO/MMA)*, IRPAA e EMBRAPA Semiárido. </t>
  </si>
  <si>
    <t>Extensão das microbacias dos riachos Melancia e Barra Grande, em Curaçá e Juazeiro</t>
  </si>
  <si>
    <r>
      <t xml:space="preserve">Priorizar recuperação de áreas degradadas com espécies chave para nidificação e alimentação das ararinhas-azuis. Os planos de restauração devem incluir o manejo e controle de algarobas e outras plantas exóticas invasoras. CUSTO - R$ 40.000,00/hectare 
</t>
    </r>
    <r>
      <rPr>
        <sz val="11"/>
        <color indexed="19"/>
        <rFont val="Calibri"/>
        <family val="2"/>
        <scheme val="minor"/>
      </rPr>
      <t>Prioritize restoration of degraded areas with key species for breeding and feeding of Spix´s Macaw. Restoration plans should include the management and control of ‘algarobas’ and other invasive alien plant</t>
    </r>
    <r>
      <rPr>
        <sz val="11"/>
        <rFont val="Calibri"/>
        <family val="2"/>
        <scheme val="minor"/>
      </rPr>
      <t>s.</t>
    </r>
  </si>
  <si>
    <r>
      <t xml:space="preserve">Foi selecionado Projeto na Chamada Pública promovida pelo FUNBIO (GEF-Terrestre - Re-Habitar Ararinha Azul) e foi estabelecido Contrato para priorização de 300 hectares para recuperação dentro da APA e RVS da Ararinha Azul e recuperação de 200 hectares, em 30 meses a partir do desembolso. Além disso, o Projeto da Rain Forest Trust prevê compra de fazendas em áreas de Mata Ciliar para restauração (ver a ação 4.5). </t>
    </r>
    <r>
      <rPr>
        <sz val="11"/>
        <color rgb="FF808000"/>
        <rFont val="Calibri"/>
        <family val="2"/>
        <scheme val="minor"/>
      </rPr>
      <t>Project selected in the Public Call promoted by FUNBIO (GEF-Terrestre - Re-Habitar Ararinha Azul) was selected and a Contract was established to prioritize 300 hectares for recovery within the APA and RVS of Ararinha Azul and recovery of 200 hectares, in 30 months from the disbursement. In addition, the Rain Forest Trust Project provides for the purchase of farms in areas of Mata Ciliar for restoration (see action 4.5).</t>
    </r>
  </si>
  <si>
    <r>
      <t xml:space="preserve">Projeto aprovado e contrato firmado FUNBIO-NEMA. </t>
    </r>
    <r>
      <rPr>
        <sz val="11"/>
        <color rgb="FFC00000"/>
        <rFont val="Calibri"/>
        <family val="2"/>
        <scheme val="minor"/>
      </rPr>
      <t xml:space="preserve">
</t>
    </r>
    <r>
      <rPr>
        <sz val="11"/>
        <color rgb="FF808000"/>
        <rFont val="Calibri"/>
        <family val="2"/>
        <scheme val="minor"/>
      </rPr>
      <t xml:space="preserve">
Approved project and contract between FUNBIO-NEMA.</t>
    </r>
  </si>
  <si>
    <r>
      <t xml:space="preserve">Ainda não houve desembolso do recurso, pois aguarda análise de salvaguardas socioambientais do BID (financiador) para o Projeto Re-Habitar Ararinha Azul. </t>
    </r>
    <r>
      <rPr>
        <sz val="11"/>
        <color rgb="FF808000"/>
        <rFont val="Calibri"/>
        <family val="2"/>
        <scheme val="minor"/>
      </rPr>
      <t>The resource has not yet been disbursed, as it awaits analysis of the IDB's social and environmental safeguards (financier) for the Re-Habitar Ararinha Azul Project.</t>
    </r>
  </si>
  <si>
    <t>Camile Lugarini e Marina Amaral</t>
  </si>
  <si>
    <r>
      <t xml:space="preserve">NGI está supervisionando o trabalho.Solicitar abertura de processo de acompanhamento conjunto NGI e CEMAVE do Projeto Re-habitar. </t>
    </r>
    <r>
      <rPr>
        <sz val="11"/>
        <color rgb="FFC00000"/>
        <rFont val="Calibri"/>
        <family val="2"/>
        <scheme val="minor"/>
      </rPr>
      <t xml:space="preserve">
</t>
    </r>
    <r>
      <rPr>
        <sz val="11"/>
        <color rgb="FF808000"/>
        <rFont val="Calibri"/>
        <family val="2"/>
        <scheme val="minor"/>
      </rPr>
      <t>NGI is supervising the work. Request opening of joint monitoring process NGI and CEMAVE of the Re-inhabit Project.</t>
    </r>
  </si>
  <si>
    <r>
      <t xml:space="preserve">Promover a restauração da Mata Ciliar na APA e RVS da Ararinha Azul. 
</t>
    </r>
    <r>
      <rPr>
        <sz val="11"/>
        <color rgb="FF808000"/>
        <rFont val="Calibri"/>
        <family val="2"/>
        <scheme val="minor"/>
      </rPr>
      <t>Promote the restoration of riparian vegetation in the APA and RVS of the Spix´s Macaw.</t>
    </r>
  </si>
  <si>
    <r>
      <t xml:space="preserve">Mata Ciliar em processo de restauração. 
</t>
    </r>
    <r>
      <rPr>
        <sz val="11"/>
        <color rgb="FF808000"/>
        <rFont val="Calibri"/>
        <family val="2"/>
        <scheme val="minor"/>
      </rPr>
      <t>Riparian vegetation in process of restoration.</t>
    </r>
  </si>
  <si>
    <t>Renato Garcia (Nema/UNIVASF)</t>
  </si>
  <si>
    <t>Josemário Martins (INEMA), Mark Stafford (Parrots Internacional), Kilma Manso (ECO), João Arthur Seyffarth (SEDR/MMA), Samuel Schwaida (DESP/MMA), Marília Marini (ICMBio), Mateus Motter Dala Senta (DECO/MMA)</t>
  </si>
  <si>
    <r>
      <t xml:space="preserve">Áreas priorizadas pelo NEMA/UNIVASF </t>
    </r>
    <r>
      <rPr>
        <sz val="11"/>
        <color rgb="FF808000"/>
        <rFont val="Calibri"/>
        <family val="2"/>
        <scheme val="minor"/>
      </rPr>
      <t>Priorized areas of NEMA/UNIVASF</t>
    </r>
  </si>
  <si>
    <r>
      <t xml:space="preserve">Verificar as áreas prioritárias do Projeto Re-Habitar Ararinha Azul para priorização de aquisição de áreas na ação 4.5. Verificar os shapes dos CEFIR para priorização das áreas para recuperação no Projeto Re-Habitar, considerando os passivos ambientais (os quais devem ser excluídos da recuperação de acordo com o Edital). Rever a redação desta ação considerando a Lei 12727 que exclui riachos efêmeros como APPs). </t>
    </r>
    <r>
      <rPr>
        <sz val="11"/>
        <color indexed="10"/>
        <rFont val="Calibri"/>
        <family val="2"/>
        <scheme val="minor"/>
      </rPr>
      <t xml:space="preserve"> 
</t>
    </r>
    <r>
      <rPr>
        <sz val="11"/>
        <color indexed="59"/>
        <rFont val="Calibri"/>
        <family val="2"/>
        <scheme val="minor"/>
      </rPr>
      <t xml:space="preserve">
</t>
    </r>
    <r>
      <rPr>
        <sz val="11"/>
        <color theme="2" tint="-0.499984740745262"/>
        <rFont val="Calibri"/>
        <family val="2"/>
        <scheme val="minor"/>
      </rPr>
      <t>Check the priority areas of the Re-Habitar Ararinha Azul Project to prioritize the acquisition of areas in action 4.5. Check the CEFIR shapes to prioritize areas for recovery in the Re-Habitar Project, considering environmental liabilities (which should be excluded from recovery according to the Notice). Review the wording of this action considering Law 12727 which excludes ephemeral streams as APPs)</t>
    </r>
  </si>
  <si>
    <t>4.4</t>
  </si>
  <si>
    <r>
      <t xml:space="preserve">Promover a inclusão no Cadastro Estadual Florestal de Imóveis Rurais (CEFIR) das propriedades rurais inseridas no Refúgio de Vida Silvestre (RSV) e na Área de Proteção Ambiental (APA) da Ararinha-azul.  
</t>
    </r>
    <r>
      <rPr>
        <sz val="11"/>
        <color indexed="19"/>
        <rFont val="Calibri"/>
        <family val="2"/>
        <scheme val="minor"/>
      </rPr>
      <t xml:space="preserve">
Promote inclusion, in the State Register of Forestry of Rural Property (CEFIR), rural properties located in the Wildlife Refuge (WR) and Environmental Protection Area (EPA) of the Spix´s Macaw.</t>
    </r>
  </si>
  <si>
    <r>
      <t xml:space="preserve">Certificados de cadastro.
</t>
    </r>
    <r>
      <rPr>
        <sz val="11"/>
        <color indexed="19"/>
        <rFont val="Calibri"/>
        <family val="2"/>
        <scheme val="minor"/>
      </rPr>
      <t>Registers</t>
    </r>
  </si>
  <si>
    <t>Marianna Pinho (INEMA)</t>
  </si>
  <si>
    <t>Prefeitura de Curaçá, Prefeitura de Juazeiro e Kilma Manso (ECO)</t>
  </si>
  <si>
    <r>
      <t xml:space="preserve">R$ 275,00/ propriedade 
</t>
    </r>
    <r>
      <rPr>
        <sz val="11"/>
        <color indexed="19"/>
        <rFont val="Calibri"/>
        <family val="2"/>
        <scheme val="minor"/>
      </rPr>
      <t xml:space="preserve">COST - 275.00/owner </t>
    </r>
  </si>
  <si>
    <r>
      <t xml:space="preserve">Marianna levantou a lista de imóveis com situação atual no INEMA (em análise: significa que o proprietário já inseriu a documentação e INEMA não fez a análise; termo de compromisso: significa que tem algum passivo ambiental). Marianna solicitou os polígonos e irá solicitar os mapas cruzando as áreas com hidrografia e vegetação para verificarmos a abrangência e se as RL estão nas áreas de Mata Ciliar (prioritárias). Na região de Curaçá o INEMA contratou uma empresa para fazer as propostas para RL das propriedades dos agricultores rurais (inclui possessionários). </t>
    </r>
    <r>
      <rPr>
        <sz val="11"/>
        <color rgb="FF808000"/>
        <rFont val="Calibri"/>
        <family val="2"/>
        <scheme val="minor"/>
      </rPr>
      <t xml:space="preserve">Marianna raised the list of properties with current status at INEMA (in analysis-&gt; the owner has already inserted the documentation and INEMA has not done the analysis; commitment term -&gt; has some environmental liability). Marianna requested the shp files and will request the maps crossing the areas with hydrography and vegetation to verify the coverage and if the RL are in the Mata Ciliar areas (priority). In the Curaçá region, INEMA hired a company to make proposals for the RL of the properties of rural farmers (includes possessionists). 
</t>
    </r>
  </si>
  <si>
    <r>
      <t xml:space="preserve">Relação de imóveis do INEMA. 85 imóveis inscritos no CEFIR, sendo 2 em análise, 8 certificados e 75 com termos de compromisso. 
</t>
    </r>
    <r>
      <rPr>
        <sz val="11"/>
        <color rgb="FFC00000"/>
        <rFont val="Calibri"/>
        <family val="2"/>
        <scheme val="minor"/>
      </rPr>
      <t xml:space="preserve">
</t>
    </r>
    <r>
      <rPr>
        <sz val="11"/>
        <color rgb="FF808000"/>
        <rFont val="Calibri"/>
        <family val="2"/>
        <scheme val="minor"/>
      </rPr>
      <t xml:space="preserve">
List of INEMA's properties.  85 properties registered with CEFIR, 2 under analysis, 8 certificates and 75 with terms of commitment.</t>
    </r>
  </si>
  <si>
    <r>
      <t xml:space="preserve"> Procurar estabelecer no Projeto Re-Habitar Ararinha Azul termos de compromisso com a necessidade dos proprietários realizarem o cadastro no CEFIR e incorporar os polígonos das propriedades no diagnóstico para priorização de áreas). Verificar a Lei 12727 que desconsidera APPs os riachos efêmeros, portanto, as prioridades de aquisição e restauração podem considerar a RL em áreas de Mata Ciliar (parece que é a única área com controle ambiental em propriedade privada na maior parte da Caatinga atualmente). PELA LEGISLAÇÃO NÃO PODE COLOCAR AREAS DE APP COMO RL, PORTANTO É IMPORTANTE PRIORIZAR AS ÁREAS DE MATA CILIAR. </t>
    </r>
    <r>
      <rPr>
        <sz val="11"/>
        <color rgb="FFFF0000"/>
        <rFont val="Calibri"/>
        <family val="2"/>
        <scheme val="minor"/>
      </rPr>
      <t xml:space="preserve">
</t>
    </r>
    <r>
      <rPr>
        <sz val="11"/>
        <color rgb="FF808000"/>
        <rFont val="Calibri"/>
        <family val="2"/>
        <scheme val="minor"/>
      </rPr>
      <t xml:space="preserve">
Seek to establish in the Re-Habitar Ararinha Azul Project terms of commitment to the need of the owners to register CEFIR and incorporate the polygons of the properties in the diagnosis to prioritize areas). Check Law 12727 that disregards ephemeral streams APPs, therefore, the acquisition and restoration priorities may consider RL in areas of Mata Ciliar (it seems that it is the only area with environmental control on private property in most of the Caatinga today). BY LEGISLATION YOU CANNOT PLACE APP AREAS AS RL, THEREFORE IT IS IMPORTANT TO PRIORITIZE THE CILIAR FOREST AREAS.</t>
    </r>
  </si>
  <si>
    <r>
      <t xml:space="preserve">Priorizar a Mata Ciliar na escolha da Reserva Legal no Cadastro Estadual Florestal de Imóveis Rurais (CEFIR) das propriedades rurais inseridas no Refúgio de Vida Silvestre (RVS) e na Área de Proteção Ambiental (APA) da Ararinha-azul.  
</t>
    </r>
    <r>
      <rPr>
        <sz val="11"/>
        <color rgb="FF808000"/>
        <rFont val="Calibri"/>
        <family val="2"/>
        <scheme val="minor"/>
      </rPr>
      <t>Prioritize riparian forest when choosing the Legal Reserve in the State Forestry Register of Rural Properties (CEFIR) of rural properties inserted in the Wild Life Refuge (WR) and in the Environmental Protection Area (APA) of the Spix´s Macaw.</t>
    </r>
    <r>
      <rPr>
        <sz val="11"/>
        <color rgb="FFFF0000"/>
        <rFont val="Calibri"/>
        <family val="2"/>
        <scheme val="minor"/>
      </rPr>
      <t xml:space="preserve">
</t>
    </r>
  </si>
  <si>
    <r>
      <t xml:space="preserve">Mata Ciliar em processo de restauração. 
</t>
    </r>
    <r>
      <rPr>
        <sz val="11"/>
        <color theme="2" tint="-0.499984740745262"/>
        <rFont val="Calibri"/>
        <family val="2"/>
        <scheme val="minor"/>
      </rPr>
      <t>Riparian vegetation in process of restoration.</t>
    </r>
  </si>
  <si>
    <r>
      <t xml:space="preserve">R$ 275,00/propriedade   </t>
    </r>
    <r>
      <rPr>
        <sz val="11"/>
        <color rgb="FFC00000"/>
        <rFont val="Calibri"/>
        <family val="2"/>
        <scheme val="minor"/>
      </rPr>
      <t xml:space="preserve">
</t>
    </r>
    <r>
      <rPr>
        <sz val="11"/>
        <color rgb="FF808000"/>
        <rFont val="Calibri"/>
        <family val="2"/>
        <scheme val="minor"/>
      </rPr>
      <t>R$ 275.00/owner</t>
    </r>
  </si>
  <si>
    <t>Claudia Campos (NGI ICMBio Juazeiro), Kilma Manso (ECO)</t>
  </si>
  <si>
    <r>
      <t xml:space="preserve"> Procurar estabelecer no Projeto Re-Habitar Ararinha Azul termos de compromisso com a necessidade dos proprietários realizarem o cadastro no CEFIR e incorporar os polígonos das propriedades no diagnóstico para priorização de áreas). Verificar como incentivar o cadastramento do CEFIR nas propriedades incluídas nas Unidades de Conservação.</t>
    </r>
    <r>
      <rPr>
        <sz val="11"/>
        <color rgb="FFFF0000"/>
        <rFont val="Calibri"/>
        <family val="2"/>
        <scheme val="minor"/>
      </rPr>
      <t xml:space="preserve">
</t>
    </r>
    <r>
      <rPr>
        <sz val="11"/>
        <color rgb="FF808000"/>
        <rFont val="Calibri"/>
        <family val="2"/>
        <scheme val="minor"/>
      </rPr>
      <t xml:space="preserve">
Seek to establish in the Re-Habitar Ararinha Azul Project terms of commitment to the need of the owners to register CEFIR and incorporate the polygons of the properties in the diagnosis to prioritize areas). Verify how to incentivate the registration of CEFIR in the properties of the protected areas.</t>
    </r>
  </si>
  <si>
    <t>4.5</t>
  </si>
  <si>
    <r>
      <t xml:space="preserve">Identificar áreas privadas com potencial para conservação de hábitats para estimular a criação de Reservas de Patrimônio Particular Natural (RPPN) ou o estabelecimento de acordos de conservação ou termos de compromisso.
</t>
    </r>
    <r>
      <rPr>
        <sz val="11"/>
        <color indexed="19"/>
        <rFont val="Calibri"/>
        <family val="2"/>
        <scheme val="minor"/>
      </rPr>
      <t>Identify private areas with potential for habitat conservation to facilitate the creation of Natural Private Natural Heritage Reserves (RPPN) or to establish conservation agreements or commitment terms.</t>
    </r>
  </si>
  <si>
    <r>
      <t xml:space="preserve">RPPNs criadas e acordos de conservação assinados. 
</t>
    </r>
    <r>
      <rPr>
        <sz val="11"/>
        <color indexed="19"/>
        <rFont val="Calibri"/>
        <family val="2"/>
        <scheme val="minor"/>
      </rPr>
      <t>RPPNs created and conservation agreements established</t>
    </r>
  </si>
  <si>
    <r>
      <t xml:space="preserve">Hábitat conservado e protegido legalmente em terras privadas. 
</t>
    </r>
    <r>
      <rPr>
        <sz val="11"/>
        <color indexed="19"/>
        <rFont val="Calibri"/>
        <family val="2"/>
        <scheme val="minor"/>
      </rPr>
      <t>Conserved and legally protected habitat in private land.</t>
    </r>
  </si>
  <si>
    <t>Mark Stafford (PI)</t>
  </si>
  <si>
    <t>Neiva Guedes (Instituto Arara-azul), Jessica Lee (Jurong Bird Park), Larissa Rafael (UFS), Kilma Manso (ECO), Marianna Pinho (INEMA),  Rogerio Caldas (IBPN), Prefeitura de Curaçá e Juazeiro e ICMBio</t>
  </si>
  <si>
    <r>
      <t xml:space="preserve">CUSTO - geoprocessamento, advogados, custos cartoriais 
</t>
    </r>
    <r>
      <rPr>
        <sz val="11"/>
        <color indexed="19"/>
        <rFont val="Calibri"/>
        <family val="2"/>
        <scheme val="minor"/>
      </rPr>
      <t>COST - geoprocessing, lawyers, ‘cartório’</t>
    </r>
  </si>
  <si>
    <r>
      <t xml:space="preserve">O projeto da Rain Forest Trust para aquisição de áreas foi reavaliado. Os U$200.000 para o cercamento foi deletado, sendo o total de U$ 632.962, que inclui a compra de áreas ao longo da Mata Ciliar. O Instituto Arara Azul encaminhou novo orçamento. Houve mudanças na diretoria da Rain Forest Trust (um dos doadores foi perdido, entretanto era aquele que iria fornecer os U$ 200 mil e que solicitava a mesma quantidade de recurso de contrapartida a ser captado para cercamento das fazendas; próximos recursos a serem captados pela Parrots International serão para telemetria).  Mark esclarece que o recurso é para aquisição das áreas e transformação em RPPN (incluindo custos legais e salários). O Instituto Arara Azul será o primeiro proprietário e posteriormente irá passar a administração para outra ONG ou para a administração da UC. Observou-se que é melhor haver a doação para o ICMBio à criar RPPN.
</t>
    </r>
    <r>
      <rPr>
        <sz val="11"/>
        <color rgb="FF808000"/>
        <rFont val="Calibri"/>
        <family val="2"/>
        <scheme val="minor"/>
      </rPr>
      <t xml:space="preserve">
The Rain Forest Trust project for buying areas has been reevaluated. The U$200,000 for the fencing was deleted, with a total of U$632,962, which includes the purchase of areas along the ripparian vegetation. The Instituto Arara Azul sent the new budget. There were changes in the Rain Forest Trust board (one of the donors was lost, however it was the one who was going to provide the U$ 200,000 and who requested the same amount of counterpart funds to be raised to fence the farms; next resources to be raised by Parrots International for telemetry). Mark clarifies that the resource is for the acquisition of areas and transformation into RPPN (including legal costs and salaries). The Arara Azul Institute will be the first owner and will later transfer the administration to another NGO or to the UC administration. It was observed that is better to donate the land to ICMBio, not create RPPN.</t>
    </r>
  </si>
  <si>
    <t>Marina Amaral, Ugo Vercillo, Mark Stafford, Neiva Guedes</t>
  </si>
  <si>
    <r>
      <t xml:space="preserve">Identificar áreas privadas com potencial para conservação e recuperação de </t>
    </r>
    <r>
      <rPr>
        <i/>
        <sz val="11"/>
        <color theme="1"/>
        <rFont val="Calibri"/>
        <family val="2"/>
        <scheme val="minor"/>
      </rPr>
      <t>habitats</t>
    </r>
    <r>
      <rPr>
        <sz val="11"/>
        <color theme="1"/>
        <rFont val="Calibri"/>
        <family val="2"/>
        <scheme val="minor"/>
      </rPr>
      <t xml:space="preserve"> por meio da gestão pública ou para o estabelecimento de acordos de conservação ou termos de compromisso.
</t>
    </r>
    <r>
      <rPr>
        <sz val="11"/>
        <color rgb="FF808000"/>
        <rFont val="Calibri"/>
        <family val="2"/>
        <scheme val="minor"/>
      </rPr>
      <t xml:space="preserve">
Identify private areas with potential for habitat recovery and conservation by public management or to establish conservation agreements or commitment terms.</t>
    </r>
  </si>
  <si>
    <r>
      <t xml:space="preserve">Áreas adquiridas e doadas ao ICMBio e acordos de conservação assinados. 
</t>
    </r>
    <r>
      <rPr>
        <sz val="11"/>
        <color rgb="FF808000"/>
        <rFont val="Calibri"/>
        <family val="2"/>
        <scheme val="minor"/>
      </rPr>
      <t>Acquired and donated lands and conservation agreements established.</t>
    </r>
  </si>
  <si>
    <t>Mark Stafford (Parrots International)</t>
  </si>
  <si>
    <t>Neiva Guedes (Instituto Arara-azul), Larissa Rafael (UFS), Kilma Manso (ECO), Marianna Pinho (INEMA)</t>
  </si>
  <si>
    <r>
      <t xml:space="preserve">Possivelmente terá que ser estabelecido a usucapião, pois as propriedades carecem de título de posse.  </t>
    </r>
    <r>
      <rPr>
        <sz val="11"/>
        <color rgb="FFFF0000"/>
        <rFont val="Calibri"/>
        <family val="2"/>
        <scheme val="minor"/>
      </rPr>
      <t xml:space="preserve">
</t>
    </r>
    <r>
      <rPr>
        <sz val="11"/>
        <color rgb="FF808000"/>
        <rFont val="Calibri"/>
        <family val="2"/>
        <scheme val="minor"/>
      </rPr>
      <t xml:space="preserve">
Possibly the usucapion will have to be established because the properties lack title. </t>
    </r>
  </si>
  <si>
    <t>4.6</t>
  </si>
  <si>
    <r>
      <t xml:space="preserve">Assegurar que a análise, licenciamento e aprovação de empreendimentos econômicos desenvolvidos na região Curaçá e Juazeiro contemplem as necessidades de conservação da ararinha-azul e que proponham medidas mitigatórias e compensatórias que gerem benefícios para a conservação da espécie e seu hábitat. 
</t>
    </r>
    <r>
      <rPr>
        <sz val="11"/>
        <color indexed="19"/>
        <rFont val="Calibri"/>
        <family val="2"/>
        <scheme val="minor"/>
      </rPr>
      <t>Ensure that the analysis, licensing and approval of economic venture projects developed in the Curaçá and Juazeiro region include an element relating to the conservation of Spix´s Macaw, as well as proposing mitigation and compensation measures that generate benefits for conservation of the species and its habitats.</t>
    </r>
  </si>
  <si>
    <r>
      <t xml:space="preserve">Lista de empreendimentos autorizados e com condicionantes; levantamento das condicionantes das licenças emitidas, guia com orientações para licenciamento de futuros empreendimentos, considerando as condicionantes. 
</t>
    </r>
    <r>
      <rPr>
        <sz val="11"/>
        <color indexed="19"/>
        <rFont val="Calibri"/>
        <family val="2"/>
        <scheme val="minor"/>
      </rPr>
      <t xml:space="preserve">List of licensed ventures with mitigating and compensatory measures, survey of mitigating and compensatory measures in licensed ventures, guide with orientation for the license of future enterprises in consideration of mitigating and compensatory measures. </t>
    </r>
  </si>
  <si>
    <r>
      <t xml:space="preserve">Recursos destinados ao projeto 
</t>
    </r>
    <r>
      <rPr>
        <sz val="11"/>
        <color indexed="19"/>
        <rFont val="Calibri"/>
        <family val="2"/>
        <scheme val="minor"/>
      </rPr>
      <t xml:space="preserve">
Financial resources destined to the project</t>
    </r>
  </si>
  <si>
    <t>Sara Alves (INEMA)</t>
  </si>
  <si>
    <t>IBAMA, ICMBio, CPRH, Prefeitura de Curaçá, Prefeitura de Juazeiro,  Ministério Público, Luiz Eduardo Carvalho Loureiro de Andrade (Mineração Caraíba).</t>
  </si>
  <si>
    <r>
      <t>O INEMA não encontrou registros no SEIA para o ano de 2019 (na categoria licenças) para o município de Curaçá, já o município de Juazeiro teve </t>
    </r>
    <r>
      <rPr>
        <b/>
        <u/>
        <sz val="11"/>
        <color rgb="FF000000"/>
        <rFont val="Calibri"/>
        <family val="2"/>
        <scheme val="minor"/>
      </rPr>
      <t>14</t>
    </r>
    <r>
      <rPr>
        <sz val="11"/>
        <color rgb="FF000000"/>
        <rFont val="Calibri"/>
        <family val="2"/>
        <scheme val="minor"/>
      </rPr>
      <t xml:space="preserve"> empreendimentos com processos de licenciamento concluídos em 2019. 
</t>
    </r>
    <r>
      <rPr>
        <sz val="11"/>
        <color rgb="FF808000"/>
        <rFont val="Calibri"/>
        <family val="2"/>
        <scheme val="minor"/>
      </rPr>
      <t xml:space="preserve">
INEMA did not find any records in SEIA for the year 2019 (in the category licenses) for the municipality of Curaçá, whereas the municipality of Juazeiro had 14 projects with licensing processes completed in 2019.</t>
    </r>
  </si>
  <si>
    <r>
      <t xml:space="preserve">Somente a lista de empreendimentos foi obtida com o órgão estadual. </t>
    </r>
    <r>
      <rPr>
        <sz val="11"/>
        <color rgb="FFFF0000"/>
        <rFont val="Calibri"/>
        <family val="2"/>
        <scheme val="minor"/>
      </rPr>
      <t xml:space="preserve">
</t>
    </r>
    <r>
      <rPr>
        <sz val="11"/>
        <color rgb="FF808000"/>
        <rFont val="Calibri"/>
        <family val="2"/>
        <scheme val="minor"/>
      </rPr>
      <t xml:space="preserve">
Only the enterprises list was obtained.</t>
    </r>
  </si>
  <si>
    <r>
      <t xml:space="preserve">Sara esclarece que não é da Diretoria de Regulação, mas que pediu uma lista de empreendimentos desde 2017, mas iria demorar mais. Então apresentou a lista de 2019. Próximo passo será abrir cada processo no SEIA e ver se tem sobreposição com as UCs da Ararinha Azul e verificar se teve condicionante relacionada à conservação da ararinha-azul e seu </t>
    </r>
    <r>
      <rPr>
        <i/>
        <sz val="11"/>
        <rFont val="Calibri"/>
        <family val="2"/>
        <scheme val="minor"/>
      </rPr>
      <t xml:space="preserve">habitat. </t>
    </r>
    <r>
      <rPr>
        <sz val="11"/>
        <rFont val="Calibri"/>
        <family val="2"/>
        <scheme val="minor"/>
      </rPr>
      <t xml:space="preserve">Seria interessante verificar: 1. se há licenças passíveis de renovação e que possa ser incluída condicionante relativa ao tema. 2. verificar as licenças emitidas antes da criação das UCs (na APA e RVS). 3. Verificar com a Diretoria de Regulação se há a possibilidade de inclusão de condicionante na renovação da licença para que sejam consideradas as ações do PAN. Realizar articulação com a Diretoria de Regulação para considerar as condicionantes nos processos de licenciamento. 4. Existe a necessidade de expandir para os municípios. Ressalta-se que com as eleições municipais mudará a composição das secretarias municipais. 5. Acrescentar a articulação com o Estado da Bahia. 6. Verificar todos os processos de licenciamento (estadual e municipal). 7. Realizar um roteiro de análise e sugestões de condicionantes considerando a conservação da ararinha-azul. COESP pode articular com a CGIMP. Câmara de Compensação Ambiental (DIPLAN) - Claudia irá identificar os empreendimentos nas Ucs do NGI e passar para lista para CGCON. Encaminhar Ofício para a prefeitura de Curaçá solicitando lista de empreendimentos. </t>
    </r>
    <r>
      <rPr>
        <sz val="11"/>
        <color rgb="FFFF0000"/>
        <rFont val="Calibri"/>
        <family val="2"/>
        <scheme val="minor"/>
      </rPr>
      <t xml:space="preserve">
</t>
    </r>
    <r>
      <rPr>
        <sz val="11"/>
        <color rgb="FF808000"/>
        <rFont val="Calibri"/>
        <family val="2"/>
        <scheme val="minor"/>
      </rPr>
      <t xml:space="preserve">
Sara clarifies that she is not from the Regulation Board, but that she asked for a list of projects since 2017, but it would take longer. Then she presented the 2019 list. The next step will be to open each process in SEIA and see if it overlaps with the UCs of the Spix´s Macaw and check if there was any condition related to the conservation of the Spix´s Macaw and its habitat. It would be interesting to check: 1. if you have licenses that can be renewed and that a condition related to the theme can be included. 2. check the licenses issued before the creation of the UCs (in APA and RVS). 3. Check with the Regulation Board if there is a possibility of including a condition in the renewal of the license so that Planned actions are considered. Conduct articulation with the Regulation Board to consider the conditions in the licensing processes. 4. There is a need to expand to the municipalities. It should be noted that with the municipal elections the composition of the municipal secretariats will change. 5. Add articulation with the State of Bahia. 6. Check all licensing processes (state and municipal). 7. Carry out an analysis guide and suggestions for conditions considering the conservation of the Macaw. COESP can articulate with CGIMP. Environmental Compensation Chamber (DIPLAN) - Claudia will identify the undertakings in the NGI Units and move on to the list for CGCON. Send a letter to Curaçá hall to request a list of enterprise. </t>
    </r>
  </si>
  <si>
    <r>
      <t xml:space="preserve">Lista de empreendimentos autorizados e com condicionantes; número de condicionantes das licenças emitidas; guia com orientações para licenciamento de futuros empreendimentos, considerando as condicionantes. 
</t>
    </r>
    <r>
      <rPr>
        <sz val="11"/>
        <color indexed="19"/>
        <rFont val="Calibri"/>
        <family val="2"/>
        <scheme val="minor"/>
      </rPr>
      <t xml:space="preserve">List of licensed ventures with mitigating and compensatory measures; number of mitigating and compensatory measures in licensed ventures; guide with orientation for the license of future enterprises in consideration of mitigating and compensatory measures. </t>
    </r>
  </si>
  <si>
    <t xml:space="preserve"> </t>
  </si>
  <si>
    <t>Paulo Arthur Santa Cruz dos Santos (GR-02), Cláudia Campos (NGI ICMBio JuazeIro), Luiz Eduardo Carvalho Loureiro de Andrade (Mineração Caraíba), Thomas Christensen (COESP/ICMBio)</t>
  </si>
  <si>
    <r>
      <t xml:space="preserve">Seria interessante verificar: 1. se há licenças passíveis de renovação e que possa ser incluída condicionante relativa ao tema. 2. verificar as licenças emitidas antes da criação das UCs (na APA e RVS). 3. Verificar com a Diretoria de Regulação se há a possibilidade de inclusão de condicionante na renovação da licença para que sejam consideradas as ações do PAN. Realizar articulação com a Diretoria de Regulação para considerar as condicionantes nos processos de licenciamento. 4. Existe a necessidade de expandir para os municípios. Ressalta-se que com as eleições municipais mudará a composição das secretarias municipais. 5. Acrescentar a articulação com o Estado da Bahia. 6. Verificar todos os processos de licenciamento (estadual e municipal). 7. Realizar um roteiro de análise e sugestões de condicionantes considerando a conservação da ararinha-azul. COESP pode articular com a CGIMP. Câmara de Compensação Ambiental (DIPLAN) - Claudia irá identificar os empreendimentos nas Ucs do NGI e passar para lista para CGCON. Encaminhar Ofício para a prefeitura de Curaçá solicitando lista de empreendimentos. </t>
    </r>
    <r>
      <rPr>
        <sz val="11"/>
        <color rgb="FFFF0000"/>
        <rFont val="Calibri"/>
        <family val="2"/>
        <scheme val="minor"/>
      </rPr>
      <t xml:space="preserve">
</t>
    </r>
    <r>
      <rPr>
        <sz val="11"/>
        <color rgb="FF808000"/>
        <rFont val="Calibri"/>
        <family val="2"/>
        <scheme val="minor"/>
      </rPr>
      <t xml:space="preserve">
It would be interesting to check: 1. if you have licenses that can be renewed and that a condition related to the theme can be included. 2. check the licenses issued before the creation of the UCs (in APA and RVS). 3. Check with the Regulation Board if there is a possibility of including a condition in the renewal of the license so that Planned actions are considered. Conduct articulation with the Regulation Board to consider the conditions in the licensing processes. 4. There is a need to expand to the municipalities. It should be noted that with the municipal elections the composition of the municipal secretariats will change. 5. Add articulation with the State of Bahia. 6. Check all licensing processes (state and municipal). 7. Carry out an analysis guide and suggestions for conditions considering the conservation of the Macaw. COESP can articulate with CGIMP. Environmental Compensation Chamber (DIPLAN) - Claudia will identify the undertakings in the NGI Units and move on to the list for CGCON. Send a letter to Curaçá hall to request a list of enterprise. </t>
    </r>
  </si>
  <si>
    <t>4.7</t>
  </si>
  <si>
    <r>
      <t xml:space="preserve">Realizar controle da espécie exótica invasora </t>
    </r>
    <r>
      <rPr>
        <i/>
        <sz val="11"/>
        <rFont val="Calibri"/>
        <family val="2"/>
        <scheme val="minor"/>
      </rPr>
      <t xml:space="preserve">Apis mellifera </t>
    </r>
    <r>
      <rPr>
        <sz val="11"/>
        <rFont val="Calibri"/>
        <family val="2"/>
        <scheme val="minor"/>
      </rPr>
      <t xml:space="preserve">em potenciais ninhos de psitacídeos em ocos de árvores, principalmente na área de soltura da ararinha-azul. 
</t>
    </r>
    <r>
      <rPr>
        <sz val="11"/>
        <color indexed="19"/>
        <rFont val="Calibri"/>
        <family val="2"/>
        <scheme val="minor"/>
      </rPr>
      <t>Control the invasive alien species Apis mellifera in potential nests of psittacines in holes of trees, mainly in the area of release of the Spix´s Macaw.</t>
    </r>
  </si>
  <si>
    <r>
      <t xml:space="preserve">Relatório apontando a situação das cavidades ocupadas por </t>
    </r>
    <r>
      <rPr>
        <i/>
        <sz val="11"/>
        <rFont val="Calibri"/>
        <family val="2"/>
        <scheme val="minor"/>
      </rPr>
      <t>Apis mellifera</t>
    </r>
    <r>
      <rPr>
        <sz val="11"/>
        <rFont val="Calibri"/>
        <family val="2"/>
        <scheme val="minor"/>
      </rPr>
      <t xml:space="preserve"> e resultados das atividades de controle. 
</t>
    </r>
    <r>
      <rPr>
        <sz val="11"/>
        <color indexed="19"/>
        <rFont val="Calibri"/>
        <family val="2"/>
        <scheme val="minor"/>
      </rPr>
      <t xml:space="preserve">
Report showing the situation of the cavities occupied by Apis mellifera and results of the control activities.</t>
    </r>
  </si>
  <si>
    <r>
      <t xml:space="preserve">Redução da ocupação de ocos por </t>
    </r>
    <r>
      <rPr>
        <i/>
        <sz val="11"/>
        <rFont val="Calibri"/>
        <family val="2"/>
        <scheme val="minor"/>
      </rPr>
      <t>Apis mellifera</t>
    </r>
    <r>
      <rPr>
        <sz val="11"/>
        <rFont val="Calibri"/>
        <family val="2"/>
        <scheme val="minor"/>
      </rPr>
      <t>.</t>
    </r>
  </si>
  <si>
    <t>Thiago Filadelfo (Projeto arara-azul-de-Lear), Marianna Pinho (INEMA), Lícia Regina (ONG Abelha Viva)*,  Lúcia Piedade Kill (EMBRAPA Semiárido)*, Patrícia Rebouças (UNEB), ICMBio, Ministério de Integração (Rota do Mel), instituições relacionadas à apicultura, Universidades e IFs e associações de produtores.</t>
  </si>
  <si>
    <r>
      <t xml:space="preserve">Lembrar de incluir o manejo adequado de </t>
    </r>
    <r>
      <rPr>
        <i/>
        <sz val="11"/>
        <rFont val="Calibri"/>
        <family val="2"/>
        <scheme val="minor"/>
      </rPr>
      <t>Apis mellifera.</t>
    </r>
    <r>
      <rPr>
        <sz val="11"/>
        <rFont val="Calibri"/>
        <family val="2"/>
        <scheme val="minor"/>
      </rPr>
      <t xml:space="preserve">
</t>
    </r>
    <r>
      <rPr>
        <sz val="11"/>
        <color indexed="19"/>
        <rFont val="Calibri"/>
        <family val="2"/>
        <scheme val="minor"/>
      </rPr>
      <t>Remember to include the good practice to produce Apis mellifera.</t>
    </r>
  </si>
  <si>
    <r>
      <t xml:space="preserve">Autorização de manejo de Apis mellifera e Trigona spp. obtidas (Projeto elaborado juntamente com especialistas do CEMAFAUNA-UNIVASF). Projeto de diagnóstico de influência de abelhas na reprodução de aves nas Ucs da Ararinha Azul. Plano de Trabalho PIBIC aprovado para 2020/2021: Sobreposição de nicho reprodutivo entre abelhas africanizadas e aves que reproduzem em ocos na floresta de Caatinga: implicações para o recrutamento de ninhos e conservação das espécies de psitacídeos ameaçados da caatinga. Este projeto estabelecerá o marco zero antes do controle.
</t>
    </r>
    <r>
      <rPr>
        <sz val="11"/>
        <color rgb="FF808000"/>
        <rFont val="Calibri"/>
        <family val="2"/>
        <scheme val="minor"/>
      </rPr>
      <t xml:space="preserve">
Management authorization for Apis mellifera and Trigona spp. obtained. Project developed together with experts from CEMAFAUNA-UNIVASF. Project to diagnose the influence of bees in the reproduction of birds in the Conservation Units of Spix´s Macaw. Approved PIBIC Working Plan to 2020/2021: Overlapping reproductive niche between Africanized bees and birds that breed in hollows in the Caatinga forest: implications for nest recruitment and conservation of endangered species of parrots in the caatinga. This project will establish the base line before the control.</t>
    </r>
  </si>
  <si>
    <r>
      <t xml:space="preserve">AUTORIZAÇÃO DIRETA Nº: 1/2020 Processo nº 02061.000047/2020-36; Autorização 003/2020 Processo 02061.00047/2020-36. </t>
    </r>
    <r>
      <rPr>
        <sz val="11"/>
        <color rgb="FFC00000"/>
        <rFont val="Calibri"/>
        <family val="2"/>
        <scheme val="minor"/>
      </rPr>
      <t xml:space="preserve">
</t>
    </r>
    <r>
      <rPr>
        <sz val="11"/>
        <color rgb="FF808000"/>
        <rFont val="Calibri"/>
        <family val="2"/>
        <scheme val="minor"/>
      </rPr>
      <t xml:space="preserve">
DIRECT AUTHORIZATION No.: 1/2020 Process  02061.000047 / 2020-36; Authorization 003/2020 Process 02061.00047 / 2020-36.</t>
    </r>
  </si>
  <si>
    <r>
      <t>Covid-19, falta de recurso.</t>
    </r>
    <r>
      <rPr>
        <sz val="11"/>
        <color rgb="FFFF0000"/>
        <rFont val="Calibri"/>
        <family val="2"/>
        <scheme val="minor"/>
      </rPr>
      <t xml:space="preserve"> 
</t>
    </r>
    <r>
      <rPr>
        <sz val="11"/>
        <color rgb="FF808000"/>
        <rFont val="Calibri"/>
        <family val="2"/>
        <scheme val="minor"/>
      </rPr>
      <t xml:space="preserve">
Covid-19, lack of resources.</t>
    </r>
  </si>
  <si>
    <r>
      <t xml:space="preserve">Não incentivar a apicultura nas áreas passíveis de reintrodução. Levar os enxames coletados no Projeto de Controle de abelhas africanizadas para longe das áreas de soltura de ararinhas-azuis (verificar com o  CEMAFAUNA a distância necessária). Kilma tentará verificar onde há apicultores em Santa Maria da Boa Vista, PE. Incentivar meliponicultura na região. </t>
    </r>
    <r>
      <rPr>
        <sz val="11"/>
        <color rgb="FFFF0000"/>
        <rFont val="Calibri"/>
        <family val="2"/>
        <scheme val="minor"/>
      </rPr>
      <t xml:space="preserve">
</t>
    </r>
    <r>
      <rPr>
        <sz val="11"/>
        <color rgb="FF808000"/>
        <rFont val="Calibri"/>
        <family val="2"/>
        <scheme val="minor"/>
      </rPr>
      <t xml:space="preserve">
Do not encourage beekeeping in areas subject to reintroduction. Take the bee nests collected in the Africanized Bees Control Project far away from the release areas of Spix´s macaws (check with the CEMAFAUNA the necessary distance). Kilma will try to find out where there are beekeepers in Santa Maria da Boa Vista, PE. Encourage meliponiculture in the region.</t>
    </r>
  </si>
  <si>
    <t>Ana Flávia Rodrigues do Nascimento (PIBIC), Aline Candida Ribeiro Andrade e Silva e Luiz Machado (CEMAFAUNA/UNIVASF), Erica Pacífio e Thiago Filadelfo (Projeto arara-azul-de-Lear), Marianna Pinho (INEMA)</t>
  </si>
  <si>
    <r>
      <t xml:space="preserve">Articular com ICMBio, Ministério de Integração (Rota do Mel), instituições relacionadas à apicultura, Universidades e IFs e associações de produtores. Não incentivar a apicultura nas áreas passíveis de reintrodução. Levar os enxames coletados no Projeto de Controle de abelhas africanizadas para longe das áreas de soltura de ararinhas-azuis (verificar com o  CEMAFAUNA a distância necessária). Kilma tentará verificar onde há apicultores em Santa Maria da Boa Vista, PE. Incentivar meliponicultura na região. </t>
    </r>
    <r>
      <rPr>
        <sz val="11"/>
        <color rgb="FFFF0000"/>
        <rFont val="Calibri"/>
        <family val="2"/>
        <scheme val="minor"/>
      </rPr>
      <t xml:space="preserve">
</t>
    </r>
    <r>
      <rPr>
        <sz val="11"/>
        <color rgb="FF808000"/>
        <rFont val="Calibri"/>
        <family val="2"/>
        <scheme val="minor"/>
      </rPr>
      <t>Make a network with  ICMBio, Ministério de Integração (Rota do Mel), instituições relacionadas à apicultura, Universidades e IFs e associações de produtores. o not encourage beekeeping in areas subject to reintroduction. Take the bee nests collected in the Africanized Bees Control Project far away from the release areas of Spix´s macaws (check with the CEMAFAUNA the necessary distance). Kilma will try to find out where there are beekeepers in Santa Maria da Boa Vista, PE. Encourage meliponiculture in the region.</t>
    </r>
  </si>
  <si>
    <r>
      <t>5.Promover boas práticas de manejo sustentável, visando à segurança alimentar, hídrica, energética e econômica para as comunidades locais, até 2024.</t>
    </r>
    <r>
      <rPr>
        <sz val="11"/>
        <color rgb="FFC00000"/>
        <rFont val="Calibri"/>
        <family val="2"/>
        <scheme val="minor"/>
      </rPr>
      <t xml:space="preserve"> 
</t>
    </r>
    <r>
      <rPr>
        <sz val="11"/>
        <color rgb="FF808000"/>
        <rFont val="Calibri"/>
        <family val="2"/>
        <scheme val="minor"/>
      </rPr>
      <t>5.Promote practices of sustainable management, aiming at food, water, energy and economic security for local communities by 2024.</t>
    </r>
  </si>
  <si>
    <t>5.1</t>
  </si>
  <si>
    <r>
      <t xml:space="preserve">Implementar e monitorar projeto de práticas produtivas ambientalmente sustentáveis, especialmente para caprino e ovinocultura. 
</t>
    </r>
    <r>
      <rPr>
        <sz val="11"/>
        <color indexed="19"/>
        <rFont val="Calibri"/>
        <family val="2"/>
        <scheme val="minor"/>
      </rPr>
      <t xml:space="preserve">
Implement and monitor a project of environmentally-sustainable productive practices for communities located in the release zone, especially for goat and sheep managment. </t>
    </r>
  </si>
  <si>
    <r>
      <t xml:space="preserve">Relatório das atividades desenvolvidas e protocolo de boas práticas.
</t>
    </r>
    <r>
      <rPr>
        <sz val="11"/>
        <color indexed="19"/>
        <rFont val="Calibri"/>
        <family val="2"/>
        <scheme val="minor"/>
      </rPr>
      <t xml:space="preserve">Report with developed activities and protocol of best practices. </t>
    </r>
  </si>
  <si>
    <r>
      <t xml:space="preserve">Implementar boas práticas na caprinocultura e ovinocultura; e outras atividades. 
</t>
    </r>
    <r>
      <rPr>
        <sz val="11"/>
        <color indexed="19"/>
        <rFont val="Calibri"/>
        <family val="2"/>
        <scheme val="minor"/>
      </rPr>
      <t>Implement good goat and sheep practices; and other activities.</t>
    </r>
  </si>
  <si>
    <t>João Arthur Seyffarth (DECO/SBio/MMA)</t>
  </si>
  <si>
    <t>270,000.00</t>
  </si>
  <si>
    <t>Kilma Manso (ECO), Samuel Schwaida (DESP/MMA), Claudemiro Lima Júnior (UPE), Antônio Marcos dos Santos (UPE), Pedro Develey (Save Brasil), Helder Araújo (UFPB), Iedo Sá (EMBRAPA-Semiárido)*, Wellington Gomes (MAPA), SDR-BA, Prefeitura Curaçá, Prefeitura Juazeiro, Curso Técnico CEJAF, UNIVASF, IRRPA, Ministério de Integração (Rota do Mel), SESAN/MDS, SEBRAE, SENAR, NEAs locais.</t>
  </si>
  <si>
    <t>Comunidades situadas na área proposta para a Área de Proteção Ambiental (APA) da ararinha-azul.</t>
  </si>
  <si>
    <r>
      <t xml:space="preserve">Contemplar no projeto as atividades elencadas (e.g. fogão ecológico, reuso de água, dessalinização, caprinocultura sustentável, energia solar, meliponicultura, saneamento). É melhor focar na caprinocultura sustentável, até porque ficaria muito caro realizar todas estas atividades.  Uma alternativa é replicar as URADs (ação 4.2.) nas demais comunidades. Usar como dados complementares da caracterização sócio econômica da Ação 3.4. Custo vai depender da proposta de boa prática e da caracterização socioeconômica. 
</t>
    </r>
    <r>
      <rPr>
        <sz val="11"/>
        <color indexed="19"/>
        <rFont val="Calibri"/>
        <family val="2"/>
        <scheme val="minor"/>
      </rPr>
      <t>Include, in the project, sustainable activities (e.g. ecological stove, water reuse, desalinization, sustainable goat breeding, solar energy, meliponicultura, sanitation). Use complementary data of the action 3.4.  COST - Depending on the good practice and social-economy diagnosis.</t>
    </r>
  </si>
  <si>
    <r>
      <t xml:space="preserve">5.1 e 5.2 estão previstas dentro do componente do 2 GEF terrestre, que ainda não foi assinado. Estas ações também estão previstas no Plano socioambiental em longo prazo (Eixo II). Precisamos reavaliar estas ações frente as questões de financiamento e prazo para tomarmos decisão sobre articulação. </t>
    </r>
    <r>
      <rPr>
        <sz val="11"/>
        <color rgb="FFC00000"/>
        <rFont val="Calibri"/>
        <family val="2"/>
        <scheme val="minor"/>
      </rPr>
      <t xml:space="preserve">
</t>
    </r>
    <r>
      <rPr>
        <sz val="11"/>
        <color rgb="FF808000"/>
        <rFont val="Calibri"/>
        <family val="2"/>
        <scheme val="minor"/>
      </rPr>
      <t xml:space="preserve">
5.1 and 5.2 are foreseen within the terrestrial GEF component 2, which has not yet been signed. These actions are also provided for in the long-term socio-environmental plan (Axis II). We need to reassess these actions in the face of financing and deadline issues to make a decision on articulation.</t>
    </r>
  </si>
  <si>
    <r>
      <t xml:space="preserve">Marilia relembra reunião no âmbito do MMA juntamente com o MAPA, Sebrae, para discussão de Certificação Verde a exemplo dos Pastizales, há aproximadamente 2 anos, mas a ação se perdeu (Camila Oliveira estava mais envolvida). Vale a pena resgatar esta ação visto o cenário da administração atual. Samuel será o articulador com a Camila Rocha. Marilia lembra que uma das práticas possíveis seria a apicultura, mas Kilma lembra que é melhor investir na meliponicultura, visto a necessidade de controle de abelhas africanizadas (ação 4.7). </t>
    </r>
    <r>
      <rPr>
        <sz val="11"/>
        <color rgb="FFFF0000"/>
        <rFont val="Calibri"/>
        <family val="2"/>
        <scheme val="minor"/>
      </rPr>
      <t xml:space="preserve">
</t>
    </r>
    <r>
      <rPr>
        <sz val="11"/>
        <color rgb="FF808000"/>
        <rFont val="Calibri"/>
        <family val="2"/>
        <scheme val="minor"/>
      </rPr>
      <t xml:space="preserve">
Marilia remembers meeting in the ambit of MMA together with MAPA and Sebrae, to discuss Green Certification like in the Pastizales, about 2 years ago. However, the action was lost (Camila Oliveira was more involved). It is worth rescuing this action given the current administration scenario. Samuel will be the articulator with Camila Rocha. Marilia remembers that one of the possible practices would be beekeeping, but Kilma remembers that it is better to invest in meliponiculture, given the need to control Africanized bees (action 4.7).</t>
    </r>
  </si>
  <si>
    <t>Samuel Schwaida (DESP/MMA)</t>
  </si>
  <si>
    <t>Kilma Manso (ECO), Camila Rocha e Roberta Holmes (DESP/MMA), Claudemiro Lima Júnior (UPE), Pedro Develey (Save Brasil), Helder Araújo (UFPB), Wellington Gomes (MAPA)</t>
  </si>
  <si>
    <t>5.2</t>
  </si>
  <si>
    <r>
      <t xml:space="preserve">Promover ações de extensão rural e florestal na região de Curaçá e Juazeiro. 
</t>
    </r>
    <r>
      <rPr>
        <sz val="11"/>
        <color indexed="19"/>
        <rFont val="Calibri"/>
        <family val="2"/>
        <scheme val="minor"/>
      </rPr>
      <t xml:space="preserve">
Promote rural and forestry extension in the region of Curaçá and Juazeiro.</t>
    </r>
  </si>
  <si>
    <r>
      <t xml:space="preserve">Relatórios das ações de extensão, ata de reuniões e ofícios enviados aos órgãos/instituições responsáveis. 
</t>
    </r>
    <r>
      <rPr>
        <sz val="11"/>
        <color indexed="19"/>
        <rFont val="Calibri"/>
        <family val="2"/>
        <scheme val="minor"/>
      </rPr>
      <t xml:space="preserve">Reports with extension actions, minutes of meetings and letters sent to responsible institutions. </t>
    </r>
  </si>
  <si>
    <r>
      <t xml:space="preserve">Propriedades rurais com manejo sustentável.
</t>
    </r>
    <r>
      <rPr>
        <sz val="11"/>
        <color indexed="19"/>
        <rFont val="Calibri"/>
        <family val="2"/>
        <scheme val="minor"/>
      </rPr>
      <t xml:space="preserve">Rural properties with sustainable management. </t>
    </r>
  </si>
  <si>
    <t>Universidades (UNIVASF, UNEB, UPE), IFBA, IFPE, CEJAF, IRPAA, Bahiater, SEBRAE.</t>
  </si>
  <si>
    <r>
      <t xml:space="preserve">Usar como dados complementares a caracterização sócio econômica da Ação 3.4. Custo vai depender da proposta de boa prática e da caracterização socioeconômica.  
</t>
    </r>
    <r>
      <rPr>
        <sz val="11"/>
        <color indexed="19"/>
        <rFont val="Calibri"/>
        <family val="2"/>
        <scheme val="minor"/>
      </rPr>
      <t xml:space="preserve">
Use complementary data of the action C.4. COST - Depending on the good practice and social-economy diagnosis.</t>
    </r>
  </si>
  <si>
    <r>
      <t xml:space="preserve">Verificar inclusão no Eixo II do Plano sociambiental e verificar com a DISAT as estratégias de ação a serem elencadas. Kilma considera imprescindível trabalhar com extensão rural na área para melhoria do manejo da caprino e ovinocultura. </t>
    </r>
    <r>
      <rPr>
        <sz val="11"/>
        <color rgb="FFFF0000"/>
        <rFont val="Calibri"/>
        <family val="2"/>
        <scheme val="minor"/>
      </rPr>
      <t xml:space="preserve">
</t>
    </r>
    <r>
      <rPr>
        <sz val="11"/>
        <color rgb="FF808000"/>
        <rFont val="Calibri"/>
        <family val="2"/>
        <scheme val="minor"/>
      </rPr>
      <t xml:space="preserve">
Check inclusion in Axis II of the Social and Environmental Plan and check with DISAT the action strategies to be listed. Kilma considers it essential to work with rural extension in the area to improve the management of goats and sheep.</t>
    </r>
  </si>
  <si>
    <t>5.3</t>
  </si>
  <si>
    <r>
      <t xml:space="preserve">Estimular diferentes formas de turismo, com foco em observação de aves, como alternativa econômica e ferramenta de envolvimento da comunidade local. 
</t>
    </r>
    <r>
      <rPr>
        <sz val="11"/>
        <color indexed="19"/>
        <rFont val="Calibri"/>
        <family val="2"/>
        <scheme val="minor"/>
      </rPr>
      <t xml:space="preserve">
Stimulate different forms of tourism, focusing on bird watching as an economical alternative and local community involvement tool.</t>
    </r>
  </si>
  <si>
    <r>
      <t xml:space="preserve">Relatório das atividades de capacitação desenvolvidas. Projeto de turismo de observação de aves e acordo de cooperação técnica com SEBRAE e Secretaria de Turismo assinado. 
</t>
    </r>
    <r>
      <rPr>
        <sz val="11"/>
        <color indexed="19"/>
        <rFont val="Calibri"/>
        <family val="2"/>
        <scheme val="minor"/>
      </rPr>
      <t>Report of the trainee activities developed. Bird watching tourism project. Technical cooperation agreement with SEBRAE and Tourism Secretariat signed.</t>
    </r>
  </si>
  <si>
    <t>Cristine Prates (Projeto Ararinha na Natureza), Paulo de Tarso (CEMAFAUNA), Jomar Benvindo (Secretaria de Turismo)*, Camile Lugarini (ICMBio), Flávia de Campos Martins (UPE), Paulo Boute (Empresário), Pedro Develey (Save Brasil) Nathália Alves (ICMBio/CEMAVE) e SEBRAE.</t>
  </si>
  <si>
    <r>
      <t xml:space="preserve">Realizado o primeiro curso de observação de aves nas Ucs da Ararinha Azul em janeiro de 2019; lançamento do guia das aves das Ucs da Ararinha Azul em junho de 2019. Plano socioambiental sendo elaborado em 2020 (Eixo II).  </t>
    </r>
    <r>
      <rPr>
        <sz val="11"/>
        <color rgb="FF808000"/>
        <rFont val="Calibri"/>
        <family val="2"/>
        <scheme val="minor"/>
      </rPr>
      <t>The first bird watching course was held at the Ararinha Azul units in January 2019; launch of the birds guide for the Ucs of Ararinha Azul in June 2019. Social and environmental plan being prepared in 2020 (Axis II).</t>
    </r>
  </si>
  <si>
    <r>
      <t xml:space="preserve">Processo SEI: 02070.001347/2020-23 (plano socioambiental); 02124.000349/2019-99 (conselho gestor Ucs); 02061.010054/2016-60 (doc SEI 5481704 e produtos Claudia Martins).  </t>
    </r>
    <r>
      <rPr>
        <sz val="11"/>
        <color rgb="FFC00000"/>
        <rFont val="Calibri"/>
        <family val="2"/>
        <scheme val="minor"/>
      </rPr>
      <t xml:space="preserve">
</t>
    </r>
    <r>
      <rPr>
        <sz val="11"/>
        <color rgb="FF808000"/>
        <rFont val="Calibri"/>
        <family val="2"/>
        <scheme val="minor"/>
      </rPr>
      <t xml:space="preserve">
SEI Process: 02070.001347 / 2020-23 (socio-environmental plan); 02124.000349 / 2019-99 (Ucs management council); 2061.010054/2016-60 (doc SEI 5481704 and products Claudia Martins)</t>
    </r>
  </si>
  <si>
    <r>
      <t xml:space="preserve">Atraso nas ações de soltura; esta ação deve iniciar após a reintrodução. </t>
    </r>
    <r>
      <rPr>
        <sz val="11"/>
        <color rgb="FF808000"/>
        <rFont val="Calibri"/>
        <family val="2"/>
        <scheme val="minor"/>
      </rPr>
      <t>Delay in the release actions; this action must start after the reintroduction.</t>
    </r>
  </si>
  <si>
    <t>Camile Lugarini e Ugo Vercillo</t>
  </si>
  <si>
    <r>
      <t xml:space="preserve">Mark considera importante não ter turismo de observação de ararinhas-azuis no primeiro ano após a primeira soltura pelo risco de captura e por ter a possibilidade de distúrbio do grupo solto que pode se dispersar. A ideia da ação não é iniciar imediatamente com o turismo após a primeira soltura, entretanto, preparar a base do TBC ou turismo de observação de aves, considerando o ganho e desenvolvimento regional trazendo benefícios aos beneficiários das Ucs. Logo, é importante mudar a data de início para o segundo semestre de 2021. A Parrots International poderá ser fonte de difusão do TBC e TOA no mundo para </t>
    </r>
    <r>
      <rPr>
        <i/>
        <sz val="11"/>
        <color theme="1"/>
        <rFont val="Calibri"/>
        <family val="2"/>
        <scheme val="minor"/>
      </rPr>
      <t>birdwacthers</t>
    </r>
    <r>
      <rPr>
        <sz val="11"/>
        <color theme="1"/>
        <rFont val="Calibri"/>
        <family val="2"/>
        <scheme val="minor"/>
      </rPr>
      <t xml:space="preserve">. Ugo sugere que inclua no Plano Socioambiental ou articulação na prefeitura (Sebrae) para incentivá-los a assumir esta demanda. Grande parte das demandas depende da prefeitura (que eles sejam articuladores). Deixar passar as eleições para definir com a nova administração. Roteiro turístico que abrange Curaçá é a Rota do Vale do São Francisco e a secretaria do Estado da Bahia promove os fóruns municipais para levantar prioridades de turismo (no último fórum em 2019 - para Curaçá – foi definido como foco de turismo o enoturismo, turismo histórico – Lampião e produção de armas para guerra de Canudos e Ilha da Coroa; como gargalos foram definidos: lixo, vias da acesso ao município e som alto ou ‘paredão’). </t>
    </r>
    <r>
      <rPr>
        <sz val="11"/>
        <color rgb="FFFF0000"/>
        <rFont val="Calibri"/>
        <family val="2"/>
        <scheme val="minor"/>
      </rPr>
      <t xml:space="preserve">
</t>
    </r>
    <r>
      <rPr>
        <sz val="11"/>
        <color rgb="FF808000"/>
        <rFont val="Calibri"/>
        <family val="2"/>
        <scheme val="minor"/>
      </rPr>
      <t xml:space="preserve">
Mark considers it important not to have bird watching tourism in the first year after the first Spxi´s release due to the risk of capture and the possibility of disturbance and disperse of the group. The idea of ​​the action is not to start immediately with tourism after the first release, however, to prepare the base of the TBC or bird watching tourism, considering the regional gain and development bringing benefits to the beneficiaries of the Ucs. Therefore, it is important to change the start date for the second half of 2021. Parrots International could be a source of spread for TBC and TOA in the world for birdwacthers. Ugo suggests that it be included in the Socio-Environmental Plan or articulation in the city hall (Sebrae) to encourage them to take on this demand. Much of the demands depend on the city hall (that they are articulators). Let the elections pass to define with the new administration. Tourist route that covers Curaçá is the São Francisco Valley Route and the Bahia State Secretariat promotes municipal forums to raise tourism priorities (in the last forum in 2019 - for Curaçá - wine tourism, historic tourism was defined as a tourism focus) - Lampião and weapons production for war in Canudos and Ilha da Coroa; as bottlenecks were defined: garbage, access roads to the municipality and loud sound or 'wall').</t>
    </r>
  </si>
  <si>
    <r>
      <t xml:space="preserve">Turismo fomentado nas Ucs. </t>
    </r>
    <r>
      <rPr>
        <sz val="11"/>
        <color rgb="FF808000"/>
        <rFont val="Calibri"/>
        <family val="2"/>
        <scheme val="minor"/>
      </rPr>
      <t>Fomented turism in the protected areas.</t>
    </r>
  </si>
  <si>
    <t>Saadia Reis (Gerente de Turismo de Curaçá)</t>
  </si>
  <si>
    <t>Jairo Silva (Secretário da Secretaria Municipal de Cultura, Esporte, Turismo e Juventude), Jomar Benvindo (superintendente técnico de turismo da prefeitura e coordenador da Câmara Técnica do Vale do São Francisco), Flávia de Campos Martins (UPE), Paulo Boute (Empresário), Pedro Develey (Save Brasil)</t>
  </si>
  <si>
    <r>
      <t xml:space="preserve">Esta ação também está no Plano Socioambiental, mas depende da interação com a comunidade para definir sua execução. Já foram realizados cursos pontuais de observação de aves.
Aguardar o Plano Socioambiental. O grupo considerou importante não ter observação de aves na primeira soltura. Cristina perguntou como evitar que um grande número de pessoas não relacionadas ao projeto (por exemplo, turistas de observação de aves) acompanhem essa soltura e Thomas responde que a procura será dependente da divulgação da primeira soltura. </t>
    </r>
    <r>
      <rPr>
        <sz val="11"/>
        <color rgb="FFFF0000"/>
        <rFont val="Calibri"/>
        <family val="2"/>
        <scheme val="minor"/>
      </rPr>
      <t xml:space="preserve">
</t>
    </r>
    <r>
      <rPr>
        <sz val="11"/>
        <color rgb="FF808000"/>
        <rFont val="Calibri"/>
        <family val="2"/>
        <scheme val="minor"/>
      </rPr>
      <t>This action is also part of the Socio-Environmental Plan, but depends on the interaction with the community to define its execution. Punctual bird watching courses have already been conducted.
Wait for the Social and Environmental Plan. The group considered important not to have bird watchers during the first release. Cristina asked how to prevent people not related to the project (such as bird watchers) from going there and Thomas replied that we should avoid too much publicity about it.</t>
    </r>
  </si>
  <si>
    <r>
      <t xml:space="preserve">6.Garantir o manejo adequado da população ex situ, assim como crescimento e estabilidade populacional do plantel continuamente. 
</t>
    </r>
    <r>
      <rPr>
        <sz val="11"/>
        <color rgb="FF808000"/>
        <rFont val="Calibri"/>
        <family val="2"/>
        <scheme val="minor"/>
      </rPr>
      <t>6.Ensure the appropriated managment of the ex situ population, as well its constant increasing and stabilitying.</t>
    </r>
  </si>
  <si>
    <t>6.1</t>
  </si>
  <si>
    <r>
      <t xml:space="preserve">Estabelecer, em locais diferentes, criobancos de amostras viáveis de DNA (tecido ou amostras de sangue) e de células vivas de todas as aves do programa de conservação ex situ, visando à conservação </t>
    </r>
    <r>
      <rPr>
        <i/>
        <sz val="11"/>
        <rFont val="Calibri"/>
        <family val="2"/>
        <scheme val="minor"/>
      </rPr>
      <t>in vitro</t>
    </r>
    <r>
      <rPr>
        <sz val="11"/>
        <rFont val="Calibri"/>
        <family val="2"/>
        <scheme val="minor"/>
      </rPr>
      <t xml:space="preserve"> em longo prazo. 
</t>
    </r>
    <r>
      <rPr>
        <sz val="11"/>
        <color indexed="19"/>
        <rFont val="Calibri"/>
        <family val="2"/>
        <scheme val="minor"/>
      </rPr>
      <t xml:space="preserve">
Establish, at different sites, cryobanks of viable samples of DNA (tissue or blood) and live cells from all Spix´s Macaw in the ex situ population, aiming for long-term in vitro conservation.</t>
    </r>
  </si>
  <si>
    <t>Rafaella Monteiro (USP), Cromwell Purchase (ACTP/AWWP), Martin Guth (ACTP), Marcus Romero (Fazenda Cachoeira), Luis Carlos Neves (Jurong Bird Park) e Jessica Lee (Jurong Bird Park).</t>
  </si>
  <si>
    <r>
      <rPr>
        <sz val="11"/>
        <rFont val="Calibri"/>
        <family val="2"/>
        <scheme val="minor"/>
      </rPr>
      <t xml:space="preserve">Ação excluída, pois não é prioritária no momento. Existe uma cultura celular de Presley no zoológico de San Diego. Não tem amostras posteriores a 2014 na USP (STB #152).
</t>
    </r>
    <r>
      <rPr>
        <sz val="11"/>
        <color rgb="FF808000"/>
        <rFont val="Calibri"/>
        <family val="2"/>
        <scheme val="minor"/>
      </rPr>
      <t xml:space="preserve">
Action excluded as it is not priority in the moment. There is a cell culture of Presley in San Diego Zoo. There is no samples at USP after 2014 (STB#152).</t>
    </r>
  </si>
  <si>
    <r>
      <t xml:space="preserve">Não é uma ação trivial. Cristina Miyaki conhece a pessoa para estabelecer, mas ela não é especialista em linhagem celular. Ela pode colocar em contato com a pessoa responsável. Foi perguntado qual o tecido necessário. Mark acha que começam com penas em crescimento. Entretanto questionou-se qual a relevância desta ação (precisa estar no PAN com priorização para esta ação?). Mark considera que já existe células de um indivíduo em um local seguro e disponível para o futuro. Discutiu-se que talvez seja interessante ter de outros indivíduos, entretanto não é uma ação prioritária. Logo, a ação foi excluída. Pode ser retomada futuramente caso haja necessidade e recurso disponível. Além disso, a ação 2.6. inclui as amostras de DNA e esta ação estava sobreposta.  </t>
    </r>
    <r>
      <rPr>
        <sz val="11"/>
        <color rgb="FFFF0000"/>
        <rFont val="Calibri"/>
        <family val="2"/>
        <scheme val="minor"/>
      </rPr>
      <t xml:space="preserve">
</t>
    </r>
    <r>
      <rPr>
        <sz val="11"/>
        <color rgb="FF808000"/>
        <rFont val="Calibri"/>
        <family val="2"/>
        <scheme val="minor"/>
      </rPr>
      <t xml:space="preserve">
 It is not a trivial action. Cristina Miyaki knows the person to establish, but she is not a cell lineage specialist. She can put in contact with the person in charge. It was asked which fabric is needed. Mark thinks they start with growing feathers. However, it was questioned what is the relevance of this action (needs to be in the Action Plan with priority for this action?) Mark considers that an individual's cells already exist in a safe and available location for the future. It was argued that it may be interesting to have other individuals, however it is not a priority action. Then, the action was excluded. It can be resumed in the future if there is a need and available resources. In addition, action 2.6. includes the DNA samples and this action was superimposed.</t>
    </r>
  </si>
  <si>
    <t>Cristina Yumi Miyaki e Rafaella Monteiro.</t>
  </si>
  <si>
    <r>
      <t xml:space="preserve">Perguntar para Cromwell ou Martin se tem em outro lugar células vivas em outro local. </t>
    </r>
    <r>
      <rPr>
        <sz val="11"/>
        <color rgb="FF808000"/>
        <rFont val="Calibri"/>
        <family val="2"/>
        <scheme val="minor"/>
      </rPr>
      <t>Ask Cromwell or Martin if someone has live cells elsewhere.</t>
    </r>
  </si>
  <si>
    <t>6.2</t>
  </si>
  <si>
    <r>
      <t xml:space="preserve">Compartilhar e explorar os dados obtidos a partir da genômica para conhecer mecanismos de resistência a doenças e evolução. 
</t>
    </r>
    <r>
      <rPr>
        <sz val="11"/>
        <color indexed="19"/>
        <rFont val="Calibri"/>
        <family val="2"/>
        <scheme val="minor"/>
      </rPr>
      <t>Share and explore the data obtained from genomics to understand the mechanisms of resistance to diseases and evolution.</t>
    </r>
  </si>
  <si>
    <t>Rafaella Monteiro (USP) e Cromwell Purchase (ACTP/AWWP).</t>
  </si>
  <si>
    <t>Brasil e Catar.</t>
  </si>
  <si>
    <r>
      <t xml:space="preserve">Ação não iniciada. </t>
    </r>
    <r>
      <rPr>
        <sz val="11"/>
        <color rgb="FF808000"/>
        <rFont val="Calibri"/>
        <family val="2"/>
        <scheme val="minor"/>
      </rPr>
      <t>Action not started.</t>
    </r>
  </si>
  <si>
    <r>
      <t xml:space="preserve">Nenhuma notícia da Universidade Cornell, no Catar, sobre os resultados do sequenciamento dos genomas de todos os indivíduos de ararinhas-azuis. </t>
    </r>
    <r>
      <rPr>
        <sz val="11"/>
        <color rgb="FFC00000"/>
        <rFont val="Calibri"/>
        <family val="2"/>
        <scheme val="minor"/>
      </rPr>
      <t xml:space="preserve">
</t>
    </r>
    <r>
      <rPr>
        <sz val="11"/>
        <color rgb="FF808000"/>
        <rFont val="Calibri"/>
        <family val="2"/>
        <scheme val="minor"/>
      </rPr>
      <t xml:space="preserve">
No news from Cornell University in Qatar about the results of sequencing the genomes of all Spix's macaw individuals. </t>
    </r>
  </si>
  <si>
    <r>
      <t xml:space="preserve">Rafaella encontrou um resumo com alguns resultados, mas não foi encontrado artigo com detalhes dos resultados. Cromwell e Candice podem ter novidades a respeito dos dados produzidos na University of Cornell do Qatar. Os dados genômicos seriam mais robustos que os dados atuais na recomendação de pares e para selecionar indivíduos para soltura (aqueles com maior potencial de adaptação). Enquanto esses dados genômicos não estão disponíveis, a USP continua analisando microssatélites. De qualquer forma, seria interessante retomar a colaboração para produzir informações necessárias. </t>
    </r>
    <r>
      <rPr>
        <sz val="11"/>
        <color rgb="FFFF0000"/>
        <rFont val="Calibri"/>
        <family val="2"/>
        <scheme val="minor"/>
      </rPr>
      <t xml:space="preserve">
</t>
    </r>
    <r>
      <rPr>
        <sz val="11"/>
        <color rgb="FF808000"/>
        <rFont val="Calibri"/>
        <family val="2"/>
        <scheme val="minor"/>
      </rPr>
      <t xml:space="preserve">
Rafaella found a summary with some results, but no article with details of the results was found. Cromwell and Candice may have news about the data produced at the University of Cornell in Qatar. Genomic data would be more robust than current data in recommending peers and for selecting individuals for release (those with the greatest potential for adaptation). While these genomic data are not available, USP continues to analyze microsatellites. In any case, it would be interesting to resume collaboration to produce necessary information.</t>
    </r>
  </si>
  <si>
    <r>
      <t xml:space="preserve">Genes responsáveis pelaos mecanismos de doença e evolução identificados. </t>
    </r>
    <r>
      <rPr>
        <sz val="11"/>
        <color rgb="FF808000"/>
        <rFont val="Calibri"/>
        <family val="2"/>
        <scheme val="minor"/>
      </rPr>
      <t>Genes responsible to the mechanisms of resistance and evolution identified.</t>
    </r>
  </si>
  <si>
    <t>Rafaella Monteiro (USP), Cromwell Purchase (ACTP).</t>
  </si>
  <si>
    <t>6.3</t>
  </si>
  <si>
    <r>
      <t xml:space="preserve">Monitorar e manejar o estado reprodutivo, populacional, comportamental e de saúde de ararinhas-azuis </t>
    </r>
    <r>
      <rPr>
        <i/>
        <sz val="11"/>
        <rFont val="Calibri"/>
        <family val="2"/>
        <scheme val="minor"/>
      </rPr>
      <t>ex situ.</t>
    </r>
    <r>
      <rPr>
        <sz val="11"/>
        <rFont val="Calibri"/>
        <family val="2"/>
        <scheme val="minor"/>
      </rPr>
      <t xml:space="preserve"> 
</t>
    </r>
    <r>
      <rPr>
        <sz val="11"/>
        <color indexed="19"/>
        <rFont val="Calibri"/>
        <family val="2"/>
        <scheme val="minor"/>
      </rPr>
      <t>Monitor and manage the breeding, population, behavioral and health status of ex situ population of the Spix´s Macaw.</t>
    </r>
  </si>
  <si>
    <r>
      <t xml:space="preserve">População em cativeiro manejada adequadamente com mínimo de 15% de crescimento anual. 
</t>
    </r>
    <r>
      <rPr>
        <sz val="11"/>
        <color indexed="19"/>
        <rFont val="Calibri"/>
        <family val="2"/>
        <scheme val="minor"/>
      </rPr>
      <t>Managed population in captivity with a least 15% of annual growing</t>
    </r>
    <r>
      <rPr>
        <sz val="11"/>
        <rFont val="Calibri"/>
        <family val="2"/>
        <scheme val="minor"/>
      </rPr>
      <t xml:space="preserve">. </t>
    </r>
  </si>
  <si>
    <t xml:space="preserve">U$ 600.000,00 </t>
  </si>
  <si>
    <t>Camile Lugarini (ICMBio/CEMAVE), Cromwell Purchase (ACTP/AWWP), Martin Guth (ACTP), Marcus Romero (Fazenda Cachoeira), Maria Cristina Cioglia (Fazenda Cachoeira), Luis Carlos Neves (Jurong Bird Park)</t>
  </si>
  <si>
    <t>ACTP, Fazenda Cachoeira e Jurong Bird Park</t>
  </si>
  <si>
    <r>
      <t xml:space="preserve">Buscar representatividade das ararinhas-azuis que não estão incluídas no Programa de Cativeiro (Suíça). CUSTO - U$ 600.000,00 por ano (ACTP). O mecanismo de recebimento de projetos no ICMBio é o SISBIO, mesmo para itens não previstos na IN 03/2014, como comportamento </t>
    </r>
    <r>
      <rPr>
        <i/>
        <sz val="11"/>
        <rFont val="Calibri"/>
        <family val="2"/>
        <scheme val="minor"/>
      </rPr>
      <t>ex situ</t>
    </r>
    <r>
      <rPr>
        <sz val="11"/>
        <rFont val="Calibri"/>
        <family val="2"/>
        <scheme val="minor"/>
      </rPr>
      <t xml:space="preserve">. Não precisamos realizar o monitoramento para a maracanã visto que a espécie será utilizada somente para um ou dois eventos de soltura em um local específico. 
</t>
    </r>
    <r>
      <rPr>
        <sz val="11"/>
        <color indexed="19"/>
        <rFont val="Calibri"/>
        <family val="2"/>
        <scheme val="minor"/>
      </rPr>
      <t xml:space="preserve">Look for representation of Spix´s Macaw in Switzerland. COST - U$ 600,000/year at ACTP. Approved projects for items not IN 03/2014 are under SISBIO/ICMBio in Brazil. Do not check for a Blue-winged macaw that is a task that will be used only for one or two release events in a specific location. </t>
    </r>
  </si>
  <si>
    <r>
      <t xml:space="preserve">Últimos relatórios do livro genealógico é de 2016, com poucas atualizações. Solicitação de encaminhamento de sugestões de mudança no protocolo de cativeiro.  </t>
    </r>
    <r>
      <rPr>
        <sz val="11"/>
        <color rgb="FFFF0000"/>
        <rFont val="Calibri"/>
        <family val="2"/>
        <scheme val="minor"/>
      </rPr>
      <t xml:space="preserve">
</t>
    </r>
    <r>
      <rPr>
        <sz val="11"/>
        <color rgb="FF808000"/>
        <rFont val="Calibri"/>
        <family val="2"/>
        <scheme val="minor"/>
      </rPr>
      <t xml:space="preserve">
Last report of the studbook from 2016, with few updates. Request for forwarding suggestions for changes to the captivity protocol.</t>
    </r>
  </si>
  <si>
    <r>
      <t xml:space="preserve">Relatório de studbook 2018 para fins de utilização interna (não divulgado). </t>
    </r>
    <r>
      <rPr>
        <sz val="11"/>
        <color rgb="FFC00000"/>
        <rFont val="Calibri"/>
        <family val="2"/>
        <scheme val="minor"/>
      </rPr>
      <t xml:space="preserve">
</t>
    </r>
    <r>
      <rPr>
        <sz val="11"/>
        <color rgb="FF808000"/>
        <rFont val="Calibri"/>
        <family val="2"/>
        <scheme val="minor"/>
      </rPr>
      <t xml:space="preserve">
Studbook report of 2018 for internal use (not disclosed).</t>
    </r>
  </si>
  <si>
    <r>
      <t xml:space="preserve">Instrução Normativa 22/2012 em revisão; não adesão dos mantenedores novos ao Programa de cativeiro por falta de termo de adesão padrão; falta de informações por parte dos mantenedores. 
</t>
    </r>
    <r>
      <rPr>
        <sz val="11"/>
        <color rgb="FF808000"/>
        <rFont val="Calibri"/>
        <family val="2"/>
        <scheme val="minor"/>
      </rPr>
      <t>Normative Instruction 22/2012 under review; non-adherence of new maintainers to the Captive Program due to the lack of a standard adhesion term; lack of information on the part of the maintainers.</t>
    </r>
  </si>
  <si>
    <r>
      <t xml:space="preserve">Reunião no dia 29/06/2020. </t>
    </r>
    <r>
      <rPr>
        <sz val="11"/>
        <color rgb="FFFF0000"/>
        <rFont val="Calibri"/>
        <family val="2"/>
        <scheme val="minor"/>
      </rPr>
      <t xml:space="preserve">
</t>
    </r>
    <r>
      <rPr>
        <sz val="11"/>
        <color rgb="FF808000"/>
        <rFont val="Calibri"/>
        <family val="2"/>
        <scheme val="minor"/>
      </rPr>
      <t xml:space="preserve">
Meeting of June 29th.</t>
    </r>
  </si>
  <si>
    <r>
      <t xml:space="preserve">Pontuada a necessidade de: encaminhamento de amostras para a USP, encaminhamento formal das sugestões de alteração do protocolo de cativeiro (somente Cristina Miyaki encaminhou) e dos relatórios anuais dos mantenedores (2018 e 2019). </t>
    </r>
    <r>
      <rPr>
        <sz val="11"/>
        <color rgb="FFFF0000"/>
        <rFont val="Calibri"/>
        <family val="2"/>
        <scheme val="minor"/>
      </rPr>
      <t xml:space="preserve">
</t>
    </r>
    <r>
      <rPr>
        <sz val="11"/>
        <color rgb="FF808000"/>
        <rFont val="Calibri"/>
        <family val="2"/>
        <scheme val="minor"/>
      </rPr>
      <t xml:space="preserve">
The need to forward samples to USP was pointed out as the need to formally forward suggestions for altering the captivity protocol (only Cristina Miyaki forwarded) and the annual reports of maintainers (2018 and 2019).</t>
    </r>
  </si>
  <si>
    <t>Cromwell Purchase (ACTP), Martin Guth (ACTP), Maria Cristina Cioglia (Fazenda Cachoeira), Luis Carlos Neves (Jurong Bird Park), Tim Bouts (Pairi Daiza)</t>
  </si>
  <si>
    <r>
      <t xml:space="preserve">Incluir no protocolo a coleta de amostras de sangue de todos os filhotes (estabelecer período de coleta). Se não for possível encaminhar as amostras, armazenar no criadouro e encaminhar posteriormente para a USP.
</t>
    </r>
    <r>
      <rPr>
        <sz val="11"/>
        <color rgb="FF808000"/>
        <rFont val="Calibri"/>
        <family val="2"/>
        <scheme val="minor"/>
      </rPr>
      <t>Include in the protocol the blood sampling from all chicks (establish the collection period). If it is not possible to forward the samples, store in the holder and forward later to USP.</t>
    </r>
  </si>
  <si>
    <t>PLANEJAMENTO DE NOVAS AÇÕES</t>
  </si>
  <si>
    <t>NOVAS AÇÕES:</t>
  </si>
  <si>
    <t>OBJETIVO ESPECÍFICO</t>
  </si>
  <si>
    <t>Ação</t>
  </si>
  <si>
    <t>Produto</t>
  </si>
  <si>
    <t>Resultados esperados</t>
  </si>
  <si>
    <t>Período</t>
  </si>
  <si>
    <t>Articulador</t>
  </si>
  <si>
    <t>Custo estimado (R$)</t>
  </si>
  <si>
    <t>Colaboradores</t>
  </si>
  <si>
    <t>Localização</t>
  </si>
  <si>
    <t>Observações</t>
  </si>
  <si>
    <t>Início</t>
  </si>
  <si>
    <t>Fim</t>
  </si>
  <si>
    <t>Localidades</t>
  </si>
  <si>
    <t>Área de relevância</t>
  </si>
  <si>
    <r>
      <t xml:space="preserve">4.Promover a conservação e recuperação do habitat da ararinha-azul até 2024. 
</t>
    </r>
    <r>
      <rPr>
        <sz val="11"/>
        <color rgb="FF808000"/>
        <rFont val="Calibri"/>
        <family val="2"/>
      </rPr>
      <t>4.Promote the preservation and recovery of the Spix´s Macaw habitat by 2024.</t>
    </r>
  </si>
  <si>
    <t>4.8</t>
  </si>
  <si>
    <r>
      <t xml:space="preserve">Assegurar que a conversão de multas contemple as necessidades da ararinha-azul, gerando benefícios para a conservação da espécie e seu hábitat. 
</t>
    </r>
    <r>
      <rPr>
        <sz val="11"/>
        <color rgb="FF808000"/>
        <rFont val="Calibri"/>
        <family val="2"/>
      </rPr>
      <t xml:space="preserve">
Ensure that the fine conversion include an element relating to the Spix´s Macaw, generating  benefits for conservation of the species and its habitats.</t>
    </r>
  </si>
  <si>
    <r>
      <t xml:space="preserve">Número de projetos relacionados à conversão de multas que beneficiam a ararinha-azul em execução. </t>
    </r>
    <r>
      <rPr>
        <sz val="11"/>
        <color rgb="FFC00000"/>
        <rFont val="Calibri"/>
        <family val="2"/>
      </rPr>
      <t xml:space="preserve">
</t>
    </r>
    <r>
      <rPr>
        <sz val="11"/>
        <color rgb="FF808000"/>
        <rFont val="Calibri"/>
        <family val="2"/>
      </rPr>
      <t xml:space="preserve">
Number of projects related to the conversion of fines that benefit the macaw in execution.</t>
    </r>
  </si>
  <si>
    <r>
      <t xml:space="preserve">Camile Lugarini (ICMBio), </t>
    </r>
    <r>
      <rPr>
        <sz val="11"/>
        <color rgb="FFFF0000"/>
        <rFont val="Calibri"/>
        <family val="2"/>
      </rPr>
      <t>Luciana Khoury (MPE)*</t>
    </r>
  </si>
  <si>
    <t>APA e RVS da Ararinha Azul</t>
  </si>
  <si>
    <r>
      <t xml:space="preserve">Verificar se o Estado da Bahia tem o mesmo procedimento de conversão de multas que o federal; verificar com o MPE a conversão penal. </t>
    </r>
    <r>
      <rPr>
        <sz val="11"/>
        <color rgb="FFFF0000"/>
        <rFont val="Calibri"/>
        <family val="2"/>
      </rPr>
      <t xml:space="preserve">
</t>
    </r>
    <r>
      <rPr>
        <sz val="11"/>
        <color rgb="FF808000"/>
        <rFont val="Calibri"/>
        <family val="2"/>
      </rPr>
      <t>Check if the State of Bahia has converted fines and MPE (penal conversion).</t>
    </r>
  </si>
  <si>
    <t>Objetivo Geral do PAN</t>
  </si>
  <si>
    <t>Data da monitoria</t>
  </si>
  <si>
    <t>PAINEL DE GESTÃO DO PAN</t>
  </si>
  <si>
    <t>RESUMO DA SITUAÇÃO DAS AÇÕES DO PAN</t>
  </si>
  <si>
    <t>SITUAÇÃO ATUAL DAS AÇÕES - 1ª MONITORIA (2020)</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</si>
  <si>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</si>
  <si>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</si>
  <si>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</si>
  <si>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</si>
  <si>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</si>
  <si>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</si>
  <si>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</si>
  <si>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</si>
  <si>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</si>
  <si>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</si>
  <si>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 monitoria</t>
  </si>
  <si>
    <r>
      <t xml:space="preserve"> </t>
    </r>
    <r>
      <rPr>
        <b/>
        <sz val="11"/>
        <color theme="0"/>
        <rFont val="Calibri"/>
        <family val="2"/>
        <scheme val="minor"/>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</si>
  <si>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</si>
  <si>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</si>
  <si>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</si>
  <si>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</si>
  <si>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</si>
  <si>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</si>
  <si>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</si>
  <si>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</si>
  <si>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</si>
  <si>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</si>
  <si>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OBJETIVO 5</t>
  </si>
  <si>
    <t>OBJETIVO 6</t>
  </si>
  <si>
    <t>09/08/2021 - 13/08/2021 (virtual)</t>
  </si>
  <si>
    <t>Articulador - Liaison</t>
  </si>
  <si>
    <t xml:space="preserve">Ação cujo início planejado é posterior ao período monitorado - Action whose planned start is after the monitored period </t>
  </si>
  <si>
    <t>Ação não iniciada ou não concluída - Action not started or concluded</t>
  </si>
  <si>
    <t>Ação em andamento com problemas de realização - Action underway with implementation problems</t>
  </si>
  <si>
    <t>Ação em andamento no período previsto - Action underway within the prescribed period</t>
  </si>
  <si>
    <t>Ação concluída - Action Completed</t>
  </si>
  <si>
    <t>Ação excluída ou agrupada - Action excluded or regrouped</t>
  </si>
  <si>
    <t xml:space="preserve">Descrição do andamento da ação - Description of the action's progress </t>
  </si>
  <si>
    <t xml:space="preserve">Problemas enfrentados que justificam a não execução, a execução parcial da ação, a exclusão ou o agrupamento - Problems faced that justify the action's non-execution, partial execution, exclusion or regrouping </t>
  </si>
  <si>
    <t>Responsável pela informação sobre o andamento da ação - Responsible for the information on the action's progress</t>
  </si>
  <si>
    <t>Recomendações ou Observações - Recommendations or Notes</t>
  </si>
  <si>
    <t>Revisão do texto da ação - Revision of the action's wording</t>
  </si>
  <si>
    <t>Revisão do produto da ação - Revision of the action's product</t>
  </si>
  <si>
    <t>Revisão do Resultado Esperado - Revision of the Expected Result</t>
  </si>
  <si>
    <t>Revisão da Data de Início - Revision of the Start Date</t>
  </si>
  <si>
    <t>Revisão da Data de Término - Revision of the End Date</t>
  </si>
  <si>
    <t>Revisão do articulador da ação - Revision of the action's liaison</t>
  </si>
  <si>
    <t>Revisão da estimativa do custo global - Revision of the Estimated Global Cost</t>
  </si>
  <si>
    <t>Revisão dos colaboradores - Revision of the Collaborators</t>
  </si>
  <si>
    <t>Revisão das localidades - Revision of the sites</t>
  </si>
  <si>
    <t>Revisão Área de Relevância - Revision of the Areas of Relevance</t>
  </si>
  <si>
    <t>Recomendações e observações - Recommendations and Notes</t>
  </si>
  <si>
    <r>
      <t xml:space="preserve">1.Realizar pelo menos uma soltura experimental de ararinhas-azuis até 2024, mantendo a população ex situ viável. 
</t>
    </r>
    <r>
      <rPr>
        <sz val="12"/>
        <color rgb="FF808000"/>
        <rFont val="Calibri"/>
        <family val="2"/>
        <scheme val="minor"/>
      </rPr>
      <t>1.Perform at least one experimental release of the Spix´s Macaw by 2024, maintaining the ex situ population in stability.</t>
    </r>
  </si>
  <si>
    <r>
      <t xml:space="preserve">Repatriar ararinhas-azuis para a formação de plantel reprodutivo e de juvenis aptos à soltura. 
</t>
    </r>
    <r>
      <rPr>
        <sz val="12"/>
        <color rgb="FF76923C"/>
        <rFont val="Calibri"/>
        <family val="2"/>
        <scheme val="minor"/>
      </rPr>
      <t xml:space="preserve">
Repatriate Spix´s Macaws for the formation of a breeding population and of juveniles suitable for release.</t>
    </r>
  </si>
  <si>
    <r>
      <t xml:space="preserve">Relatório das repatriações. 
</t>
    </r>
    <r>
      <rPr>
        <sz val="12"/>
        <color rgb="FF808000"/>
        <rFont val="Calibri"/>
        <family val="2"/>
        <scheme val="minor"/>
      </rPr>
      <t>Repatriation report</t>
    </r>
  </si>
  <si>
    <r>
      <t xml:space="preserve">Pelo menos 20 casais ou 50 indivíduos entre jovens e adultos repatriados.
</t>
    </r>
    <r>
      <rPr>
        <sz val="12"/>
        <color rgb="FF808000"/>
        <rFont val="Calibri"/>
        <family val="2"/>
        <scheme val="minor"/>
      </rPr>
      <t>At least 20 pairs or 50 individuals (adults and juveniles) repatriated.</t>
    </r>
  </si>
  <si>
    <t>Martin Guth 
(ACTP)</t>
  </si>
  <si>
    <t>Ugo E. Vercillo (CGCON/ICMBio), Cromwell Purchase (ACTP), Camile Lugarini (ICMBio)</t>
  </si>
  <si>
    <t>X</t>
  </si>
  <si>
    <r>
      <t xml:space="preserve">Estabelecer um centro de reintrodução na Fazenda Concórdia e/ou outras fazendas potenciais na área de ocorrência histórica da ararinha-azul.
</t>
    </r>
    <r>
      <rPr>
        <sz val="12"/>
        <color rgb="FF808000"/>
        <rFont val="Calibri"/>
        <family val="2"/>
        <scheme val="minor"/>
      </rPr>
      <t>Establish a Reintroduction Center at Fazenda Concordia and/or other potential farms in the historical area of occurrence of the Spix´s Macaw.</t>
    </r>
  </si>
  <si>
    <r>
      <t xml:space="preserve">Centro construído e operando.
</t>
    </r>
    <r>
      <rPr>
        <sz val="12"/>
        <color rgb="FF808000"/>
        <rFont val="Calibri"/>
        <family val="2"/>
        <scheme val="minor"/>
      </rPr>
      <t>Center built and operating.</t>
    </r>
  </si>
  <si>
    <r>
      <t xml:space="preserve">Reintrodução da ararinha-azul na sua área de distribuição histórica.
</t>
    </r>
    <r>
      <rPr>
        <sz val="12"/>
        <color rgb="FF333300"/>
        <rFont val="Calibri"/>
        <family val="2"/>
        <scheme val="minor"/>
      </rPr>
      <t>Reintroduction of Spi</t>
    </r>
    <r>
      <rPr>
        <sz val="12"/>
        <color rgb="FF808000"/>
        <rFont val="Calibri"/>
        <family val="2"/>
        <scheme val="minor"/>
      </rPr>
      <t>x´s Macaw in its historical range.</t>
    </r>
  </si>
  <si>
    <t>Ugo E. Vercillo (CGCON/ICMBio), Cromwell Purchase (ACTP), Kilma Manso (ECO), Mark Stafford (Parrots International), Camile Lugarini (ICMBio), Edson Gontijo (Construtora Casa Maior), Thomas White Jr. (Fish &amp; Wildlife Service), Tim Bouts (Pairi Daiza)</t>
  </si>
  <si>
    <r>
      <t xml:space="preserve">Se não estiver terminado até setembro não será possível realizar as solturas até março de 2021. 
</t>
    </r>
    <r>
      <rPr>
        <sz val="12"/>
        <color rgb="FF333300"/>
        <rFont val="Calibri"/>
        <family val="2"/>
        <scheme val="minor"/>
      </rPr>
      <t xml:space="preserve">
</t>
    </r>
    <r>
      <rPr>
        <sz val="12"/>
        <color rgb="FF808000"/>
        <rFont val="Calibri"/>
        <family val="2"/>
        <scheme val="minor"/>
      </rPr>
      <t xml:space="preserve">If it is not finished by September it will not be possible to carry out the release by March 2021.
</t>
    </r>
  </si>
  <si>
    <r>
      <t xml:space="preserve">Definida a área de construção do empreendimento, estando demarcada, no sítio de 45 hectares entre a Fazenda Concórdia e Sítio Gangorra. Marcia Dantas (ACTP) e Filipe Albernaz (Ministério Público Federal) estão dando os encaminhamento necessários para realizar a transferência da área da Eco Conservation para a ACTP, para então dar início as obras do recinto para reintrodução.
</t>
    </r>
    <r>
      <rPr>
        <sz val="12"/>
        <color rgb="FF808000"/>
        <rFont val="Calibri"/>
        <family val="2"/>
        <scheme val="minor"/>
      </rPr>
      <t>Center's construction area defined, with 45-hectare marked on-site between Fazenda Concórdia and Sítio Gangorra. Marcia Dantas (ACTP) and Filipe Albernaz (Federal Prosecutor) are taking the necessary measures to perform the transfer of the area under Eco Conservation to ACTP, to then begin the building of the release enclosure.</t>
    </r>
  </si>
  <si>
    <r>
      <t xml:space="preserve">Processos 02124.002449/2018-79 - Autorização para supressão de vegetação RVS Ararinha Azul, 02124.002419/2018-62 - Autorização direta Centro de Reprodução e Reintrodução da Ararinha-azul, 02124.001715/2018-46 - Acompanhamento obras. 02124.000376/2021-86 - Eco e ACTP, 02124.002252/2020-54 - Eco. 
</t>
    </r>
    <r>
      <rPr>
        <sz val="12"/>
        <color rgb="FF808000"/>
        <rFont val="Calibri"/>
        <family val="2"/>
        <scheme val="minor"/>
      </rPr>
      <t xml:space="preserve">
Processes SEI 02124.002449 / 2018-79 - Authorization for suppression of vegetation in the Spix´s Macaw RVS , 02124.002419 / 2018-62 - Direct authorization for the  Spix´s Macaw Center of Breeding and Reintroduction, 02124.001715 / 2018-46 - Supervision of construction, 02124.000376/2021-86 - Eco e ACTP, 02124.002252/2020-54 - Eco. 
</t>
    </r>
    <r>
      <rPr>
        <sz val="12"/>
        <rFont val="Calibri"/>
        <family val="2"/>
        <scheme val="minor"/>
      </rPr>
      <t xml:space="preserve">
</t>
    </r>
  </si>
  <si>
    <r>
      <t xml:space="preserve">Dificuldade na transferência da área de 45he da Eco para a ACTP. Emergência da Covid-19 e perda de patrocinadores. 
</t>
    </r>
    <r>
      <rPr>
        <sz val="12"/>
        <color rgb="FF808000"/>
        <rFont val="Calibri"/>
        <family val="2"/>
        <scheme val="minor"/>
      </rPr>
      <t xml:space="preserve">Difficulty in transferring the 45h area from Eco to ACTP. Covid-19 emergency and loss of sponsors. </t>
    </r>
  </si>
  <si>
    <r>
      <t xml:space="preserve">Transferência da área de 45he para ACTP.  Autorização de Manejo do Centro de Reprodução das ararinhas-azuis foi transferida para o ICMBio.   
Agrupar a ação 1.2. à 1.3. 
</t>
    </r>
    <r>
      <rPr>
        <sz val="12"/>
        <color rgb="FF808000"/>
        <rFont val="Calibri"/>
        <family val="2"/>
        <scheme val="minor"/>
      </rPr>
      <t>Transfer of the 45he to ACTP. The Center's Management License for the Spix's Macaw was transferred to ICMBio. Group Action 1.2 onto 1.3.</t>
    </r>
  </si>
  <si>
    <r>
      <t xml:space="preserve">Estabelecer um centro de reprodução da ararinha-azul na Caatinga.
</t>
    </r>
    <r>
      <rPr>
        <sz val="12"/>
        <color rgb="FF808000"/>
        <rFont val="Calibri"/>
        <family val="2"/>
        <scheme val="minor"/>
      </rPr>
      <t xml:space="preserve">
Establish a Breeding Center for the Spix´s Macaw in the Caatinga.</t>
    </r>
  </si>
  <si>
    <r>
      <t xml:space="preserve">Reprodução da ararinha-azul na Caatinga.
</t>
    </r>
    <r>
      <rPr>
        <sz val="12"/>
        <color rgb="FF808000"/>
        <rFont val="Calibri"/>
        <family val="2"/>
        <scheme val="minor"/>
      </rPr>
      <t>Breeding of Spix´s Macaw in the Caatinga.</t>
    </r>
  </si>
  <si>
    <t>Ugo E. Vercillo (CGCON/ICMBio),  Mark Stafford (Parrots International), Cromwell Purchase (ACTP), Kilma Manso (ECO), Camile Lugarini (ICMBio), Edson Gontijo (Construtora Casa Maior), Thomas White Jr. (Fish &amp; Wildlife Service), Tim Bouts (Pairi Daiza)</t>
  </si>
  <si>
    <r>
      <t xml:space="preserve">Centro construído, necessitando instalação elétrica, internet, monitoramento remoto, equipamentos laboratoriais. Acordo para importação de incubadoras e nascedouras assinado entre ACTP e FADE. Licença de manejo em transferência para o ICMBio foi realizada. Acompanhamento do MPF. Equipe do ICMBio trabalhando em conjunto com ACTP.
</t>
    </r>
    <r>
      <rPr>
        <sz val="12"/>
        <color rgb="FF808000"/>
        <rFont val="Calibri"/>
        <family val="2"/>
        <scheme val="minor"/>
      </rPr>
      <t xml:space="preserve">Center built, requiring electrical installation, internet, remote monitoring, laboratory equipment. Agreement for the import of incubators and hatchers signed between ACTP and FADE. Tranfer of managment license to ICMBio carried out. Supervised by the MPF. ICMBio team working in unison with ACTP.
</t>
    </r>
    <r>
      <rPr>
        <sz val="12"/>
        <rFont val="Calibri"/>
        <family val="2"/>
        <scheme val="minor"/>
      </rPr>
      <t xml:space="preserve">
</t>
    </r>
  </si>
  <si>
    <r>
      <t xml:space="preserve">Processos SEI 02070.003944/2021-73 - transferência de titularidade do Centro para o ICMBio, 02070.002382/2021-41 e 02124.000609/2019-26 - termo aditivo ACT 08/2019. 02124.001697/2021-06 - acompanhamento do MPF-Polo Petrolina-Juazeiro, 02070.003987/2020-78 - atividades do ICMBio no Centro, 02124.001814/2020-42 - relatórios do Centro.
</t>
    </r>
    <r>
      <rPr>
        <sz val="12"/>
        <color rgb="FF808000"/>
        <rFont val="Calibri"/>
        <family val="2"/>
        <scheme val="minor"/>
      </rPr>
      <t>Processes SEI 02070.003944/2021-73 - transfer of managment of the Center to ICMBio, 02070.002382/2021-41 and 02124.000609/2019-26 - ACT addendum 08/2019. 02124.001697/2021-06 - supervision by MPF-Polo Petrolina-Juazeiro, , 02070.003987/2020-78 - activities of ICMBio in the Center, 02124.001814/2020-42 - Center reports.</t>
    </r>
    <r>
      <rPr>
        <sz val="12"/>
        <rFont val="Calibri"/>
        <family val="2"/>
        <scheme val="minor"/>
      </rPr>
      <t xml:space="preserve">
</t>
    </r>
  </si>
  <si>
    <t>Camile Lugarini (ICMBio), Cromwell Purchase (ACTP)</t>
  </si>
  <si>
    <r>
      <t xml:space="preserve">Dificuldade na instalação elétrica. Atualmente funcionando com dois geradores à dielsel. Não possui telefonia móvel e água potável, que foi considerada uma questão crítica para o funcionamento do Centro. 
</t>
    </r>
    <r>
      <rPr>
        <sz val="12"/>
        <color rgb="FF808000"/>
        <rFont val="Calibri"/>
        <family val="2"/>
        <scheme val="minor"/>
      </rPr>
      <t xml:space="preserve">
Difficulty in electrical installation. Currently working with two diesel generators. It does not have mobile telephones and drinking water, which was considered a critical issue for the operation of the Center.</t>
    </r>
    <r>
      <rPr>
        <sz val="12"/>
        <rFont val="Calibri"/>
        <family val="2"/>
        <scheme val="minor"/>
      </rPr>
      <t xml:space="preserve"> 
O grupo entendeu que esta ação foi concluida. A telefonia móvel não pode ser estabelecida em função da invibilidade técnica e interesse das operadoras para oferecer o serviço. Foi incluida uma nova ação para implementar as melhorias no Centro.
</t>
    </r>
    <r>
      <rPr>
        <sz val="12"/>
        <color rgb="FF808000"/>
        <rFont val="Calibri"/>
        <family val="2"/>
        <scheme val="minor"/>
      </rPr>
      <t xml:space="preserve">The group understood that this action has been completed. Mobile telephony cannot be established due to technical inviability and disinterest of operators to offer the service. A new action was included to implement the improvements in the Center. 
</t>
    </r>
  </si>
  <si>
    <r>
      <t xml:space="preserve">Realizar soltura experimental de maracanãs e/ou grupos mistos de maracanãs e ararinhas-azuis.
</t>
    </r>
    <r>
      <rPr>
        <sz val="12"/>
        <color rgb="FF808000"/>
        <rFont val="Calibri"/>
        <family val="2"/>
        <scheme val="minor"/>
      </rPr>
      <t>Perform experimental release of Illiger's Macaws and/or mixed-flocks of Illiger's and Spix´s Macaws.</t>
    </r>
  </si>
  <si>
    <r>
      <t xml:space="preserve">Relatórios, divulgação e publicações.
</t>
    </r>
    <r>
      <rPr>
        <sz val="12"/>
        <color rgb="FF808000"/>
        <rFont val="Calibri"/>
        <family val="2"/>
        <scheme val="minor"/>
      </rPr>
      <t>Reports, outreach and articles.</t>
    </r>
  </si>
  <si>
    <r>
      <t xml:space="preserve">Soltura realizada e informações obtidas para subsidiar a soltura experimental de grupo específico de ararinha-azul.
</t>
    </r>
    <r>
      <rPr>
        <sz val="12"/>
        <color rgb="FF808000"/>
        <rFont val="Calibri"/>
        <family val="2"/>
        <scheme val="minor"/>
      </rPr>
      <t>Release carried out and information obtained to subsidize the experimental release of a specific group of Spix´s Macaws.</t>
    </r>
  </si>
  <si>
    <t>Cromwell Purchase (ACTP), Martin Guth (ACTP), Mark Stafford (Parrots International), Kilma Manso (ECO), Maria Cristina Cioglia (Fazenda Cachoeira), Thomas White Jr. (Fish &amp; Wildlife Service)</t>
  </si>
  <si>
    <r>
      <t xml:space="preserve">Precisamos ter um fluxo de trabalho e uma avaliação de risco. É necessário ter um grande projeto de soltura para apresentar às agências que dão a licença para a reintrodução no Brasil (INEMA no Estado da Bahia e ICMBio). </t>
    </r>
    <r>
      <rPr>
        <sz val="12"/>
        <color rgb="FF333300"/>
        <rFont val="Calibri"/>
        <family val="2"/>
        <scheme val="minor"/>
      </rPr>
      <t xml:space="preserve">
</t>
    </r>
    <r>
      <rPr>
        <sz val="12"/>
        <color rgb="FF808000"/>
        <rFont val="Calibri"/>
        <family val="2"/>
        <scheme val="minor"/>
      </rPr>
      <t xml:space="preserve">
We must have a workflow and a risk assessment. It is necessary to have a large release project to present this to the agencies that conceded the reintroduction license in Brazil (INEMA - Bahia State and ICMBio).</t>
    </r>
    <r>
      <rPr>
        <sz val="12"/>
        <color rgb="FF333300"/>
        <rFont val="Calibri"/>
        <family val="2"/>
        <scheme val="minor"/>
      </rPr>
      <t xml:space="preserve">
</t>
    </r>
  </si>
  <si>
    <r>
      <t xml:space="preserve">Projeto SISBIO 53258 com a captura de 8 maracanãs de vida livre criadas da mesma forma que a ararinha-azul (1 adulta). Grupo mantido em recinto de flocking ao lado das ararinhas-azuis.
</t>
    </r>
    <r>
      <rPr>
        <sz val="12"/>
        <color rgb="FF808000"/>
        <rFont val="Calibri"/>
        <family val="2"/>
        <scheme val="minor"/>
      </rPr>
      <t>SISBIO Project 53258 with the capture of 8 free-living Illiger´s Macaws raised in the same way as the Spix's Macaw (1 adult). Group kept in a flocking enclosure beside the Spix´s macaws.</t>
    </r>
    <r>
      <rPr>
        <sz val="12"/>
        <rFont val="Calibri"/>
        <family val="2"/>
        <scheme val="minor"/>
      </rPr>
      <t xml:space="preserve">
</t>
    </r>
  </si>
  <si>
    <r>
      <t xml:space="preserve">Processos 02124.001611/2020-56 (saúde das maracanãs), 02061.000081/2020-19 (projeto maracanãs 2020).
</t>
    </r>
    <r>
      <rPr>
        <sz val="12"/>
        <color rgb="FF808000"/>
        <rFont val="Calibri"/>
        <family val="2"/>
        <scheme val="minor"/>
      </rPr>
      <t>Processes 02124.001611/2020-56 (Illiger´s macaw health), 02061.000081/2020-19 (Illiger´s macaw project 2020).</t>
    </r>
    <r>
      <rPr>
        <sz val="12"/>
        <rFont val="Calibri"/>
        <family val="2"/>
        <scheme val="minor"/>
      </rPr>
      <t xml:space="preserve">
</t>
    </r>
  </si>
  <si>
    <r>
      <t xml:space="preserve">Desde janeiro de 2021 o Projeto maracanãs está suspenso até sejam resolvidas as pendências do Centro de Reprodução e Reintrodução da Ararinha-azul. Atraso na confecção dos transmissores que serão utlizados no monitoramento pós-soltura, visto que os protótipos não se mostraram adequados às ararinhas-azuis. Além disso, vemos limitações na utilização em outras espécies de psitacídeos (e.g. arara-azul-de-lear). 
</t>
    </r>
    <r>
      <rPr>
        <sz val="12"/>
        <color rgb="FF808000"/>
        <rFont val="Calibri"/>
        <family val="2"/>
        <scheme val="minor"/>
      </rPr>
      <t xml:space="preserve">Since January 2021, the Maracanãs Project has been suspended until pending issues of the Spix's Macaw Reproduction and Reintroduction Center are resolved. Delay in making the transmitters that will be used in the post-release monitoring as the prototypes were not suitable on Spix's Macaws. Moreover, we see limitations in use on other parrot species (e.g. Lear's Macaw). </t>
    </r>
    <r>
      <rPr>
        <sz val="12"/>
        <rFont val="Calibri"/>
        <family val="2"/>
        <scheme val="minor"/>
      </rPr>
      <t xml:space="preserve">
Reunião para discutir projeto de soltura será realizada em setembro 2021. Verificar destinação de recurso do projeto maracanãs financiado pela ZGAP.
</t>
    </r>
    <r>
      <rPr>
        <sz val="12"/>
        <color rgb="FF808000"/>
        <rFont val="Calibri"/>
        <family val="2"/>
        <scheme val="minor"/>
      </rPr>
      <t>Meeting to discuss the release project will be held in Sep 2021. Verify the allocation of project resources sponsored by ZGAP.</t>
    </r>
    <r>
      <rPr>
        <sz val="12"/>
        <rFont val="Calibri"/>
        <family val="2"/>
        <scheme val="minor"/>
      </rPr>
      <t xml:space="preserve">
</t>
    </r>
  </si>
  <si>
    <r>
      <t xml:space="preserve">Realizar solturas experimentais de maracanãs e/ou grupos mistos de maracanãs e ararinhas-azuis.
</t>
    </r>
    <r>
      <rPr>
        <sz val="12"/>
        <color rgb="FF808000"/>
        <rFont val="Calibri"/>
        <family val="2"/>
        <scheme val="minor"/>
      </rPr>
      <t>Carry out experimental release of maracanas and/or mixed group of maracanas and spix's macaws.</t>
    </r>
  </si>
  <si>
    <t>Vlad (ACTP), Mantovani (Inst MA), Thiago Filadelfo (Projeto Arara-azul-de-lear)</t>
  </si>
  <si>
    <r>
      <t xml:space="preserve">Realizar soltura experimental de ararinha-azul.
</t>
    </r>
    <r>
      <rPr>
        <sz val="12"/>
        <color rgb="FF808000"/>
        <rFont val="Calibri"/>
        <family val="2"/>
        <scheme val="minor"/>
      </rPr>
      <t xml:space="preserve">
Perform experimental release of the Spix´s Macaws.</t>
    </r>
  </si>
  <si>
    <r>
      <t xml:space="preserve">Relatórios, divulgação e publicações. 
</t>
    </r>
    <r>
      <rPr>
        <sz val="12"/>
        <color rgb="FF808000"/>
        <rFont val="Calibri"/>
        <family val="2"/>
        <scheme val="minor"/>
      </rPr>
      <t xml:space="preserve">
Reports, promotion and articles.</t>
    </r>
  </si>
  <si>
    <r>
      <t xml:space="preserve">Soltura realizada.
</t>
    </r>
    <r>
      <rPr>
        <sz val="12"/>
        <color rgb="FF808000"/>
        <rFont val="Calibri"/>
        <family val="2"/>
        <scheme val="minor"/>
      </rPr>
      <t>Release carried out.</t>
    </r>
  </si>
  <si>
    <t>Ugo E. Vercillo (CGCON/ICMBio), Martin Guth (ACTP), Mark Stafford (Parrots International), Camile Lugarini (ICMBio), Kilma Manso (ECO), Maria Cristina Cioglia (Fazenda Cachoeira), Thomas White Jr. (Fish &amp; Wildlife Service), Vanessa Kanaan (Instituto Espaço Silvestre)</t>
  </si>
  <si>
    <r>
      <t xml:space="preserve">Alteração na data de início – apresentar uma avaliação de risco para a ACTP e financiadores para indicar a melhor data potencial para realizar a primeira soltura considerando também os resultados da soltura das maracanãs. Em seguida os prazos serão ajustados. Há a preocupação dos custos mensais de manutenção dos Centros.
</t>
    </r>
    <r>
      <rPr>
        <sz val="12"/>
        <color rgb="FF333300"/>
        <rFont val="Calibri"/>
        <family val="2"/>
        <scheme val="minor"/>
      </rPr>
      <t xml:space="preserve">
</t>
    </r>
    <r>
      <rPr>
        <sz val="12"/>
        <color rgb="FF808000"/>
        <rFont val="Calibri"/>
        <family val="2"/>
        <scheme val="minor"/>
      </rPr>
      <t>Change in start date – present a risk assessment to ACTP and funders to indicate the best potential date to carry out the first release, also considering the results of the release of the maracanãs. The deadlines will then be adjusted. There is concern about the monthly maintenance costs of the Centers.</t>
    </r>
    <r>
      <rPr>
        <sz val="12"/>
        <color rgb="FF333300"/>
        <rFont val="Calibri"/>
        <family val="2"/>
        <scheme val="minor"/>
      </rPr>
      <t xml:space="preserve">
</t>
    </r>
  </si>
  <si>
    <r>
      <t xml:space="preserve">Limitações impostas pela COVID-19 provocaram atraso no cronograma da soltura experimental das ararinhas-azuis. Adicionalmente, estão sendo consideradas todas as etapas sequenciais dos projetos até que ocorra a soltura, de forma a diminuir os risco envolvidos. Em função disso será necessário reprogramar essa ação. 
</t>
    </r>
    <r>
      <rPr>
        <sz val="12"/>
        <color rgb="FF808000"/>
        <rFont val="Calibri"/>
        <family val="2"/>
        <scheme val="minor"/>
      </rPr>
      <t xml:space="preserve">Limitations imposed by COVID-19 caused delays in the experimental release schedule of the Spix's Macaws. Additionally, all sequential stages of the projects are being considered until the release occurs, in order to reduce the risks involved. As a result, it will be necessary to reschedule this action. </t>
    </r>
    <r>
      <rPr>
        <sz val="12"/>
        <rFont val="Calibri"/>
        <family val="2"/>
        <scheme val="minor"/>
      </rPr>
      <t xml:space="preserve">
Reunião para discutir projeto de soltura em set 2021.
</t>
    </r>
    <r>
      <rPr>
        <sz val="12"/>
        <color rgb="FF808000"/>
        <rFont val="Calibri"/>
        <family val="2"/>
        <scheme val="minor"/>
      </rPr>
      <t>Meeting to discuss the project of the reintroduction in Sep 2021.</t>
    </r>
  </si>
  <si>
    <r>
      <t xml:space="preserve">Realizar outros eventos de soltura de ararinha-azul.
</t>
    </r>
    <r>
      <rPr>
        <sz val="12"/>
        <color rgb="FF808000"/>
        <rFont val="Calibri"/>
        <family val="2"/>
        <scheme val="minor"/>
      </rPr>
      <t>Carry out other release events of the Spix´s Macaw.</t>
    </r>
    <r>
      <rPr>
        <sz val="12"/>
        <rFont val="Calibri"/>
        <family val="2"/>
        <scheme val="minor"/>
      </rPr>
      <t xml:space="preserve">
</t>
    </r>
  </si>
  <si>
    <r>
      <t>2.Desenvolver novos estudos necessários à reintrodução da ararinha-azul até 2024.</t>
    </r>
    <r>
      <rPr>
        <sz val="12"/>
        <color rgb="FFC00000"/>
        <rFont val="Calibri"/>
        <family val="2"/>
        <scheme val="minor"/>
      </rPr>
      <t xml:space="preserve"> 
</t>
    </r>
    <r>
      <rPr>
        <sz val="12"/>
        <color rgb="FF808000"/>
        <rFont val="Calibri"/>
        <family val="2"/>
        <scheme val="minor"/>
      </rPr>
      <t xml:space="preserve">2.Develop new studies necessary for the reintroduction of the Spix´s Macaw by 2024. </t>
    </r>
  </si>
  <si>
    <r>
      <t xml:space="preserve">Obter modelos de nichos ambientais, com base em dados históricos, visando análise de sobreposição ecológica com as maracanãs e possibilidades de locais de soltura ou de ocorrência de novas populações de ararinhas-azuis.
</t>
    </r>
    <r>
      <rPr>
        <sz val="12"/>
        <color rgb="FF333300"/>
        <rFont val="Calibri"/>
        <family val="2"/>
        <scheme val="minor"/>
      </rPr>
      <t xml:space="preserve">
</t>
    </r>
    <r>
      <rPr>
        <sz val="12"/>
        <color rgb="FF808000"/>
        <rFont val="Calibri"/>
        <family val="2"/>
        <scheme val="minor"/>
      </rPr>
      <t>Obtain models of environmental niches, based on historical data, seeking the analysis of ecological overlap with the Illiger's Macaw and possibilities of release sites or the occurrence of new populations of Spix´s Macaws.</t>
    </r>
    <r>
      <rPr>
        <sz val="12"/>
        <color rgb="FF333300"/>
        <rFont val="Calibri"/>
        <family val="2"/>
        <scheme val="minor"/>
      </rPr>
      <t xml:space="preserve">
</t>
    </r>
  </si>
  <si>
    <r>
      <t xml:space="preserve">Relatórios e publicações 
</t>
    </r>
    <r>
      <rPr>
        <sz val="12"/>
        <color rgb="FF808000"/>
        <rFont val="Calibri"/>
        <family val="2"/>
        <scheme val="minor"/>
      </rPr>
      <t>Reports and publications</t>
    </r>
  </si>
  <si>
    <r>
      <t xml:space="preserve">Mapas e modelos com áreas propícias à reintrodução e/ou busca de outras populações.
</t>
    </r>
    <r>
      <rPr>
        <sz val="12"/>
        <color rgb="FF808000"/>
        <rFont val="Calibri"/>
        <family val="2"/>
        <scheme val="minor"/>
      </rPr>
      <t>Maps and models with suitable areas for reintroduction and/or searching of other populations.</t>
    </r>
  </si>
  <si>
    <t>Helder Araujo 
(UFPB)</t>
  </si>
  <si>
    <t>Camile Lugarini (ICMBio),  Flávia Martins (UPE Campus Petrolina), Larissa Rafael (UFS), Karlla Rios (CEMAFAUNA/UNIVASF), Paulo de Tarso (CEMAFAUNA/UNIVASF), Kilma Manso (ECO), Jonathan Ramos (UFPE), Yara Barros (CPSG Brasil, Projeto Onças do Iguaçu)</t>
  </si>
  <si>
    <r>
      <t xml:space="preserve">Os modelos de nicho consideraram somente dados climáticos. Helder Araujo irá entrar em contato com Luciano Naka para reanalisarem os dados para maracanã e ararinha-azul juntos e verificar se é necessária alguma complementação nos modelos produzidos com a inclusão de variáveis de à vegetação. 
</t>
    </r>
    <r>
      <rPr>
        <sz val="12"/>
        <color rgb="FF333300"/>
        <rFont val="Calibri"/>
        <family val="2"/>
        <scheme val="minor"/>
      </rPr>
      <t xml:space="preserve">
</t>
    </r>
    <r>
      <rPr>
        <sz val="12"/>
        <color theme="6"/>
        <rFont val="Calibri"/>
        <family val="2"/>
        <scheme val="minor"/>
      </rPr>
      <t>Niche models considered only climatic data. Helder Araujo will contact Luciano Naka to re-analyze the data for the maracanã and the Spix's Macaw together and check if some complementation is needed in the models produced with the inclusion of vegetation variables.</t>
    </r>
  </si>
  <si>
    <r>
      <t xml:space="preserve">Foi feita modelagem de nicho para os recursos alimentares das espécies (Maracanã e Ararinha-azul). Estudante de pós-graduação orientado pelo prof. Luciano Naka realizou modelagem de nicho para várias espécies da Caatinga, inclusive ararinha-azul. 
</t>
    </r>
    <r>
      <rPr>
        <sz val="12"/>
        <color rgb="FF808000"/>
        <rFont val="Calibri"/>
        <family val="2"/>
        <scheme val="minor"/>
      </rPr>
      <t xml:space="preserve">Niche modeling was made for the food resources of the species (Maracanã and Spix's Macaw). Graduate student supervised by prof. Luciano Naka performed niche modeling for several Caatinga species, including the Spix's Macaw.
</t>
    </r>
    <r>
      <rPr>
        <sz val="12"/>
        <rFont val="Calibri"/>
        <family val="2"/>
        <scheme val="minor"/>
      </rPr>
      <t xml:space="preserve">
</t>
    </r>
  </si>
  <si>
    <r>
      <t xml:space="preserve">Artigo de Gomides et al. (2021) - Assessing species reintroduction sites based on future climate
suitability for food resources. Tese (ou dissertação) do Victor Leandro**
</t>
    </r>
    <r>
      <rPr>
        <sz val="12"/>
        <color rgb="FF808000"/>
        <rFont val="Calibri"/>
        <family val="2"/>
        <scheme val="minor"/>
      </rPr>
      <t xml:space="preserve">Published article of Gomides et al. (2021) - Assessing species reintroduction sites based on future climate
suitability for food resources. Thesis of Victor Leandro**
</t>
    </r>
    <r>
      <rPr>
        <sz val="12"/>
        <rFont val="Calibri"/>
        <family val="2"/>
        <scheme val="minor"/>
      </rPr>
      <t xml:space="preserve">
</t>
    </r>
  </si>
  <si>
    <r>
      <t xml:space="preserve">Não há linhas de pesquisas específicas e recurso humano (orientados a nível de mestrado e doutorado) especializado para trabalhar com esta linha, até então. Limitações imposta pelo COVID-19 para trabalhos de campo, além de limitações de recursos financeiros.
</t>
    </r>
    <r>
      <rPr>
        <sz val="12"/>
        <color rgb="FF808000"/>
        <rFont val="Calibri"/>
        <family val="2"/>
        <scheme val="minor"/>
      </rPr>
      <t xml:space="preserve">Until now, there are no specific lines of research and human resources (supervised at masters and doctoral level) specialized to work with this. Limitations imposed by COVID-19 for field work, in addition to limitations on financial resources.
</t>
    </r>
    <r>
      <rPr>
        <sz val="12"/>
        <rFont val="Calibri"/>
        <family val="2"/>
        <scheme val="minor"/>
      </rPr>
      <t xml:space="preserve">
Apresentar nas universidades essa proposta de trabalho para que estudantes de pós-gradulação sejam estimulados a desenvolver a pesquisa. Buscar outras fontes de recursos, além de aumentar os recurso por parte do ICMBio.
</t>
    </r>
    <r>
      <rPr>
        <sz val="12"/>
        <color rgb="FF808000"/>
        <rFont val="Calibri"/>
        <family val="2"/>
        <scheme val="minor"/>
      </rPr>
      <t xml:space="preserve">
Present this work proposal in universities so that postgraduate students are encouraged to develop the research. Seek other sources of funds, in addition to increasing ICMBio's share. </t>
    </r>
  </si>
  <si>
    <t xml:space="preserve">Samuel Gomides (UFOPA), Luciano Naka (UFPE)
</t>
  </si>
  <si>
    <r>
      <t xml:space="preserve">Monitorar possíveis predadores e competidores e avaliar seu impacto em populações de maracanãs e ararinhas-azuis.  
</t>
    </r>
    <r>
      <rPr>
        <sz val="12"/>
        <color rgb="FF808000"/>
        <rFont val="Calibri"/>
        <family val="2"/>
        <scheme val="minor"/>
      </rPr>
      <t xml:space="preserve">
Monitor possible predators and competitors and assess their impact on populations of Blue-winged and Spix´s Macaws.</t>
    </r>
  </si>
  <si>
    <r>
      <t xml:space="preserve">Relatórios e publicações
</t>
    </r>
    <r>
      <rPr>
        <sz val="12"/>
        <color rgb="FF808000"/>
        <rFont val="Calibri"/>
        <family val="2"/>
        <scheme val="minor"/>
      </rPr>
      <t>Reports and publications</t>
    </r>
  </si>
  <si>
    <r>
      <t xml:space="preserve">Populações de predadores monitoradas 
</t>
    </r>
    <r>
      <rPr>
        <sz val="12"/>
        <color rgb="FF808000"/>
        <rFont val="Calibri"/>
        <family val="2"/>
        <scheme val="minor"/>
      </rPr>
      <t xml:space="preserve">Predator populations monitored </t>
    </r>
  </si>
  <si>
    <t>Luiz  Machado (CEMAFAUNA), Paulo de Tarso (CEMAFAUNA/UNIVASF), Karlla Rios (CEMAFAUNA/UNIVASF), Cristine Prates (Proj. Ararinha na Natureza), Murilo Arantes (ICMBio),  Eduardo Venticinque (UFRN), Paulo Henrique Marinho (UFRN), Helder Araujo (UFPB), Luciano Naka (UFPE), Erica Pacífico (Projeto Arara-azul-de-lear), Thiago Filadelfo (Projeto Arara-azul-de-lear), Neiva Guedes (Instituto Arara Azul), Flávia Martins (UPE Campus Petrolina), Larissa Rafael (UFS)</t>
  </si>
  <si>
    <r>
      <t xml:space="preserve">A predação aumenta com transmissores? Thomas White Jr tem dados somente em Porto Rico com mais de 96% de retenção dos transmissores. Donald Brightsmith tem dados somente de grandes araras. Grandes corujas podem ser importantes predadores noturnos para ararinhas-azuis reintroduzidas. Apesar de ter registro de Bubo virginianus para a localidade em 1997-1998 por Mazar Barnett et al. (2014) como habitante da Mata Ciliar no riacho da Melancia, o Projeto Ararinha na Natureza não registrou na região entre 2016 a 2019. Incluir na análise de predadores e competidores de ninho: distância entre ninhos, se há alguma espécie que se destaca como competidor de cavidade de e qual a frequência. Verificar o porquê de tanta diferença de diversidade de espécies detectadas (potenciais predadores e competidores) em relação ao Projeto Ararinha na Natureza e estudos anteriores.  </t>
    </r>
    <r>
      <rPr>
        <sz val="12"/>
        <color rgb="FFFF0000"/>
        <rFont val="Calibri"/>
        <family val="2"/>
        <scheme val="minor"/>
      </rPr>
      <t xml:space="preserve">
</t>
    </r>
    <r>
      <rPr>
        <sz val="12"/>
        <color rgb="FF333300"/>
        <rFont val="Calibri"/>
        <family val="2"/>
        <scheme val="minor"/>
      </rPr>
      <t xml:space="preserve">
Does predation increase with transmitters? Thomas White Jr. has data only for Puerto Rico with more than 96% retention of the transmitters. Donald Brightsmith only has data from large macaws. Large owls can be important nocturnal predators to reintroduced Spix's macaws. Despite having a record of Bubo virginianus for the locality in 1997-1998 by Mazar Barnett et al. (2014) as an inhabitant of the riparian forest at riacho da Melancia, the Ararinha na Natureza Project did not register the bird in the region between 2016 and 2019. Include in the nest predators and competitors analysis: distance between nests, if there is any species that stands out as a competitor of cavities and in what frequency. Check the reason for such difference in the diversity of species detected (potential predators and competitors) compared to the Ararinha na Natureza Project and previous studies.</t>
    </r>
  </si>
  <si>
    <r>
      <t xml:space="preserve">No Projeto Maracanãs (SISBIO 53258), executado entre 2016 até o período atual, fez o levantamento de possíveis predadores de ovos e filhotes de maracanãs, por meio de armadilhas fotográficas. Monitoramento de mamíferos e aves competidores (SISBIO 75795). Recentemente a análise de abelhas africanizadas foi incluída nesse projeto com a colaboração da equipe da Erica Pacífico e do CEMAFAUNA (SISBIO 75794). 
</t>
    </r>
    <r>
      <rPr>
        <sz val="12"/>
        <color rgb="FF808000"/>
        <rFont val="Calibri"/>
        <family val="2"/>
        <scheme val="minor"/>
      </rPr>
      <t xml:space="preserve">In the Maracanãs Project (SISBIO 53258), carried out between 2016 and the current period, it surveyed possible predators of eggs and young of maracanãs, using camera traps. Monitoring of mammals and birds competitors (SISBIO 75795). Recently the analysis of Africanized bees was included in this project with the collaboration of the team from Erica Pacifico and CEMAFAUNA (SISBIO 75794) 
</t>
    </r>
    <r>
      <rPr>
        <sz val="12"/>
        <rFont val="Calibri"/>
        <family val="2"/>
        <scheme val="minor"/>
      </rPr>
      <t xml:space="preserve">
</t>
    </r>
  </si>
  <si>
    <r>
      <t xml:space="preserve">Relatórios PIBIC. 1. Nascimento (2021). SOBREPOSIÇÃO DE NICHO REPRODUTIVO ENTRE ABELHAS AFRICANIZADAS E AVES QUE SE REPRODUZEM EM OCOS NO REFÚGIO DE VIDA SILVESTRE E ÁREA DE PROTEÇÃO AMBIENTAL DA ARARINHA-AZUL: IMPLICAÇÕES PARA O RECRUTAMENTO DE NINHOS E CONSERVAÇÃO DE PSITACÍDEOS. Processo 02061.000179/2020-68. 
Santos (2021). Abundância e Probabilidade de Ocupação de Aves e Mamíferos de Médio e Grande Porte no Refúgio de Vida Silvestre e na Área de Proteção Ambiental da Ararinha-azul. Processo 02061.000178/2020-13.
</t>
    </r>
    <r>
      <rPr>
        <sz val="12"/>
        <color rgb="FF808000"/>
        <rFont val="Calibri"/>
        <family val="2"/>
        <scheme val="minor"/>
      </rPr>
      <t xml:space="preserve">
PIBIC reports. 1. Birth (2021). REPRODUCTIVE NICHE OVERLAY BETWEEN AFRICANIZED BEES AND HOLLOW BIRDS IN THE WILDLIFE REFUGE AND SPOILER ENVIRONMENTAL PROTECTION AREA: IMPLICATIONS FOR THE RECRUITMENT OF NESTS AND CONSERVATION OF PSITACIDS.
Santos (2021). Abundance and Probability of Occupation of Medium and Large Birds and Mammals in the Wildlife Refuge and the Spix's Macaw Environmental Protection Area.
</t>
    </r>
    <r>
      <rPr>
        <sz val="12"/>
        <rFont val="Calibri"/>
        <family val="2"/>
        <scheme val="minor"/>
      </rPr>
      <t xml:space="preserve">
</t>
    </r>
  </si>
  <si>
    <r>
      <t xml:space="preserve">Falta de recurso humano para processar o volume de imagens capturadas pelas câmeras traps.
</t>
    </r>
    <r>
      <rPr>
        <sz val="12"/>
        <color rgb="FF808000"/>
        <rFont val="Calibri"/>
        <family val="2"/>
        <scheme val="minor"/>
      </rPr>
      <t>Lack of human resources to process the volume of images captured by trap cameras</t>
    </r>
  </si>
  <si>
    <r>
      <t xml:space="preserve">Mapear e monitorar a disponibilidade de recursos alimentares e reprodutivos para maracanãs e ararinhas-azuis.  
</t>
    </r>
    <r>
      <rPr>
        <sz val="12"/>
        <color rgb="FF808000"/>
        <rFont val="Calibri"/>
        <family val="2"/>
        <scheme val="minor"/>
      </rPr>
      <t>Map and monitor the availability of food and breeding resources for Blue-winged Macaws and Spix´s Macaws.</t>
    </r>
  </si>
  <si>
    <r>
      <t xml:space="preserve">Recursos mapeados e monitorados 
</t>
    </r>
    <r>
      <rPr>
        <sz val="12"/>
        <color rgb="FF808000"/>
        <rFont val="Calibri"/>
        <family val="2"/>
        <scheme val="minor"/>
      </rPr>
      <t xml:space="preserve">
Resources Mapped and monitored </t>
    </r>
  </si>
  <si>
    <t>Flávia Martins 
(UPE Campus Petrolina)</t>
  </si>
  <si>
    <t>Cristine Prates (Proj. Ararinha na Natureza), Kilma Manso (ECO), Lucas Cavalcanti (UFPE), Murilo Arantes (ICMBio), Lays Cristhine Barbosa (UFPE), Renato Garcia (NEMA/UNIVASF)</t>
  </si>
  <si>
    <r>
      <t xml:space="preserve">Flávia pensou em dois projetos principais relacionados à recursos alimentares: 1. buscar as espécies de vegetais consumidas; 2. marcar e acompanhar alguns indivíduos em áreas mais próximas dos centros urbanos (acompanhar fenologia e observação do comportamento das aves). Para tanto, é necessário observar os dados produzidos até o momento e verificar o que pode ser feito a partir deles. Camile irá passar os dados de telemetria e reprodutivos para Flavia e Helder e os relatórios do Projeto Ararinha na Natureza para o grupo. Eles irão trabalhar coletivamente na análise de dados coletados (reprodutivos) em conjunto com a principal coletora de dados (Cristine Prates).  Flavia vai encabeçar o projeto em conjunto com Kilma, buscando verificar a variação temporal dos itens alimentares da Caatinga. Helder sugere pensar na distribuição, abundância e temporalidade da disponibilidade dos recursos. Irão incluir mais alunos da UNIVASF, UPE e UNEB. Kilma tentará levar alguma linha de pesquisa da UNEB para trabalhar com fenologia de itens alimentares nas UCs da Ararinha Azul. Verificar integração com Projeto Re-habitar Ararinha Azul e auxílio logístico com NGI ICMBio Juazeiro. </t>
    </r>
    <r>
      <rPr>
        <sz val="12"/>
        <color rgb="FFFF0000"/>
        <rFont val="Calibri"/>
        <family val="2"/>
        <scheme val="minor"/>
      </rPr>
      <t xml:space="preserve">
</t>
    </r>
    <r>
      <rPr>
        <sz val="12"/>
        <color rgb="FF333300"/>
        <rFont val="Calibri"/>
        <family val="2"/>
        <scheme val="minor"/>
      </rPr>
      <t xml:space="preserve">
Flávia thought about two main projects related to food resources: 1. to search for the species of vegetables consumed; 2. tag and monitor some individuals in areas closer to urban centers (follow phenology and observation of bird behavior). As such, it is necessary to observe the data produced so far and see what can be done based off them. Camile will pass telemetry and reproductive data to Flavia and Helder and the reports from Projeto Ararinha na Natureza to the group. They will work collectively on the analysis of data collected (reproductive) together with the main data sampler (Cristine Prates). Flavia will head the project together with Kilma, seeking to verify the temporal variation of food items in the Caatinga. Helder suggests thinking about the distribution, abundance and temporality of resource availability. They will include more students from UNIVASF, UPE and UNEB. Kilma will try to pursue some UNEB research theme to work with the phenology of food items in the Spix's Macaws PAs. Check integration with Projeto Re-inhabit Ararinha Azul and logistical support with NGI ICMBio Juazeiro. </t>
    </r>
  </si>
  <si>
    <r>
      <t xml:space="preserve">Dois projetos PIBIC aprovados para serem realizados no próximo ano: Variação temporal na disponibilidade de alimentos para a maracanã (Primolius maracana) no Refúgio de Vida Silvestre e Área de Proteção Ambiental da Ararinha Azul  e Fenologia de espécies vegetais consumidas pela ararinha-azul (Cyanopsitta spixii) e maracanã (Primolius maracana) no Refúgio de Vida Silvestre e Área de Proteção Ambiental da Ararinha Azul.
</t>
    </r>
    <r>
      <rPr>
        <sz val="12"/>
        <color rgb="FF808000"/>
        <rFont val="Calibri"/>
        <family val="2"/>
        <scheme val="minor"/>
      </rPr>
      <t xml:space="preserve">Two PIBIC approved projects to be carried out next year: Temporal variation in food availability for Maracana (Primolius maracana) in Refúgio de Vida Silvestre and Área de Proteção Ambiental da Ararinha Azul and Phenology of plant species consumed by the Spix's Macaw (Cyanopsitta spixii ) and maracanã (Primolius maracana) in Refúgio de Vida Silvestre and Área de Proteção Ambiental da Ararinha Azul.
</t>
    </r>
    <r>
      <rPr>
        <sz val="12"/>
        <rFont val="Calibri"/>
        <family val="2"/>
        <scheme val="minor"/>
      </rPr>
      <t xml:space="preserve">
</t>
    </r>
  </si>
  <si>
    <r>
      <t xml:space="preserve">SISBIO aprovado (72012).
</t>
    </r>
    <r>
      <rPr>
        <sz val="12"/>
        <color rgb="FF808000"/>
        <rFont val="Calibri"/>
        <family val="2"/>
        <scheme val="minor"/>
      </rPr>
      <t xml:space="preserve">
Approved SISBIO (72012).
</t>
    </r>
    <r>
      <rPr>
        <sz val="12"/>
        <rFont val="Calibri"/>
        <family val="2"/>
        <scheme val="minor"/>
      </rPr>
      <t xml:space="preserve">
Artigo de Gomides et al. (2021) - Assessing species reintroduction sites based on future climate
suitability for food resources.
</t>
    </r>
    <r>
      <rPr>
        <sz val="12"/>
        <color rgb="FF808000"/>
        <rFont val="Calibri"/>
        <family val="2"/>
        <scheme val="minor"/>
      </rPr>
      <t xml:space="preserve">Published article of Gomides et al. (2021) - Assessing species reintroduction sites based on future climate
suitability for food resources
</t>
    </r>
    <r>
      <rPr>
        <sz val="12"/>
        <rFont val="Calibri"/>
        <family val="2"/>
        <scheme val="minor"/>
      </rPr>
      <t xml:space="preserve">
</t>
    </r>
  </si>
  <si>
    <r>
      <t xml:space="preserve">Não há linhas de pesquisas específicas e recurso humano (orientados a nível de mestrado e doutorado) especializado para trabalhar com esta linha, até então. Limitações imposta pelo COVID-19 para trabalhos de campo, além de limitações de recursos financeiros.
</t>
    </r>
    <r>
      <rPr>
        <sz val="12"/>
        <color rgb="FF808000"/>
        <rFont val="Calibri"/>
        <family val="2"/>
        <scheme val="minor"/>
      </rPr>
      <t>Until now, there are no specific lines of research and human resources (supervised at masters and doctoral level) specialized to work with this. Limitations imposed by COVID-19 for field work, in addition to limitations on financial resources.</t>
    </r>
  </si>
  <si>
    <t>Camile Lugarini (ICMBio), Flávia Martins (UPE Campus Petrolina)</t>
  </si>
  <si>
    <r>
      <t xml:space="preserve">Monitoramento reprodutivo, populacional, comportamental e de saúde de maracanãs e ararinhas-azuis </t>
    </r>
    <r>
      <rPr>
        <i/>
        <sz val="12"/>
        <color theme="1"/>
        <rFont val="Calibri"/>
        <family val="2"/>
        <scheme val="minor"/>
      </rPr>
      <t xml:space="preserve">in situ. </t>
    </r>
    <r>
      <rPr>
        <sz val="12"/>
        <color theme="1"/>
        <rFont val="Calibri"/>
        <family val="2"/>
        <scheme val="minor"/>
      </rPr>
      <t xml:space="preserve">
In situ m</t>
    </r>
    <r>
      <rPr>
        <sz val="12"/>
        <color rgb="FF808000"/>
        <rFont val="Calibri"/>
        <family val="2"/>
        <scheme val="minor"/>
      </rPr>
      <t>onitoring of breeding, population, behavioural and health of Blue-winged Macaws and Spix´s Macaws.</t>
    </r>
  </si>
  <si>
    <r>
      <t xml:space="preserve">Aumento da população das ararinhas-azuis, sem interferência na população de maracanãs. 
</t>
    </r>
    <r>
      <rPr>
        <sz val="12"/>
        <color rgb="FF808000"/>
        <rFont val="Calibri"/>
        <family val="2"/>
        <scheme val="minor"/>
      </rPr>
      <t>Increase in the population of Spix´s Macaws without interference of the Blue-winged Macaw population.</t>
    </r>
  </si>
  <si>
    <r>
      <t>Luiz Machado (CEMAFAUNA), Paulo de Tarso (CEMAFAUNA/UNIVASF), Karlla Rios (CEMAFAUNA/UNIVASF), Murilo Arantes (ICMBio), Juliana Rechetelo (UFC), Erica Pacífico (Projeto Arara-azul-de-lear), Thiago Filadelfo (Projeto arara-azul-de-lear), Marcus Romero (Fazenda Cachoeira), Vanessa Kanaan (Instituto Espaço Silvestre), Neiva Guedes (Instituto Arara Azul), Yara Barros (CPSG Brasil, Projeto Onças do Iguaçu), José Eduardo Mantovani (INPE), Carlos Candia-Gallardo (USP), Nelson Martins (UFMG),</t>
    </r>
    <r>
      <rPr>
        <sz val="12"/>
        <color rgb="FFFF0000"/>
        <rFont val="Calibri"/>
        <family val="2"/>
        <scheme val="minor"/>
      </rPr>
      <t xml:space="preserve"> </t>
    </r>
    <r>
      <rPr>
        <sz val="12"/>
        <color theme="1"/>
        <rFont val="Calibri"/>
        <family val="2"/>
        <scheme val="minor"/>
      </rPr>
      <t>Tatiane Alves Pereira (ICMBio), Damilys Oliveira (ICMBio), uraça), Vanderlei Meneses (NGI Juazeiro/ICMBio).</t>
    </r>
  </si>
  <si>
    <r>
      <t xml:space="preserve">Realizar estudos de sobrevivência e dispersão de juvenis de maracanãs, testando métodos de marcação e telemetria. 
</t>
    </r>
    <r>
      <rPr>
        <sz val="12"/>
        <color rgb="FF808000"/>
        <rFont val="Calibri"/>
        <family val="2"/>
        <scheme val="minor"/>
      </rPr>
      <t xml:space="preserve">Carry out survival and dispersion studies of juvenile maracanãs, testing marking and telemetry methods. </t>
    </r>
  </si>
  <si>
    <r>
      <t xml:space="preserve">Projeto Maracanãs (SISBIO 53258), executado entre 2016 até o período atual, com execução em campo por brigadistas contratados e capacitados. Não houve progresso para desenvolver os estudos comportamentais. Foram capturadas 3 maracanãs e o material biológico coletado for enviado para para avaliação sanitária.
</t>
    </r>
    <r>
      <rPr>
        <sz val="12"/>
        <color rgb="FF808000"/>
        <rFont val="Calibri"/>
        <family val="2"/>
        <scheme val="minor"/>
      </rPr>
      <t xml:space="preserve">
Maracanãs Project (SISBIO 53258) executed between 2016 until present period, executed on field by hired and trained firefighters. There has been no progress in developing behavioural studies. Three maracanãs were captured and the collected biological material was sent for sanitary testing. 
</t>
    </r>
    <r>
      <rPr>
        <sz val="12"/>
        <rFont val="Calibri"/>
        <family val="2"/>
        <scheme val="minor"/>
      </rPr>
      <t xml:space="preserve">
</t>
    </r>
  </si>
  <si>
    <r>
      <t xml:space="preserve">Relatório (jan-nov 2020). Relatório Araújo (2020). Deslocamento e uso de área da maracanã (Primolius maracana) por meio de telemetria na Área de Proteção Ambiental e Refúgio de Vida Silvestre da Ararinha Azul. Processo 02061.000140/2020-41.
</t>
    </r>
    <r>
      <rPr>
        <sz val="12"/>
        <color rgb="FF808000"/>
        <rFont val="Calibri"/>
        <family val="2"/>
        <scheme val="minor"/>
      </rPr>
      <t xml:space="preserve">Report (Jan-Nov 2020). Report Araújo (2020)  - Displacement and area use of the maracanã (Primolius maracana) by means of telemetry in the Spix's Macaw Environmental Protection and Wildlife Refuge Area. Process 02061.000140/2020-41.
</t>
    </r>
    <r>
      <rPr>
        <sz val="12"/>
        <rFont val="Calibri"/>
        <family val="2"/>
        <scheme val="minor"/>
      </rPr>
      <t xml:space="preserve">
</t>
    </r>
  </si>
  <si>
    <r>
      <t xml:space="preserve">Há dificuldade para implementar o monitoramento da saúde, uma vez que não há recursos disponíveis. Houve uma tentativa de obter recursos com PNUD para implemetação desta ação, porém o projeto não foi autorizado.
</t>
    </r>
    <r>
      <rPr>
        <sz val="12"/>
        <color rgb="FF808000"/>
        <rFont val="Calibri"/>
        <family val="2"/>
        <scheme val="minor"/>
      </rPr>
      <t>There is difficulty in implementing health monitoring, given there are no resources available. There was an attempt to obtain funds from UNDP to implement this action, however the project was not authorized.</t>
    </r>
  </si>
  <si>
    <r>
      <t xml:space="preserve">Caracterizar e monitorar o perfil sanitário dos psitacídeos e outras aves silvestres e domésticas mantidas em cativeiro na região de reintrodução. 
</t>
    </r>
    <r>
      <rPr>
        <sz val="12"/>
        <color rgb="FF808000"/>
        <rFont val="Calibri"/>
        <family val="2"/>
        <scheme val="minor"/>
      </rPr>
      <t xml:space="preserve">
Characterize and monitor the health profile of parrots and other wild and domestic bird species kept in captivity in the reintroduction region.</t>
    </r>
  </si>
  <si>
    <r>
      <t xml:space="preserve">Manutenção da relação parasito-hospedeiro após a reintrodução da ararinha-azul. 
</t>
    </r>
    <r>
      <rPr>
        <sz val="12"/>
        <color rgb="FF333300"/>
        <rFont val="Calibri"/>
        <family val="2"/>
        <scheme val="minor"/>
      </rPr>
      <t xml:space="preserve">
</t>
    </r>
    <r>
      <rPr>
        <sz val="12"/>
        <color rgb="FF808000"/>
        <rFont val="Calibri"/>
        <family val="2"/>
        <scheme val="minor"/>
      </rPr>
      <t>Maintenance of the parasite-host relationship after the reintroduction of the Spix's macaw.</t>
    </r>
  </si>
  <si>
    <t>Nelson Martins 
(UFMG)</t>
  </si>
  <si>
    <t>Camile Lugarini (ICMBio), Murilo Arantes (ICMBio),Tatiane Alves Pereira (ICMBio), Damilys Oliveira (ICMBio), Vanderlei Meneses (NGI Juazeiro/ICMBio)</t>
  </si>
  <si>
    <r>
      <t xml:space="preserve">Elaborar protocolo de coleta de amostras de animais que vierem à óbito (congelar e mandar para UFMG ou para outra instituição de pesquisa; não colocar em formol e se possível conservar em álcool 70). A UFMG está tentando desenvolver teste para detectar paramixovírus de pombos (já estão com primers desenhados). </t>
    </r>
    <r>
      <rPr>
        <sz val="12"/>
        <color rgb="FFFF0000"/>
        <rFont val="Calibri"/>
        <family val="2"/>
        <scheme val="minor"/>
      </rPr>
      <t xml:space="preserve">
</t>
    </r>
    <r>
      <rPr>
        <sz val="12"/>
        <color rgb="FF333300"/>
        <rFont val="Calibri"/>
        <family val="2"/>
        <scheme val="minor"/>
      </rPr>
      <t xml:space="preserve">
Prepare a protocol for the collection of samples from animals that die (freeze and send to UFMG or another research institution; do not put in formaldehyde and, if possible, conserve in 70 % alcohol). UFMG is trying to develop a test to detect paramyxoviruses in pigeons (they already have primers designed). </t>
    </r>
  </si>
  <si>
    <r>
      <t xml:space="preserve">Não houve andamento neste período. Anteriormente houve coleta e análise de amostras de psitacídeos silvestres e domésticas mantidas em cativeiro na região da reintrodução. 
</t>
    </r>
    <r>
      <rPr>
        <sz val="12"/>
        <color rgb="FF808000"/>
        <rFont val="Calibri"/>
        <family val="2"/>
        <scheme val="minor"/>
      </rPr>
      <t xml:space="preserve">There was no progress in this period. Previously there was collection and analysis of samples of wild and domestic parrots kept in captivity in the reintroduction region. </t>
    </r>
  </si>
  <si>
    <r>
      <t xml:space="preserve">Possivelmente devido à alta de recurso financeiro.
</t>
    </r>
    <r>
      <rPr>
        <sz val="12"/>
        <color rgb="FF808000"/>
        <rFont val="Calibri"/>
        <family val="2"/>
        <scheme val="minor"/>
      </rPr>
      <t xml:space="preserve">Possibly due to the increase in financial resources. </t>
    </r>
  </si>
  <si>
    <r>
      <t xml:space="preserve">Confirmar a identificação das aves, determinar o grau de similaridade genética e revisar o </t>
    </r>
    <r>
      <rPr>
        <i/>
        <sz val="12"/>
        <color theme="1"/>
        <rFont val="Calibri"/>
        <family val="2"/>
        <scheme val="minor"/>
      </rPr>
      <t xml:space="preserve">pedigree </t>
    </r>
    <r>
      <rPr>
        <sz val="12"/>
        <color theme="1"/>
        <rFont val="Calibri"/>
        <family val="2"/>
        <scheme val="minor"/>
      </rPr>
      <t xml:space="preserve">de toda a população conhecida da espécie, quando necessário. 
</t>
    </r>
    <r>
      <rPr>
        <sz val="12"/>
        <color rgb="FF808000"/>
        <rFont val="Calibri"/>
        <family val="2"/>
        <scheme val="minor"/>
      </rPr>
      <t xml:space="preserve">Confirm the identification of birds, determine the degree of genetic similarity and revise the pedigree of the entire known population of the species, when necessary. </t>
    </r>
  </si>
  <si>
    <r>
      <t xml:space="preserve">Livro genealógico completo e pareamentos realizados de acordo com a dissimilaridade genética.
</t>
    </r>
    <r>
      <rPr>
        <sz val="12"/>
        <color rgb="FF808000"/>
        <rFont val="Calibri"/>
        <family val="2"/>
        <scheme val="minor"/>
      </rPr>
      <t>Studbook completed and pairings done according with the genetic dissimilarity.</t>
    </r>
  </si>
  <si>
    <r>
      <t xml:space="preserve">Rever a articulação com FC em 2019 para encaminhamento de amostras. Enviar Ofício ou e-mail para todas as instituições. Para amostras do exterior solicitar CITES. </t>
    </r>
    <r>
      <rPr>
        <sz val="12"/>
        <color rgb="FFFF0000"/>
        <rFont val="Calibri"/>
        <family val="2"/>
        <scheme val="minor"/>
      </rPr>
      <t xml:space="preserve">
</t>
    </r>
    <r>
      <rPr>
        <sz val="12"/>
        <color rgb="FF333300"/>
        <rFont val="Calibri"/>
        <family val="2"/>
        <scheme val="minor"/>
      </rPr>
      <t xml:space="preserve">
Revisit the liaison with FC in 2019 for posting of samples. Send Official Letter or e-mail to all institutions. For samples abroad, request CITES. </t>
    </r>
  </si>
  <si>
    <r>
      <t xml:space="preserve">Parte das amostras de indivíduos nascidos após 2014 não foram recebidas na USP (a amostra de Stb152 foi a última recebida). Amostras de 11 filhotes (nascidos na Fazenda Cachoeira em 2019) e 7 filhotes (nascidos na Fazenda Cachoeira em 2020) e adultos 144 e 145 foram entregues na USP dia 03/08/2021.  Faltam amostras das ararinhas cujos número de Studbook são: 97-108, 121-125 e todas acima de 152. Com exceção das amostras da Fazenda Cachoeira que chegaram dia 03/08/2021: 236, 237, 240, 245, 247, 248, 249, 250, 253, 254, 255, 272, 277, 279, 280, 281, 285, 286. Junto com essas amostras também chegaram amostras do 144 e 145.
</t>
    </r>
    <r>
      <rPr>
        <sz val="12"/>
        <color rgb="FF808000"/>
        <rFont val="Calibri"/>
        <family val="2"/>
        <scheme val="minor"/>
      </rPr>
      <t xml:space="preserve">Part of the samples from individuals born after 2014 were not received at USP (the sample of Stb152 was the last one received). Samples of 11 chicks (hatched in Fazenda Cachoeira 2019) and 7 chicks (hatched in Fazenda Cachoeira in 2020) and adults 144 and 145 were delivered in USP on 03.08.2021. Samples are missing from the macaws whose Studbook numbers are: 97-108, 121-125 and all above 152. With the exception of samples from Fazenda Cachoeira that arrived on 03/08/2021: 236, 237, 240, 245, 247, 248 , 249, 250, 253, 254, 255, 272, 277, 279, 280, 281, 285, 286. Along with these samples were those from 144 and 145. </t>
    </r>
  </si>
  <si>
    <r>
      <t xml:space="preserve">Demora em ter o número do studbook. Cristina fez um novo levantamento e tem mais algumas amostras faltantes. Centro de Reprodução e Reintrodução da Ararinha Azul não encaminhou as amostras.
Rafaella terminou o doutorado e não há alguém para analisar as amostras. 
</t>
    </r>
    <r>
      <rPr>
        <sz val="12"/>
        <color rgb="FF808000"/>
        <rFont val="Calibri"/>
        <family val="2"/>
        <scheme val="minor"/>
      </rPr>
      <t>Delays in getting the studbook number. Cristina did a new survey and has some more missing samples (Cris will send an update to Eduardo). It is missing the samples from CRAA.
Rafaella finished her doctorate and there is no one to analyze the samples.</t>
    </r>
  </si>
  <si>
    <r>
      <t xml:space="preserve">Ter o studbook atualizado. Estabelecer prazo anual de encaminhamento de amostras (após término da estação reprodutiva) no protocolo de cativeiro. Recomenda-se no máximo 7 meses após término da estação reprodutiva.
</t>
    </r>
    <r>
      <rPr>
        <sz val="12"/>
        <color rgb="FF808000"/>
        <rFont val="Calibri"/>
        <family val="2"/>
        <scheme val="minor"/>
      </rPr>
      <t xml:space="preserve">Have the studbook updated. Establish annual timeframe for delivery of samples (after the end of the breeding season) in the husbandry protocol. A maximum of 7 months after the end of the breeding season is recommended. </t>
    </r>
  </si>
  <si>
    <r>
      <t xml:space="preserve">Excluída na Monitoria Anual 1 - </t>
    </r>
    <r>
      <rPr>
        <sz val="12"/>
        <color rgb="FF808000"/>
        <rFont val="Calibri"/>
        <family val="2"/>
        <scheme val="minor"/>
      </rPr>
      <t>Excluded in the Annual Monitoring 1</t>
    </r>
  </si>
  <si>
    <r>
      <t xml:space="preserve">Realizar divulgação para ampliação da rede de colaboradores do Plano Nacional de Ação da Ararinha-azul, e incluir estudantes das instituições de ensino, pesquisa e extensão da região de Juazeiro e Petrolina em atividades de pesquisa.
</t>
    </r>
    <r>
      <rPr>
        <sz val="12"/>
        <color rgb="FF808000"/>
        <rFont val="Calibri"/>
        <family val="2"/>
        <scheme val="minor"/>
      </rPr>
      <t xml:space="preserve">Conduct outreach to expand the network of collaborators of the Spix' Macaw National Plan of Action, and include students from education, research and outreach institutions of the Juazeiro and Petrolina region in research activities. </t>
    </r>
  </si>
  <si>
    <r>
      <t xml:space="preserve">Palestras realizadas e campanhas de divulgação realizadas. Número de estudantes incluidos no Programa de voluntariado e projetos de pesquisa. Número de projetos de pesquisa aprovados no SISBIO com instituições locais e regionais. 
</t>
    </r>
    <r>
      <rPr>
        <sz val="12"/>
        <color rgb="FF808000"/>
        <rFont val="Calibri"/>
        <family val="2"/>
        <scheme val="minor"/>
      </rPr>
      <t xml:space="preserve">Lectures and promotion campaigns carried out. Number of students included in the Volunteer Program and research projects. Number of research projects approved by SISBIO with local and regional institutions. </t>
    </r>
  </si>
  <si>
    <r>
      <t xml:space="preserve">Aumento de instituições realizando pesquisa. 
</t>
    </r>
    <r>
      <rPr>
        <sz val="12"/>
        <color rgb="FF808000"/>
        <rFont val="Calibri"/>
        <family val="2"/>
        <scheme val="minor"/>
      </rPr>
      <t>Increase of institutions undertaking research.</t>
    </r>
  </si>
  <si>
    <t>Kilma Manso (ECO), Flávia Martins (UPE Campus Petrolina), Renato Garcia (NEMA/UNIVASF), Luiz  Machado (CEMAFAUNA)</t>
  </si>
  <si>
    <r>
      <t xml:space="preserve">Brasil e exterior. </t>
    </r>
    <r>
      <rPr>
        <sz val="12"/>
        <color rgb="FF333300"/>
        <rFont val="Calibri"/>
        <family val="2"/>
        <scheme val="minor"/>
      </rPr>
      <t>Brazil and outside</t>
    </r>
  </si>
  <si>
    <r>
      <t xml:space="preserve">Kilma Manso pode ter um papel de divulgação na UNEB junto ao Mestrado em biodiversidade da Caatinga. Também é importante considerar as escolas rurais de Curaçá (colocar no Plano Socioambiental da Ararinha Azul para resgatar e fortalecer o conhecimento, incluindo as  escolas de ensino médio e fundamental da região). Tentar parceria com o Projeto Escola Verde (Paulo que já colaborador da ação). Além disso, ver a possibilidade de integrar ações como exemplo o Grupo de coexistência entre fauna e humanos com Yara Barros (comunicação das Onças do Iguaçu é fantástico). Yara pode ajudar na comunicação (exemplo: campanha - Deixe o Bicho no Mato). Incluir no Plano de Comunicação ações de comunicação utilizando a Ararinha. Verificar com Dimas Marques (Fauna news) a integração. </t>
    </r>
    <r>
      <rPr>
        <sz val="12"/>
        <color rgb="FFFF0000"/>
        <rFont val="Calibri"/>
        <family val="2"/>
        <scheme val="minor"/>
      </rPr>
      <t xml:space="preserve">
</t>
    </r>
    <r>
      <rPr>
        <sz val="12"/>
        <color rgb="FF333300"/>
        <rFont val="Calibri"/>
        <family val="2"/>
        <scheme val="minor"/>
      </rPr>
      <t xml:space="preserve">
Kilma Manso may have a communication role at UNEB alongside the Master's Degree in Biodiversity in the Caatinga. It is also important to consider the rural schools of Curaçá (include in Spix's Macaw Socioenvironmental Plan to revive and strengthen knowledge, include secondary and elementary schools in the region). Try partnership with Projeto Escola Verde (Paul already collaborator of the action). Moreover, check the possibility of integrating actions for example the Group of coexistence between wildlife and humans with Yara Barros (communication of the Iguaçu Panthers is fantastic). Yara can help with communication (example: campaign -Deixe o Bicho no Mato). Include communication actions using the Spix's Macaw in the Communication Plan. Check with Dimas Marques (Fauna news) this integration.</t>
    </r>
  </si>
  <si>
    <t>Editais programa de voluntariado NGI ICMBio Juzeiro:
001/2020 - médicos veterinários 
Elpídio Vicente dos Santos Júnior - UFSE
Jéssica Souza Dias - UFSE
002/2020 - estudante de graduação Thais Jericó Oliveira - UPE
003/2020 - estudante de graduação Ana Caroline de Souza Santos UFRB
Antony Pietro Dos Santos Martins - ensino médio Curaçá
Gabrielle Larissa da Silva Lucas - estudante de graduação UNIVASF
Heloíse Andrade de Araújo estudante de graduação - UFPB
MATHEUS AMORIM COELHO E SOUZA - estudante de graduação - UNIVASF
Thais jericó Oliveira - estudante de graduação da UPE
Edital 001/2021 - comunicação
Fernando Antônio Ferreira
Victor Flores
Edital 003/2021  - Émille Guerra Ribeiro Santana - estudante gradução UNIVASF
Joyce Dávilla Rodrigues de Moura - estudante de graduação UNIVASF
Rogério do Nascimento Oliveira - estudante de graduação UNIVASF
Thais Jericó - estudante de graduação UNIVASF
Orientação e co-orientação em PIBIC (2019 a 2021): 7 estudantes da UNIVASF e UPE (co-orientações da UPE, UFPB, UNIVASF e Projeto Arara-azul-de-lear).
Formação do Conselho das UCs com mobilização do setor Ensino, Pesquisa e Extensão (GT criado em novembro de 2020; as próximas ações estão focadas na mobilização dos diversos setores, sendo o setor de Ensino, pesquisa e extensão um dos priorizados).</t>
  </si>
  <si>
    <r>
      <t xml:space="preserve">5 editais de voluntários do NGI ICMBio Juazeiro com 2 MV, 1  comunitário, 8 estudantes da região e 2 profissionais em comunicação. 3 PIBICs aprovados para 2021-2022 envolvendo estudantes da UNIVASF e UPE com co-orientadores das universidades da região. 1 Projeto aprovado UFPE-FADE-ACTP. Palestras e lives proferidas pela coordenadora do PAN (UFMG, Uniderp, I Congresso Internacional de Residência em Medicina Veterinária da UFMG, Summit 21-30, UFPE, UFFS, UNEB).
</t>
    </r>
    <r>
      <rPr>
        <sz val="12"/>
        <color rgb="FF808000"/>
        <rFont val="Calibri"/>
        <family val="2"/>
        <scheme val="minor"/>
      </rPr>
      <t xml:space="preserve">5 calls for volunteers from NGI ICMBio Juazeiro with 2 MV, 1 communitarian, 8 students from the region and 2 communication professionals. 3 PIBICs approved for 2021-2022 involving UNIVASF and UPE students with co-advisors from universities in the region. 1 UFPE-FADE-ACTP approved project. Lectures and lives given by the NAP coordinator (UFMG, Uniderp, 1st International Congress of Residency in Veterinary Medicine at UFMG, Summit 21-30, UFPE, UFFS, UNEB).
</t>
    </r>
    <r>
      <rPr>
        <sz val="12"/>
        <rFont val="Calibri"/>
        <family val="2"/>
        <scheme val="minor"/>
      </rPr>
      <t xml:space="preserve">
</t>
    </r>
  </si>
  <si>
    <r>
      <t xml:space="preserve">Disponibilizar os .pdf das palestras utilizadas na pasta de produtos do PAN. Promover encontros com outros colaboradores para maior adesão e engajamento com Plano.
</t>
    </r>
    <r>
      <rPr>
        <sz val="12"/>
        <color rgb="FF808000"/>
        <rFont val="Calibri"/>
        <family val="2"/>
        <scheme val="minor"/>
      </rPr>
      <t xml:space="preserve">Make the .pdfs of lectures available in the NAP product folder. Promote meetings with other collaborators for greater adherence and engagement with the Plan. </t>
    </r>
  </si>
  <si>
    <r>
      <t xml:space="preserve">Realizar divulgação do PAN Ararinha-azul para ampliação da rede de colaboradores.
</t>
    </r>
    <r>
      <rPr>
        <sz val="12"/>
        <color rgb="FF808000"/>
        <rFont val="Calibri"/>
        <family val="2"/>
        <scheme val="minor"/>
      </rPr>
      <t>Carry out the promotion of the Spix's Macaw National Action Plan to expand the network of collaborators.</t>
    </r>
  </si>
  <si>
    <r>
      <t xml:space="preserve">Relatório das Atividades e Estatística de Colaboradores
</t>
    </r>
    <r>
      <rPr>
        <sz val="12"/>
        <color rgb="FF808000"/>
        <rFont val="Calibri"/>
        <family val="2"/>
        <scheme val="minor"/>
      </rPr>
      <t>Report of Activities and Statistics on Collaborators</t>
    </r>
  </si>
  <si>
    <t>Incluir Antonio Eduardo (ICMBio/CEMAVE), Claudia Martins (NEMA/UNIVASF),Theli Maciel (UNEB), Edimilson Nascimento (Prefeitura de Curaça), Vanderlei Meneses (NGI Juazeiro/ICMBio)</t>
  </si>
  <si>
    <r>
      <t>3.Reduzir a captura e a caça de animais silvestres e o comércio ilegal de psitacídeos da região de Curaçá e Juazeiro, até 2024</t>
    </r>
    <r>
      <rPr>
        <sz val="12"/>
        <color rgb="FFC00000"/>
        <rFont val="Calibri"/>
        <family val="2"/>
        <scheme val="minor"/>
      </rPr>
      <t xml:space="preserve">. 
</t>
    </r>
    <r>
      <rPr>
        <sz val="12"/>
        <color rgb="FF808000"/>
        <rFont val="Calibri"/>
        <family val="2"/>
        <scheme val="minor"/>
      </rPr>
      <t>3.Reduce the capture and hunting of wild animals and illegal trade of parrots in the region of Curaçá and Juazeiro by 2024.</t>
    </r>
  </si>
  <si>
    <r>
      <t xml:space="preserve">Promover operações de fiscalização direcionadas ao combate à captura, a caça e ao tráfico de animais silvestres na região de Curaçá e Juazeiro, considerando a destinação adequada dos animais apreendidos.
</t>
    </r>
    <r>
      <rPr>
        <sz val="12"/>
        <color rgb="FF808000"/>
        <rFont val="Calibri"/>
        <family val="2"/>
        <scheme val="minor"/>
      </rPr>
      <t xml:space="preserve">
Promote law enforcement operations directed at combating the capture, hunting and wildlife trafficking in the region of Curaçá and Juazeiro, considering the proper destination of seized animals. </t>
    </r>
  </si>
  <si>
    <r>
      <t xml:space="preserve">Mapeamento das áreas prioritárias para a fiscalização. Compilação de informações das ações. Ofícios aos órgãos competentes considerando a destinação adequada dos espécimes apreendidos. Relatórios finais consolidados com análise do esforço das operações (tempo x área, recurso humano, quantidade de indivíduos apreendidos, entre outros). 
</t>
    </r>
    <r>
      <rPr>
        <sz val="12"/>
        <color rgb="FF808000"/>
        <rFont val="Calibri"/>
        <family val="2"/>
        <scheme val="minor"/>
      </rPr>
      <t xml:space="preserve">
Mapping of priority areas for surveillance. Compilation of information of actions. Letters to the competent bodies regarding the proper destination of seized specimens. Consolidated final reports with analyses of operational efforts (time x area, human resources, number of individuals apprehended, among others). </t>
    </r>
  </si>
  <si>
    <r>
      <t xml:space="preserve">Aumento de informações estratégicas sobre a caça e captura na região e melhoria no processo de fiscalização; diminuição no número de animais silvestres mantidos em cativeiro. Exclusão das Ucs da Ararinha Azul na destinação de fauna apreendida de outras localidades.
</t>
    </r>
    <r>
      <rPr>
        <sz val="12"/>
        <color rgb="FF808000"/>
        <rFont val="Calibri"/>
        <family val="2"/>
        <scheme val="minor"/>
      </rPr>
      <t xml:space="preserve">
Increase of strategic information on hunting and trapping in the region and improvements on the law enforcement process; decrease in the number of wild animals kept in captivity. Exclusion of the Spix Macaw PAs in the destination of seized animals from other locations. </t>
    </r>
  </si>
  <si>
    <t>Joaquim Santos Neto (NGI  Juazeiro/ICMBio)</t>
  </si>
  <si>
    <t>Sara Alves (INEMA-BA), Anselmo Vital (INEMA-Juazeiro), Juraci Lima (IBAMA/Juazeiro), Patrícia Ximenes (CPRH), Luiz  Machado (CEMAFAUNA)</t>
  </si>
  <si>
    <r>
      <t xml:space="preserve">Atualizar o cronograma de trabalho (PLANAFs/PFIs); incluir entre os produtos ou ações: mapeamento das áreas para fiscalização; verificar junto à COFIS agentes de fiscalização com especialização em fauna; estabelecer rotina de fiscalização (presença institucional periódica e contínua). Avisar formalmente o IBAMA, o INEMA, o CEMAFAUNA, MPE de Paulo Afonso/Bahia (FPIs), PM, CIPE, PRF, PRE da necessidade de excluir solturas nas Ucs Federais. </t>
    </r>
    <r>
      <rPr>
        <sz val="12"/>
        <color rgb="FFFF0000"/>
        <rFont val="Calibri"/>
        <family val="2"/>
        <scheme val="minor"/>
      </rPr>
      <t xml:space="preserve">
</t>
    </r>
    <r>
      <rPr>
        <sz val="12"/>
        <color rgb="FF333300"/>
        <rFont val="Calibri"/>
        <family val="2"/>
        <scheme val="minor"/>
      </rPr>
      <t xml:space="preserve">
Update the work schedule (PLANAFs/PFIs); include among the products or actions: mapping of areas for law enforcement; check with COFIS for enforcement agents with expertise in fauna; establish an enforcement routine (periodic and continuous institutional presence). Formally notify IBAMA, INEMA, CEMAFAUNA, MPE Paulo Afonso/Bahia (FPIs), PM, CIPE, PRF, PRE of the need to halt releases in Federal PAs. </t>
    </r>
  </si>
  <si>
    <r>
      <t xml:space="preserve">Realizada operações de fiscalização nas UCs da Ararinha Azul nos dias: 28 e 29/07, 17/09, e  26 a 28/09, 21/11/2020 (apreensão de aves e caça). 
As ações ocorreram na APA e RVS da Ararinha Azul. A proteção foi feita  prioritariamente com a manutenção da presença da equipe formada por analista ambiental e principalmente Brigadistas (Agente Temporário Ambiental).
Veículos oficiais rodando com a equipe de brigadistas desenvolvendo atividades relacionadas a pesquisa, monitoramento, controle de espécies exóticas, dentre outras, tem aumentado a presença institucional nas unidades, gerando ganhos significativos na proteção das UCs.
Esta equipe fez o trabalho de levantamento de informações e repasse de qualquer ilícito verificado ao responsável pela AT de Proteção, para que fossem tomadas as devidas providências.
No dia 30 de março foi realizada operação para combate de retirada de areia de riachos na APA. Operações em conjunto com a PM-Curaçá e INEMA foram realizadas em 06 e 26/06/2021 para combate de caça, atendendo à denúncias.
Mapeamento do território feito pelo GT para instituição do Conselho pode ser utilizado para esta ação.
Encaminhamento de proposta de Acordo de cooperação para a UNIVASF (ainda em trâmite interno na universidade) que contempla a destinação de animais apreendidos nas unidades de conservação do NGI ICMBio Juazeiro.
</t>
    </r>
    <r>
      <rPr>
        <sz val="12"/>
        <color rgb="FF808000"/>
        <rFont val="Calibri"/>
        <family val="2"/>
        <scheme val="minor"/>
      </rPr>
      <t xml:space="preserve">
Law enforcement operations were carried out at the Spix's Macaw Protected Areas on July 28 and 29, September 17, and September 26 to 28, 11/21/2020 (seizure of birds and bushmeat).
The actions took place inside the APA and RVS (PAs). The patrol was done primarily with the sustained presence of the team formed by an environmental analyst and firefighters (Temporary Environmental Agent).
Official vehicles patrolling with the brigade team developing activities related to research, monitoring, control of exotic species, among others, has increased the institutional presence in the PAs, generating significant gains in PA protection.
This team carried out the work of gathering information and passing on any illegal offense to the person responsible for the Enforcement Focal Point, so that appropriate measures could be taken.
On March 30th, an operation was carried out to combat the removal of sand from streams in the APA. Joint operations with Military Police -Curaçá and INEMA were carried out on 06 and 26/06/2021 to combat hunting in response to anonymous tipoffs.
The territory-wide mapping done by the Working Group to establish the Local Council could be used for this action.
Forwarding of a proposal for a cooperation agreement to UNIVASF (still under internal appraisal at the university) which includes the destination of animals seized in the Protected Areas in NGI ICMBio Juazeiro. </t>
    </r>
  </si>
  <si>
    <t xml:space="preserve">Relatórios consolidados 1950/2020 (doc SEI 7503638),  2094/2020 (doc SEI 7854828), 2227/2020 (doc. SEI 8152358), 2309/2020 (doc SEI 8152360), 213/2021 (doc SEI 8807062), 413/2021 (doc SEI 9195430).
</t>
  </si>
  <si>
    <r>
      <t xml:space="preserve">O NGI ICMBio Juazeiro conta com apenas um fiscal em seu quadro.
Além disso, as restrições advindas da pandemia da Covid-19 e o fato de termos aprovadas apenas operações de rotina, têm dificultado a realização de ações voltadas especificamente para a fiscalização. 
Não temos nenhum PLANAF de operação aprovado para 2021.
</t>
    </r>
    <r>
      <rPr>
        <sz val="12"/>
        <color rgb="FF808000"/>
        <rFont val="Calibri"/>
        <family val="2"/>
        <scheme val="minor"/>
      </rPr>
      <t xml:space="preserve">NGI ICMBio Juazeiro has only one inspector on its staff.
Moreover, the restrictions arising from the covid-19 pandemic and the fact that we have only routine patrols approved have hampered the execution of actions specifically aimed at law enforcement. There is no enforment plan approved for 2021.
</t>
    </r>
    <r>
      <rPr>
        <sz val="12"/>
        <rFont val="Calibri"/>
        <family val="2"/>
        <scheme val="minor"/>
      </rPr>
      <t xml:space="preserve">
Recursos humanos para o fortalecimento da proteção no NGI ICMBio Juazeiro, assim como recursos financeiros para operações de fiscalização.
</t>
    </r>
    <r>
      <rPr>
        <sz val="12"/>
        <color rgb="FF808000"/>
        <rFont val="Calibri"/>
        <family val="2"/>
        <scheme val="minor"/>
      </rPr>
      <t xml:space="preserve">Human resources to strengthen protection in NGI ICMBio Juazeiro, as well as financial resources for law enforcement operations. </t>
    </r>
  </si>
  <si>
    <r>
      <t>Integrar sistemas de informação dos órgãos de meio ambiente para desenvolvimento de inteligência para o combate ao tráfico de animais silvestres</t>
    </r>
    <r>
      <rPr>
        <sz val="12"/>
        <color rgb="FF808000"/>
        <rFont val="Calibri"/>
        <family val="2"/>
        <scheme val="minor"/>
      </rPr>
      <t>. 
Integrate information systems of environmental agencies to develop intelligence to combat the trafficking of wild animals.</t>
    </r>
    <r>
      <rPr>
        <sz val="12"/>
        <color theme="1"/>
        <rFont val="Calibri"/>
        <family val="2"/>
        <scheme val="minor"/>
      </rPr>
      <t xml:space="preserve"> </t>
    </r>
  </si>
  <si>
    <r>
      <t xml:space="preserve">Acordos de cooperação técnica entre órgãos ambientais assinados. 
</t>
    </r>
    <r>
      <rPr>
        <sz val="12"/>
        <color rgb="FF808000"/>
        <rFont val="Calibri"/>
        <family val="2"/>
        <scheme val="minor"/>
      </rPr>
      <t xml:space="preserve">Cooperation agreements signed between environmental agencies. </t>
    </r>
  </si>
  <si>
    <r>
      <t xml:space="preserve">Sistemas integrados e agentes capacitados. Ganho de escala nas ações de fiscalização. Desenvolvimento de ações de inteligência e contra-inteligência. 
</t>
    </r>
    <r>
      <rPr>
        <sz val="12"/>
        <color rgb="FF808000"/>
        <rFont val="Calibri"/>
        <family val="2"/>
        <scheme val="minor"/>
      </rPr>
      <t xml:space="preserve">
Integrated systems and trained agents. Gains in scale of the enforcement actions. Development of Intelligence and counterintelligence actions.</t>
    </r>
  </si>
  <si>
    <t xml:space="preserve">Marília Marini
(ICMBio) </t>
  </si>
  <si>
    <t>Roberta Holmes (DESP/SBio/MMA), Samuel Schwaida (DESP/MMA), Camila Rocha (DESP/SBio/MMA), Ugo E. Vercillo (CGCON/ICMBio), Maria Izabel Soares Gomes da Silva (IBAMA), Sara Alves (INEMA-BA), Kilma Manso (ECO)</t>
  </si>
  <si>
    <r>
      <t xml:space="preserve">Realizar a integração entre IBAMA e CGPRO. 
</t>
    </r>
    <r>
      <rPr>
        <sz val="12"/>
        <color rgb="FFFF0000"/>
        <rFont val="Calibri"/>
        <family val="2"/>
        <scheme val="minor"/>
      </rPr>
      <t xml:space="preserve">
</t>
    </r>
    <r>
      <rPr>
        <sz val="12"/>
        <color rgb="FF333300"/>
        <rFont val="Calibri"/>
        <family val="2"/>
        <scheme val="minor"/>
      </rPr>
      <t>Carry out integration between IBAMA and CGPRO.</t>
    </r>
  </si>
  <si>
    <r>
      <t xml:space="preserve">Polícia Federal está em contato com a DIBIO (solicitaram acesso ao sistema de autuação do ICMBio) para fazer um sistema integrado de combate ao tráfico e caça de animais silvestres para integração em todas as esferas (ainda em fase inicial).
O ICMBio e PF estão em contato para atender denúncias de tráfico de animais silvestres.
</t>
    </r>
    <r>
      <rPr>
        <sz val="12"/>
        <color rgb="FF808000"/>
        <rFont val="Calibri"/>
        <family val="2"/>
        <scheme val="minor"/>
      </rPr>
      <t xml:space="preserve">
The Federal Police is in contact with DIBIO (they requested access to the ICMBio charges system) to create an integrated system to combat the trafficking and hunting of wild animals and integration of all spheres (still in initial stage).
ICMBio and Federal Police are in contact to deal with reports of wildlife trafficking.</t>
    </r>
  </si>
  <si>
    <t>Antonio Eduardo (CEMAVE/ICMBio)</t>
  </si>
  <si>
    <r>
      <t xml:space="preserve">Resgatar informações com Marília Marini para verificar avanços na implementação da ação. 
</t>
    </r>
    <r>
      <rPr>
        <sz val="12"/>
        <color rgb="FF808000"/>
        <rFont val="Calibri"/>
        <family val="2"/>
        <scheme val="minor"/>
      </rPr>
      <t>Gather information with Marília Marini to verify advances in the implementation of the action.</t>
    </r>
  </si>
  <si>
    <r>
      <t xml:space="preserve">Integrar sistemas de informação dos órgãos governamentais para desenvolvimento de inteligência para o combate ao tráfico de animais silvestres. 
</t>
    </r>
    <r>
      <rPr>
        <sz val="12"/>
        <color rgb="FF808000"/>
        <rFont val="Calibri"/>
        <family val="2"/>
        <scheme val="minor"/>
      </rPr>
      <t xml:space="preserve">Integrate information systems of government bodies to develop intelligence to combat wild animal trafficking. </t>
    </r>
  </si>
  <si>
    <r>
      <t xml:space="preserve">Acordos de cooperação técnica entre órgãos governamentais assinados. 
</t>
    </r>
    <r>
      <rPr>
        <sz val="12"/>
        <color rgb="FF808000"/>
        <rFont val="Calibri"/>
        <family val="2"/>
        <scheme val="minor"/>
      </rPr>
      <t xml:space="preserve">Signed cooperation agreements between governmental agencies. </t>
    </r>
  </si>
  <si>
    <r>
      <t xml:space="preserve">Intensificar o envolvimento da comunidade local, assim como elaborar e implementar programas de educação ambiental na região de Curaçá e Juazeiro.
</t>
    </r>
    <r>
      <rPr>
        <sz val="12"/>
        <color rgb="FF808000"/>
        <rFont val="Calibri"/>
        <family val="2"/>
        <scheme val="minor"/>
      </rPr>
      <t xml:space="preserve">
Intensify the involvement of the local community, as well develop and implement environmental education programs in the region of Curaçá and Juazeiro.</t>
    </r>
  </si>
  <si>
    <r>
      <t xml:space="preserve">Relatórios com atividades desenvolvidas, número de pessoas atingidas e questionários pré e pós implementação dos programas 
</t>
    </r>
    <r>
      <rPr>
        <sz val="12"/>
        <color rgb="FF808000"/>
        <rFont val="Calibri"/>
        <family val="2"/>
        <scheme val="minor"/>
      </rPr>
      <t xml:space="preserve">Reports with activities carried out, number of people affected and pre and post program implementation questionnaires </t>
    </r>
  </si>
  <si>
    <r>
      <t xml:space="preserve">Comunidade sensibilizada e programas de educação ambiental desenvolvidos (medidos por meio de indicadores a definir). Resgate do orgulho do povo da região de Curaçá e Juazeiro de ser da terra da ararinha-azul. 
</t>
    </r>
    <r>
      <rPr>
        <sz val="12"/>
        <color rgb="FF808000"/>
        <rFont val="Calibri"/>
        <family val="2"/>
        <scheme val="minor"/>
      </rPr>
      <t xml:space="preserve">Community awareness and environmental education programs developed (measured by indicators yet to be defined). Rescue of the pride for the Curaçá and Juazeiro region for being from the land of the Spix's Macaw. </t>
    </r>
  </si>
  <si>
    <t>Flávia Martins (UPE Campus Petrolina), Pedro Develey (Save Brasil), Kilma Manso (ECO), Neiva Guedes (Instituto Arara Azul), Cláudia Martins (NEMA/UNIVASF), Pedro Oliveira (Prefeitura de Curaçá), Januário Brandão (vereador de Curaçá), Agenor do Amaral Souza Filho, Ademir Fernandes Silva (SEMAURB-Juazeiro), Simone Tenório (IPÊ), Luiz Eduardo Carvalho Loureiro de Andrade (Mineração Caraíba), Yara Barros (CPSG Brasil, Projeto Onças do Iguaçu), Victor Flores</t>
  </si>
  <si>
    <r>
      <t>Incorporar no Plano Socioambiental o esforço nas escolas com a Coral e ACPT com a distribuição de camisetas. Incluir campanhas com foco na não captura e manutenção de animais silvestres como animais de estimação. Trabalhar especialmente em escolas. Definir indicadores a definir para verificar os resultados esperados.</t>
    </r>
    <r>
      <rPr>
        <sz val="12"/>
        <color rgb="FFFF0000"/>
        <rFont val="Calibri"/>
        <family val="2"/>
        <scheme val="minor"/>
      </rPr>
      <t xml:space="preserve">
</t>
    </r>
    <r>
      <rPr>
        <sz val="12"/>
        <color rgb="FF333300"/>
        <rFont val="Calibri"/>
        <family val="2"/>
        <scheme val="minor"/>
      </rPr>
      <t xml:space="preserve">Incorporate in the Socioenvironmental Plan the effort done by Coral and ACPT in distributing t-shirts among schools. Include campaigns focused on not capturing and keeping wild animals as pets. Work especially in schools. Define indicators to verify the expected results. </t>
    </r>
  </si>
  <si>
    <r>
      <t xml:space="preserve">A primeira ação do Plano socioambiental da Ararinha Azul é a criação do conselho gestor das unidades de conservação. Para isso foi instituído em novembro de 2020 o grupo de trabalho para a formação do conselho. Foram 15 reuniões online do grupo e agora estamos na fase de mobilização das comunidades. Após a instituição do conselho gestor poderemos programar outras atividades relacionadas à gestão socioambiental das unidades. 
Na mobilização dos setores que tem relação com as UCs serão aplicados questionários pré e pós oficinas para avaliar a mobilização do conselho.
Além disso, foram contratados 6 agentes temporários no NGI ICMBio Juazeiro para atuarem na mobilização social, divulgação das UCs, prevenção e combate a incêndios florestais, pesquisa, manejo e monitoramento, além de desenvolverem atividades no Centro de Reprodução da Ararinha Azul. Este grupo possibilita um intercâmbio maior com as comunidades. Outros dois pontos positivos é a remoção (em curso) de uma analista ambiental com mestrado em educação ambiental para o NGI ICMBio Juazeiro e a instalação de uma base de apoio do NGI em uma escola de Curaçá. O programa da rádio Esperança Azul foi inaugurado em junho de 2021 em comemoração aos 3 anos de criação das UCs como forma de educação, mobilização e engajamento. E por último, temos um time de voluntários para elaborar um plano de comunicação do PAN Ararinha Azul. 
Neiva Guedes (Instituto Arara-Azul): Por parte do Instituto Arara-Azul não houve ações educativas em virtude da pandemia.
</t>
    </r>
    <r>
      <rPr>
        <sz val="12"/>
        <color rgb="FF808000"/>
        <rFont val="Calibri"/>
        <family val="2"/>
        <scheme val="minor"/>
      </rPr>
      <t xml:space="preserve">The first action of the Spix's Macaw socio-environmental plan is the creation of the steering council for the protected areas. For this, in November 2020, the working group was instated for the formation of the council. There were 15 online meetings of the group and now we are in the community mobilization phase. After the instituting the Council, we will be able to schedule other activities related to the socio-environmental management of the PAs.
In the mobilization of the sectors that are related to the PAs, questionnaires will be applied before and after the workshops to assess the council's mobilization.
Moreover, 6 temporary agents were hired at the NGI ICMBio Juazeiro to work in social mobilization, promotion of the PAs, prevention and combat of wildfires, research, management and monitoring, in addition to developing activities at the Spix's Macaw Breeding Center. This group allows for a greater exchange with the local communities. Two other positive points are the referal (in progress) of an environmental analyst with a master's degree in environmental education to NGI ICMBio Juazeiro and the setup of an NGI support-base inside a school in Curaçá. The Esperança Azul radio program was inaugurated in June 2021 to commemorate the 3 year aniversary of the creation of the PAs as a form of education, mobilization and engagement. Lastly, we have a team of volunteers to prepare a communication plan for the Spix's Macaw NAP.
Neiva Guedes (Instituto Arara-Azul): On the part of Instituto Arara-Azul there were no educational activities carried out due to the pandemic. </t>
    </r>
  </si>
  <si>
    <r>
      <t xml:space="preserve">Plano Socioambiental - Processo SEI nº 02070.001347/2020-23, tratativas necessárias para a formação do Conselho Consultivo das unidades de conservação da ararinha-azul no Processo SEI nº 02124.000349/2019-99.(Camile)
</t>
    </r>
    <r>
      <rPr>
        <sz val="12"/>
        <color rgb="FF808000"/>
        <rFont val="Calibri"/>
        <family val="2"/>
        <scheme val="minor"/>
      </rPr>
      <t>Socioenvironmental Plan - SEI Process No. 02070.001347/2020-23, necessary negotiations for the formation of the Advisory Council of the Spix´s Macaw's Protected Areas in SEI Process No. 02124.000349/2019-99.</t>
    </r>
    <r>
      <rPr>
        <sz val="12"/>
        <rFont val="Calibri"/>
        <family val="2"/>
        <scheme val="minor"/>
      </rPr>
      <t xml:space="preserve">
</t>
    </r>
  </si>
  <si>
    <t>Camile Lugarini (ICMBio), Neiva Guedes (Instituto Arara Azul)</t>
  </si>
  <si>
    <r>
      <t xml:space="preserve">Limitações impostas pela Covid-19 atrasaram o cronograma de mobilização e reuniões presenciais.
</t>
    </r>
    <r>
      <rPr>
        <sz val="12"/>
        <color rgb="FF808000"/>
        <rFont val="Calibri"/>
        <family val="2"/>
        <scheme val="minor"/>
      </rPr>
      <t>Limitations imposed by Covid-19 delayed the schedule for mobilization and face-to-face meetings.</t>
    </r>
    <r>
      <rPr>
        <sz val="12"/>
        <rFont val="Calibri"/>
        <family val="2"/>
        <scheme val="minor"/>
      </rPr>
      <t xml:space="preserve">
Verificar resultados da Mailde Barbosa da Silva (orientada da profa. Flávia Martins) para embasar as ações de educação para sustentabilidade na educação formal do município de Curaçá.
</t>
    </r>
    <r>
      <rPr>
        <sz val="12"/>
        <color rgb="FF808000"/>
        <rFont val="Calibri"/>
        <family val="2"/>
        <scheme val="minor"/>
      </rPr>
      <t>Check the results of Mailde Barbosa da Silva's project to support education actions for sustaining formal education in the municipality of Curaçá.</t>
    </r>
  </si>
  <si>
    <r>
      <t xml:space="preserve">Intensificar o envolvimento da comunidade local, assim como elaborar e implementar o Plano socioambiental das Unidades de Conservação da Ararinha Azul.
</t>
    </r>
    <r>
      <rPr>
        <sz val="12"/>
        <color rgb="FF808000"/>
        <rFont val="Calibri"/>
        <family val="2"/>
        <scheme val="minor"/>
      </rPr>
      <t>Intensify the involvement of the local community, as well as elaborate and implement the socioenvironmental plan in the protected areas of Spix´s Macaw.</t>
    </r>
  </si>
  <si>
    <r>
      <t xml:space="preserve">Relatórios com atividades desenvolvidas e avaliadas, número de pessoas atingidas. 
</t>
    </r>
    <r>
      <rPr>
        <sz val="12"/>
        <color rgb="FF808000"/>
        <rFont val="Calibri"/>
        <family val="2"/>
        <scheme val="minor"/>
      </rPr>
      <t>Reports with activities developed and evaluated, number of people affected.</t>
    </r>
  </si>
  <si>
    <r>
      <t xml:space="preserve">Comunidade sensibilizada e eixos do Plano sociambiental desenvolvidos (medidos por meio de indicadores a definir). Resgate do orgulho do povo da região de Curaçá e Juazeiro de ser da terra da ararinha-azul. 
</t>
    </r>
    <r>
      <rPr>
        <sz val="12"/>
        <color rgb="FF808000"/>
        <rFont val="Calibri"/>
        <family val="2"/>
        <scheme val="minor"/>
      </rPr>
      <t xml:space="preserve">Community awareness and axes of the socioenvironmental plan developed (indicators to be defined). Regaining the pride of people of the region of Curaçá and Juazeiro in being the land of the Spix´s Macaw. </t>
    </r>
  </si>
  <si>
    <r>
      <t xml:space="preserve">Caracterizar o perfil socioeconômico da comunidade local e das atividades de caça e captura de animais silvestres, bem como identificar as lacunas de ações de educação ambiental. 
</t>
    </r>
    <r>
      <rPr>
        <sz val="12"/>
        <color rgb="FF808000"/>
        <rFont val="Calibri"/>
        <family val="2"/>
        <scheme val="minor"/>
      </rPr>
      <t>Characterize the socioeconomic profile of the local community and the activities of hunting and capture of wild animals, as well as identifying the gaps in environmental education actions.</t>
    </r>
  </si>
  <si>
    <r>
      <t xml:space="preserve">Relatório
</t>
    </r>
    <r>
      <rPr>
        <sz val="12"/>
        <color rgb="FF808000"/>
        <rFont val="Calibri"/>
        <family val="2"/>
        <scheme val="minor"/>
      </rPr>
      <t>Report</t>
    </r>
  </si>
  <si>
    <r>
      <t xml:space="preserve">Relações humanas estabelecidas nas Ucs. 
</t>
    </r>
    <r>
      <rPr>
        <sz val="12"/>
        <color rgb="FF333300"/>
        <rFont val="Calibri"/>
        <family val="2"/>
        <scheme val="minor"/>
      </rPr>
      <t>Human relationship established in the protected areas.</t>
    </r>
  </si>
  <si>
    <t>Camile Lugarini (ICMBio), Helder Araujo (UFPB), Claudia Martins (NEMA/UNIVASF), Washington Soares Ferreira Júnior (UPE), Williana Joylla Silva (UPE), Alexandre Schiavetti (UESC)</t>
  </si>
  <si>
    <r>
      <t xml:space="preserve">Projeto PIBIC finalizado (SISBIO 71335): Diagnóstico socioeconômico e relações de uso da avifauna por populações humanas na Área de Proteção Ambiental e Refúgio de Vida Silvestre da Ararinha Azul.
</t>
    </r>
    <r>
      <rPr>
        <sz val="12"/>
        <color rgb="FF808000"/>
        <rFont val="Calibri"/>
        <family val="2"/>
        <scheme val="minor"/>
      </rPr>
      <t>PIBIC project completed (SISBIO 71335): Socio-economic diagnosis and relations of use of avifauna by human populations in the Ararinha Azul Wildlife Refuge and Environmental Protection Area.</t>
    </r>
    <r>
      <rPr>
        <sz val="12"/>
        <rFont val="Calibri"/>
        <family val="2"/>
        <scheme val="minor"/>
      </rPr>
      <t xml:space="preserve">
</t>
    </r>
  </si>
  <si>
    <r>
      <t xml:space="preserve">Processo SEI 02061.000138/2020-71. (CAMILE - CEMAVE) //
Flávia Martins (UPE Campus Petrolina): Relatório de Iniciação Científica; apresentação de trabalho no XII Encontro de IC do ICMBIO; capítulo de livro 
</t>
    </r>
    <r>
      <rPr>
        <sz val="12"/>
        <color rgb="FF808000"/>
        <rFont val="Calibri"/>
        <family val="2"/>
        <scheme val="minor"/>
      </rPr>
      <t xml:space="preserve">
Flávia Martins (UPE Petrolina Campus): Iniciation Cientific Report; presentation at the XII ICMBIO IC Meeting; book chapter </t>
    </r>
  </si>
  <si>
    <t>Camile Lugarini (ICMBio),Flávia Martins (UPE Campus Petrolina)</t>
  </si>
  <si>
    <r>
      <t xml:space="preserve">Emergência da Covid-19 impossibilitou realizar as entrevistas de acordo com o planejado.
</t>
    </r>
    <r>
      <rPr>
        <sz val="12"/>
        <color rgb="FF808000"/>
        <rFont val="Calibri"/>
        <family val="2"/>
        <scheme val="minor"/>
      </rPr>
      <t xml:space="preserve">
Covid-19 emergency made it impossible to carry out the interviews as planned.
</t>
    </r>
    <r>
      <rPr>
        <sz val="12"/>
        <rFont val="Calibri"/>
        <family val="2"/>
        <scheme val="minor"/>
      </rPr>
      <t xml:space="preserve">
Utilizar este produto na elaboração do Plano Socioambiental. O grupo entendeu que o objetivo não era determinar lacunas de ações de educação ambiental, mas sim embasar a educação para sustentabilidade. Flávia Martins (UPE Campus Petrolina): Outros estudos estão sendo desenvolvidos e já conta com produtos parciais.
</t>
    </r>
    <r>
      <rPr>
        <sz val="12"/>
        <color rgb="FF808000"/>
        <rFont val="Calibri"/>
        <family val="2"/>
        <scheme val="minor"/>
      </rPr>
      <t xml:space="preserve">Use this product in the elaboration of the Socioenvironmental Plan. The group understood that the goal was not to determine action gaps in environmental education, but rather to support the education of sustainability. Flávia Martins (UPE Petrolina Campus): Other studies are being developed and partial products are already available. </t>
    </r>
  </si>
  <si>
    <r>
      <t xml:space="preserve">Realizar campanhas para desencorajar a captura e guarda doméstica de animais silvestres com foco na ararinha-azul e outros psitacídeos, na região de Curaçá e Juazeiro.
</t>
    </r>
    <r>
      <rPr>
        <sz val="12"/>
        <color rgb="FF808000"/>
        <rFont val="Calibri"/>
        <family val="2"/>
        <scheme val="minor"/>
      </rPr>
      <t>Carry out campaigns to discourage the capture and domestic keeping of wild animals with a focus on the Spix's macaw and other parrots, in the Curaçá and Juazeiro region.</t>
    </r>
  </si>
  <si>
    <r>
      <t xml:space="preserve">Relatório com número de campanhas e pessoas abrangidas em cada campanha. 
</t>
    </r>
    <r>
      <rPr>
        <sz val="12"/>
        <color rgb="FF808000"/>
        <rFont val="Calibri"/>
        <family val="2"/>
        <scheme val="minor"/>
      </rPr>
      <t xml:space="preserve">
Report with number of campaigns and people covered by each campaign.</t>
    </r>
  </si>
  <si>
    <r>
      <t xml:space="preserve">Redução de captura e animais silvestres em cativeiro doméstico. 
</t>
    </r>
    <r>
      <rPr>
        <sz val="12"/>
        <color rgb="FF333300"/>
        <rFont val="Calibri"/>
        <family val="2"/>
        <scheme val="minor"/>
      </rPr>
      <t xml:space="preserve">
</t>
    </r>
    <r>
      <rPr>
        <sz val="12"/>
        <color rgb="FF808000"/>
        <rFont val="Calibri"/>
        <family val="2"/>
        <scheme val="minor"/>
      </rPr>
      <t>Reduction of wild animals captured and kept under domestic captivity.</t>
    </r>
    <r>
      <rPr>
        <sz val="12"/>
        <color theme="1"/>
        <rFont val="Calibri"/>
        <family val="2"/>
        <scheme val="minor"/>
      </rPr>
      <t xml:space="preserve">
</t>
    </r>
  </si>
  <si>
    <t>Kilma Manso
(ECO)</t>
  </si>
  <si>
    <r>
      <t>Sara Alves (INEMA-BA), Anselmo Vital (INEMA-Juazeiro),</t>
    </r>
    <r>
      <rPr>
        <sz val="12"/>
        <color rgb="FFFF0000"/>
        <rFont val="Calibri"/>
        <family val="2"/>
        <scheme val="minor"/>
      </rPr>
      <t xml:space="preserve"> </t>
    </r>
    <r>
      <rPr>
        <sz val="12"/>
        <color theme="1"/>
        <rFont val="Calibri"/>
        <family val="2"/>
        <scheme val="minor"/>
      </rPr>
      <t>Luiz Machado (CEMAFAUNA), Flávia Martins (UPE Campus Petrolina)</t>
    </r>
  </si>
  <si>
    <r>
      <t xml:space="preserve">Estabelecer as campanhas de informação antes do período reprodutivo. Agendar uma reunião com a Luciana Khoury (MPE que tem recurso e tem poder de mobilização; pode destinar recurso de termo de ajustamento de conduta). Incluir reunião com Comitê da Bacia do São Francisco. 
</t>
    </r>
    <r>
      <rPr>
        <sz val="12"/>
        <color rgb="FFFF0000"/>
        <rFont val="Calibri"/>
        <family val="2"/>
        <scheme val="minor"/>
      </rPr>
      <t xml:space="preserve">
</t>
    </r>
    <r>
      <rPr>
        <sz val="12"/>
        <color rgb="FF333300"/>
        <rFont val="Calibri"/>
        <family val="2"/>
        <scheme val="minor"/>
      </rPr>
      <t xml:space="preserve">Establish information campaigns prior to the breeding season. Schedule a meeting with Luciana Khoury (MPE who has means and the power to mobilize; can allocate funds from conduct adjustment terms). Include meeting with the São Francisco Basin Committee. </t>
    </r>
  </si>
  <si>
    <r>
      <t xml:space="preserve">Não houve progresso no período monitorado. 
</t>
    </r>
    <r>
      <rPr>
        <sz val="12"/>
        <color rgb="FF808000"/>
        <rFont val="Calibri"/>
        <family val="2"/>
        <scheme val="minor"/>
      </rPr>
      <t>There was no progress during the monitored period.</t>
    </r>
  </si>
  <si>
    <r>
      <t xml:space="preserve">Emergência da Covid-19 impossibilitou realizar as entrevistas de acordo com o planejado.
</t>
    </r>
    <r>
      <rPr>
        <sz val="12"/>
        <color rgb="FF808000"/>
        <rFont val="Calibri"/>
        <family val="2"/>
        <scheme val="minor"/>
      </rPr>
      <t>Covid-19 emergency made it impossible to carry out the interviews as planned.</t>
    </r>
  </si>
  <si>
    <r>
      <t xml:space="preserve">Agrupar na ação 3.3. como ação no Plano socioambiental. 
</t>
    </r>
    <r>
      <rPr>
        <sz val="12"/>
        <color rgb="FF808000"/>
        <rFont val="Calibri"/>
        <family val="2"/>
        <scheme val="minor"/>
      </rPr>
      <t xml:space="preserve">
Group onto action 3.3. as an action of the Socioenvironmental Plan. </t>
    </r>
  </si>
  <si>
    <r>
      <t xml:space="preserve">Implementar rede de comunicação para proteção da ararinha-azul entre moradores da região de Curaçá e Juazeiro. 
</t>
    </r>
    <r>
      <rPr>
        <sz val="12"/>
        <color rgb="FF808000"/>
        <rFont val="Calibri"/>
        <family val="2"/>
        <scheme val="minor"/>
      </rPr>
      <t>Implement a communication network to protect the Spix´s Macaw amongst residents of the Curaçá and Juazeiro region.</t>
    </r>
  </si>
  <si>
    <r>
      <t xml:space="preserve">Grupo criado, atualizado constantemente e movimentado em rede social de troca de mensagens.  
</t>
    </r>
    <r>
      <rPr>
        <sz val="12"/>
        <color rgb="FF808000"/>
        <rFont val="Calibri"/>
        <family val="2"/>
        <scheme val="minor"/>
      </rPr>
      <t xml:space="preserve">
Group created, constantly updated and engaged via social messaging network. </t>
    </r>
  </si>
  <si>
    <r>
      <t xml:space="preserve">Comunidade local identificando as unidades de conservação como referência para a comunicação de informações importantes sobre proteção, especialmente da ararinha-azul.  
</t>
    </r>
    <r>
      <rPr>
        <sz val="12"/>
        <color rgb="FF808000"/>
        <rFont val="Calibri"/>
        <family val="2"/>
        <scheme val="minor"/>
      </rPr>
      <t xml:space="preserve">Local community identifying protected areas as a reference for communicating important information about protection, especially regarding the Spix's Macaw. </t>
    </r>
  </si>
  <si>
    <t>Claudia Campos 
(NGI Juazeiro/ICMBio)</t>
  </si>
  <si>
    <t xml:space="preserve">Joaquim Santos Neto (NGI  Juazeiro/ICMBio), Camile Lugarini (ICMBio), Claudia Martins (NEMA/UNIVASF), Maria de Lourdes Oliveira (Fazenda Caraibeira) </t>
  </si>
  <si>
    <r>
      <t xml:space="preserve">Iniciado programa de rádio Esperança Azul, criados os grupos de whatsapp Notícias Ararinha Azul  e Comunidades Ararinha Azul (incluídos líderes comunitários a partir das ações dos brigadistas), Plano de Comunicação do PAN Ararinha-azul em elaboração, formação do GT para a formação do Conselho Gestor das UCs, contratação de brigadistas e rodadas de prevenção e combate a incêndios florestais/mobilização/entrevistas. Agrupar à ação 3.3. para constar no Plano sociambiental. 
</t>
    </r>
    <r>
      <rPr>
        <sz val="12"/>
        <color rgb="FF808000"/>
        <rFont val="Calibri"/>
        <family val="2"/>
        <scheme val="minor"/>
      </rPr>
      <t xml:space="preserve">Esperança Azul radio program started, whatsapp groups Spix's Macaw News and Spix's Macaw Communities created (community leaders included via actions carried out by the firefighters), Communication Plan for the Spix's Macaw NAP being prepared, creation of Working Group to form the PA Steering Council, hiring of firefighters and patrols for prevention and fighting against wildfires/mobilization/interviews. Group onto action 3.3. to be included in the Socioenvironmental Plan. </t>
    </r>
    <r>
      <rPr>
        <sz val="12"/>
        <rFont val="Calibri"/>
        <family val="2"/>
        <scheme val="minor"/>
      </rPr>
      <t xml:space="preserve">
</t>
    </r>
  </si>
  <si>
    <r>
      <t xml:space="preserve">Grupos de whatsapp Notícias Ararinha Azul e Comunidades (ampliado)
</t>
    </r>
    <r>
      <rPr>
        <sz val="12"/>
        <color rgb="FF808000"/>
        <rFont val="Calibri"/>
        <family val="2"/>
        <scheme val="minor"/>
      </rPr>
      <t xml:space="preserve">Whatsapp groups Ararinha Azul News and Communities (expanded) </t>
    </r>
  </si>
  <si>
    <r>
      <t xml:space="preserve">A unidade de conservação não tem telefone fixo ou móvel.
</t>
    </r>
    <r>
      <rPr>
        <sz val="12"/>
        <color rgb="FF808000"/>
        <rFont val="Calibri"/>
        <family val="2"/>
        <scheme val="minor"/>
      </rPr>
      <t xml:space="preserve">
Spix's Macaw Protected Area has no fixed landline or mobile phone service
</t>
    </r>
    <r>
      <rPr>
        <sz val="12"/>
        <rFont val="Calibri"/>
        <family val="2"/>
        <scheme val="minor"/>
      </rPr>
      <t xml:space="preserve">
Foi sugerida a criação de uma ouvidoria para atendimento ao público e recebimento de denúncias, entretanto, a unidade não tem telefone fixo ou móvel. Pode ser verificada a utilização do canal do INEMA ou PM de Curaçá para recebimento de denúncias. Articular com Comandante e Chefe do escritório em Juazeiro. Reforçar a necessidade de telefone fixo e móvel das UCs.
</t>
    </r>
    <r>
      <rPr>
        <sz val="12"/>
        <color rgb="FF808000"/>
        <rFont val="Calibri"/>
        <family val="2"/>
        <scheme val="minor"/>
      </rPr>
      <t>The creation of an ombudsman to serve the public and receive complaints was suggested, however, the protected area does not have landline or mobile phone service. Check the use of a channel from INEMA or the Military Police in Curaçá to receive reports. Liaise with Commander and Head of the office in Juazeiro. Stress the need for landline and mobile telephones in the PAs.</t>
    </r>
  </si>
  <si>
    <r>
      <t xml:space="preserve">Ação agrupada à 3.1. - </t>
    </r>
    <r>
      <rPr>
        <sz val="12"/>
        <color rgb="FF808000"/>
        <rFont val="Calibri"/>
        <family val="2"/>
        <scheme val="minor"/>
      </rPr>
      <t>Action grouped onto 3.1.</t>
    </r>
  </si>
  <si>
    <r>
      <t xml:space="preserve">4.Promover a conservação e recuperação do habitat da ararinha-azul até 2024. 
</t>
    </r>
    <r>
      <rPr>
        <sz val="12"/>
        <color rgb="FF808000"/>
        <rFont val="Calibri"/>
        <family val="2"/>
        <scheme val="minor"/>
      </rPr>
      <t>4.Promote the conservation and recovery of the Spix´s Macaw habitat by 2024.</t>
    </r>
  </si>
  <si>
    <r>
      <t xml:space="preserve">Estabelecer tratativas relativas aos processos de criação de unidades de conservação federais e estaduais. 
</t>
    </r>
    <r>
      <rPr>
        <sz val="12"/>
        <color rgb="FF808000"/>
        <rFont val="Calibri"/>
        <family val="2"/>
        <scheme val="minor"/>
      </rPr>
      <t>Establish negotiations concerning the creation of federal and state protected areas.</t>
    </r>
  </si>
  <si>
    <r>
      <t xml:space="preserve">Relatório da situação dos processos de criação das UCs; ofícios emitidos aos órgãos gestores e Ministério Público; moções de apoio. 
</t>
    </r>
    <r>
      <rPr>
        <sz val="12"/>
        <color rgb="FF808000"/>
        <rFont val="Calibri"/>
        <family val="2"/>
        <scheme val="minor"/>
      </rPr>
      <t xml:space="preserve">
Report on the processes of the conservation units; letters sent to management institutions and Public minister;  motion of support.</t>
    </r>
  </si>
  <si>
    <r>
      <t xml:space="preserve">Decretos de criação publicados 
</t>
    </r>
    <r>
      <rPr>
        <sz val="12"/>
        <color rgb="FF808000"/>
        <rFont val="Calibri"/>
        <family val="2"/>
        <scheme val="minor"/>
      </rPr>
      <t>Published decrees</t>
    </r>
  </si>
  <si>
    <t>Marianna Pinho (INEMA-BA), Camile Lugarini (ICMBio), Ugo E. Vercillo (CGCON/ICMBio)</t>
  </si>
  <si>
    <r>
      <t xml:space="preserve">Não houveram avanços de propostas de criação de UC's Federais e Estaduais para o período monitorado.
</t>
    </r>
    <r>
      <rPr>
        <sz val="12"/>
        <color rgb="FF808000"/>
        <rFont val="Calibri"/>
        <family val="2"/>
        <scheme val="minor"/>
      </rPr>
      <t xml:space="preserve">There were no advances in proposals for the creation of Federal and State PAs during the monitored period. </t>
    </r>
  </si>
  <si>
    <r>
      <t xml:space="preserve">Houve dificuldade para implementação do GEF Terrestre e conflito de interesse de atividades econômicas nas áreas propostas para a criação das UC's Estaduais.
</t>
    </r>
    <r>
      <rPr>
        <sz val="12"/>
        <color rgb="FF808000"/>
        <rFont val="Calibri"/>
        <family val="2"/>
        <scheme val="minor"/>
      </rPr>
      <t xml:space="preserve">There were difficulties in implementing the 'GEF-Terrestre' and a conflict of interests over economic activities in the areas proposed for the creation of State protected areas. </t>
    </r>
  </si>
  <si>
    <r>
      <t xml:space="preserve">Implementar Unidade de Recuperação de Áreas Degradadas (URAD) em comunidade da área de soltura experimental de ararinhas-azuis 
</t>
    </r>
    <r>
      <rPr>
        <sz val="12"/>
        <color rgb="FF808000"/>
        <rFont val="Calibri"/>
        <family val="2"/>
        <scheme val="minor"/>
      </rPr>
      <t xml:space="preserve">Implement ‘Degraded Area Recovery Units’ (URAD) in communities within the experimental release area of the Spix´s Macaws. </t>
    </r>
  </si>
  <si>
    <r>
      <t xml:space="preserve">Relatório descrevendo as ações desenvolvidas com indicadores ambientais, sociais e produtivos. 
</t>
    </r>
    <r>
      <rPr>
        <sz val="12"/>
        <color rgb="FF808000"/>
        <rFont val="Calibri"/>
        <family val="2"/>
        <scheme val="minor"/>
      </rPr>
      <t xml:space="preserve">
Report describing the actions taken with environmental, social and productivity indicators</t>
    </r>
    <r>
      <rPr>
        <sz val="12"/>
        <color theme="1"/>
        <rFont val="Calibri"/>
        <family val="2"/>
        <scheme val="minor"/>
      </rPr>
      <t xml:space="preserve">. </t>
    </r>
  </si>
  <si>
    <r>
      <t xml:space="preserve">Areas recuperadas nas Ucs. 
</t>
    </r>
    <r>
      <rPr>
        <sz val="12"/>
        <color rgb="FF333300"/>
        <rFont val="Calibri"/>
        <family val="2"/>
        <scheme val="minor"/>
      </rPr>
      <t>Recovered areas in the protected areas.</t>
    </r>
  </si>
  <si>
    <t>José Alves (Fazenda Melancia), Pedro Develey (Save Brasil), Flávia Martins (UPE Campus Petrolina), Kilma Manso (ECO), Mark Stafford (Parrots International)</t>
  </si>
  <si>
    <r>
      <t xml:space="preserve">Áreas priorizadas pelo NEMA/UNIVASF </t>
    </r>
    <r>
      <rPr>
        <sz val="12"/>
        <color rgb="FF333300"/>
        <rFont val="Calibri"/>
        <family val="2"/>
        <scheme val="minor"/>
      </rPr>
      <t>Priorized areas of NEMA/UNIVASF</t>
    </r>
  </si>
  <si>
    <r>
      <t>Promover contato com Prefeitura de Curaçá, Prefeitura de Juazeiro, Associação de Moradores da Fazenda Caraibeira, Boa Sorte e Vermelho e Núcleo de Estudos em Agroecologia (NEA).</t>
    </r>
    <r>
      <rPr>
        <sz val="12"/>
        <color rgb="FF333300"/>
        <rFont val="Calibri"/>
        <family val="2"/>
        <scheme val="minor"/>
      </rPr>
      <t xml:space="preserve"> 
Foster contact with the Municipality of Curaçá, the Municipality of Juazeiro, the Residents' Association of Fazenda Caraibeira, Boa Sorte e Vermelho and the Center for Studies in Agroecology (NEA). </t>
    </r>
  </si>
  <si>
    <r>
      <t xml:space="preserve">Não houve progresso na implementação da ação para o período monitorado.
</t>
    </r>
    <r>
      <rPr>
        <sz val="12"/>
        <color rgb="FF808000"/>
        <rFont val="Calibri"/>
        <family val="2"/>
        <scheme val="minor"/>
      </rPr>
      <t>There was no progress in implementing the action during the monitored period.</t>
    </r>
  </si>
  <si>
    <r>
      <t xml:space="preserve">Unidade de Recuperação de Áreas Degradadas (URAD) possivelmente não existe mais no MMA e não temos tido sucesso com as tratativas com MMA. 
</t>
    </r>
    <r>
      <rPr>
        <sz val="12"/>
        <color rgb="FF808000"/>
        <rFont val="Calibri"/>
        <family val="2"/>
        <scheme val="minor"/>
      </rPr>
      <t xml:space="preserve">The Degraded Areas Recovery Unit (URAD) possibly no longer exists in MMA and we were unsuccessful with negotiating with MMA. </t>
    </r>
  </si>
  <si>
    <r>
      <t xml:space="preserve">O grupo entendeu que em função das dificuldades e possível inexitência do programa essa ação não faz mais sentido e deve ser excluída. A ação 4.3 abrangem essa iniciativa.
</t>
    </r>
    <r>
      <rPr>
        <sz val="12"/>
        <color rgb="FF808000"/>
        <rFont val="Calibri"/>
        <family val="2"/>
        <scheme val="minor"/>
      </rPr>
      <t>The group understood that due to the difficulties and possible inexistence of the program, this action no longer makes sense and should be excluded. Action 4.3 covers this initiative.</t>
    </r>
  </si>
  <si>
    <r>
      <t xml:space="preserve">Promover a restauração da Mata Ciliar na APA e RVS da Ararinha Azul. 
</t>
    </r>
    <r>
      <rPr>
        <sz val="12"/>
        <color rgb="FF808000"/>
        <rFont val="Calibri"/>
        <family val="2"/>
        <scheme val="minor"/>
      </rPr>
      <t>Promote the restoration of riparian vegetation in the APA and RVS of the Spix´s Macaw (Protected Areas).</t>
    </r>
  </si>
  <si>
    <r>
      <t xml:space="preserve">Plano de restauração e relatórios de monitoramento. 
</t>
    </r>
    <r>
      <rPr>
        <sz val="12"/>
        <color rgb="FF808000"/>
        <rFont val="Calibri"/>
        <family val="2"/>
        <scheme val="minor"/>
      </rPr>
      <t>Restoration plan and monitoring reports.</t>
    </r>
  </si>
  <si>
    <r>
      <t xml:space="preserve">Mata Ciliar em processo de restauração. 
</t>
    </r>
    <r>
      <rPr>
        <sz val="12"/>
        <color rgb="FF808000"/>
        <rFont val="Calibri"/>
        <family val="2"/>
        <scheme val="minor"/>
      </rPr>
      <t>Riparian vegetation undergoing restoration.</t>
    </r>
  </si>
  <si>
    <t>Renato Garcia 
(NEMA/UNIVASF)</t>
  </si>
  <si>
    <r>
      <t xml:space="preserve">Áreas priorizadas pelo NEMA/UNIVASF 
</t>
    </r>
    <r>
      <rPr>
        <sz val="12"/>
        <color rgb="FF808000"/>
        <rFont val="Calibri"/>
        <family val="2"/>
        <scheme val="minor"/>
      </rPr>
      <t>Priorized areas of NEMA/UNIVASF</t>
    </r>
  </si>
  <si>
    <r>
      <t xml:space="preserve">Verificar as áreas prioritárias do Projeto Re-Habitar Ararinha Azul para priorização de aquisição de áreas na ação 4.5. Verificar os shapes dos CEFIR para priorização das áreas para recuperação no Projeto Re-Habitar, considerando os passivos ambientais (os quais devem ser excluídos da recuperação de acordo com o Edital). Rever a redação desta ação considerando a Lei 12727 que exclui riachos efêmeros como APPs). </t>
    </r>
    <r>
      <rPr>
        <sz val="12"/>
        <color rgb="FFFF0000"/>
        <rFont val="Calibri"/>
        <family val="2"/>
        <scheme val="minor"/>
      </rPr>
      <t xml:space="preserve"> 
</t>
    </r>
    <r>
      <rPr>
        <sz val="12"/>
        <color rgb="FF333300"/>
        <rFont val="Calibri"/>
        <family val="2"/>
        <scheme val="minor"/>
      </rPr>
      <t xml:space="preserve">
</t>
    </r>
    <r>
      <rPr>
        <sz val="12"/>
        <color rgb="FF808000"/>
        <rFont val="Calibri"/>
        <family val="2"/>
        <scheme val="minor"/>
      </rPr>
      <t xml:space="preserve">Check the priority areas of the Re-Habitar Ararinha Azul Project to prioritize the acquisition of areas in action 4.5. Check CEFIR shapes for prioritizing areas for recovery within the Re-Habitar Project, considering environmental liabilities (which should be excluded from recovery in accordance with the Call Notice). Revise the wording of this action considering Law 12727 which excludes ephemeral streams as PPAs). </t>
    </r>
  </si>
  <si>
    <r>
      <t xml:space="preserve">Projeto Re-Habitar Ararinha Azul aprovado com desembolso para a etapa de verificação de salvaguardas socioambientais. 
</t>
    </r>
    <r>
      <rPr>
        <sz val="12"/>
        <color rgb="FF808000"/>
        <rFont val="Calibri"/>
        <family val="2"/>
        <scheme val="minor"/>
      </rPr>
      <t xml:space="preserve">Re-Habitar Project approved with disbursement for the verification stage of social and environmental safeguards.
</t>
    </r>
    <r>
      <rPr>
        <sz val="12"/>
        <rFont val="Calibri"/>
        <family val="2"/>
        <scheme val="minor"/>
      </rPr>
      <t xml:space="preserve">
</t>
    </r>
  </si>
  <si>
    <r>
      <t xml:space="preserve">Demora no BID aprovar as salvaguardas socioambientais das Ucs. 
</t>
    </r>
    <r>
      <rPr>
        <sz val="12"/>
        <color rgb="FF808000"/>
        <rFont val="Calibri"/>
        <family val="2"/>
        <scheme val="minor"/>
      </rPr>
      <t xml:space="preserve">Delays in BID approvals of the socio-environmental safeguards of the PAs. </t>
    </r>
  </si>
  <si>
    <r>
      <t xml:space="preserve">Priorizar a Mata Ciliar na escolha da Reserva Legal no Cadastro Estadual Florestal de Imóveis Rurais (CEFIR) das propriedades rurais inseridas no Refúgio de Vida Silvestre (RVS) e na Área de Proteção Ambiental (APA) da Ararinha-azul.  
</t>
    </r>
    <r>
      <rPr>
        <sz val="12"/>
        <color rgb="FF808000"/>
        <rFont val="Calibri"/>
        <family val="2"/>
        <scheme val="minor"/>
      </rPr>
      <t xml:space="preserve">
Prioritize riparian forest when choosing the Legal Reserve in the State Forestry Register of Rural Properties (CEFIR) of rural properties inserted in the Wildlife Refuge (WR) and in the Environmental Protection Area (APA) of the Spix´s Macaw.
</t>
    </r>
  </si>
  <si>
    <r>
      <t xml:space="preserve">Certificados de cadastro.
</t>
    </r>
    <r>
      <rPr>
        <sz val="12"/>
        <color rgb="FF808000"/>
        <rFont val="Calibri"/>
        <family val="2"/>
        <scheme val="minor"/>
      </rPr>
      <t>Registers</t>
    </r>
  </si>
  <si>
    <t>Marianna Pinho (INEMA-BA)</t>
  </si>
  <si>
    <r>
      <t xml:space="preserve">R$ 275,00/propriedade   </t>
    </r>
    <r>
      <rPr>
        <sz val="12"/>
        <color rgb="FFFF0000"/>
        <rFont val="Calibri"/>
        <family val="2"/>
        <scheme val="minor"/>
      </rPr>
      <t xml:space="preserve">
</t>
    </r>
    <r>
      <rPr>
        <sz val="12"/>
        <color rgb="FF808000"/>
        <rFont val="Calibri"/>
        <family val="2"/>
        <scheme val="minor"/>
      </rPr>
      <t>R$ 275.00/owner</t>
    </r>
  </si>
  <si>
    <t>Claudia Campos (NGI Juazeiro/ICMBio), Kilma Manso (ECO)</t>
  </si>
  <si>
    <r>
      <t>Procurar estabelecer no Projeto Re-Habitar Ararinha Azul termos de compromisso com a necessidade dos proprietários realizarem o cadastro no CEFIR e incorporar os polígonos das propriedades no diagnóstico para priorização de áreas). Verificar como incentivar o cadastramento do CEFIR nas propriedades incluídas nas Unidades de Conservação.</t>
    </r>
    <r>
      <rPr>
        <sz val="12"/>
        <color rgb="FFFF0000"/>
        <rFont val="Calibri"/>
        <family val="2"/>
        <scheme val="minor"/>
      </rPr>
      <t xml:space="preserve">
</t>
    </r>
    <r>
      <rPr>
        <sz val="12"/>
        <color rgb="FF333300"/>
        <rFont val="Calibri"/>
        <family val="2"/>
        <scheme val="minor"/>
      </rPr>
      <t xml:space="preserve">
Seek to establish in the Re-Habitar Ararinha Azul Project commitment terms for the need of land-owners' to carry out their register in CEFIR and incorporate the polygons of their properties in the area prioritization diagnosis). Check how to incentivise the registration of CEFIR in properties inside Protected Areas. </t>
    </r>
  </si>
  <si>
    <r>
      <t xml:space="preserve">Em maio deste ano foi passado ao ICMBio/CEMAVE informações sobre a área dos imóveis das UCs da Ararinha-azul, cadastrados no CEFIR. Estamos avaliando como articular esta ação, considerando que o cadastro é elaborado por empresas ou outras instituições que não o INEMA.
</t>
    </r>
    <r>
      <rPr>
        <sz val="12"/>
        <color rgb="FF808000"/>
        <rFont val="Calibri"/>
        <family val="2"/>
        <scheme val="minor"/>
      </rPr>
      <t xml:space="preserve">In May of this year, information was given to ICMBio/CEMAVE about the area of the properties registered with CEFIR in the Spix's Macaw PAs. We are evaluating how to liaise this action, considering that the register is prepared by companies or others institutions besides INEMA. </t>
    </r>
  </si>
  <si>
    <r>
      <t xml:space="preserve">O CEFIR é inserido no sistema do INEMA. Precisa ainda conversar internamente para verificar o quanto o INEMA poderá interferir na escolha da RL e APP do proprietário ou posseiro. É aprovado pelo próprio sistema e vai para o setor de fiscalização, que faz a validação por amostragem.
</t>
    </r>
    <r>
      <rPr>
        <sz val="12"/>
        <color rgb="FF808000"/>
        <rFont val="Calibri"/>
        <family val="2"/>
        <scheme val="minor"/>
      </rPr>
      <t xml:space="preserve">CEFIR is in-built into INEMA's system. Still need to talk internally to check how much INEMA may interfere in the land owner's choice of Legal Reserve and APP. Approval by the system itself and goes to the law enforcement sector, who performs the validation by sampling. </t>
    </r>
  </si>
  <si>
    <r>
      <t xml:space="preserve">Promover o Cadastro Estadual Florestal de Imóveis Rurais (CEFIR), priorizando a Mata Ciliar na escolha da Reserva Legal, nas propriedades e posses do Refúgio de Vida Silvestre (RVS) e da Área de Proteção Ambiental (APA) da Ararinha Azul.
</t>
    </r>
    <r>
      <rPr>
        <sz val="12"/>
        <color rgb="FF808000"/>
        <rFont val="Calibri"/>
        <family val="2"/>
        <scheme val="minor"/>
      </rPr>
      <t xml:space="preserve">Promote the State Forestry Registry of Rural Properties (CEFIR), prioritizing the Riparian Forest in the choice of the Legal Reserve, on the properties and possessions within the Wildlife Refuge (RVS) and the Environmental Protection Area (APA) of the Spix's Macaw. </t>
    </r>
  </si>
  <si>
    <r>
      <t xml:space="preserve">Certificados ou termos de compromisso do cadastro.
</t>
    </r>
    <r>
      <rPr>
        <sz val="12"/>
        <color rgb="FF808000"/>
        <rFont val="Calibri"/>
        <family val="2"/>
        <scheme val="minor"/>
      </rPr>
      <t xml:space="preserve">
Certificates or terms of commitment of the registration.</t>
    </r>
  </si>
  <si>
    <r>
      <t xml:space="preserve">Mata Ciliar em processo de restauração. 
</t>
    </r>
    <r>
      <rPr>
        <sz val="12"/>
        <color rgb="FF808000"/>
        <rFont val="Calibri"/>
        <family val="2"/>
        <scheme val="minor"/>
      </rPr>
      <t>Riparian vegetation in process of restoration.</t>
    </r>
  </si>
  <si>
    <t>RVS e APA da Ararinha Azul</t>
  </si>
  <si>
    <r>
      <t xml:space="preserve">Identificar áreas privadas com potencial para conservação e recuperação de </t>
    </r>
    <r>
      <rPr>
        <i/>
        <sz val="12"/>
        <color theme="1"/>
        <rFont val="Calibri"/>
        <family val="2"/>
        <scheme val="minor"/>
      </rPr>
      <t>habitats</t>
    </r>
    <r>
      <rPr>
        <sz val="12"/>
        <color theme="1"/>
        <rFont val="Calibri"/>
        <family val="2"/>
        <scheme val="minor"/>
      </rPr>
      <t xml:space="preserve"> por meio da gestão pública ou para o estabelecimento de acordos de conservação ou termos de compromisso.
</t>
    </r>
    <r>
      <rPr>
        <sz val="12"/>
        <color rgb="FF333300"/>
        <rFont val="Calibri"/>
        <family val="2"/>
        <scheme val="minor"/>
      </rPr>
      <t xml:space="preserve">
</t>
    </r>
    <r>
      <rPr>
        <sz val="12"/>
        <color rgb="FF808000"/>
        <rFont val="Calibri"/>
        <family val="2"/>
        <scheme val="minor"/>
      </rPr>
      <t xml:space="preserve">Identify private areas with potential for conservation and restoration of habitats through public management or for the establishment of conservation agreements or terms of commitment. </t>
    </r>
  </si>
  <si>
    <r>
      <t xml:space="preserve">Áreas adquiridas e doadas ao ICMBio e acordos de conservação assinados. 
</t>
    </r>
    <r>
      <rPr>
        <sz val="12"/>
        <color rgb="FF808000"/>
        <rFont val="Calibri"/>
        <family val="2"/>
        <scheme val="minor"/>
      </rPr>
      <t>Areas acquired and donated to ICMBio and signed conservation agreements.</t>
    </r>
  </si>
  <si>
    <r>
      <rPr>
        <i/>
        <sz val="12"/>
        <color theme="1"/>
        <rFont val="Calibri"/>
        <family val="2"/>
        <scheme val="minor"/>
      </rPr>
      <t>Habitat</t>
    </r>
    <r>
      <rPr>
        <sz val="12"/>
        <color theme="1"/>
        <rFont val="Calibri"/>
        <family val="2"/>
        <scheme val="minor"/>
      </rPr>
      <t xml:space="preserve"> conservado e protegido legalmente em terras privadas. 
</t>
    </r>
    <r>
      <rPr>
        <sz val="12"/>
        <color rgb="FF808000"/>
        <rFont val="Calibri"/>
        <family val="2"/>
        <scheme val="minor"/>
      </rPr>
      <t xml:space="preserve">Habitat conserved and legally protected on private lands. </t>
    </r>
  </si>
  <si>
    <t>Mark Stafford 
(Parrots International)</t>
  </si>
  <si>
    <t>Neiva Guedes (Instituto Arara Azul), Larissa Rafael (UFS), Kilma Manso (ECO), Marianna Pinho (INEMA-BA)</t>
  </si>
  <si>
    <r>
      <t xml:space="preserve">Possivelmente terá que ser estabelecido a usucapião, pois as propriedades carecem de título de posse.  </t>
    </r>
    <r>
      <rPr>
        <sz val="12"/>
        <color rgb="FFFF0000"/>
        <rFont val="Calibri"/>
        <family val="2"/>
        <scheme val="minor"/>
      </rPr>
      <t xml:space="preserve">
</t>
    </r>
    <r>
      <rPr>
        <sz val="12"/>
        <color rgb="FF333300"/>
        <rFont val="Calibri"/>
        <family val="2"/>
        <scheme val="minor"/>
      </rPr>
      <t xml:space="preserve">
</t>
    </r>
    <r>
      <rPr>
        <sz val="12"/>
        <color rgb="FF808000"/>
        <rFont val="Calibri"/>
        <family val="2"/>
        <scheme val="minor"/>
      </rPr>
      <t xml:space="preserve">Possibly special adverse possession will have to be estabilished, as the properties lack tenure right titles. </t>
    </r>
  </si>
  <si>
    <r>
      <t xml:space="preserve">Direcionamento do MPF para recuperação de áreas no interior do RVS (Processo 02124.002091/2021-80; 0,4 hectares); Reposição Florestal nas UCs da Ararinha Azul, referente à instalação da LT 500 kV Bom Jesus da Lapa II – Janaúba 3 – Pirapora 2 e Subestações Associadas, pertencente à Janaúba Transmissora de Energia Elétrica S.A (Processo 02124.000900/2020-38); BR-116/BA/PE: solicita áreas de domínio público para a realização de plantio compensatório em áreas de dominialidade pública  (3,25ha, Processo 02070.002241/2020-47).
</t>
    </r>
    <r>
      <rPr>
        <sz val="12"/>
        <color rgb="FF808000"/>
        <rFont val="Calibri"/>
        <family val="2"/>
        <scheme val="minor"/>
      </rPr>
      <t>Judgement of the MPF to recover areas within the RVS (Process 02124.002091/2021-80; 0.4 hectares); Reflorestation in the Spix´s Macaw Protected Areas, referring to the installation of the 500 kV Bom Jesus da Lapa II – Janaúba 3 – Pirapora 2 Transmission Line and Associated Substations, belonging to Janaúba Transmissora de Energia Elétrica S.A (Process 02124.000900/2020-38); Federal Road BR-116/BA/PE: requests public domain areas for carrying out compensatory planting in publicly owned areas (3.25ha, Process 02070.002241/2020-47).</t>
    </r>
    <r>
      <rPr>
        <sz val="12"/>
        <rFont val="Calibri"/>
        <family val="2"/>
        <scheme val="minor"/>
      </rPr>
      <t xml:space="preserve">
Neiva Guedes (Instituto Arara-Azul): Em 2021, o Instituto Arara Azul, com o apoio da Rainforest, contratou a consultoria da Dra. Patrícia da Silva (advogada) para o diagnóstico da situação fundiária dos imóveis localizados no REVIS. Foi realizado o levantamento de algumas propriedadades e entregue o relatório parcial, porém quase finalizado. Este servirá de subsídio para a tomada de decisão em relação a aquisição ( ou outra alternativa) dos imóveis. 
</t>
    </r>
    <r>
      <rPr>
        <sz val="12"/>
        <color rgb="FF808000"/>
        <rFont val="Calibri"/>
        <family val="2"/>
        <scheme val="minor"/>
      </rPr>
      <t xml:space="preserve">
Neiva Guedes (Instituto Arara-Azul): In 2021, Instituto Arara Azul, with the support of Rainforest, hired Dr. Patrícia da Silva's (lawyer) consultancy to diagnose the land tenure situation of properties located in the REVIS. A survey of some properties was carried out and the partial report delivered, although almost finalized. This will serve as input for decision-making regarding the acquisition (or other alternative) of real estate. </t>
    </r>
  </si>
  <si>
    <r>
      <t xml:space="preserve">Relatório final do levantamento fundiário do RVS da Ararinha Azul (Silva, 2021).
</t>
    </r>
    <r>
      <rPr>
        <sz val="12"/>
        <color rgb="FF808000"/>
        <rFont val="Calibri"/>
        <family val="2"/>
        <scheme val="minor"/>
      </rPr>
      <t xml:space="preserve">
Final report of the land survey of Spix´s Macaw Wildlife Refuge (Silva, 2021).
</t>
    </r>
    <r>
      <rPr>
        <sz val="12"/>
        <rFont val="Calibri"/>
        <family val="2"/>
        <scheme val="minor"/>
      </rPr>
      <t xml:space="preserve">
Relatórios preliminares
</t>
    </r>
    <r>
      <rPr>
        <sz val="12"/>
        <color rgb="FF808000"/>
        <rFont val="Calibri"/>
        <family val="2"/>
        <scheme val="minor"/>
      </rPr>
      <t>Preliminary Reports</t>
    </r>
    <r>
      <rPr>
        <sz val="12"/>
        <rFont val="Calibri"/>
        <family val="2"/>
        <scheme val="minor"/>
      </rPr>
      <t xml:space="preserve">
</t>
    </r>
  </si>
  <si>
    <r>
      <t xml:space="preserve">Identificar áreas privadas para aquisição, estabelecimento de acordos de conservação, termos de compromisso ou destinação de pagamento por serviços ambientais para recuperação do RVS da Ararinha Azul
</t>
    </r>
    <r>
      <rPr>
        <sz val="12"/>
        <color rgb="FF808000"/>
        <rFont val="Calibri"/>
        <family val="2"/>
        <scheme val="minor"/>
      </rPr>
      <t>Identify private land for acquisition, establishment of conservation agreements, terms of commitment or allocation of payment for environmental services for the recovery of the Spix's Macaw Refuge (PA).</t>
    </r>
  </si>
  <si>
    <r>
      <t xml:space="preserve">Áreas adquiridas e doadas ao ICMBio, acordos de conservação assinados e PSA direcionado. 
</t>
    </r>
    <r>
      <rPr>
        <sz val="12"/>
        <color rgb="FF808000"/>
        <rFont val="Calibri"/>
        <family val="2"/>
        <scheme val="minor"/>
      </rPr>
      <t>Areas acquired and donated to ICMBio, conservation agreements signed and targeted Payment for Ecosystem Services.</t>
    </r>
  </si>
  <si>
    <r>
      <rPr>
        <i/>
        <sz val="12"/>
        <rFont val="Calibri"/>
        <family val="2"/>
        <scheme val="minor"/>
      </rPr>
      <t>Habitat</t>
    </r>
    <r>
      <rPr>
        <sz val="12"/>
        <rFont val="Calibri"/>
        <family val="2"/>
        <scheme val="minor"/>
      </rPr>
      <t xml:space="preserve"> conservado e protegido legalmente em terras privadas e/ou públicas do RVS. 
</t>
    </r>
    <r>
      <rPr>
        <sz val="12"/>
        <color rgb="FF808000"/>
        <rFont val="Calibri"/>
        <family val="2"/>
        <scheme val="minor"/>
      </rPr>
      <t xml:space="preserve">Habitat conserved and legally protected on private and/or public lands of the RVS. </t>
    </r>
  </si>
  <si>
    <t>Ugo E. Vercillo (CGCON/ICMBio), Camile Lugarini (ICMBio), Patricia Silva (UNIVAF)</t>
  </si>
  <si>
    <r>
      <t xml:space="preserve">Assegurar que a análise, licenciamento e aprovação de empreendimentos econômicos desenvolvidos na região Curaçá e Juazeiro contemplem as necessidades de conservação da ararinha-azul e que proponham medidas mitigatórias e compensatórias que gerem benefícios para a conservação da espécie e seu hábitat. 
</t>
    </r>
    <r>
      <rPr>
        <sz val="12"/>
        <color rgb="FF808000"/>
        <rFont val="Calibri"/>
        <family val="2"/>
        <scheme val="minor"/>
      </rPr>
      <t>Ensure that the analysis, licensing and approval of economic venture projects developed in the Curaçá and Juazeiro region include an element relating to the conservation of Spix´s Macaw, as well as proposing mitigation and compensation measures that generate benefits for conservation of the species and its habitats.</t>
    </r>
  </si>
  <si>
    <r>
      <t xml:space="preserve">Lista de empreendimentos autorizados e com condicionantes; número de condicionantes das licenças emitidas; guia com orientações para licenciamento de futuros empreendimentos, considerando as condicionantes. 
</t>
    </r>
    <r>
      <rPr>
        <sz val="12"/>
        <color rgb="FF808000"/>
        <rFont val="Calibri"/>
        <family val="2"/>
        <scheme val="minor"/>
      </rPr>
      <t xml:space="preserve">List of authorized venture projects and with conditions; number of conditions in issued licenses; guide with guidelines for licensing future projects and setting conditions. </t>
    </r>
  </si>
  <si>
    <r>
      <t xml:space="preserve">Recursos destinados ao projeto 
</t>
    </r>
    <r>
      <rPr>
        <sz val="12"/>
        <color rgb="FF808000"/>
        <rFont val="Calibri"/>
        <family val="2"/>
        <scheme val="minor"/>
      </rPr>
      <t xml:space="preserve">
Funds destined to the project</t>
    </r>
  </si>
  <si>
    <t>Sara Alves 
(INEMA-BA)</t>
  </si>
  <si>
    <t>Paulo Arthur Santa Cruz dos Santos (GR-02), Claudia Campos (NGI Juazeiro/ICMBio), Luiz Eduardo Carvalho Loureiro de Andrade (Mineração Caraíba), Thomas Christensen (COESP/ICMBio)</t>
  </si>
  <si>
    <r>
      <t xml:space="preserve">Seria interessante verificar: 1. se há licenças passíveis de renovação e que possa ser incluída condicionante relativa ao tema. 2. verificar as licenças emitidas antes da criação das UCs (na APA e RVS). 3. Verificar com a Diretoria de Regulação se há a possibilidade de inclusão de condicionante na renovação da licença para que sejam consideradas as ações do PAN. Realizar articulação com a Diretoria de Regulação para considerar as condicionantes nos processos de licenciamento. 4. Existe a necessidade de expandir para os municípios. Ressalta-se que com as eleições municipais mudará a composição das secretarias municipais. 5. Acrescentar a articulação com o Estado da Bahia. 6. Verificar todos os processos de licenciamento (estadual e municipal). 7. Realizar um roteiro de análise e sugestões de condicionantes considerando a conservação da ararinha-azul. COESP pode articular com a CGIMP. Câmara de Compensação Ambiental (DIPLAN) - Claudia irá identificar os empreendimentos nas Ucs do NGI e passar para lista para CGCON. Encaminhar Ofício para a prefeitura de Curaçá solicitando lista de empreendimentos. </t>
    </r>
    <r>
      <rPr>
        <sz val="12"/>
        <color rgb="FFFF0000"/>
        <rFont val="Calibri"/>
        <family val="2"/>
        <scheme val="minor"/>
      </rPr>
      <t xml:space="preserve">
</t>
    </r>
    <r>
      <rPr>
        <sz val="12"/>
        <color rgb="FF333300"/>
        <rFont val="Calibri"/>
        <family val="2"/>
        <scheme val="minor"/>
      </rPr>
      <t xml:space="preserve">
It would be interesting to check: 1. if there are licenses subject to renewal and that a requirement related to the subject can be included. 2. verify the licenses issued before the creation of the PAs (APA and RVS). 3. Check with the Regulation Directoriate the possibility of including a requirement in the license renewal so that NAP actions can be considered. Liaise with the Regulation Directoriate to consider the requirements in the licensing processes. 4. There is a need to expand onto municipalities. We stress that with municipal elections the composition of municipal secretariats will change. 5. Add the liasion with the State of Bahia. 6. Check all licensing processes (state and municipal). 7. Prepare a guide of analysis and requirement suggestions regarding the conservation of the Spix's Macaw. COESP can articulate with CGIMP. Environmental Compensation Chamber (DIPLAN) - Claudia will identify the venture projects in the NGI's PAs and send the list to CGCON. Send an Official Letter to the Curaçá City Hall requesting a list of venutre projects. </t>
    </r>
  </si>
  <si>
    <r>
      <t xml:space="preserve">Sara Alves (INEMA) encaminhou uma planilha com os empreendimentos licenciados e condicionantes. Ainda não foi possível incluir condicionantes relacionadas à ararinha-azul. Entretanto, a COFAU estreitou a relação com a Diretoria de Regulação do INEMA. Este é um grande passo. No dia 20 de setembro haverá uma oportunidade de ampliar o diálogo nas OEMAS em consonância com as diretrizes dos PANs. A Voltalia Energia do Brasil Ldta está em processo de licenciamento de um Parque Eólico na Serra da Borracha.
</t>
    </r>
    <r>
      <rPr>
        <sz val="12"/>
        <color rgb="FF808000"/>
        <rFont val="Calibri"/>
        <family val="2"/>
        <scheme val="minor"/>
      </rPr>
      <t xml:space="preserve">
Sara Alves (INEMA) sent a spreadsheet with licensed venture projects and requirements. It was not yet possible to include conditions related to the Spix's Macaw. However, COFAU strengthened its relationship with INEMA's Regulation Directoriate. This is a big step. On September 20th there will be an opportunity to broaden talks in the State-Environmental Bodies (OEMAS) to aline with the guidelines of the NAPs. Voltalia Energia do Brasil Ltd is in the process of licensing a wind farm in Serra da Borracha. </t>
    </r>
  </si>
  <si>
    <r>
      <t xml:space="preserve">Lista dos empreendimentos com suas condicionantes 
</t>
    </r>
    <r>
      <rPr>
        <sz val="12"/>
        <color rgb="FF808000"/>
        <rFont val="Calibri"/>
        <family val="2"/>
        <scheme val="minor"/>
      </rPr>
      <t>List of venture projects with their requirements</t>
    </r>
  </si>
  <si>
    <r>
      <t xml:space="preserve">Realizar controle da espécie exótica invasora </t>
    </r>
    <r>
      <rPr>
        <i/>
        <sz val="12"/>
        <color theme="1"/>
        <rFont val="Calibri"/>
        <family val="2"/>
        <scheme val="minor"/>
      </rPr>
      <t xml:space="preserve">Apis mellifera </t>
    </r>
    <r>
      <rPr>
        <sz val="12"/>
        <color theme="1"/>
        <rFont val="Calibri"/>
        <family val="2"/>
        <scheme val="minor"/>
      </rPr>
      <t xml:space="preserve">em potenciais ninhos de psitacídeos em ocos de árvores, principalmente na área de soltura da ararinha-azul. 
</t>
    </r>
    <r>
      <rPr>
        <sz val="12"/>
        <color rgb="FF808000"/>
        <rFont val="Calibri"/>
        <family val="2"/>
        <scheme val="minor"/>
      </rPr>
      <t>Perform control of exotic invasive species Apis mellifera in potential parrot nests in tree holes, mainly inside the release area of the Spix's Macaw. .</t>
    </r>
  </si>
  <si>
    <r>
      <t xml:space="preserve">Relatório apontando a situação das cavidades ocupadas por </t>
    </r>
    <r>
      <rPr>
        <i/>
        <sz val="12"/>
        <color theme="1"/>
        <rFont val="Calibri"/>
        <family val="2"/>
        <scheme val="minor"/>
      </rPr>
      <t>Apis mellifera</t>
    </r>
    <r>
      <rPr>
        <sz val="12"/>
        <color theme="1"/>
        <rFont val="Calibri"/>
        <family val="2"/>
        <scheme val="minor"/>
      </rPr>
      <t xml:space="preserve"> e resultados das atividades de controle. 
</t>
    </r>
    <r>
      <rPr>
        <sz val="12"/>
        <color rgb="FF808000"/>
        <rFont val="Calibri"/>
        <family val="2"/>
        <scheme val="minor"/>
      </rPr>
      <t xml:space="preserve">
Report indicating the status of cavities occupied by Apis mellifera and results of control activities.</t>
    </r>
  </si>
  <si>
    <r>
      <t xml:space="preserve">Redução da ocupação de ocos por </t>
    </r>
    <r>
      <rPr>
        <i/>
        <sz val="12"/>
        <color theme="1"/>
        <rFont val="Calibri"/>
        <family val="2"/>
        <scheme val="minor"/>
      </rPr>
      <t>Apis mellifera</t>
    </r>
    <r>
      <rPr>
        <sz val="12"/>
        <color theme="1"/>
        <rFont val="Calibri"/>
        <family val="2"/>
        <scheme val="minor"/>
      </rPr>
      <t xml:space="preserve">.
Reduction in the occupation of holes by Apis mellifera.  </t>
    </r>
  </si>
  <si>
    <t>Cristine Prates 
(Proj. Ararinha na Natureza)</t>
  </si>
  <si>
    <t>Ana Flávia Rodrigues do Nascimento (PIBIC), Aline Andrade (CEMAFAUNA/UNIVASF), Luiz  Machado (CEMAFAUNA/UNIVASF), Erica Pacífico (Projeto Arara-azul-de-lear), Thiago Filadelfo (Projeto arara-azul-de-Lear), Marianna Pinho (INEMA-BA)</t>
  </si>
  <si>
    <r>
      <t xml:space="preserve">Articular com ICMBio, Ministério de Integração (Rota do Mel), instituições relacionadas à apicultura, Universidades e IFs e associações de produtores. Não incentivar a apicultura nas áreas passíveis de reintrodução. Levar os enxames coletados no Projeto de Controle de abelhas africanizadas para longe das áreas de soltura de ararinhas-azuis (verificar com o  CEMAFAUNA a distância necessária). Kilma tentará verificar onde há apicultores em Santa Maria da Boa Vista, PE. Incentivar meliponicultura na região. </t>
    </r>
    <r>
      <rPr>
        <sz val="12"/>
        <color rgb="FFFF0000"/>
        <rFont val="Calibri"/>
        <family val="2"/>
        <scheme val="minor"/>
      </rPr>
      <t xml:space="preserve">
</t>
    </r>
    <r>
      <rPr>
        <sz val="12"/>
        <color rgb="FF808000"/>
        <rFont val="Calibri"/>
        <family val="2"/>
        <scheme val="minor"/>
      </rPr>
      <t xml:space="preserve">Liaise with ICMBio, Ministry of Integration (Rota do Mel), institutions related to beekeeping, Universities and FIs and producers associations. Do not encourage beekeeping in areas subject to reintroduction. Move the hives collected in the Africanized Bee Control Project away from the Spix's macaw release areas (check with CEMAFAUNA the necessary distance). Kilma will try to find out where there are beekeepers in Santa Maria da Boa Vista, PE. Encourage meliponiculture in the region. </t>
    </r>
  </si>
  <si>
    <r>
      <t xml:space="preserve">Projeto de Controle de abelhas iniciado em abril de 2021 com apoio do CEMAFAUNA-Caatinga (o projeto está em avaliação após aplicação em 8 árvores). Projeto PIBIC (SISBIO 79010) aprovado.
</t>
    </r>
    <r>
      <rPr>
        <sz val="12"/>
        <color rgb="FF808000"/>
        <rFont val="Calibri"/>
        <family val="2"/>
        <scheme val="minor"/>
      </rPr>
      <t xml:space="preserve">Bee Control Project started in April 2021 with support from CEMAFAUNA-Caatinga (the project is under evaluation after being applied to 8 trees). PIBIC project (SISBIO 79010) approved.
</t>
    </r>
    <r>
      <rPr>
        <sz val="12"/>
        <rFont val="Calibri"/>
        <family val="2"/>
        <scheme val="minor"/>
      </rPr>
      <t xml:space="preserve">
</t>
    </r>
  </si>
  <si>
    <t xml:space="preserve">Processo 02124.001206/2021-19 (SISBIO 79010).
</t>
  </si>
  <si>
    <r>
      <t xml:space="preserve">Relatório contendo os resultados das atividades de controle da Apis mellifera.
</t>
    </r>
    <r>
      <rPr>
        <sz val="12"/>
        <color rgb="FF808000"/>
        <rFont val="Calibri"/>
        <family val="2"/>
        <scheme val="minor"/>
      </rPr>
      <t xml:space="preserve">Report containing the results of the control activities of Apis mellifera. </t>
    </r>
  </si>
  <si>
    <t>Aline Andrade (CEMAFAUNA/UNIVASF)</t>
  </si>
  <si>
    <r>
      <t xml:space="preserve">Assegurar que a conversão de multas contemple as necessidades da ararinha-azul, gerando benefícios para a conservação da espécie e seu </t>
    </r>
    <r>
      <rPr>
        <i/>
        <sz val="12"/>
        <color theme="1"/>
        <rFont val="Calibri"/>
        <family val="2"/>
        <scheme val="minor"/>
      </rPr>
      <t>habitat</t>
    </r>
    <r>
      <rPr>
        <sz val="12"/>
        <color theme="1"/>
        <rFont val="Calibri"/>
        <family val="2"/>
        <scheme val="minor"/>
      </rPr>
      <t xml:space="preserve">. 
</t>
    </r>
    <r>
      <rPr>
        <sz val="12"/>
        <color rgb="FF333300"/>
        <rFont val="Calibri"/>
        <family val="2"/>
        <scheme val="minor"/>
      </rPr>
      <t xml:space="preserve">
</t>
    </r>
    <r>
      <rPr>
        <sz val="12"/>
        <color rgb="FF808000"/>
        <rFont val="Calibri"/>
        <family val="2"/>
        <scheme val="minor"/>
      </rPr>
      <t xml:space="preserve">Ensure that the conversion of fines meets the needs of the Spix's Macaw, generating benefits for the conservation of the species and its habitat. </t>
    </r>
  </si>
  <si>
    <r>
      <t xml:space="preserve">Número de projetos relacionados à conversão de multas que beneficiam a ararinha-azul em execução. </t>
    </r>
    <r>
      <rPr>
        <sz val="12"/>
        <color rgb="FFFF0000"/>
        <rFont val="Calibri"/>
        <family val="2"/>
        <scheme val="minor"/>
      </rPr>
      <t xml:space="preserve">
</t>
    </r>
    <r>
      <rPr>
        <sz val="12"/>
        <color rgb="FF333300"/>
        <rFont val="Calibri"/>
        <family val="2"/>
        <scheme val="minor"/>
      </rPr>
      <t xml:space="preserve">
Number of projects related to the conversion of fines that benefit the macaw in execution.</t>
    </r>
  </si>
  <si>
    <r>
      <t xml:space="preserve">Verificar se o Estado da Bahia tem o mesmo procedimento de conversão de multas que o federal; verificar com o MPE a conversão penal. </t>
    </r>
    <r>
      <rPr>
        <sz val="12"/>
        <color rgb="FFFF0000"/>
        <rFont val="Calibri"/>
        <family val="2"/>
        <scheme val="minor"/>
      </rPr>
      <t xml:space="preserve">
</t>
    </r>
    <r>
      <rPr>
        <sz val="12"/>
        <color rgb="FF808000"/>
        <rFont val="Calibri"/>
        <family val="2"/>
        <scheme val="minor"/>
      </rPr>
      <t xml:space="preserve">Check if the State of Bahia has the same procedure for converting fines as that used Federally; check with the MEP the penal conversion. </t>
    </r>
  </si>
  <si>
    <r>
      <t xml:space="preserve">Não houve progresso para o período monitorado.
</t>
    </r>
    <r>
      <rPr>
        <sz val="12"/>
        <color rgb="FF808000"/>
        <rFont val="Calibri"/>
        <family val="2"/>
        <scheme val="minor"/>
      </rPr>
      <t>There was no progress for the monitored period.</t>
    </r>
  </si>
  <si>
    <r>
      <t xml:space="preserve">Núcleo de conciliação de multas e diretrizes ainda não foram estabelecidos a nível Federal para aplicar os procedimentos.
</t>
    </r>
    <r>
      <rPr>
        <sz val="12"/>
        <color rgb="FF808000"/>
        <rFont val="Calibri"/>
        <family val="2"/>
        <scheme val="minor"/>
      </rPr>
      <t>Center for fine conciliation and guidelines have not yet been established at the Federal level in order to apply the procedures.</t>
    </r>
  </si>
  <si>
    <r>
      <t xml:space="preserve">Assegurar que a conversão de multas, plantio compensatório ligado ao licenciamento, TACs e conversão penal contemplem as áreas priorizadas para recuperação do seu </t>
    </r>
    <r>
      <rPr>
        <i/>
        <sz val="12"/>
        <rFont val="Calibri"/>
        <family val="2"/>
        <scheme val="minor"/>
      </rPr>
      <t>habitat</t>
    </r>
    <r>
      <rPr>
        <sz val="12"/>
        <rFont val="Calibri"/>
        <family val="2"/>
        <scheme val="minor"/>
      </rPr>
      <t xml:space="preserve">. 
</t>
    </r>
    <r>
      <rPr>
        <sz val="12"/>
        <color rgb="FF808000"/>
        <rFont val="Calibri"/>
        <family val="2"/>
        <scheme val="minor"/>
      </rPr>
      <t xml:space="preserve">Ensure that the conversion of fines, compensatory planting linked to licensing, Terms of Conduct and penal conversion consider the areas prioritized for the recovery of their habitat.
</t>
    </r>
    <r>
      <rPr>
        <sz val="12"/>
        <rFont val="Calibri"/>
        <family val="2"/>
        <scheme val="minor"/>
      </rPr>
      <t xml:space="preserve">
</t>
    </r>
  </si>
  <si>
    <r>
      <t xml:space="preserve">Número de projetos direcionados para a recuperação do habitat.
</t>
    </r>
    <r>
      <rPr>
        <sz val="12"/>
        <color rgb="FF808000"/>
        <rFont val="Calibri"/>
        <family val="2"/>
        <scheme val="minor"/>
      </rPr>
      <t>Number of projects aimed at habitat recovery</t>
    </r>
    <r>
      <rPr>
        <sz val="12"/>
        <rFont val="Calibri"/>
        <family val="2"/>
        <scheme val="minor"/>
      </rPr>
      <t xml:space="preserve">
</t>
    </r>
  </si>
  <si>
    <r>
      <t xml:space="preserve">Recursos destinados à recuperação do habitat.
</t>
    </r>
    <r>
      <rPr>
        <sz val="12"/>
        <color rgb="FF808000"/>
        <rFont val="Calibri"/>
        <family val="2"/>
        <scheme val="minor"/>
      </rPr>
      <t>Resources destined towards habitat recovery</t>
    </r>
    <r>
      <rPr>
        <sz val="12"/>
        <rFont val="Calibri"/>
        <family val="2"/>
        <scheme val="minor"/>
      </rPr>
      <t xml:space="preserve">
</t>
    </r>
  </si>
  <si>
    <r>
      <t>5. Promover boas práticas de manejo sustentável, visando à segurança alimentar, hídrica, energética e econômica para as comunidades locais, até 2024.</t>
    </r>
    <r>
      <rPr>
        <sz val="12"/>
        <color rgb="FFC00000"/>
        <rFont val="Calibri"/>
        <family val="2"/>
        <scheme val="minor"/>
      </rPr>
      <t xml:space="preserve"> 
</t>
    </r>
    <r>
      <rPr>
        <sz val="12"/>
        <color rgb="FF808000"/>
        <rFont val="Calibri"/>
        <family val="2"/>
        <scheme val="minor"/>
      </rPr>
      <t xml:space="preserve">5. Promote good sustainable management practices, aiming at food, water, energy and economic security for local communities by 2024. </t>
    </r>
  </si>
  <si>
    <r>
      <t xml:space="preserve">Implementar e monitorar projeto de práticas produtivas ambientalmente sustentáveis, especialmente para caprino e ovinocultura. 
</t>
    </r>
    <r>
      <rPr>
        <sz val="12"/>
        <color rgb="FF808000"/>
        <rFont val="Calibri"/>
        <family val="2"/>
        <scheme val="minor"/>
      </rPr>
      <t xml:space="preserve">
Implement and monitor environmentally sustainable production practices project, especially for goat- and sheep-herding. </t>
    </r>
  </si>
  <si>
    <r>
      <t xml:space="preserve">Relatório das atividades desenvolvidas e protocolo de boas práticas.
</t>
    </r>
    <r>
      <rPr>
        <sz val="12"/>
        <color rgb="FF808000"/>
        <rFont val="Calibri"/>
        <family val="2"/>
        <scheme val="minor"/>
      </rPr>
      <t xml:space="preserve">Report with activities undertaken and protocol of best practices. </t>
    </r>
  </si>
  <si>
    <r>
      <t xml:space="preserve">Implementar boas práticas na caprinocultura e ovinocultura; e outras atividades. 
</t>
    </r>
    <r>
      <rPr>
        <sz val="12"/>
        <color rgb="FF808000"/>
        <rFont val="Calibri"/>
        <family val="2"/>
        <scheme val="minor"/>
      </rPr>
      <t>Implement good practices in goat and sheep farming; and other activities.</t>
    </r>
  </si>
  <si>
    <t>Kilma Manso (ECO), Camila Rocha (DESP/SBio/MMA), Roberta Holmes (DESP/SBio/MMA), Claudemiro Lima Júnior (UPE), Pedro Develey (Save Brasil), Helder Araujo (UFPB), Wellington Gomes (MAPA)</t>
  </si>
  <si>
    <r>
      <t xml:space="preserve">Marília relembra reunião no âmbito do MMA juntamente com o MAPA, Sebrae, para discussão de Certificação Verde a exemplo dos Pastizales, há aproximadamente 2 anos, mas a ação se perdeu (Camila Oliveira estava mais envolvida). Vale a pena resgatar esta ação visto o cenário da administração atual. Samuel será o articulador com a Camila Rocha. Marilia lembra que uma das práticas possíveis seria a apicultura, mas Kilma lembra que é melhor investir na meliponicultura, visto a necessidade de controle de abelhas africanizadas (ação 4.7). </t>
    </r>
    <r>
      <rPr>
        <sz val="12"/>
        <color rgb="FFFF0000"/>
        <rFont val="Calibri"/>
        <family val="2"/>
        <scheme val="minor"/>
      </rPr>
      <t xml:space="preserve">
</t>
    </r>
    <r>
      <rPr>
        <sz val="12"/>
        <color rgb="FF333300"/>
        <rFont val="Calibri"/>
        <family val="2"/>
        <scheme val="minor"/>
      </rPr>
      <t xml:space="preserve">
Marilia recalls meeting at the MMA with the MAP, Sebrae, for discussing the Green Certification as per  example of Pastizales, about 2 years ago, but the action was lost (Camila Oliveira was more involved). It is worth reviving this action given the current administration scenario. Samuel will be the articulator with Camila Rocha. Marilia recalls that one of the possible practices would be beekeeping, but Kilma reminds  that it is better to invest in meliponiculture, given the need to control Africanized bees (action 4.7). </t>
    </r>
  </si>
  <si>
    <r>
      <t xml:space="preserve">Iniciadas conversas com a Mineração Caraiba para ampliar os programas socioambientais realizados nas Ucs da Ararinha Azul.
</t>
    </r>
    <r>
      <rPr>
        <sz val="12"/>
        <color rgb="FF808000"/>
        <rFont val="Calibri"/>
        <family val="2"/>
        <scheme val="minor"/>
      </rPr>
      <t xml:space="preserve">Talks iniciated with Mineração Caraiba to expand the socio-environmental programs carried out at Spix´s Macaw protected areas.
</t>
    </r>
    <r>
      <rPr>
        <sz val="12"/>
        <rFont val="Calibri"/>
        <family val="2"/>
        <scheme val="minor"/>
      </rPr>
      <t xml:space="preserve">
</t>
    </r>
  </si>
  <si>
    <r>
      <t xml:space="preserve">O grupo entende que para dar inicio a ação é pré-requisito ter o conselho gestor das UC's estabelecido. Devem ser consideradas ações de extensão rural nas atividades a serem implementadas.
</t>
    </r>
    <r>
      <rPr>
        <sz val="12"/>
        <color rgb="FF808000"/>
        <rFont val="Calibri"/>
        <family val="2"/>
        <scheme val="minor"/>
      </rPr>
      <t>The group understands that to start the action it is a prerequisite to have the steering council of the protected areas established. Rural outreach should be considered in the activities yet to be implemented.</t>
    </r>
  </si>
  <si>
    <t>Luis Eduardo (Caraiba Mineradora)</t>
  </si>
  <si>
    <r>
      <t xml:space="preserve">Promover ações de extensão rural e florestal na região de Curaçá e Juazeiro. 
</t>
    </r>
    <r>
      <rPr>
        <sz val="12"/>
        <color rgb="FF808000"/>
        <rFont val="Calibri"/>
        <family val="2"/>
        <scheme val="minor"/>
      </rPr>
      <t xml:space="preserve">
Promote rural and forestry extension activities in the region of Curaçá and Juazeiro. </t>
    </r>
  </si>
  <si>
    <r>
      <t xml:space="preserve">Relatórios das ações de extensão, ata de reuniões e ofícios enviados aos órgãos/instituições responsáveis. 
</t>
    </r>
    <r>
      <rPr>
        <sz val="12"/>
        <color rgb="FF808000"/>
        <rFont val="Calibri"/>
        <family val="2"/>
        <scheme val="minor"/>
      </rPr>
      <t xml:space="preserve">Reports of outreach actions, minutes of meetings and letters sent to the responsible institutions. </t>
    </r>
  </si>
  <si>
    <r>
      <t xml:space="preserve">Propriedades rurais com manejo sustentável.
</t>
    </r>
    <r>
      <rPr>
        <sz val="12"/>
        <color rgb="FF808000"/>
        <rFont val="Calibri"/>
        <family val="2"/>
        <scheme val="minor"/>
      </rPr>
      <t xml:space="preserve">Rural properties with sustainable management. </t>
    </r>
  </si>
  <si>
    <r>
      <t xml:space="preserve">Verificar inclusão no Eixo II do Plano sociambiental e verificar com a DISAT as estratégias de ação a serem elencadas. Kilma considera imprescindível trabalhar com extensão rural na área para melhoria do manejo da caprino e ovinocultura. </t>
    </r>
    <r>
      <rPr>
        <sz val="12"/>
        <color rgb="FFFF0000"/>
        <rFont val="Calibri"/>
        <family val="2"/>
        <scheme val="minor"/>
      </rPr>
      <t xml:space="preserve">
</t>
    </r>
    <r>
      <rPr>
        <sz val="12"/>
        <color rgb="FF333300"/>
        <rFont val="Calibri"/>
        <family val="2"/>
        <scheme val="minor"/>
      </rPr>
      <t xml:space="preserve">
Check inclusion in Axis II of the Socioenvironment Plan and check with DISAT the action strategies to be listed. Kilma considers it essential to work with rural outreach in the area to improve goat and sheep farming management. </t>
    </r>
  </si>
  <si>
    <r>
      <t xml:space="preserve">O grupo entende que para dar inicio a ação é pré-requisito ter o conselho gestor das UC's estabelecido. Adicionalmente a ação esta contemplada pela ação 5.1, e portanto foi decido agrupá-la. Devem ser consideradas ações de extensão rural nas atividades a serem implementadas na ação 5.1.
</t>
    </r>
    <r>
      <rPr>
        <sz val="12"/>
        <color rgb="FF808000"/>
        <rFont val="Calibri"/>
        <family val="2"/>
        <scheme val="minor"/>
      </rPr>
      <t>The group understands that to start the action it is a prerequisite to have the steering council of the PA's established. Additionally, the action is covered by action 5.1, and therefore it was decided to group them. Rural outreach actions should be considered in the activities to be implemented in action 5.1.</t>
    </r>
  </si>
  <si>
    <r>
      <t xml:space="preserve">Estimular diferentes formas de turismo, com foco em observação de aves, como alternativa econômica e ferramenta de envolvimento da comunidade local. 
</t>
    </r>
    <r>
      <rPr>
        <sz val="12"/>
        <color rgb="FF808000"/>
        <rFont val="Calibri"/>
        <family val="2"/>
        <scheme val="minor"/>
      </rPr>
      <t xml:space="preserve">
Encourage different forms of tourism, with a focus on bird watching, as an economic alternative and a tool for engaging the local community. </t>
    </r>
  </si>
  <si>
    <r>
      <t xml:space="preserve">Relatório das atividades de capacitação desenvolvidas. Projeto de turismo de observação de aves e acordo de cooperação técnica com SEBRAE e Secretaria de Turismo assinado. 
</t>
    </r>
    <r>
      <rPr>
        <sz val="12"/>
        <color rgb="FF808000"/>
        <rFont val="Calibri"/>
        <family val="2"/>
        <scheme val="minor"/>
      </rPr>
      <t>Report of the training activities undertaken. Bird watching tourism project. Technical cooperation agreement with SEBRAE and Secretary of Tourism signed.</t>
    </r>
  </si>
  <si>
    <r>
      <t xml:space="preserve">Turismo fomentado nas Ucs. 
</t>
    </r>
    <r>
      <rPr>
        <sz val="12"/>
        <color rgb="FF333300"/>
        <rFont val="Calibri"/>
        <family val="2"/>
        <scheme val="minor"/>
      </rPr>
      <t>Tourism stimulated in the Protected Areas.</t>
    </r>
  </si>
  <si>
    <t>Saadia Reis 
(Gerente de Turismo de Curaçá)</t>
  </si>
  <si>
    <t>Jomar Benvindo (superintendente técnico de turismo da prefeitura e coordenador da Câmara Técnica do Vale do São Francisco), Flávia Martins (UPE Campus Petrolina), Paulo Boute (Empresário), Pedro Develey (Save Brasil)</t>
  </si>
  <si>
    <r>
      <t xml:space="preserve">Esta ação também está no Plano Socioambiental, mas depende da interação com a comunidade para definir sua execução. Já foram realizados cursos pontuais de observação de aves.
Aguardar o Plano Socioambiental. O grupo considerou importante não ter observação de aves na primeira soltura. Cristina perguntou como evitar que um grande número de pessoas não relacionadas ao projeto (por exemplo, turistas de observação de aves) acompanhem essa soltura e Thomas responde que a procura será dependente da divulgação da primeira soltura. </t>
    </r>
    <r>
      <rPr>
        <sz val="12"/>
        <color rgb="FFFF0000"/>
        <rFont val="Calibri"/>
        <family val="2"/>
        <scheme val="minor"/>
      </rPr>
      <t xml:space="preserve">
</t>
    </r>
    <r>
      <rPr>
        <sz val="12"/>
        <color rgb="FF333300"/>
        <rFont val="Calibri"/>
        <family val="2"/>
        <scheme val="minor"/>
      </rPr>
      <t xml:space="preserve">This action is also part of the Socioenvironmental Plan, but it depends on the interaction with the community to define its execution. There have already been specific courses on bird watching.
Await the Socioenvironment Plan. The group considered it important not to have bird watching at the first release. Cristina asked how to prevent a large number of people unrelated to the project (for example, bird watching tourists) from following this release, and Thomas replies that the demand will be dependent on the disclosure of the first release. </t>
    </r>
  </si>
  <si>
    <r>
      <t xml:space="preserve">Realizada tiragem de 3000 exemplares do guia de aves do RVS e APA da Ararinha Azul em junho de 2021.
</t>
    </r>
    <r>
      <rPr>
        <sz val="12"/>
        <color rgb="FF808000"/>
        <rFont val="Calibri"/>
        <family val="2"/>
        <scheme val="minor"/>
      </rPr>
      <t xml:space="preserve">A print run of 3000 copies in June 2021 of the bird guide of the Spix's Macaw RVS and APA (PAs). 
</t>
    </r>
    <r>
      <rPr>
        <sz val="12"/>
        <rFont val="Calibri"/>
        <family val="2"/>
        <scheme val="minor"/>
      </rPr>
      <t xml:space="preserve">
</t>
    </r>
  </si>
  <si>
    <r>
      <t xml:space="preserve">Atraso nas ações de soltura; esta ação deve iniciar após a reintrodução. 
</t>
    </r>
    <r>
      <rPr>
        <sz val="12"/>
        <color rgb="FF808000"/>
        <rFont val="Calibri"/>
        <family val="2"/>
        <scheme val="minor"/>
      </rPr>
      <t>Delay in the release actions; this action must start after the reintroduction.</t>
    </r>
  </si>
  <si>
    <r>
      <rPr>
        <sz val="12"/>
        <rFont val="Calibri"/>
        <family val="2"/>
        <scheme val="minor"/>
      </rPr>
      <t xml:space="preserve">O grupo entende que para dar inicio a ação é pré-requisito ter o conselho gestor das UC's estabelecido. </t>
    </r>
    <r>
      <rPr>
        <sz val="12"/>
        <color rgb="FF808000"/>
        <rFont val="Calibri"/>
        <family val="2"/>
        <scheme val="minor"/>
      </rPr>
      <t xml:space="preserve">
The group understands that to start the action it is a prerequisite to have the steering council of the protected areas established.</t>
    </r>
  </si>
  <si>
    <r>
      <t xml:space="preserve">6.Garantir o manejo adequado da população ex situ, assim como crescimento e estabilidade populacional do plantel continuamente. 
</t>
    </r>
    <r>
      <rPr>
        <sz val="12"/>
        <color rgb="FF808000"/>
        <rFont val="Calibri"/>
        <family val="2"/>
        <scheme val="minor"/>
      </rPr>
      <t>6.Ensure proper ex situ population management, as well as population growth and stability of the flock continuously.</t>
    </r>
  </si>
  <si>
    <r>
      <t xml:space="preserve">Compartilhar e explorar os dados obtidos a partir da genômica para conhecer mecanismos de resistência a doenças e evolução. 
</t>
    </r>
    <r>
      <rPr>
        <sz val="12"/>
        <color rgb="FF808000"/>
        <rFont val="Calibri"/>
        <family val="2"/>
        <scheme val="minor"/>
      </rPr>
      <t xml:space="preserve">Share and explore data obtained from genomics to understand mechanisms of disease resistance and evolution. </t>
    </r>
  </si>
  <si>
    <r>
      <t xml:space="preserve">Genes responsáveis pelos mecanismos de doença e evolução identificados. 
</t>
    </r>
    <r>
      <rPr>
        <sz val="12"/>
        <color rgb="FF333300"/>
        <rFont val="Calibri"/>
        <family val="2"/>
        <scheme val="minor"/>
      </rPr>
      <t>Genes responsible for disease and evolution mechanisms identified.</t>
    </r>
  </si>
  <si>
    <r>
      <t xml:space="preserve">Um grupo de pesquisadores liderado pelo Dr. Joel Malek da Universidade de Cornell - Qatar (UC) está analisando os dados genômicos de ararinhas-azuis gerados por eles. No início dos trabalhos os dados de 15 microssatélites de dez indivíduos gerados no laboratório de genética da USP foram utilizados com sucesso para identificar amostras que foram trocadas durante o processamento laboratorial na UC. Como nosso laboratório não conta com pessoal que poderia contribuir com as análises genômicas, acompanhamos os trabalhos somente no início quando se decidiu a divisão das tarefas. Estas análises são relativas a endocruzamento e pareamento (outros genes ligados à histocompatibilidade, por exemplo, não estão sendo pesquisados).
</t>
    </r>
    <r>
      <rPr>
        <sz val="12"/>
        <color rgb="FF808000"/>
        <rFont val="Calibri"/>
        <family val="2"/>
        <scheme val="minor"/>
      </rPr>
      <t xml:space="preserve">A group of researchers led by Dr. Joel Malek of Cornell University - Qatar (UC) is analyzing the genomic data generated by them of the Spix's macaws. At the beginning of the work, data from 15 microsatellites from ten individuals generated in the USP genetics lab was successfully used to identify samples that were exchanged during the laboratory processing at the Protected Area. As our lab does not have staff that could contribute to genomic analyses, we followed the work only at the beginning when the division of labour was decided. These analyzes are related to inbreeding and pairing (other genes linked to histocompatibility, for example, are not being researched). </t>
    </r>
  </si>
  <si>
    <r>
      <t xml:space="preserve">Trabalho genômico leva tempo para gerar e processar os dados. Limitação de recursos humanos para dar seguimento as análises.
</t>
    </r>
    <r>
      <rPr>
        <sz val="12"/>
        <color rgb="FF808000"/>
        <rFont val="Calibri"/>
        <family val="2"/>
        <scheme val="minor"/>
      </rPr>
      <t xml:space="preserve">Genomic work takes time to generate and process the data. Limited human resources to follow up the analysis. </t>
    </r>
  </si>
  <si>
    <r>
      <t xml:space="preserve">Compartilhar e explorar os dados obtidos a partir da genômica
</t>
    </r>
    <r>
      <rPr>
        <sz val="12"/>
        <color rgb="FF808000"/>
        <rFont val="Calibri"/>
        <family val="2"/>
        <scheme val="minor"/>
      </rPr>
      <t xml:space="preserve">Share and explore genomic data </t>
    </r>
  </si>
  <si>
    <r>
      <t xml:space="preserve">Genes responsáveis pelos mecanismos de doença identificados. 
</t>
    </r>
    <r>
      <rPr>
        <sz val="12"/>
        <color rgb="FF808000"/>
        <rFont val="Calibri"/>
        <family val="2"/>
        <scheme val="minor"/>
      </rPr>
      <t>Genes responsible for mechanisms of disease identified.</t>
    </r>
  </si>
  <si>
    <r>
      <t xml:space="preserve">Monitorar e manejar o estado reprodutivo, populacional, comportamental e de saúde de ararinhas-azuis </t>
    </r>
    <r>
      <rPr>
        <i/>
        <sz val="12"/>
        <color theme="1"/>
        <rFont val="Calibri"/>
        <family val="2"/>
        <scheme val="minor"/>
      </rPr>
      <t>ex situ.</t>
    </r>
    <r>
      <rPr>
        <sz val="12"/>
        <color theme="1"/>
        <rFont val="Calibri"/>
        <family val="2"/>
        <scheme val="minor"/>
      </rPr>
      <t xml:space="preserve"> 
</t>
    </r>
    <r>
      <rPr>
        <sz val="12"/>
        <color rgb="FF808000"/>
        <rFont val="Calibri"/>
        <family val="2"/>
        <scheme val="minor"/>
      </rPr>
      <t xml:space="preserve">Monitor and manage the reproductive, population, behavioural and health status of Spix's Macaws ex situ. </t>
    </r>
  </si>
  <si>
    <r>
      <t xml:space="preserve">População em cativeiro manejada adequadamente com mínimo de 15% de crescimento anual. 
</t>
    </r>
    <r>
      <rPr>
        <sz val="12"/>
        <color rgb="FF808000"/>
        <rFont val="Calibri"/>
        <family val="2"/>
        <scheme val="minor"/>
      </rPr>
      <t>Captive population properly managed with at least 15% annual growth</t>
    </r>
    <r>
      <rPr>
        <sz val="12"/>
        <color theme="1"/>
        <rFont val="Calibri"/>
        <family val="2"/>
        <scheme val="minor"/>
      </rPr>
      <t xml:space="preserve">. </t>
    </r>
  </si>
  <si>
    <r>
      <t xml:space="preserve">Incluir no protocolo a coleta de amostras de sangue de todos os filhotes (estabelecer período de coleta). Se não for possível encaminhar as amostras, armazenar no criadouro e encaminhar posteriormente para a USP.
</t>
    </r>
    <r>
      <rPr>
        <sz val="12"/>
        <color rgb="FF333300"/>
        <rFont val="Calibri"/>
        <family val="2"/>
        <scheme val="minor"/>
      </rPr>
      <t xml:space="preserve">Include blood sample collection of all hatchling in the protocol (establish a collection period). If it is not possible to send the samples, store them in the breeding facility and send them later to USP. </t>
    </r>
  </si>
  <si>
    <r>
      <t xml:space="preserve">Relatórios encaminhados no primeiro semestre da Fazenda Cachoeira e ACTP. Falta verificar informações do plantel da ACTP e Pairi Daiza (verificar com Vlad e Cromwell) para finalizar o relatório 2020. Temos a tabela com os registros até dezembro de 2020, mas não temos o relatório do livro genealógico desde 2018.
</t>
    </r>
    <r>
      <rPr>
        <sz val="12"/>
        <color rgb="FF808000"/>
        <rFont val="Calibri"/>
        <family val="2"/>
        <scheme val="minor"/>
      </rPr>
      <t xml:space="preserve">Fazenda Cachoeira and ACTP Reports sent in the first semester. Need to check stock information from ACTP and Pairi Daiza (check with Vlad and Cromwell) to finalize the 2020 report. We have the table with records up to December 2020, but we do not have the stubbook report since 2018.
</t>
    </r>
    <r>
      <rPr>
        <sz val="12"/>
        <rFont val="Calibri"/>
        <family val="2"/>
        <scheme val="minor"/>
      </rPr>
      <t xml:space="preserve">
</t>
    </r>
  </si>
  <si>
    <r>
      <t xml:space="preserve">Artigo Lugarini et al. (2021) A Conservação da Ararinha-azul, Cyanopsitta spixii (Wagler, 1832):
Desafios e Conquistas. Biodiversidade Brasileira, 11(3): 1-16, 2021
DOI: 10.37002/biobrasil.v11i3.1746
</t>
    </r>
    <r>
      <rPr>
        <sz val="12"/>
        <color rgb="FF808000"/>
        <rFont val="Calibri"/>
        <family val="2"/>
        <scheme val="minor"/>
      </rPr>
      <t xml:space="preserve">Article of Lugarini et al. (2021)  The Conservation of the Spix’s Macaw, Cyanopsitta spixii (Wagler, 1832):
Challenges and Achievements.  Biodiversidade Brasileira, 11(3): 1-16, 2021
DOI: 10.37002/biobrasil.v11i3.1746
</t>
    </r>
    <r>
      <rPr>
        <sz val="12"/>
        <rFont val="Calibri"/>
        <family val="2"/>
        <scheme val="minor"/>
      </rPr>
      <t xml:space="preserve">
</t>
    </r>
  </si>
  <si>
    <r>
      <t xml:space="preserve">O Sparks não está funcionando e a WAZA não está colaborando, pois quer que a ACTP faça parte para encaminhar o programa. Então, não há atualização do relatório do livro genealógico desde 2018.
</t>
    </r>
    <r>
      <rPr>
        <sz val="12"/>
        <color rgb="FF808000"/>
        <rFont val="Calibri"/>
        <family val="2"/>
        <scheme val="minor"/>
      </rPr>
      <t xml:space="preserve">Sparks is not working and WAZA is not collaborating as they want ACTP to become members in order to forward the program. So, there has been no update of the studbook report since 2018. </t>
    </r>
  </si>
  <si>
    <r>
      <t xml:space="preserve">Verificar informações faltantes na reunião de setembro de 2021. Verificar com AZAB se teria como disponibilizar o PMx para ararinha-azul. Camile irá disponibilizar o spreadsheet do studbook no drive de produtos desta ação.
</t>
    </r>
    <r>
      <rPr>
        <sz val="12"/>
        <color rgb="FF808000"/>
        <rFont val="Calibri"/>
        <family val="2"/>
        <scheme val="minor"/>
      </rPr>
      <t xml:space="preserve">
Check missing information at the September 2021 meeting. Check with AZAB if it would be possible to make PMx available for the Spix's Macaw. Camile will make the studbook spreadsheet available in the product drive for this action. 
</t>
    </r>
    <r>
      <rPr>
        <sz val="12"/>
        <rFont val="Calibri"/>
        <family val="2"/>
        <scheme val="minor"/>
      </rPr>
      <t xml:space="preserve">
</t>
    </r>
  </si>
  <si>
    <r>
      <t xml:space="preserve">1.Realizar pelo menos uma soltura experimental de ararinhas-azuis até 2024, mantendo a população ex situ viável. 
</t>
    </r>
    <r>
      <rPr>
        <sz val="12"/>
        <color rgb="FF808000"/>
        <rFont val="Calibri"/>
        <family val="2"/>
        <scheme val="minor"/>
      </rPr>
      <t>1.Perform at least one experimental release of the Spix´s Macaw by 2024, maintaining the ex situ population viable.</t>
    </r>
  </si>
  <si>
    <r>
      <t xml:space="preserve">Elaborar o Programa de Manejo Populacional de acordo com a IN 5/2021.
</t>
    </r>
    <r>
      <rPr>
        <sz val="12"/>
        <color rgb="FF808000"/>
        <rFont val="Calibri"/>
        <family val="2"/>
        <scheme val="minor"/>
      </rPr>
      <t>Prepare the Population Management Program in accordance with IN 5/2021.</t>
    </r>
  </si>
  <si>
    <r>
      <rPr>
        <sz val="12"/>
        <rFont val="Calibri"/>
        <family val="2"/>
        <scheme val="minor"/>
      </rPr>
      <t xml:space="preserve">Programa elaborado e publicado. </t>
    </r>
    <r>
      <rPr>
        <sz val="12"/>
        <color rgb="FF808000"/>
        <rFont val="Calibri"/>
        <family val="2"/>
        <scheme val="minor"/>
      </rPr>
      <t xml:space="preserve">
Program drafted and published.</t>
    </r>
  </si>
  <si>
    <r>
      <t xml:space="preserve">Programa elaborado e publicado. 
</t>
    </r>
    <r>
      <rPr>
        <sz val="12"/>
        <color rgb="FF808000"/>
        <rFont val="Calibri"/>
        <family val="2"/>
        <scheme val="minor"/>
      </rPr>
      <t>Program prepared and published.</t>
    </r>
  </si>
  <si>
    <t>Antonio Eduardo (ICMBio/CEMAVE), Thomas Christensen (COESP/ICMBio), Luciana Coletta (ICMBio), Silvia Godoy (ICMBio), Ugo E. Vercillo (CGCON/ICMBio), Thomas White Jr. (Fish &amp; Wildlife Service), Mark Stafford (Parrots International), Vlad Marcuk (ACTP), Cromwell Purchase (ACTP), Martin Guth (ACTP), Maria Cristina Cioglia (Fazenda Cachoeira), Tim Bouts (Pairi Daiza), Tiago Filadelfo (Projeto arara-azul-de-lear), Luiz Machado (CEMAFAUNA), Cristina Yumi Miyaki (USP)</t>
  </si>
  <si>
    <r>
      <t xml:space="preserve">Unidades de conservação da Ararinha Azul
</t>
    </r>
    <r>
      <rPr>
        <sz val="12"/>
        <color rgb="FF7F6000"/>
        <rFont val="Calibri"/>
        <family val="2"/>
        <scheme val="minor"/>
      </rPr>
      <t>Spix's Macaw Protected area</t>
    </r>
  </si>
  <si>
    <r>
      <t xml:space="preserve">Implementar o Programa de Manejo Populacional elaborado.
</t>
    </r>
    <r>
      <rPr>
        <sz val="12"/>
        <color rgb="FF808000"/>
        <rFont val="Calibri"/>
        <family val="2"/>
        <scheme val="minor"/>
      </rPr>
      <t>Implement the Population Management Program that shall be established.</t>
    </r>
  </si>
  <si>
    <r>
      <t xml:space="preserve">Relatórios 
</t>
    </r>
    <r>
      <rPr>
        <sz val="12"/>
        <color rgb="FF808000"/>
        <rFont val="Calibri"/>
        <family val="2"/>
        <scheme val="minor"/>
      </rPr>
      <t>Reports</t>
    </r>
  </si>
  <si>
    <r>
      <t xml:space="preserve">População integrada, mantendo o crescimento demográfico in situ e ex situ e a diversidade genética.
</t>
    </r>
    <r>
      <rPr>
        <sz val="12"/>
        <color rgb="FFBF9000"/>
        <rFont val="Calibri"/>
        <family val="2"/>
        <scheme val="minor"/>
      </rPr>
      <t>Integrated population, maintaining in situ and ex situ demographic growth and genetic diversity</t>
    </r>
  </si>
  <si>
    <t>Antonio Eduardo (ICMBio/CEMAVE), Thomas Christensen (COESP/ICMBio), Luciana Coletta (ICMBio), Silvia Godoy (ICMBio), Ugo E. Vercillo (CGCON/ICMBio), Thomas White Jr. (Fish &amp; Wildlife Service), Mark Stafford (Parrots International), Vlad Marcuk (ACTP), Cromwell Purchase (ACTP), Martin Guth (ACTP), Maria Cristina Cioglia (Fazenda Cachoeira), Tim Bouts (Pairi Daiza), Tiago Filadelfo (projeto arara-azul-de-lear), Luiz Machado (CEMAFAUNA), Cristina Yumi Miyaki (USP)</t>
  </si>
  <si>
    <r>
      <t xml:space="preserve">Promover melhorias no Centro de Reprodução e Reintrodução da Ararinha Azul, assim como construir o recinto de soltura.
</t>
    </r>
    <r>
      <rPr>
        <sz val="12"/>
        <color rgb="FF808000"/>
        <rFont val="Calibri"/>
        <family val="2"/>
        <scheme val="minor"/>
      </rPr>
      <t>Improve the Spix´s Macaw reproduction and reintroduction center, including the  pre-release aviary.</t>
    </r>
  </si>
  <si>
    <r>
      <t xml:space="preserve">Reprodução e reintrodução da ararinha-azul na sua área de distribuição histórica.
</t>
    </r>
    <r>
      <rPr>
        <sz val="12"/>
        <color rgb="FF808000"/>
        <rFont val="Calibri"/>
        <family val="2"/>
        <scheme val="minor"/>
      </rPr>
      <t>Breeding and reintroduction of Spix´s Macaw in its historical range.</t>
    </r>
  </si>
  <si>
    <t>Ugo E. Vercillo (CGCON/ICMBio), Cromwell Purchase (ACTP), Kilma Manso (ECO), Mark Stafford (Parrots International), Camile Lugarini (ICMBio), Edson Gontijo (Construtora Casa Maior), Thomas White Jr. (Fish &amp; Wildlife Service), Tim Bouts (Pairi Daiza), Marcos Cavalcanti (Sec. de Infra estrutura do Estado da Bahia)</t>
  </si>
  <si>
    <t>Refúgio de Vida Silvestre da Ararinha Azul</t>
  </si>
  <si>
    <t xml:space="preserve">Deve ser concluído antes de passar o CRRAA para o ICMBio definitivamente.
Prazos: 
Adutora de água (?)
energia elétrica (dez 2021)
Construção do recinto de soltura (nov 2021)
Must be completed before definitively passing the CRRAA onto ICMBio.
Deadlines:
Water pipeline (?)
electricity (Dec 2021)
Construction of the release facility (Nov 2021) </t>
  </si>
  <si>
    <r>
      <t xml:space="preserve">4.Promover a conservação e recuperação do habitat da ararinha-azul até 2024. 
</t>
    </r>
    <r>
      <rPr>
        <sz val="11"/>
        <color rgb="FF808000"/>
        <rFont val="Calibri"/>
        <family val="2"/>
        <scheme val="minor"/>
      </rPr>
      <t>4.Promote the conservation and recovery of the Spix´s Macaw habitat by 2024.</t>
    </r>
  </si>
  <si>
    <t>4.9</t>
  </si>
  <si>
    <r>
      <t xml:space="preserve">Destinar recursos de compensação ambiental para regularização fundiária das fazendas prioritárias para tornar a dominiliadade pública no RVS da Ararinha Azul.
</t>
    </r>
    <r>
      <rPr>
        <sz val="12"/>
        <color rgb="FF808000"/>
        <rFont val="Calibri"/>
        <family val="2"/>
        <scheme val="minor"/>
      </rPr>
      <t>Allocate environmental compensation resources to regularize the land tenure of prioritized farms to transform these areas in the Spix´s Macaw Refuge as public domain.</t>
    </r>
  </si>
  <si>
    <r>
      <t xml:space="preserve">Recurso destinado e aplicado para a regularização fundiária das fazendas priorizadas.
</t>
    </r>
    <r>
      <rPr>
        <sz val="12"/>
        <color rgb="FF808000"/>
        <rFont val="Calibri"/>
        <family val="2"/>
        <scheme val="minor"/>
      </rPr>
      <t xml:space="preserve">Resource destined and applied for the land title regularization of prioritized farms.
</t>
    </r>
  </si>
  <si>
    <r>
      <t xml:space="preserve">Aumentar a implentação das ações de conservação da espécie.
</t>
    </r>
    <r>
      <rPr>
        <sz val="12"/>
        <color rgb="FF808000"/>
        <rFont val="Calibri"/>
        <family val="2"/>
        <scheme val="minor"/>
      </rPr>
      <t xml:space="preserve">Increase the implementation of conservation actions for the species. </t>
    </r>
  </si>
  <si>
    <t>Julia Zapata (COCAM), Bernardo Brito (DIMAN), Glender (CGTER), Paulo Arthur Santa Cruz dos Santos (GR-02), Claudia Campos (NGI Juazeiro/ICMBio), Patricia Silva (UNIVAF)</t>
  </si>
  <si>
    <t>RVS da Ararinha Azul</t>
  </si>
  <si>
    <t>SITUAÇÃO ATUAL DAS AÇÕES - 2ª MONITORIA (2021)</t>
  </si>
  <si>
    <t>13/10/2022 - 14/10/2022 (virtual)</t>
  </si>
  <si>
    <t>OBJETIVOS ESPECÍFICOS</t>
  </si>
  <si>
    <t>Ação cujo início planejado é posterior ao período monitorado</t>
  </si>
  <si>
    <t>Ação não iniciada ou não concluída</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</si>
  <si>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</si>
  <si>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</si>
  <si>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</si>
  <si>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</si>
  <si>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</si>
  <si>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</si>
  <si>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</si>
  <si>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</si>
  <si>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 xml:space="preserve">Recomendações ou Observações </t>
  </si>
  <si>
    <t>Revisão do texto da ação</t>
  </si>
  <si>
    <t>Revisão do produto da ação</t>
  </si>
  <si>
    <t>Revisão do Resultado Esperado</t>
  </si>
  <si>
    <t>Revisão da Data de Início</t>
  </si>
  <si>
    <t>Revisão da Data de Término</t>
  </si>
  <si>
    <t>Revisão do articulador da ação</t>
  </si>
  <si>
    <t>Revisão da estimativa do custo global</t>
  </si>
  <si>
    <t>Revisão dos colaboradores</t>
  </si>
  <si>
    <t>Revisão das localidades</t>
  </si>
  <si>
    <t>Revisão Área de Relevância</t>
  </si>
  <si>
    <t>Recomendações e observações</t>
  </si>
  <si>
    <r>
      <t xml:space="preserve">1. Realizar pelo menos uma soltura experimental de ararinhas-azuis até 2024, mantendo a população ex situ viável 
</t>
    </r>
    <r>
      <rPr>
        <sz val="11"/>
        <color rgb="FF808000"/>
        <rFont val="Calibri"/>
        <family val="2"/>
        <scheme val="minor"/>
      </rPr>
      <t>1. Perform at least one experimental release of the Spix´s Macaw by 2024, maintaining the ex situ population in stability</t>
    </r>
  </si>
  <si>
    <t>Repatriar ararinhas-azuis para a formação de plantel reprodutivo e de juvenis aptos à soltura 
Repatriate Spix´s Macaws for the formation of a breeding population and identifying  suitable juveniles for reintroduction</t>
  </si>
  <si>
    <t>Relatório das repatriações
Repatriation report</t>
  </si>
  <si>
    <t>Pelo menos 20 casais ou 50 indivíduos entre jovens e adultos repatriados
At least 20 pairs or 50 individuals (adults and juveniles) were repatriated</t>
  </si>
  <si>
    <t>Transporte realizado em 03 de março de 2020
Transport carried out on March 03, 2020</t>
  </si>
  <si>
    <t>Plantel no Brasil
ex situ population in Brazil</t>
  </si>
  <si>
    <t>Ugo Vercillo 
(BlueSky)</t>
  </si>
  <si>
    <t>Planejado novo transporte para 17 de janeiro de 2023
New transport planned for January 17, 2023</t>
  </si>
  <si>
    <t>Ação agrupada à 1.3 na monitoria 2
Action grouped onto 1.3 in the Annual Monitoring 2</t>
  </si>
  <si>
    <t>Estabelecer um centro de reprodução da ararinha-azul na Caatinga
Establish a Breeding Center for the Spix´s Macaw in the Caatinga</t>
  </si>
  <si>
    <t>Centro construído e operando
Built and operating center</t>
  </si>
  <si>
    <t>Reprodução da ararinha-azul na Caatinga
Breeding of Spix´s Macaw in the Caatinga</t>
  </si>
  <si>
    <t>Curaçá/BA</t>
  </si>
  <si>
    <t>Centro operacional desde fevereiro de 2020
Operational Center since February 2020</t>
  </si>
  <si>
    <t>Centro operacional
Operational center</t>
  </si>
  <si>
    <t>Ugo E. Vercillo (ICMBio),  Mark Stafford (Parrots International), Cromwell Purchase (ACTP), Camile Lugarini (ICMBio), Edson Gontijo (Construtora Casa Maior), Thomas White Jr. (Fish &amp; Wildlife Service), Tim Bouts (Pairi Daiza)</t>
  </si>
  <si>
    <t>Realizar solturas experimentais de maracanãs e/ou grupos mistos de maracanãs e ararinhas-azuis
Carry out experimental release of maracanas and/or mixed group of maracanas and spix's macaws</t>
  </si>
  <si>
    <t>Relatórios, divulgação e publicações
Reports, disclosure and articles</t>
  </si>
  <si>
    <t>Soltura realizada e informações obtidas para subsidiar a soltura experimental de grupo específico de ararinha-azul
Performed release  and obtained information to subsidize the experimental release of a specific group of Spix´s Macaw</t>
  </si>
  <si>
    <t>Camile Lugarini 
(CEMAVE/ICMBio)</t>
  </si>
  <si>
    <t>Cromwell Purchase (ACTP), Martin Guth (ACTP), Mark Stafford (Parrots International), Kilma Manso (ECO), Maria Cristina Cioglia (Fazenda Cachoeira), Thomas White (Fish &amp; Wildlife Service), Vlad (ACTP), Mantovani (Inst MA), Thiago Filadelfo (Projeto Arara-azul-de-lear), Antonio Eduardo (CEMAVE/ICMBio)</t>
  </si>
  <si>
    <t>Soltura de 8 ararinhas-azuis e 8 maracanãs realizada em 11 de junho de 2022. Soltura 12 ararinhas-azuis e 6 maracanãs plenejada para 10 de dezembro de 2022
Release of 8 Spix's Macaws and 8 Blue Winged Macaws held on June 11th, 2022. Release of 12 Spix's Macaws and 6 Blue Winged Macaws scheduled for December 10th, 2022</t>
  </si>
  <si>
    <t>Relatório de 3 meses após a primeira soltura
Report 3 months after first release</t>
  </si>
  <si>
    <t>Camile Lugarini (CEMAVE/ICMBio)</t>
  </si>
  <si>
    <t>Próxima soltura de 12 animais planejada para 10 de dezembro
Reintroduction of 12 animals planned for December 10th</t>
  </si>
  <si>
    <t>Cromwell Purchase (ACTP), Martin Guth (ACTP), Mark Stafford (Parrots International), Maria Cristina Cioglia (Fazenda Cachoeira), Thomas White (Fish &amp; Wildlife Service), Vlad (ACTP), Mantovani (Inst MA), Thiago Filadelfo (Projeto Arara-azul-de-lear), Antonio Eduardo (CEMAVE/ICMBio)</t>
  </si>
  <si>
    <t>Realizar outros eventos de soltura de ararinha-azul
Carry out other release events of the Spix´s Macaw</t>
  </si>
  <si>
    <t>Relatórios, divulgação e publicações 
Reports, disclosure and articles</t>
  </si>
  <si>
    <t>Soltura realizada
Performed release</t>
  </si>
  <si>
    <t>Cromwell Purchase 
(ACTP)</t>
  </si>
  <si>
    <t>Alteração na data de início – apresentar uma avaliação de risco para a ACTP e financiadores para indicar a melhor data potencial para realizar a primeira soltura considerando também os resultados da soltura das maracanãs. Em seguida os prazos serão ajustados. Há a preocupação dos custos mensais de manutenção dos Centros
Change in  the start date – present a risk assessment to ACTP and funders to indicate the best potential date to perform the first release considering the results of the release of Blue Winged Macaws. Then the timeline will be updated. There is a concern about the monthly maintenance costs of the Center</t>
  </si>
  <si>
    <t>solturas planejadas para ocorrerem anualmente (20 ararinhas-azuis por ano)</t>
  </si>
  <si>
    <t>Ugo E. Vercillo (ICMBio), Martin Guth (ACTP), Mark Stafford (Parrots International), Camile Lugarini (ICMBio), Maria Cristina Cioglia (Fazenda Cachoeira), Thomas White (Fish &amp; Wildlife Service), Vanessa Kanaan (Instituto Espaço Silvestre)</t>
  </si>
  <si>
    <t>1.6</t>
  </si>
  <si>
    <t>Elaborar o Programa de Manejo Populacional de acordo com a IN 5/2021
Prepare the Population Management Program in accordance with IN 5/2021</t>
  </si>
  <si>
    <t>Programa elaborado e publicado 
Program drafted and published</t>
  </si>
  <si>
    <t>Programa elaborado e publicado 
Program prepared and published</t>
  </si>
  <si>
    <t>Abrangência internacional</t>
  </si>
  <si>
    <t>Processo iniciado - 02124.003020/2021-02 com proposta de PMP, está em trâmite o processo junto a instâncias superiores
Process started - 02124.003020/2021-02 with PMP proposal, the process is in process with higher instances</t>
  </si>
  <si>
    <t>Demora no andamento do processo frente a outras demandas
Delay in the proccess due other prioritized actions</t>
  </si>
  <si>
    <t>1.7</t>
  </si>
  <si>
    <t xml:space="preserve">Implementar o Programa de Manejo Populacional elaborado
Implement the established Population Management Program </t>
  </si>
  <si>
    <t>Relatórios
Reports</t>
  </si>
  <si>
    <t>População integrada, mantendo o crescimento demográfico in situ e ex situ e a diversidade genética
Integrated population, maintaining in situ and ex situ demographic growth and genetic diversity</t>
  </si>
  <si>
    <t>Ação não iniciada. Dependente da ação 1.6
Action not started. Dependent on the action 1.6</t>
  </si>
  <si>
    <t>Sem o PMP não houve implementação
Without the PMP there is no implementation</t>
  </si>
  <si>
    <t>1.8</t>
  </si>
  <si>
    <t>Promover melhorias no Centro de Reprodução e Reintrodução da Ararinha Azul, assim como construir o recinto de soltura
Improve the Spix´s Macaw reproduction and reintroduction center, including the  pre-release aviary</t>
  </si>
  <si>
    <t>Reprodução e reintrodução da ararinha-azul na sua área de distribuição histórica
Breeding and reintroduction of Spix´s Macaw in its historical range</t>
  </si>
  <si>
    <t>Deve ser concluído antes de passar o CRRAA para o ICMBio definitivamente
Must be completed before definitively passing the CRRAA onto ICMBio</t>
  </si>
  <si>
    <t>Centro está em operação. Recinto de soltura concluído. Outras melhorias sendo implementadas aos poucos
Center is in operation. Completed release enclosure. Other improvements being implemented gradually</t>
  </si>
  <si>
    <t>Relatório do ACT
Agreement term report</t>
  </si>
  <si>
    <t>Ugo E. Vercillo (CGCON/ICMBio), Cromwell Purchase (ACTP), Mark Stafford (Parrots International), Camile Lugarini (ICMBio), Edson Gontijo (Construtora Casa Maior), Thomas White Jr. (Fish &amp; Wildlife Service), Tim Bouts (Pairi Daiza), Marcos Cavalcanti (Sec. de Infra estrutura do Estado da Bahia)</t>
  </si>
  <si>
    <r>
      <t xml:space="preserve">"2. Desenvolver novos estudos necessários à reintrodução da ararinha-azul até 2024
</t>
    </r>
    <r>
      <rPr>
        <sz val="11"/>
        <color rgb="FF808000"/>
        <rFont val="Calibri"/>
        <family val="2"/>
        <scheme val="minor"/>
      </rPr>
      <t>2. Develop new necessary studies to reintroduction of the Spix´s Macaw by 2024"</t>
    </r>
    <r>
      <rPr>
        <sz val="11"/>
        <color theme="1"/>
        <rFont val="Calibri"/>
        <family val="2"/>
        <scheme val="minor"/>
      </rPr>
      <t xml:space="preserve">
</t>
    </r>
  </si>
  <si>
    <t>Obter modelos de nichos ambientais, com base em dados históricos, visando análise de sobreposição ecológica com as maracanãs e possibilidades de locais de soltura ou de ocorrência de novas populações de ararinhas-azuis
Obtain models of environmental niches, based on historical data, aiming at the analysis of ecological overlap with the Blue-winged Macaw and possibilities of places for release or occurrence of new populations of Spix´s Macaws</t>
  </si>
  <si>
    <t>Relatórios e publicações 
Reports and publications</t>
  </si>
  <si>
    <t>Mapas e modelos com áreas propícias à reintrodução e/ou busca de outras populações
Maps and models with potential areas for reintroductiono or other population search</t>
  </si>
  <si>
    <t>Camile Lugarini (ICMBio),  Flavia de Campos Martins (UPE), Larissa Rafael (UFS), Karlla Rios (CEMAFAUNA/UNIVASF), Paulo de Tarso (CEMAFAUNA/UNIVASF), Kilma Manso (ECO), Jonathan Ramos (UFPE), Yara Barros (CPSG Brasil, Projeto Onças do Iguaçu), Samuel Gomides (UFOPA), Luciano Naka (UFPE)</t>
  </si>
  <si>
    <t xml:space="preserve">Apresentar nas universidades essa proposta de trabalho para que estudantes de pós-gradulação sejam estimulados a desenvolver a pesquisa. Buscar outras fontes de recursos, além de aumentar os recurso por parte do ICMBio
Present this work proposal in universities so that postgraduate students are encouraged to develop the research. Seek other sources of funds, in addition to increasing ICMBio's share </t>
  </si>
  <si>
    <t>Até o momento não foi feita a modelagem de nicho que considera a variável da vegetação (Gomides et al. 2021)
Gomides et al. (2021) has made a niche model considering the vegetation (https://doi.org/10.1111/cobi.13796)</t>
  </si>
  <si>
    <t>Monitorar possíveis predadores e competidores e avaliar seu impacto em populações de maracanãs e ararinhas-azuis  
Monitor possible predators and competitors and assess their impact on populations of Blue-winged and Spix´s Macaws</t>
  </si>
  <si>
    <t>Relatórios e publicações
Reports and publications</t>
  </si>
  <si>
    <t>Populações de predadores monitoradas 
Monitored predator populations</t>
  </si>
  <si>
    <t>Camile Lugarini 
(ICMBio)</t>
  </si>
  <si>
    <t>Área de Proteção Ambiental e Refúgio de Vida Silvestre da Ararinha Azul, priorizando as microbacias dos riachos da Melancia, Barra Grande e Canabrava; além das Serras Canabrava, Natividade e da Borracha</t>
  </si>
  <si>
    <t>Curaçá e Juazeiro/BA</t>
  </si>
  <si>
    <t>Realização de estudos em ciclos ou monitorias anteriores (e.g. Cayo Lima, monitoramento por câmera trap, etc). O monitoramento foi também aplicado ao recinto de soltura. Carcará pode ser um predador importante de ararinhas-azuis
Carrying out studies in previous cycles or monitoring (e.g. Cayo Lima, trap camera monitoring, etc). Monitoring was also applied to the release enclosure. Crested Caracara can be an important predator of Spix's macaws</t>
  </si>
  <si>
    <t>Mapear e monitorar a disponibilidade de recursos alimentares e reprodutivos para maracanãs e ararinhas-azuis  
Map and monitor the availability of food and breeding resources for Blue-winged Macaw and Spix´s Macaw</t>
  </si>
  <si>
    <t>Recursos mapeados e monitorados 
Mapped and monitored resources</t>
  </si>
  <si>
    <t>Flavia de Campos Martins 
(UPE)</t>
  </si>
  <si>
    <t>Orientação PIBIC finalizada. ACTP está fazendo acompahamento do itens alimentares que estão sendo consumidos
PIBIC orientation completed. ACTP is tracking food consumed by the Spix's Macaw.</t>
  </si>
  <si>
    <t>Relatório final PIBIC: Variação Temporal na Disponibilidade de Alimentos para a Maracanã (Primolius maracana) no Refúgio de Vida Silvestre e Área de Proteção Ambiental da Ararinha Azul. 
Final report of undergraduated student: Temporal variation of the food avaliable to the Blue Winged Macaws (Primolius maracana) in the Refugee and Protect Environmental Area of Spix´s Macaw.</t>
  </si>
  <si>
    <t>Cristine Prates, Lucas Cavalcanti (UFPE), Murilo Arantes (ICMBio), Lays Cristhine Barbosa (UFPE), Renato Garcia (NEMA/UNIVASF)</t>
  </si>
  <si>
    <t>Monitoramento reprodutivo, populacional, comportamental e de saúde de maracanãs e ararinhas-azuis in situ 
Breeding, population, behavioral and health monitoring of in situ Blue-winged Macaw and Spix´s Macaw</t>
  </si>
  <si>
    <t>Aumento da população das ararinhas-azuis, sem interferência na população de maracanãs
Increase in the population of Spix´s Macaw without interference of the Blue-winged Macaw population</t>
  </si>
  <si>
    <t>Luiz Machado (CEMAFAUNA/UNIVASF), Paulo de Tarso (CEMAFAUNA/UNIVASF), Karlla Rios (CEMAFAUNA/UNIVASF), Murilo Arantes (ICMBio), Juliana Rechetelo (UFC), Erica Pacífico/Thiago Filadelfo (Projeto arara-azul-de-lear), Marcus Romero (Fazenda Cachoeira), Vanessa Kanaan (Instituto Espaço Silvestre), Neiva Guedes (Instituto Arara-azul), Yara Barros (CPSG Brasil, Projeto Onças do Iguaçu), José Eduardo Mantovani (INPE), Carlos Candia-Gallardo (USP), Nelson Martins (UFMG), Tatiane Alves (ICMBio), Damilys Oliveira (ICMBio), Vanderlei Meneses (ICMBio)</t>
  </si>
  <si>
    <t>Área de Proteção Ambiental da ararinha-azul, priorizando as microbacias dos riachos da Melancia, Barra Grande e Canabrava.</t>
  </si>
  <si>
    <t>Realizar estudos de sobrevivência e dispersão de juvenis de maracanãs, testando métodos de marcação e telemetria 
Perform studies of survival and dispersion of Blue-winged Macaws, testing methods of mark-recapture and telemetry</t>
  </si>
  <si>
    <t>Monitoramento reprodutivo realizado anualmente, contratação de consultor GEF-Terrestre para análise de dados. Continução do projeto de caracterização do perfil sanitário das maracanãs
Reproductive monitoring performed annually, hiring a GEF-Terrestrial consultant for data analysis. Continuation of the Blue-winged macaw health profile characterization project</t>
  </si>
  <si>
    <t>Caracterizar e monitorar o perfil sanitário dos psitacídeos e outras aves silvestres e domésticas mantidas em cativeiro na região de reintrodução 
Characterize and monitor the health profile of parrots and other wild species kept in captivity in the region of reintroduction</t>
  </si>
  <si>
    <t>Manutenção da relação parasito-hospedeiro após a reintrodução da ararinha-azul 
Maintenance of the parasite-host relationship after the reintroduction of the macaw</t>
  </si>
  <si>
    <t>Área de Proteção Ambiental da ararinha-azul, priorizando as microbacias dos riachos da Melancia, Barra Grande e Canabrava</t>
  </si>
  <si>
    <t>Ação não iniciada
Action not started</t>
  </si>
  <si>
    <t xml:space="preserve">Dificuldade na obtenção de recusos para fazer as análises. Problema no termociclador da universidade parceira que faria as análises.
Difficulty in obtaining funds to perform the analyses. Problem in the thermocycler of the partner university that would do the analysis.
</t>
  </si>
  <si>
    <t>Confirmar a identificação das aves, determinar o grau de similaridade genética e revisar o pedigree de toda a população conhecida da espécie, quando necessário 
Confirm identification of birds, determine the degree of genetic similarity and review the pedigree of known species population, when necessary</t>
  </si>
  <si>
    <t>Livro genealógico completo e pareamentos realizados de acordo com a dissimilaridade genética 
Updated studbook and pairings according to the genetic dissimilarity</t>
  </si>
  <si>
    <t>Cristina Yumi Miyaki 
(USP)</t>
  </si>
  <si>
    <t>Rafaella Monteiro (USP), Cromwell Purchase (ACTP), Martin Guth (ACTP), Maria Cristina Cioglia (Fazenda Cachoeira), Tim Bouts (Pairi Daiza)</t>
  </si>
  <si>
    <t>Brasil, Alemanha, Catar, Singapura e Suíça</t>
  </si>
  <si>
    <t xml:space="preserve">Ter o studbook atualizado. Estabelecer prazo anual de encaminhamento de amostras (após término da estação reprodutiva) no protocolo de cativeiro. Recomenda-se no máximo 7 meses após término da estação reprodutiva
Have the studbook updated. Establish annual timeframe for delivery of samples (after the end of the breeding season) in the husbandry protocol. A maximum of 7 months after the end of the breeding season is recommended </t>
  </si>
  <si>
    <t xml:space="preserve">Amostras sendo genotipadas na USP (recebidas no ano de 2021): 144, 145, 236, 237, 240, 247, 248, 249, 250, 253, 254, 255, 272, 277, 279, 280, 281, 285 e 286
Samples being genotyped at USP (received in the year 2021): 144, 145, 236, 237, 240, 247, 248, 249, 250, 253, 254, 255, 272, 277, 279, 280, 281, 285 and 286
</t>
  </si>
  <si>
    <t xml:space="preserve">
Amostras que não receberam na USP: 97 a 108, 121 a 125, 128 e de 153 a diante (exceto 236, 237, 240, 247, 248, 249, 250, 253, 254, 255, 272, 277, 279, 280, 281, 285 e 286 já recebidas).
Samples not received at USP: 97 a 108, 121 a 125, 128 e de 153 and after (except 236, 237, 240, 247, 248, 249, 250, 253, 254, 255, 272, 277, 279, 280, 281, 285 and 286 were received).</t>
  </si>
  <si>
    <t>Rafaella Monteiro (USP) e Cristina Yumi Miyaki 
(USP)</t>
  </si>
  <si>
    <t>Excluída na Monitoria Anual 1
Excluded in the Annual Monitoring 1</t>
  </si>
  <si>
    <t>Realizar divulgação do PAN Ararinha-azul para ampliação da rede de colaboradores
Carry out the promotion of the Spix's Macaw National Action Plan to expand the network of collaborators</t>
  </si>
  <si>
    <t>Relatório das Atividades e Estatística de Colaboradores
Report of Activities and Statistics on Collaborators</t>
  </si>
  <si>
    <t>Aumento de instituições realizando pesquisa 
Increase of institutions making researchs</t>
  </si>
  <si>
    <t>Kilma Manso (ECO), Flavia Campos Martins (UPE), Renato Garcia (NEMA/UNIVASF), Luiz Cesar Pereira Machado (CEMAFAUNA/UNIVASF), Antonio Eduardo (CEMAVE/ICMBio), Claudia Martins (NEMA/UNIVASF), Theli Maciel (UNEB), Edimilson Nascimento (Prefeitura de Curaça), Vanderlei Meneses (NGI Juazeiro/ICMBio)</t>
  </si>
  <si>
    <t xml:space="preserve">Disponibilizar o pdf das palestras utilizadas na pasta de produtos do PAN. Promover encontros com outros colaboradores para maior adesão e engajamento com Plano
Make the .pdfs of lectures available in the NAP product folder. Promote meetings with other collaborators for greater adherence and engagement with the Plan </t>
  </si>
  <si>
    <t>Programas Esperança Azul, entrevistas, aulas e lives sendo realizadas
Esperança Azul programs, interviews, classes and lives being held</t>
  </si>
  <si>
    <t>Depositar os episódios do programa esperança azul em alguma plataforma digital 
Deposit the episodes of the "Esperança Azul" program on any digital platform</t>
  </si>
  <si>
    <t>Realizar divulgação do PAN Ararinha-azul
Publicize campaign of NAP Spix's Macaw</t>
  </si>
  <si>
    <t>Maior engajamento das pessoas nas ações de conservação da espécie
Greater engagement of people in conservation actions for the species</t>
  </si>
  <si>
    <r>
      <t xml:space="preserve">"3. Reduzir a captura e a caça de animais silvestres e o comércio ilegal de psitacídeos da região de Curaçá e Juazeiro, até 2024 
</t>
    </r>
    <r>
      <rPr>
        <sz val="11"/>
        <color rgb="FF808000"/>
        <rFont val="Calibri"/>
        <family val="2"/>
        <scheme val="minor"/>
      </rPr>
      <t>3. Reduce the capture and hunting of wild animals and illegal trade of parrots in the region of Curaçá and Juazeiro by 2024"</t>
    </r>
    <r>
      <rPr>
        <sz val="11"/>
        <color theme="1"/>
        <rFont val="Calibri"/>
        <family val="2"/>
        <scheme val="minor"/>
      </rPr>
      <t xml:space="preserve">
</t>
    </r>
  </si>
  <si>
    <t>Promover operações de fiscalização direcionadas ao combate à captura, a caça e ao tráfico de animais silvestres na região de Curaçá e Juazeiro, considerando a destinação adequada dos animais apreendidos
Promote enforcement operations to combat the capture, hunting and traffic of wild animals in the Curaçá and Juazeiro region, considering the appropriate destination of arested animals</t>
  </si>
  <si>
    <t>Mapeamento das áreas prioritárias para a fiscalização. Compilação de informações das ações. Ofícios aos órgãos competentes considerando a destinação adequada dos espécimes apreendidos. Relatórios finais consolidados com análise do esforço das operações (tempo x área, recurso humano, quantidade de indivíduos apreendidos, entre outros) 
Priory areas for operations mapped. Results of the action's results compiled. Letters to the competent institutions considering the appropriate destination of the arrested specimens. Final reports with analysis of operation effort (time vs. area, human resource, number of individuals seized, others)</t>
  </si>
  <si>
    <t>Aumento de informações estratégicas sobre a caça e captura na região e melhoria no processo de fiscalização; diminuição no número de animais silvestres mantidos em cativeiro. Exclusão das Ucs da Ararinha Azul na destinação de fauna apreendida de outras localidades
Increase in strategic information on hunting and capture in the region and improvement in the inspection process; decrease in the number of wild animals kept in captivity. Exclusion of the Spix´s Macaw protected area in the destination of the apprehended fauna</t>
  </si>
  <si>
    <t>Joaquim Santos Neto 
(NGI ICMBio Juazeiro)</t>
  </si>
  <si>
    <t>Curaçá, Juazeiro, Uauá/BA e Petrolina/PE</t>
  </si>
  <si>
    <t xml:space="preserve">Recursos humanos para o fortalecimento da proteção no NGI ICMBio Juazeiro, assim como recursos financeiros para operações de fiscalização
Human resources to strengthen protection in NGI ICMBio Juazeiro, as well as financial resources for law enforcement operations </t>
  </si>
  <si>
    <t>Operações de fiscalização realizadas em junho e julho de 2022. 
09-23/06/2022 - 6 fiscais ICMBio e 2 do IBAMA -  Teve como alvo principal a proteção da ararinha-
azul em seu primeiro evento de reintrodução na natureza que ocorreu no dia 11 de junho.
As principais atividades desenvolvidas foram: rondas pelo RVS e APA, com objetivo de demonstração de
ostensividade nas localidades e busca ativa de infrações ambientais. Busca de informações sobre responsáveis na
região quanto ao empreendimento previsto de eólica na Serra da Borracha, objeto de notificação do INEMA.
23/06-08/07 - 1 fiscal ICMBio, 1 brigadista, 4 PMs, 4 INEMA. A Operação Reintrodução da Ararinha-Azul II representou uma continuidade das ações desenvolvidas pelo NGI
ICMBio Juazeiro com o objetivo de garantir a proteção das ararinhas azuis, soltas no dia 11 de junho de 2022.
A principal estratégia foi a manutenção da presença institucional, que foi ampliada com a presença da PRF na maior parte do tempo e pela PM de Curaçá durante um final de semana.
As rondas foram realizadas em horários diversos, procurando não apresentar um padrão definido.
De forma a mostrar proximidade com os residentes da região das Unidades, procurou-se realizar uma abordagem
educativa e informativa, repassando informações sobre a soltura das ararinhas, distribuindo-se panfletos e cartazes, que orienta para comunicarem ao ICMBio ou a Bluesky nos casos de encontrem alguma ararinha em sua região.
Procurou-se ainda atender denuncias de diversos crimes ambientais nas Unidades e também no entorno, uma vez que contávamos com a presença do INEMA na equipe.
07-22/07 - 2 fiscais ICMBio e 3 PRFs. A atividade de fiscalização na APA e REVIS da Ararinha Azul consistiu em rondas pelos ramais e estradas vicinais
que cortam essas duas unidades de conservação, com abordagem a pessoas e veículos em atitude considerada suspeita, visto que se tratava de local onde é recorrente a prática da caça de animais silvestres, tanto para consumo como para comercialização, entre outras infrações ambientais. Também foi realizada a apuração de denúncias feitas por moradores da região aos gestores das UCs, que então acionavam a equipe de fiscalização em campo.  
22-26/07 - 2 Agentes IBAMA
27-30/07 - 2 Agentes IBAMA
In order to show proximity to the residents of the region of the Units, an attempt was made to carry out an approach educational and informative, passing on information about the release of the macaws, distributing pamphlets and posters, which directs them to communicate to ICMBio or Bluesky in case they find a macaw in their region.
An effort was also made to respond to complaints of various environmental crimes in the Units and also in the surroundings, since INEMA was part of the team.
07-22/07 - 2 ICMBio inspectors and 3 PRFs. The inspection activity at the Ararinha Azul APA and REVIS consisted of patrols along the branches and side roads that cross these two conservation units, approaching people and vehicles in an attitude considered suspicious, since it was a place where the practice of hunting wild animals is recurrent, both for consumption and for sale, among other environmental violations. There was also an investigation of complaints made by residents of the region to the managers of the UCs, who then called the inspection team in the field.
07/22-26 - 2 IBAMA Agents
27-30/07 - 2 IBAMA Agents</t>
  </si>
  <si>
    <t xml:space="preserve"> RELATÓRIO CONSOLIDADO DE AÇÃO DE FISCALIZAÇÃO AMBIENTAL
Nº 1447/2022, 1480/2022 e
Nº 1456/2022.
Autuação INEMA (Auto de Infração em Campo AIC nº 0384/2022
5 carcaças de tatu
1 tatu vivo que foi solto
4 aves silvestres resgatadas e soltas)
Autuações ICMBio:
AI-e CT006I50 - Desmatamento de 3,76ha 
AI-e 3TN303YI - Mineração sem autorização
 CONSOLIDATED ENVIRONMENTAL SURVEILLANCE ACTION REPORTS
No. 1447/2022, 1480/2022 and 1456/2022 
Inema Assessment (Notice of Infraction in Field AIC No. 0384/2022
5 armadillo carcasses
1 living armadillo was released
4 wild birds rescued and released
ICMBio Assessments:
AI-e CT006I50 - Deforestation of 3.76ha 
AI-e 3TN303YI - Mining without authorization</t>
  </si>
  <si>
    <t>Demandar ao INEMA operação específica de fiscalização para a região da ararinha-azul de forma entrar no calendário da instituição
To ask INEMA for a specific inspection operation for the Spix's Macaw region in order to enter the institution's calendar</t>
  </si>
  <si>
    <t xml:space="preserve">Integrar sistemas de informação dos órgãos governamentais para desenvolvimento de inteligência para o combate ao tráfico de animais silvestres 
Integrate information systems of government bodies to develop intelligence to combat wild animal trafficking </t>
  </si>
  <si>
    <t xml:space="preserve">Acordos de cooperação técnica entre órgãos governamentais assinados 
Signed cooperation agreements between governmental agencies </t>
  </si>
  <si>
    <t>Sistemas integrados e agentes capacitados. Ganho de escala nas ações de fiscalização. Desenvolvimento de ações de inteligência e contra-inteligência 
Integrated systems and trained agents. Increase in the enforcement actions. Intelligence and counterintelligence action development</t>
  </si>
  <si>
    <t xml:space="preserve">Marília Marini 
(ICMBio) </t>
  </si>
  <si>
    <t>Abrangência nacional</t>
  </si>
  <si>
    <t>Realizar a integração entre IBAMA e CGPRO 
Perform the integration between IBAMA and CGPRO</t>
  </si>
  <si>
    <t>Não teve progresso para o período monitorado
No progress for the monitored period</t>
  </si>
  <si>
    <t>Há uma iniciativa em curso da Policia Federal pelo projeto IMPACTAS em desenvolver um sistema que permita a integração de infomações relacionadas ao tráfico de fauna entre os orgãos que lidam com o tema. Neste sentido, se optou por excluir a ação.
There is an ongoing initiative of the Federal Police by the IMPACTAS project to develop a system that allows the integration of information related to wildlife trafficking among the agencies that deal with the subject. In this sense, we chose to exclude the action.</t>
  </si>
  <si>
    <t>Intensificar o envolvimento da comunidade local, assim como elaborar e implementar o Plano socioambiental das Unidades de Conservação da Ararinha Azul
Intensify the involvement of the local community, as well as elaborate and implement the socioenvironmental plan in the protected areas of Spix´s Macaw</t>
  </si>
  <si>
    <t>Relatórios com atividades desenvolvidas e avaliadas, número de pessoas atingidas 
Reports with activities developed and evaluated, number of people affected</t>
  </si>
  <si>
    <t xml:space="preserve">Comunidade sensibilizada e eixos do Plano sociambiental desenvolvidos (medidos por meio de indicadores a definir). Resgate do orgulho do povo da região de Curaçá e Juazeiro de ser da terra da ararinha-azul 
Community awareness and axes of the socioenvironmental plan developed (indicators to be defined). Regaining the pride of people of the region of Curaçá and Juazeiro in being the land of the Spix´s Macaw </t>
  </si>
  <si>
    <t>Curaçá/BA e Juazeiro/BA</t>
  </si>
  <si>
    <t>Verificar resultados da Mailde Barbosa da Silva (orientada da profa. Flávia Martins) para embasar as ações de educação para sustentabilidade na educação formal do município de Curaçá
Check the results of Mailde Barbosa da Silva's project to support education actions for sustaining formal education in the municipality of Curaçá</t>
  </si>
  <si>
    <t>Criação do Conselho das UCs da Ararinha-azul; intensificação das ações dos ATAs; participação em reuniões de associação; grupos de whatsApp; programas Esperança Azul; atividades da Bluesky e Projeto Re-Habitar Ararinha Azul; capacitações; contratação de ATAs em junho e julho de 2022 (todos da comunidade de Curaçá)
Creation of the Council of the Spix's Macaw protected areas; intensification of the actions of the temporary environmental agents; participation in association meetings; whatsApp groups; "Esperança Azul" programs; activities by Bluesky and Projeto "Re-Habitar" Spix's Macaw; qualifications; hiring of temporary environmental agents in June and July 2022 (all from the Curaçá community)</t>
  </si>
  <si>
    <t xml:space="preserve">PORTARIA ICMBIO Nº 716, DE 1º DE SETEMBRO DE 2022
Cria o Conselho Consultivo da Área de Proteção Ambiental e do Refúgio de Vida Silvestre da Ararinha Azul, no Estado da Bahia (Processo nº 02124.000349/2019-99). DOU 06/09/2022 | Edição: 170 | Seção: 1 | Página: 73
ORDINANCE ICMBIO No. 716, SEPTEMBER 1ST, 2022
Creates the Advisory Council of the Environmental Protection Area and the Wildlife Refuge of Ararinha Azul, in the State of Bahia (Process No. 02124.000349/2019-99). DOU 06/09/2022 | Edition: 170 | Section: 1 | Page: 73
</t>
  </si>
  <si>
    <t>Caracterizar o perfil socioeconômico da comunidade local e das atividades de caça e captura de animais silvestres, bem como identificar as lacunas de ações de educação ambiental 
Characterize the socioeconomic profile of the local community and the activities of hunting and capture of wild animals, as well as identify the gaps in environmental education actions</t>
  </si>
  <si>
    <t>Relatório
Report</t>
  </si>
  <si>
    <t>Relações humanas estabelecidas nas UCs
Human relationship established in the protected areas</t>
  </si>
  <si>
    <t xml:space="preserve">Flávia de Campos Martins 
(UPE) </t>
  </si>
  <si>
    <t>Região de Curaçá e Juazeiro/BA</t>
  </si>
  <si>
    <t>Utilizar este produto na elaboração do Plano Socioambiental. O grupo entendeu que o objetivo não era determinar lacunas de ações de educação ambiental, mas sim embasar a educação para sustentabilidade. Flávia Martins (UPE Campus Petrolina): Outros estudos estão sendo desenvolvidos e já conta com produtos parciais
Use this product in the elaboration of the Socioenvironmental Plan. The group understood that the goal was not to determine action gaps in environmental education, but rather to support the education of sustainability. Flávia Martins (UPE Petrolina Campus): Other studies are being developed and partial products are already available</t>
  </si>
  <si>
    <t>Orientação de PIBIC e de TCC realizadas
Orientation of PIBIC and TCC carried out</t>
  </si>
  <si>
    <t>Relatório de PIBIC e TCC
Report</t>
  </si>
  <si>
    <t>Flávia de Campos Martins (UPE)</t>
  </si>
  <si>
    <t>publicação do TCC no formato de artigo: DIAGNÓSTICO SOCIOECONÔMICO E RELAÇÕES DE USO DA AVIFAUNA POR POPULAÇÕES HUMANAS NA ÁREA DE PROTEÇÃO AMBIENTAL E REFÚGIO E VIDA SILVESTRE DA ARARINHA AZUL; aluna: Williana Joylla Silva
Publication of the TCC in the format of an article: DIAGNÓSTICO SOCIOECONÔMICO E RELAÇÕES DE USO DA AVIFAUNA POR POPULAÇÕES HUMANAS NA ÁREA DE PROTEÇÃO AMBIENTAL E REFÚGIO E VIDA SILVESTRE DA ARARINHA AZUL; student: Williana Joylla Silva</t>
  </si>
  <si>
    <t>Realizar campanhas para desencorajar a captura e guarda doméstica de animais silvestres com foco na ararinha-azul e outros psitacídeos, na região de Curaçá e Juazeiro
Carry out campaigns to discourage the capture and domestic guarding of wild animals with a focus on the macaw and other parrots, in the Curaçá and Juazeiro region</t>
  </si>
  <si>
    <t>Relatório com número de campanhas e pessoas abrangidas em cada campanha
Report with number of campaigns and people covered in each campaign</t>
  </si>
  <si>
    <t>Redução de captura e animais silvestres em cativeiro doméstico 
Reduction of catch and maintenance of wild animals in domestic captivity</t>
  </si>
  <si>
    <t>Kilma Manso 
(Eco)</t>
  </si>
  <si>
    <t>Sara Alves (INEMA), Anselmo Vital (INEMA-Juazeiro), Luiz Cézar Pereira Machado (CEMAFAUNA), Flávia de Campos Martins (UPE)</t>
  </si>
  <si>
    <t>Não há informação para o periódo monitorado
There is no information for the monitored period</t>
  </si>
  <si>
    <t>Articulador não responde aos contatos realizados e aparentemente não está mais envolvido com as iniciativas do PAN. O grupo entende que ação está contemplada pelo plano sócio ambiental das unidades de conservação (ação 3.3).
Articulator does not respond to the contacts made and apparently is no longer involved with the initiatives of the NAP. The group understands that action is contemplated by the socio-environmental plan of the conservation units (action 3.3)</t>
  </si>
  <si>
    <t>Excluída na Monitoria Anual 1 
Excluded in the Annual Monitoring 1</t>
  </si>
  <si>
    <t>Implementar rede de comunicação para proteção da ararinha-azul entre moradores da região de Curaçá e Juazeiro 
Implement a network to protect Spix´s Macaw between the communities in Curaçá and Juazeiro</t>
  </si>
  <si>
    <t xml:space="preserve">Grupo criado, atualizado constantemente e movimentado em rede social de troca de mensagens  
Updated and on-goingo web-based social group and information-sharing </t>
  </si>
  <si>
    <t xml:space="preserve">Comunidade local identificando as unidades de conservação como referência para a comunicação de informações importantes sobre proteção, especialmente da ararinha-azul  
Local community identifying the protected areas as a reference in communication and exchange of information about protection, especially for the Spix´s Macaw  </t>
  </si>
  <si>
    <t>Claudia Campos 
(NGI ICMBio Juazeiro)</t>
  </si>
  <si>
    <t>Foi sugerida a criação de uma ouvidoria para atendimento ao público e recebimento de denúncias, entretanto, a unidade não tem telefone fixo ou móvel. Pode ser verificada a utilização do canal do INEMA ou PM de Curaçá para recebimento de denúncias. Articular com Comandante e Chefe do escritório em Juazeiro. Reforçar a necessidade de telefone fixo e móvel das UCs
The creation of an ombudsman to serve the public and receive complaints was suggested, however, the protected area does not have landline or mobile phone service. Check the use of a channel from INEMA or the Military Police in Curaçá to receive reports. Liaise with Commander and Head of the office in Juazeiro. Stress the need for landline and mobile telephones in the PAs</t>
  </si>
  <si>
    <t>Grupos de whatsApp funcionando (Notícias Ararinha Azul e Comunidades Ararinha Azul)
WhatsApp groups working (Notícias Ararinha Azul and Comunidades Ararinha Azul)</t>
  </si>
  <si>
    <t>Cartazes com telefones da Bluesky e ICMBio. Notícias de ararinhas-azuis dispersas repassadas para ICMBio.
Posters with bluesky and icmbio phones. News of dispersed Spix´s Macaw passed on to ICMBio.</t>
  </si>
  <si>
    <t>Ação agrupada à 3.1. na monitoria 1 
Action grouped onto 3.1  in the Annual Monitoring 1</t>
  </si>
  <si>
    <r>
      <t xml:space="preserve">4. Promover a conservação e recuperação do habitat da ararinha-azul até 2024
 </t>
    </r>
    <r>
      <rPr>
        <sz val="11"/>
        <color rgb="FF808000"/>
        <rFont val="Calibri"/>
        <family val="2"/>
        <scheme val="minor"/>
      </rPr>
      <t>4. Promote the preservation and recovery of the Spix´s Macaw habitat by 2024</t>
    </r>
  </si>
  <si>
    <t>Estabelecer tratativas relativas aos processos de criação de unidades de conservação federais e estaduais 
Establish negotiations with responsible stakeholders regarding the processes of creation of federal and state conservation units</t>
  </si>
  <si>
    <t>Relatório da situação dos processos de criação das UCs; ofícios emitidos aos órgãos gestores e Ministério Público; moções de apoio 
Report on the processes of the conservation units; letters sent to management institutions and Public minister;  motion of support</t>
  </si>
  <si>
    <t>Decretos de criação publicados 
Published decrees</t>
  </si>
  <si>
    <t xml:space="preserve">Marina Amaral 
(DAP/MMA) </t>
  </si>
  <si>
    <t>Houve uma articulação do ICMBio com o governo municipal de Curaça para recategorização do Parque Ecológico Municipal da Serra da Borracha
There was an articulation between ICMBio and the municipal government of Curaçá for the recategorization of the Municipal Ecological Park of Serra da Borracha</t>
  </si>
  <si>
    <t>Prefeitura de Curaça deve enviar oficio a SEMA-BA requisitando os estudos para criação da unidade na época
Curaçá City Hall must send an official letter to SEMA-BA requesting the studies for the creation of the protected area at the time</t>
  </si>
  <si>
    <t>Eleuzina Rodrigues (COMDEMA)</t>
  </si>
  <si>
    <t>Excluída na Monitoria Anual 2
Excluded in the Annual Monitoring 2</t>
  </si>
  <si>
    <t>Promover a restauração da Mata Ciliar na APA e RVS da Ararinha Azul 
Promote the restoration of riparian vegetation in the APA and RVS of the Spix´s Macaw</t>
  </si>
  <si>
    <t>Plano de restauração e relatórios de monitoramento 
Restoration plan and monitoring reports</t>
  </si>
  <si>
    <t>Mata Ciliar em processo de restauração 
Riparian vegetation in process of restoration</t>
  </si>
  <si>
    <t>Renato Garcia 
(Nema/UNIVASF)</t>
  </si>
  <si>
    <t>Áreas priorizadas pelo NEMA/UNIVASF 
Priorized areas of NEMA/UNIVASF</t>
  </si>
  <si>
    <t>Verificar as áreas prioritárias do Projeto Re-Habitar Ararinha Azul para priorização de aquisição de áreas na ação 4.5. Verificar os shapes dos CEFIR para priorização das áreas para recuperação no Projeto Re-Habitar, considerando os passivos ambientais (os quais devem ser excluídos da recuperação de acordo com o Edital). Rever a redação desta ação considerando a Lei 12727 que exclui riachos efêmeros como APPs)  
Check the priority areas of the Re-Habitar Ararinha Azul Project to prioritize the acquisition of areas in action 4.5. Check the CEFIR shapes to prioritize areas for recovery in the Re-Habitar Project, considering environmental liabilities (which should be excluded from recovery according to the Notice). Review the wording of this action considering Law 12727 which excludes ephemeral streams as APPs)</t>
  </si>
  <si>
    <t>Projeto rehabitar em fase e implementação; projetos de plantio compensatório e realocação de APP para UCs da Ararinha-azul
"Rehabitar" project in phase and implementation; compensatory planting projects and APP reallocation to Spix's Macaw CUs</t>
  </si>
  <si>
    <t>Mapeamento de áreas para restauração e o relatório da fase 1 do projeto
Mapping area to restore; fase 1 project's report</t>
  </si>
  <si>
    <t xml:space="preserve">Promover o Cadastro Estadual Florestal de Imóveis Rurais (CEFIR), priorizando a Mata Ciliar na escolha da Reserva Legal, nas propriedades e posses do Refúgio de Vida Silvestre (RVS) e da Área de Proteção Ambiental (APA) da Ararinha Azul
Promote the State Forestry Registry of Rural Properties (CEFIR), prioritizing the Riparian Forest in the choice of the Legal Reserve, on the properties and possessions within the Wildlife Refuge (RVS) and the Environmental Protection Area (APA) of the Spix's Macaw </t>
  </si>
  <si>
    <t>Certificados ou termos de compromisso do cadastro
Certificates or terms of commitment of the registration</t>
  </si>
  <si>
    <t>Marianna Pinho 
(INEMA)</t>
  </si>
  <si>
    <t>R$ 275,00/propriedade   
R$ 275.00/owner</t>
  </si>
  <si>
    <t>Procurar estabelecer no Projeto Re-Habitar Ararinha Azul termos de compromisso com a necessidade dos proprietários realizarem o cadastro no CEFIR e incorporar os polígonos das propriedades no diagnóstico para priorização de áreas). Verificar como incentivar o cadastramento do CEFIR nas propriedades incluídas nas Unidades de Conservação
Seek to establish in the Re-Habitar Ararinha Azul Project terms of commitment to the need of the owners to register CEFIR and incorporate the polygons of the properties in the diagnosis to prioritize areas). Verify how to incentivate the registration of CEFIR in the properties of the protected areas.</t>
  </si>
  <si>
    <t>577 propriedades rurais, situadas nas UCs da Ararinha-azul inseridas no CEFIR
577 rural properties, located in the Macaw's Macaw UCs inserted in CEFIR</t>
  </si>
  <si>
    <t>Mapa e planilha com as informações 
Maps and sheets with informations</t>
  </si>
  <si>
    <t>Identificar áreas privadas para aquisição, estabelecimento de acordos de conservação, termos de compromisso ou destinação de pagamento por serviços ambientais para recuperação do RVS da Ararinha Azul
Identify private land for acquisition, establishment of conservation agreements, terms of commitment or allocation of payment for environmental services for the recovery of the Spix's Macaw Refuge (PA)</t>
  </si>
  <si>
    <t>Áreas adquiridas e doadas ao ICMBio, acordos de conservação assinados e PSA direcionado 
Areas acquired and donated to ICMBio, conservation agreements signed and targeted Payment for Ecosystem Services</t>
  </si>
  <si>
    <t xml:space="preserve">Habitat conservado e protegido legalmente em terras privadas e/ou públicas do RVS 
Habitat conserved and legally protected on private and/or public lands of the RVS </t>
  </si>
  <si>
    <t>Neiva Guedes (Instituto Arara-azul), Larissa Rafael (UFS), Kilma Manso (ECO), Marianna Pinho (INEMA), Ugo E. Vercillo (CGCON/ICMBio), Camile Lugarini (ICMBio), Patricia Silva (UNIVAF)</t>
  </si>
  <si>
    <t xml:space="preserve">Possivelmente terá que ser estabelecido a usucapião, pois as propriedades carecem de título de posse  
Possibly the usucapion will have to be established because the properties lack title </t>
  </si>
  <si>
    <t>Foram identificadas algumas áreas e diagnóstico fundiário foi realizado. Porém nem todas foram identificadas para leasing e pagamento de créditos de carbono. Foram estabelecidos alguns acordos entre proprietários e o INEMA para dar início a recuperação de áreas degradadas na Melancia, no âmbito do projeto re-habitar
Some areas were identified and a land diagnosis was carried out. However, not all of them were identified for leasing and payment of carbon credits. Some agreements were established between landowners and NEMA to start the recovery of degraded areas in Melancia, within the scope of the "re-habitar" project</t>
  </si>
  <si>
    <t>Dificuldade em identificar uma ONG para executar o recurso da Rain Florest Trust destinado a essa ação. O recurso obrigatoriamente deve ser executado por uma ONG. Dificuldade com o cartório de Curaça. Baixa adesão por parte dos proprietários na região em função da desconfiança no processo.
Difficulty to identify a NGO to implement the Rain Florest Trust resource for this action. The resource must be implemented by a NGO. Difficulty with the registry office of Curaça. Low-level dismembering of the owners in the region due to mistrust in the process.</t>
  </si>
  <si>
    <t>Camile Lugarini (CEMAVE/ICMBio) e Mark Stanford (Parrots International)</t>
  </si>
  <si>
    <t>Conversar com a BlueSky para avaliar possibilidade de acessar o recurso.
Talk to BlueSky to assess the possibility of accessing the feature.</t>
  </si>
  <si>
    <t>Assegurar que a análise, licenciamento e aprovação de empreendimentos econômicos desenvolvidos na região Curaçá e Juazeiro contemplem as necessidades de conservação da ararinha-azul e que proponham medidas mitigatórias e compensatórias que gerem benefícios para a conservação da espécie e seu hábitat 
Ensure that the analysis, licensing and approval of economic venture projects developed in the Curaçá and Juazeiro region include an element relating to the conservation of Spix´s Macaw, as well as proposing mitigation and compensation measures that generate benefits for conservation of the species and its habitats</t>
  </si>
  <si>
    <t xml:space="preserve">Lista de empreendimentos autorizados e com condicionantes; número de condicionantes das licenças emitidas; guia com orientações para licenciamento de futuros empreendimentos, considerando as condicionantes.
List of licensed ventures with mitigating and compensatory measures; number of mitigating and compensatory measures in licensed ventures; guide with orientation for the license of future enterprises in consideration of mitigating and compensatory measures. </t>
  </si>
  <si>
    <t xml:space="preserve">Recursos destinados ao projeto
Financial resources destined to the project
</t>
  </si>
  <si>
    <t>Sara Alves 
(INEMA)</t>
  </si>
  <si>
    <t>Sara Alves (INEMA): Foi solicitada a lista de empreendimentos licenciados pelo estado nos municípios de Curaça e Juazeiro. São Licenças Prévias, Licenças Simplificadas, Autorizações de Supressão de Vegetação, entre outras modalidades de licença. Estão em planilha depositada na pasta PRODUTOS. Ainda não há uma efetiva articulação no momento do licenciamento. E de fato essa inserção das necessidades de conservação durante o rito de licenciamento é muito difícil. 
Camile Lugarini (CEMAVE/ICMBio): O processo de licenciamento de empreendimentos na REVIS Ararinha-azul estão sendo considerados. Assim como linhas de transmissão na área. O empreendimento eólico na região da Serra da Borracha foi retirado e a empresa se propôs a atuar em conjunto no sentido de conciliar o emprendimento com a conservação da espécie. Processos de replantio viculados a processos de licenciamento e reserva legal estão sendo iniciados na área
Sara Alves (INEMA): A list of enterprises licensed by the state in the municipalities of Curaça and Juazeiro was requested. These are Prior Licenses, Simplified Licenses, Vegetation Suppression Authorizations, among other types of license. They are in a spreadsheet deposited in the PRODUCTS folder. There is still no effective articulation at the time of licensing. In fact, this inclusion of conservation needs during the licensing process is very difficult.
Camile Lugarini (CEMAVE/ICMBio): The licensing process for undertakings at REVIS Spix's Macaw is being considered. As well as transmission lines in the area. The wind project in the Serra da Borracha region was withdrawn and the company proposed to work together to reconcile the project with the conservation of the species. Replanting processes linked to licensing and legal reserve processes are being initiated in the area</t>
  </si>
  <si>
    <t>Planilha com todas as licenças emitidas pelo estado nos municípios de Curaça e Juazeiro.
Spreadsheet with all licenses issued by the state in the municipalities of Curaça and Juazeiro.</t>
  </si>
  <si>
    <t>Dificuldade de inserir condicionantes e medidas mitigadoras durante o processo de licenciamento.
Difficulty in inserting constraints and mitigating measures during the licensing process.</t>
  </si>
  <si>
    <t>Realizar controle da espécie exótica invasora Apis mellifera em potenciais ninhos de psitacídeos em ocos de árvores, principalmente na área de soltura da ararinha-azul 
Control the invasive alien species Apis mellifera in potential nests of psittacines in holes of trees, mainly in the area of release of the Spix´s Macaw</t>
  </si>
  <si>
    <t xml:space="preserve">Relatório contendo os resultados das atividades de controle da Apis mellifera
Report containing the results of the control activities of Apis mellifera. </t>
  </si>
  <si>
    <t>Redução da ocupação de ocos por Apis mellifera
Reduction in the occupation of holes by Apis mellifera</t>
  </si>
  <si>
    <t>Aline Andrade 
(CEMAFAUNA/UNIVASF)</t>
  </si>
  <si>
    <t>Articular com ICMBio, Ministério de Integração (Rota do Mel), instituições relacionadas à apicultura, Universidades e IFs e associações de produtores. Não incentivar a apicultura nas áreas passíveis de reintrodução. Levar os enxames coletados no Projeto de Controle de abelhas africanizadas para longe das áreas de soltura de ararinhas-azuis (verificar com o  CEMAFAUNA a distância necessária). Kilma tentará verificar onde há apicultores em Santa Maria da Boa Vista, PE. Incentivar meliponicultura na região 
Make a network with  ICMBio, Ministério de Integração (Rota do Mel), instituições relacionadas à apicultura, Universidades e IFs e associações de produtores. o not encourage beekeeping in areas subject to reintroduction. Take the bee nests collected in the Africanized Bees Control Project far away from the release areas of Spix´s macaws (check with the CEMAFAUNA the necessary distance). Kilma will try to find out where there are beekeepers in Santa Maria da Boa Vista, PE. Encourage meliponiculture in the region</t>
  </si>
  <si>
    <t>Controle de Abelhas estabelecido em 2021
Bee control established in 2021</t>
  </si>
  <si>
    <t>Relatório PIBIC - EFICÁCIA DE TRATAMENTOS PARA CONTROLE DE ABELHAS AFRICANIZADAS EM ÁREAS DE NIDIFICAÇÃO DE PSITACÍDEOS NO REFÚGIO DE VIDA SILVESTRE DA ARARINHA AZUL
PIBIC Report - EFFECTIVENESS OF TREATMENTS FOR THE CONTROL OF AFRICANIZED BEES IN AREAS OF NESTING OF PSITACIDES IN THE WILDLIFE REFUGE OF THE SPIX´S MACAW</t>
  </si>
  <si>
    <t>Assegurar que a conversão de multas, plantio compensatório ligado ao licenciamento, TACs e conversão penal contemplem as áreas priorizadas para recuperação do seu habitat 
Ensure that the conversion of fines, compensatory planting linked to licensing, Terms of Conduct and penal conversion consider the areas prioritized for the recovery of their habitat</t>
  </si>
  <si>
    <t>Número de projetos direcionados para a recuperação do habitat
Number of projects aimed at habitat recovery</t>
  </si>
  <si>
    <t>Recursos destinados à recuperação do habitat
Resources destined towards habitat recovery</t>
  </si>
  <si>
    <t>Claudia Campos
 (NGI ICMBio Juazeiro)</t>
  </si>
  <si>
    <t>Foram encaminhados 5 projetos para conversão de multas para o banco de projeto do ICMBio e IBAMA
5 projects were sent for conversion of fines to the ICMBio and IBAMA project bank</t>
  </si>
  <si>
    <t>Processos replantio compensatório - 02124.002091/2021-80, 02124.000900/2020-38, 02070.002241/2020-47, 02070.026630/2021-49, 02070.001604/2022-99
Compensatory replanting processes - 02124.002091/2021-80, 02124.000900/2020-38, 02070.002241/2020-47, 02070.026630/2021-49, 02070.001604/2022-99</t>
  </si>
  <si>
    <t>Destinar recursos de compensação ambiental para regularização fundiária das fazendas prioritárias para tornar a dominiliadade pública no RVS da Ararinha Azul
Allocate environmental compensation resources to regularize the land tenure of prioritized farms to transform these areas in the Spix´s Macaw Refuge as public domain</t>
  </si>
  <si>
    <t>Recurso destinado e aplicado para a regularização fundiária das fazendas priorizadas
Resource destined and applied for the land title regularization of prioritized farms</t>
  </si>
  <si>
    <t xml:space="preserve">Aumentar a implentação das ações de conservação da espécie
Increase the implementation of conservation actions for the species </t>
  </si>
  <si>
    <t>Tratativas iniciadas, sem destinação de recurso
Negotiations initiated, without resource allocation</t>
  </si>
  <si>
    <t>Processos de compensação ambiental são muito morosos. Embora haja uma articulação neste sentido os recursos não são destinados para essa finalidade.
Environmental compensation processes are very time consuming. Although there is an articulation in this sense resources are not intended for this purpose.</t>
  </si>
  <si>
    <r>
      <t xml:space="preserve">5. Promover boas práticas de manejo sustentável, visando à segurança alimentar, hídrica, energética e econômica para as comunidades locais, até 2024 
</t>
    </r>
    <r>
      <rPr>
        <sz val="11"/>
        <color rgb="FF808000"/>
        <rFont val="Calibri"/>
        <family val="2"/>
        <scheme val="minor"/>
      </rPr>
      <t>5. Promote practices of sustainable management, aiming at food, water, energy and economic security for local communities by 2024</t>
    </r>
  </si>
  <si>
    <t xml:space="preserve">Implementar e monitorar projeto de práticas produtivas ambientalmente sustentáveis, especialmente para caprino e ovinocultura 
Implement and monitor a project of environmentally-sustainable productive practices for communities located in the release zone, especially for goat and sheep managment </t>
  </si>
  <si>
    <t xml:space="preserve">Relatório das atividades desenvolvidas e protocolo de boas práticas
Report with developed activities and protocol of best practices </t>
  </si>
  <si>
    <t>Implementar boas práticas na caprinocultura e ovinocultura; e outras atividades 
Implement good goat and sheep practices; and other activities</t>
  </si>
  <si>
    <t>Luis Eduardo 
(Caraiba Mineradora)</t>
  </si>
  <si>
    <t>Marilia relembra reunião no âmbito do MMA juntamente com o MAPA, Sebrae, para discussão de Certificação Verde a exemplo dos Pastizales, há aproximadamente 2 anos, mas a ação se perdeu (Camila Oliveira estava mais envolvida). Vale a pena resgatar esta ação visto o cenário da administração atual. Samuel será o articulador com a Camila Rocha. Marilia lembra que uma das práticas possíveis seria a apicultura, mas Kilma lembra que é melhor investir na meliponicultura, visto a necessidade de controle de abelhas africanizadas (ação 4.7) 
Marilia remembers meeting in the ambit of MMA together with MAPA and Sebrae, to discuss Green Certification like in the Pastizales, about 2 years ago. However, the action was lost (Camila Oliveira was more involved). It is worth rescuing this action given the current administration scenario. Samuel will be the articulator with Camila Rocha. Marilia remembers that one of the possible practices would be beekeeping, but Kilma remembers that it is better to invest in meliponiculture, given the need to control Africanized bees (action 4.7)</t>
  </si>
  <si>
    <t>Implementação prevista para 2023
Implementation provided for 2023</t>
  </si>
  <si>
    <t>Luis Eduardo (Ero Brasil)</t>
  </si>
  <si>
    <t>Implementação prevista para 2023. A ideia é expandir e implementar o projeto da "cadeia produtiva Ovinocaprinocultura na área da APA e REVIS" com apoio da Mineradora EroBrasil Caraíba. Projeto já implementado em outras áreas (a saber, municípios de Juazeiro, Jagararipe e Curaçá). Carece de informações (shapes da comunidades de Vermelhos que se inserem na APA e REVIS Ararinha-azul) para discussão e planejamento da expansão desta ação e posterior implementação nas UCs em foco.
Implementation scheduled for 2023. The idea is to expand and implement the project of the "Cadeia produtiva Ovinocaprinocultura na área da APA e REVIS" with the support of Mineradora EroBrasil Caraíba. Project already implemented in other areas (namely, cities of Juazeiro, Jagararipe and Curaçá). It lacks information (forms of the communities of Vermelhos that are part of the APA and REVIS Macaw's Macaw) for discussion and planning of the expansion of this action and subsequent implementation in the UCs in focus.</t>
  </si>
  <si>
    <t>Ação agrupada à 5.1. na monitoria 2 
Action grouped with  5.1 in the Annual Monitoring 2</t>
  </si>
  <si>
    <t>Estimular diferentes formas de turismo, com foco em observação de aves, como alternativa econômica e ferramenta de envolvimento da comunidade local 
Stimulate different forms of tourism, focusing on bird watching as an economical alternative and local community involvement tool</t>
  </si>
  <si>
    <t>Relatório das atividades de capacitação desenvolvidas. Projeto de turismo de observação de aves e acordo de cooperação técnica com SEBRAE e Secretaria de Turismo assinado 
Report of the trainee activities developed. Bird watching tourism project. Technical cooperation agreement with SEBRAE and Tourism Secretariat signed</t>
  </si>
  <si>
    <t>Turismo fomentado nas UCs  
Fomented turism in the protected areas</t>
  </si>
  <si>
    <t>Jomar Benvindo (superintendente técnico de turismo da prefeitura e coordenador da Câmara Técnica do Vale do São Francisco), Flávia de Campos Martins (UPE), Paulo Boute (Empresário), Pedro Develey (Save Brasil)</t>
  </si>
  <si>
    <t>Esta ação também está no Plano Socioambiental, mas depende da interação com a comunidade para definir sua execução. Já foram realizados cursos pontuais de observação de aves.
Aguardar o Plano Socioambiental. O grupo considerou importante não ter observação de aves na primeira soltura. Cristina perguntou como evitar que um grande número de pessoas não relacionadas ao projeto (por exemplo, turistas de observação de aves) acompanhem essa soltura e Thomas responde que a procura será dependente da divulgação da primeira soltura 
This action is also part of the Socio-Environmental Plan, but depends on the interaction with the community to define its execution. Punctual bird watching courses have already been conducted.
Wait for the Social and Environmental Plan. The group considered important not to have bird watchers during the first release. Cristina asked how to prevent people not related to the project (such as bird watchers) from going there and Thomas replied that we should avoid too much publicity about it</t>
  </si>
  <si>
    <t>Dificuldade na obtenção de recurso para implementar a ação. Após a soltura ocorreram problemas com a aproximação de pessoas e aeronaves ao recinto e potencial afugentando as aves para locais distantes. Frente a esse problema o grupo entende que neste momento fomentar esse tipo de atividade é prejucial ao processo de monitoramento e reestabelecimento da população. Portanto, em vez de estimular o turismo é importante disciplinar a atividade no primeiro momento.
Difficulty in obtaining the resource to implement the action. After the release there were problems with the approach of people and aircraft to the enclosure and potential scaring the birds to distant places. Faced with this problem, the group understands that at this moment, fostering this type of activity is prejucial to the process of monitoring and reestablishing the population. Therefore, instead of stimulating tourism it is important to discipline the activity at first.</t>
  </si>
  <si>
    <t>Implementar um projeto para observação da ararinha-azul na região
Implement a project to observe the Spix's Macaw in the region</t>
  </si>
  <si>
    <t>Projeto implementado
Implemented project</t>
  </si>
  <si>
    <t>Avaliar os impactos (positivos e negativos) e viabilidade de um projeto de observação da ararinha-azul 
Evaluate the impacts (positive and negative) and viability of a Spix's Macaw observation project</t>
  </si>
  <si>
    <t>Ciro Albano (NE Birding), Claudia Campo (NGI Juazeiro), Ugo Vercillo (Bluesky), Cromwell Purchase (ACTP), Martin Guth (ACTP), Thomas White (US Fish &amp; Wildlife)</t>
  </si>
  <si>
    <r>
      <t xml:space="preserve">6. Garantir o manejo adequado da população ex situ, assim como crescimento e estabilidade populacional do plantel continuamente 
</t>
    </r>
    <r>
      <rPr>
        <sz val="11"/>
        <color rgb="FF808000"/>
        <rFont val="Calibri"/>
        <family val="2"/>
        <scheme val="minor"/>
      </rPr>
      <t xml:space="preserve">
6. Ensure the appropriated managment of the ex situ population, as well its constant increasing and stabilitying</t>
    </r>
  </si>
  <si>
    <t>Compartilhar e explorar os dados obtidos a partir da genômica
Share and explore genomic data</t>
  </si>
  <si>
    <t>Genes responsáveis pelos mecanismos de doença identificados 
Genes responsible for mechanisms of disease identified</t>
  </si>
  <si>
    <t>Rafaella Monteiro (USP), Cromwell Purchase (ACTP)</t>
  </si>
  <si>
    <t>Brasil e Catar</t>
  </si>
  <si>
    <t>Um grupo de pesquisadores liderado pelo Dr. Joel Malek da Universidade de Cornell - Qatar (UC) está/estava analisando os dados genômicos de ararinhas-azuis gerados por eles. Estas análises são relativas a endocruzamento e pareamento. No início dos trabalhos (ano de 2021) os dados de 15 microssatélites de dez indivíduos gerados no laboratório na USP foram utilizados com sucesso para identificar amostras que foram trocadas durante o processamento laboratorial na USP
A group of researchers led by Dr. Joel Malek from Cornell University - Qatar (UC) is/was analyzing the genomic data of Spix's Macaws generated by them. These analyzes are related to inbreeding and pairing. At the beginning of the work (year 2021) data from 15 microsatellites of ten individuals generated in the laboratory at USP were successfully used to identify samples that were exchanged during laboratory processing at the USP</t>
  </si>
  <si>
    <t>Como o laboratório da USP não conta com pessoal que poderia contribuir com as análises genômicas, acompanharam os trabalhos somente no início quando se decidiu a divisão das tarefas e não tem mais nenhuma informação sobre o andamento desse trabalho.
As the USP laboratory does not have personnel who could contribute to genomic analyses, they followed the work only at the beginning when it was decided to divide the tasks and no longer have any information about the progress of this work.</t>
  </si>
  <si>
    <t>Monitorar e manejar o estado reprodutivo, populacional, comportamental e de saúde de ararinhas-azuis ex situ 
Monitor and manage the breeding, population, behavioral and health status of ex situ population of the Spix´s Macaw</t>
  </si>
  <si>
    <t xml:space="preserve">População em cativeiro manejada adequadamente com mínimo de 15% de crescimento anual 
Managed population in captivity with a least 15% of annual growing </t>
  </si>
  <si>
    <t>ACTP, Fazenda Cachoeira, Pairi Daiza</t>
  </si>
  <si>
    <t>Incluir no protocolo a coleta de amostras de sangue de todos os filhotes (estabelecer período de coleta). Se não for possível encaminhar as amostras, armazenar no criadouro e encaminhar posteriormente para a USP
Include in the protocol the blood sampling from all chicks (establish the collection period). If it is not possible to forward the samples, store in the holder and forward later to USP</t>
  </si>
  <si>
    <t>Relatório anual de 2021 recebido da ACTP e Faz Cachoeira, ainda em consolidação. 4 Criadores, sendo 2 no Brasil (Curaça e Fazenda Cachoeira), 1 na Alemanha (ACTP) e 1 na Bélgica (Paradise)
2021 annual report received from ACTP and Faz Cachoeira, still under consolidation. 4 Breeders, 2 in Brazil (Curaça and Fazenda Cachoeira), 1 in Germany (ACTP) and 1 in Belgium (Paradise)</t>
  </si>
  <si>
    <t>Cromwell Purchase (ACTP), Martin Guth (ACTP), Maria Cristina Cioglia (Fazenda Cachoeira), Tim Bouts (Pairi Daiza)</t>
  </si>
  <si>
    <r>
      <t xml:space="preserve">"2. Desenvolver novos estudos necessários à reintrodução da ararinha-azul até 2024
</t>
    </r>
    <r>
      <rPr>
        <sz val="11"/>
        <color rgb="FF808000"/>
        <rFont val="Calibri"/>
        <family val="2"/>
        <scheme val="minor"/>
      </rPr>
      <t xml:space="preserve"> 
2. Develop new necessary studies to reintroduction of the Spix´s Macaw by 2024</t>
    </r>
  </si>
  <si>
    <t>2.9</t>
  </si>
  <si>
    <t xml:space="preserve">Realizar análise de viabilidade populacional e de habitat da espécie
Perform the populational and habitat viability analysis of the species </t>
  </si>
  <si>
    <t>Relatório de atividade
Activities report</t>
  </si>
  <si>
    <t>Subsidiar ações futuras para a conservação
Subside the future actions for the conservation</t>
  </si>
  <si>
    <t>Martin Guth (ACTP), Camile Lugarini (CEMAVE), Mark Stanford (Parrots International), Cromwell Purchase (ACTP)</t>
  </si>
  <si>
    <r>
      <t xml:space="preserve">4. Promover a conservação e recuperação do habitat da ararinha-azul até 2024
</t>
    </r>
    <r>
      <rPr>
        <sz val="11"/>
        <color rgb="FF808000"/>
        <rFont val="Calibri"/>
        <family val="2"/>
        <scheme val="minor"/>
      </rPr>
      <t xml:space="preserve"> 4. Promote the preservation and recovery of the Spix´s Macaw habitat by 2024</t>
    </r>
  </si>
  <si>
    <t>4.10</t>
  </si>
  <si>
    <t>Realizar o cercamento de áreas prioritárias, em especial na Fazenda Gangorra
Fence the priority areas, in special Fazenda Gangorra</t>
  </si>
  <si>
    <t>Melhoria da qualidade do habitat na área de ocorrência da ararinha-azul
Increase the habita quality in the occurence area of the Spix´s Macaw</t>
  </si>
  <si>
    <t>Martin Guth (ACTP), Camile Lugarini (CEMAVE), Mark Stanford (Parrots International)</t>
  </si>
  <si>
    <t>4.11</t>
  </si>
  <si>
    <t>Elaborar os planos de manejo das unidades de conservação da ararinha-azul
Elaborate the managment plan of the protected areas of Spix´s Macaw</t>
  </si>
  <si>
    <t xml:space="preserve">Planos de Manejo publicados
Published managment plan
</t>
  </si>
  <si>
    <t>Elaborar o ordenamento do território
Developing spatial planning</t>
  </si>
  <si>
    <t>Ana Rafaela, Julia Zapata, Lilia Hangae (COMAM/ICMBio), Iris Santana, Joaquim Santos Neto (APA Ararinha-azul, REVIS Ararinha-azul)</t>
  </si>
  <si>
    <t>SITUAÇÃO ATUAL DAS AÇÕES - 3ª MONITORIA (2022)</t>
  </si>
  <si>
    <t>27/10/2023 (virtual)</t>
  </si>
  <si>
    <t>Repatriar ararinhas-azuis para a formação de plantel reprodutivo e de juvenis aptos à soltura. 
Repatriate Spix´s Macaws for the formation of a breeding population and identifying  suitable juveniles for reintroduction.</t>
  </si>
  <si>
    <t>Relatório das repatriações. 
Repatriation report</t>
  </si>
  <si>
    <t>Pelo menos 20 casais ou 50 indivíduos entre jovens e adultos repatriados.
At least 20 partners or 50 individuals (adults and juveniles) repatriated.</t>
  </si>
  <si>
    <t>Ugo E. Vercillo (Blue Sky), Cromwell Purchase (ACTP), Camile Lugarini (ICMBio)</t>
  </si>
  <si>
    <t xml:space="preserve">Ação concluida na Monitoria 1
</t>
  </si>
  <si>
    <t>Processos SEI 02061.000298/2019-87 e 02061.000384/2019-90. 
Repatriation of 52 individuals carried out on March 3rd, 2020.</t>
  </si>
  <si>
    <t>Planejado novo transporte para 17 de janeiro de 2023 e não executado por conta da Influenza Aviária.</t>
  </si>
  <si>
    <t>Ação agrupada à 1.3 na monitoria 2
Action grouped onto 1.3  in the Annual Monitoring 2</t>
  </si>
  <si>
    <t>Estabelecer um centro de reprodução da ararinha-azul na Caatinga.
Establish a Breeding Center for the Spix´s Macaw in the Caatinga.</t>
  </si>
  <si>
    <t>Centro construído e operando.
Built and operating center.</t>
  </si>
  <si>
    <t>Reprodução da ararinha-azul na Caatinga.
Breeding of Spix´s Macaw in the Caatinga.</t>
  </si>
  <si>
    <t>Ugo E. Vercillo (Blue Sky),  Mark Stafford (Parrots International), Cromwell Purchase (ACTP), Camile Lugarini (ICMBio), Edson Gontijo (Construtora Casa Maior), Thomas White Jr. (Fish &amp; Wildlife Service), Tim Bouts (Pairi Daiza)</t>
  </si>
  <si>
    <t>Ação concluida na Monitoria 3
Centro operacional desde fevereiro de 2020
Operational Center since February 2020</t>
  </si>
  <si>
    <t>Centro operacional
Operational center</t>
  </si>
  <si>
    <t>Realizar solturas experimentais de maracanãs e/ou grupos mistos de maracanãs e ararinhas-azuis.
Carry out experimental release of maracanas and/or mixed group of maracanas and spix's macaws.</t>
  </si>
  <si>
    <t>Relatórios, divulgação e publicações.
Reports, disclosure and articles.</t>
  </si>
  <si>
    <t>Soltura realizada e informações obtidas para subsidiar a soltura experimental de grupo específico de ararinha-azul.
Release performed and information obtained to subsidize the experimental release of a specific group of Spix´s Macaw.</t>
  </si>
  <si>
    <t>Precisamos ter um fluxo de trabalho e uma avaliação de risco. É necessário ter um grande projeto de soltura para apresentar às agências que dão a licença para a reintrodução no Brasil (INEMA no Estado da Bahia e ICMBio). 
We must have a workflow and a risk assessment. It is needed to have a huge project of release to present to the agencies that give the license to the releases in Brazil (INEMA in Bahia State and ICMBio).</t>
  </si>
  <si>
    <t>Soltura de 8 ararinhas-azuis e 7 maracanãs realizada em 11 de junho de 2022. Soltura 12 ararinhas-azuis e 6 maracanãs foi realizada em10 de dezembro de 2022.</t>
  </si>
  <si>
    <t>Relatório da soltura</t>
  </si>
  <si>
    <t>Encaminhar mais aves para o criadouro e fazer soltura de 20 indivíduos por ano, durante 20 anos. Ação requer continuidade.</t>
  </si>
  <si>
    <t>Realizar outros eventos de soltura de ararinha-azul.
Carry out other release events of the Spix´s Macaw.</t>
  </si>
  <si>
    <t>Relatórios, divulgação e publicações. 
Reports, disclosure and articles.</t>
  </si>
  <si>
    <t>Soltura realizada.
Performed release.</t>
  </si>
  <si>
    <t>Ugo E. Vercillo (Blue Sky), Martin Guth (ACTP), Mark Stafford (Parrots International), Camile Lugarini (ICMBio), Maria Cristina Cioglia (Fazenda Cachoeira), Thomas White (Fish &amp; Wildlife Service), Vanessa Kanaan (Instituto Espaço Silvestre)</t>
  </si>
  <si>
    <t>Alteração na data de início – apresentar uma avaliação de risco para a ACTP e financiadores para indicar a melhor data potencial para realizar a primeira soltura considerando também os resultados da soltura das maracanãs. Em seguida os prazos serão ajustados. Há a preocupação dos custos mensais de manutenção dos Centros.
Change in  the start date – present a risk assessment to ACTP and funders to indicate the best potential date to perform the first release considering the results of the release of Illiger´s macaws. Then the timeline will be updated. There is a concern about the monthly maintenance costs of the Center.</t>
  </si>
  <si>
    <t xml:space="preserve">Solturas planejadas para ocorrerem anualmente (20 ararinhas-azuis por ano). </t>
  </si>
  <si>
    <t>Dificuldade em trazer animais da ACTP Alemanha por conta da Influenza Aviária em janeiro de 2023. 
Não encaminhamento de filhotes de 2019 a 2022 do CFC para o criadouro em Curaçá. 
Atraso no transporte do CFC.</t>
  </si>
  <si>
    <t>As preparações das aves (transferência das aves e titularidade do criadouro de Curaça) devem iniciar ainda esse ano.</t>
  </si>
  <si>
    <t>Elaborar o Programa de Manejo Populacional de acordo com a IN 5/2021.
Prepare the Population Management Program in accordance with IN 5/2021.</t>
  </si>
  <si>
    <t>Programa elaborado e publicado. 
Program drafted and published.</t>
  </si>
  <si>
    <t>Programa elaborado e publicado. 
Program prepared and published.</t>
  </si>
  <si>
    <t>Unidades de conservação da Ararinha Azul
Spix's Macaw Protected area</t>
  </si>
  <si>
    <t>Processo iniciado - 02124.003020/2021-02 com proposta de PMP desde 2021, ainda não foi decidido pelas instâncias superiores as diretrizes do Programa</t>
  </si>
  <si>
    <t>Demora no andamento do processo e tomada de decisão institucional quanto as diretrizes do programa de manejo populacional, mudança de coordenação e transferência da titularidade do Criadouro de Curaça.</t>
  </si>
  <si>
    <t>Silvia Godoy (CEMAVE/ICMBio)</t>
  </si>
  <si>
    <t>Implementar o Programa de Manejo Populacional elaborado.
Implement the Population Management Program that shall be established.</t>
  </si>
  <si>
    <t>População integrada, mantendo o crescimento demográfico in situ e ex situ e a diversidade genética.
Integrated population, maintaining in situ and ex situ demographic growth and genetic diversity</t>
  </si>
  <si>
    <t>Ação não iniciada. Dependente da ação 1.6</t>
  </si>
  <si>
    <t>Sem o PMP não houve implementação</t>
  </si>
  <si>
    <t>Inserir Marina Somenzari (Zoológico de São Paulo)</t>
  </si>
  <si>
    <t>Promover melhorias no Centro de Reprodução e Reintrodução da Ararinha Azul, assim como construir o recinto de soltura.
Improve the Spix´s Macaw reproduction and reintroduction center, including the  pre-release aviary.</t>
  </si>
  <si>
    <t>Centro construído e operando.
Center built and operating.</t>
  </si>
  <si>
    <t>Reprodução e reintrodução da ararinha-azul na sua área de distribuição histórica.
Breeding and reintroduction of Spix´s Macaw in its historical range.</t>
  </si>
  <si>
    <t>Ugo E. Vercillo (Blue Sky), Cromwell Purchase (ACTP), Mark Stafford (Parrots International), Camile Lugarini (ICMBio), Edson Gontijo (Construtora Casa Maior), Thomas White Jr. (Fish &amp; Wildlife Service), Tim Bouts (Pairi Daiza), Marcos Cavalcanti (Sec. de Infra estrutura do Estado da Bahia)</t>
  </si>
  <si>
    <t>Deve ser concluído antes de passar o CRRAA para o ICMBio definitivamente.
Must be completed before definitively passing the CRRAA onto ICMBio.</t>
  </si>
  <si>
    <t>Centro está em operação. Recinto de soltura concluído. Outras melhorias sendo implementadas aos poucos pela ACTP e Bluesky. Falta de energia elétrica.</t>
  </si>
  <si>
    <t>Falta de estrutura para o fornecimento de energia elétrica e água são os principais problemas é que tem contribuído para o maior gasto. A Neoenergia não respondeu às solicitações de encaminhamento de novo projeto para obtenção de Autorização direta com a exclusão da fazenda Concórdia.</t>
  </si>
  <si>
    <t>Camile Lugarini (ICMBio), Ugo E. Vercillo (Blue Sky)</t>
  </si>
  <si>
    <t>É necessário uma intervenção das intâncias superiores para solucionar o problema, que é considerado prioritário.</t>
  </si>
  <si>
    <r>
      <t xml:space="preserve">2. Desenvolver novos estudos necessários à reintrodução da ararinha-azul até 2024
</t>
    </r>
    <r>
      <rPr>
        <sz val="11"/>
        <color rgb="FF808000"/>
        <rFont val="Calibri"/>
        <family val="2"/>
        <scheme val="minor"/>
      </rPr>
      <t>2. Develop new necessary studies to reintroduction of the Spix´s Macaw by 2024"</t>
    </r>
    <r>
      <rPr>
        <sz val="11"/>
        <color theme="1"/>
        <rFont val="Calibri"/>
        <family val="2"/>
        <scheme val="minor"/>
      </rPr>
      <t xml:space="preserve">
</t>
    </r>
  </si>
  <si>
    <t>Obter modelos de nichos ambientais, com base em dados históricos, visando análise de sobreposição ecológica com as maracanãs e possibilidades de locais de soltura ou de ocorrência de novas populações de ararinhas-azuis.
Obtain models of environmental niches, based on historical data, aiming at the analysis of ecological overlap with the Blue-winged Macaw and possibilities of places for release or occurrence of new populations of Spix´s Macaws.</t>
  </si>
  <si>
    <t>Mapas e modelos com áreas propícias à reintrodução e/ou busca de outras populações.
Maps and models with potential areas for reintroductiono or other population search.</t>
  </si>
  <si>
    <t xml:space="preserve">Apresentar nas universidades essa proposta de trabalho para que estudantes de pós-gradulação sejam estimulados a desenvolver a pesquisa. Buscar outras fontes de recursos, além de aumentar os recurso por parte do ICMBio.
Present this work proposal in universities so that postgraduate students are encouraged to develop the research. Seek other sources of funds, in addition to increasing ICMBio's share. </t>
  </si>
  <si>
    <t>Não houve progresso no periodo monitorado.</t>
  </si>
  <si>
    <t>Falta de priorização para execução da ação. Ao que parece não foi apresentada a necessidade para nenhuma universidade.</t>
  </si>
  <si>
    <t>Grupo sugere excluir a ação em função da deficiência de dados para fazer uma modelagem robusta e avaliam também como pouco necessário. Avaliar a pertinência de incluir essa atividade no plano de pesquisa e manejo das UCs da Ararinha.</t>
  </si>
  <si>
    <t>Monitorar possíveis predadores e competidores e avaliar seu impacto em populações de maracanãs e ararinhas-azuis.  
Monitor possible predators and competitors and assess their impact on populations of Blue-winged and Spix´s Macaws.</t>
  </si>
  <si>
    <t>Área de Proteção Ambiental e Refúgio de Vida Silvestre da Ararinha Azul, priorizando as microbacias dos riachos da Melancia, Barra Grande e Canabrava; além das Serras Canabrava, Natividade e da Borracha.</t>
  </si>
  <si>
    <t>Devido à ocorrência de 5 óbitos de ararinhas-azuis reintroduzidas por possivelmente aves de rapina e mamíferos terrestres considerou-se esta ação como uma das prioritárias. Para tanto, o pesquisador Flavio Ubaid realizou diagnóstico na área em julho de 2023 juntamente com a equipe do ICMBio. Também realizou-se discussão com o CENAP e gestão do NGI ICMBio Juazeiro. Atualmente existe um SISBIO aprovado 89067 para monitoramento de mamíferos. Também estão sendo realizadas medidas preventivas (instalação de cintas, cercamento, compra de equipamentos anti-felinos).</t>
  </si>
  <si>
    <t>Falta de recurso e demora na seleção de bolsistas GEF-Terrestre</t>
  </si>
  <si>
    <t>Contratar bolsista, ter um programa de manejo e controle de predadores e competidores num raio de 5km da área de soltura para restabelecimento da população de ararinhas-azuis. Realizar programa de castração de felinos domésticos (e/ou eutanásia de gatos ferais)</t>
  </si>
  <si>
    <t>Mapear e monitorar a disponibilidade de recursos alimentares e reprodutivos para maracanãs e ararinhas-azuis.  
Map and monitor the availability of food and breeding resources for Blue-winged Macaw and Spix´s Macaw.</t>
  </si>
  <si>
    <t>Cristine Prates, Lucas Cavalcanti (UFPE), Murilo Arantes (CEMAVE/ICMBio), Lays Cristhine Barbosa (UFPE), Renato Garcia (NEMA/UNIVASF)</t>
  </si>
  <si>
    <t>Não houve andamento de projetos considerando os recurso alimentares. Está em andamento o mapeamento dos recursos reprodutivos. Orientação PIBIC finalizada em 2022. ACTP está fazendo acompahamento do itens alimentares que estão sendo consumidos</t>
  </si>
  <si>
    <t>Não houve recurso humano para realizar o mapeamento dos recursos alimentares na área de soltura.</t>
  </si>
  <si>
    <t>Camile Lugarini (ICMBio), Flavia de Campos Martins (UPE)</t>
  </si>
  <si>
    <t>Propor projetos com os colaboradores para que busquem essas informações em campo e com os moradores.</t>
  </si>
  <si>
    <t>Monitoramento reprodutivo, populacional, comportamental e de saúde de maracanãs e ararinhas-azuis in situ. 
Breeding, population, behavioral and health monitoring of in situ Blue-winged Macaw and Spix´s Macaw.</t>
  </si>
  <si>
    <t>Aumento da população das ararinhas-azuis, sem interferência na população de maracanãs. Increase in the population of Spix´s Macaw without interference of the Blue-winged Macaw population.</t>
  </si>
  <si>
    <t>Luiz Machado (CEMAFAUNA/UNIVASF), Paulo de Tarso (CEMAFAUNA/UNIVASF), Karlla Rios (CEMAFAUNA/UNIVASF), Murilo Arantes (ICMBio), Juliana Rechetelo (UFC), Erica Pacífico/Thiago Filadelfo (Projeto arara-azul-de-lear), Marcus Romero (Fazenda Cachoeira), Vanessa Kanaan (Instituto Espaço Silvestre), Neiva Guedes (Instituto Arara-azul), Yara Barros (CPSG Brasil, Projeto Onças do Iguaçu), José Eduardo Mantovani (INPE), Carlos Candia-Gallardo (USP), Nelson Martins (UFMG), Tatiane Alves (ICMBio), Damilys Oliveira (ICMBio), Vanderlei Meneses (ICMBio).</t>
  </si>
  <si>
    <t>Realizar estudos de sobrevivência e dispersão de juvenis de maracanãs, testando métodos de marcação e telemetria. 
Perform studies of survival and dispersion of Blue-winged Macaws, testing methods of mark-recapture and telemetry.</t>
  </si>
  <si>
    <t>Realizado o monitoramento reprodutivo de maracanãs e ararinhas-azuis (relatório é um dos produtos a serem entregues por Ariane). Realizado o acompanhamento da saúde das ararinhas-azuis e maracanãs soltas. Projetos em andamento relacionados à saúde de ararinhas-azuis, maracanãs e outras aves (Camile, Ariane, Vlad). Amostragem com aves silvestres na fazenda Concórdia por Ariane et al. com a finalidade de coletar fezes para projeto de microbioma. Demora na realização do processamento por MI-seq em laboratório brasileiro.</t>
  </si>
  <si>
    <t>Relatório 10 meses da soltura</t>
  </si>
  <si>
    <t>Rever protocolo de saúde das ararinhas-azuis para torná-lo pragmático.</t>
  </si>
  <si>
    <t>Caracterizar e monitorar o perfil sanitário dos psitacídeos e outras aves silvestres e domésticas mantidas em cativeiro na região de reintrodução. 
Characterize and monitor the health profile of parrots and other wild species kept in captivity in the region of reintroduction.</t>
  </si>
  <si>
    <t>Manutenção da relação parasito-hospedeiro após a reintrodução da ararinha-azul. 
Maintenance of the parasite-host relationship after the reintroduction of the macaw.</t>
  </si>
  <si>
    <t>As demandas nas etapas de caracterização sanitária das ararinhas-azuis tem sido atendidas. Porém, não houve progresso para período monitorado com relação as outras aves in-situ.</t>
  </si>
  <si>
    <t>Principal dificuldade tem sido a falta de recursos para as análises laboratoriais.</t>
  </si>
  <si>
    <t>Necessária a compra de insumos para realização dos testes.</t>
  </si>
  <si>
    <t>remover Camile Lugarini (ICMBio), Murilo Arantes (ICMBio), Tatiane Alves (ICMBio), Damilys Oliveira (ICMBio), Vanderlei Meneses (ICMBio)</t>
  </si>
  <si>
    <t>Confirmar a identificação das aves, determinar o grau de similaridade genética e revisar o pedigree de toda a população conhecida da espécie, quando necessário. 
Confirm identification of birds, determine the degree of genetic similarity and review the pedigree of known species population, when necessary.</t>
  </si>
  <si>
    <t>Livro genealógico completo e pareamentos realizados de acordo com a dissimilaridade genética. 
Updated studbook and pairings according to the genetic dissimilarity.</t>
  </si>
  <si>
    <t xml:space="preserve">Ter o studbook atualizado. Estabelecer prazo anual de encaminhamento de amostras (após término da estação reprodutiva) no protocolo de cativeiro. Recomenda-se no máximo 7 meses após término da estação reprodutiva.
Have the studbook updated. Establish annual timeframe for delivery of samples (after the end of the breeding season) in the husbandry protocol. A maximum of 7 months after the end of the breeding season is recommended. </t>
  </si>
  <si>
    <t>Não houve progresso para periodo monitorado.</t>
  </si>
  <si>
    <t>Falta de recurso humano e financeiro para dar continuidade as análises.</t>
  </si>
  <si>
    <t>Realizar divulgação do PAN Ararinha-azul
Carry out the promotion of the Spix's Macaw National Action Plan</t>
  </si>
  <si>
    <t>Brasil e exterior. 
Brazil and outside</t>
  </si>
  <si>
    <t xml:space="preserve">Disponibilizar os .pdf das palestras utilizadas na pasta de produtos do PAN. Promover encontros com outros colaboradores para maior adesão e engajamento com Plano.
Make the .pdfs of lectures available in the NAP product folder. Promote meetings with other collaborators for greater adherence and engagement with the Plan. </t>
  </si>
  <si>
    <t>O PAN foi divulgado em todos os momentos da soltura, em programas de rádio locais, instagram do ICMBio, ACTP, Bluesky, dentre outros.</t>
  </si>
  <si>
    <t>Relatório de Atividades</t>
  </si>
  <si>
    <t>O grupo entende que não é necessária essa ação, uma vez que já está na rotina de trabalho dos colaboradores e do GAT. Portanto, decidiu pela remoção da ação.</t>
  </si>
  <si>
    <t>Realizar análise de viabilidade populacional e de habitat da espécie
Perform the populational and habitat viability analysis of the species</t>
  </si>
  <si>
    <t>Relatório de atividade
 Activities report</t>
  </si>
  <si>
    <t>Subsidiar ações futuras para a conservação
 Subside the future actions for the conservation</t>
  </si>
  <si>
    <t>Ugo Vercillo 
 (BlueSky)</t>
  </si>
  <si>
    <t>Artigo publicado</t>
  </si>
  <si>
    <t>Spix’s Macaw Cyanopsitta spixii (Wagler, 1832) population viability analysis
https://doi.org/10.1017/S0959270923000217</t>
  </si>
  <si>
    <t>Ugo E. Vercillo (Blue Sky)</t>
  </si>
  <si>
    <r>
      <t xml:space="preserve">3. Reduzir a captura e a caça de animais silvestres e o comércio ilegal de psitacídeos da região de Curaçá e Juazeiro, até 2024 
</t>
    </r>
    <r>
      <rPr>
        <sz val="11"/>
        <color rgb="FF808000"/>
        <rFont val="Calibri"/>
        <family val="2"/>
        <scheme val="minor"/>
      </rPr>
      <t>3. Reduce the capture and hunting of wild animals and illegal trade of parrots in the region of Curaçá and Juazeiro by 2024</t>
    </r>
    <r>
      <rPr>
        <sz val="11"/>
        <color theme="1"/>
        <rFont val="Calibri"/>
        <family val="2"/>
        <scheme val="minor"/>
      </rPr>
      <t xml:space="preserve">
</t>
    </r>
  </si>
  <si>
    <t>Promover operações de fiscalização direcionadas ao combate à captura, a caça e ao tráfico de animais silvestres na região de Curaçá e Juazeiro, considerando a destinação adequada dos animais apreendidos.
Promote enforcement operations to combat the capture, hunting and traffic of wild animals in the Curaçá and Juazeiro region, considering the appropriate destination of arested animals.</t>
  </si>
  <si>
    <t>Mapeamento das áreas prioritárias para a fiscalização. Compilação de informações das ações. Ofícios aos órgãos competentes considerando a destinação adequada dos espécimes apreendidos. Relatórios finais consolidados com análise do esforço das operações (tempo x área, recurso humano, quantidade de indivíduos apreendidos, entre outros). 
Priory areas for operations mapped. Results of the action's results compiled. Letters to the competent institutions considering the appropriate destination of the arrested specimens. Final reports with analysis of operation effort (time vs. area, human resource, number of individuals seized, others).</t>
  </si>
  <si>
    <t>Aumento de informações estratégicas sobre a caça e captura na região e melhoria no processo de fiscalização; diminuição no número de animais silvestres mantidos em cativeiro. Exclusão das Ucs da Ararinha Azul na destinação de fauna apreendida de outras localidades.
Increase in strategic information on hunting and capture in the region and improvement in the inspection process; decrease in the number of wild animals kept in captivity. Exclusion of the Spix´s Macaw protected area in the destination of the apprehended fauna.</t>
  </si>
  <si>
    <t xml:space="preserve">Recursos humanos para o fortalecimento da proteção no NGI ICMBio Juazeiro, assim como recursos financeiros para operações de fiscalização.
Human resources to strengthen protection in NGI ICMBio Juazeiro, as well as financial resources for law enforcement operations. </t>
  </si>
  <si>
    <t>Operações de fiscalização realizadas pelo ICMBio em junho e julho, dezembro de 2022; vistorias realizadas em janeiro de 2023 por fiscais do ICMBio, INEMA, IBAMA; operação de fiscalização realizada em março-abril de 2023.</t>
  </si>
  <si>
    <t>2 autos de infração lavrados: 15KVH7R4 (02124.001243/2023-99) e 8SZLLHD (02124.001244/2023-33)</t>
  </si>
  <si>
    <t>Dificuldade de recurso humano. Não há fiscais permanentes na equipe das Unidades comprometendo o envolvimento com outros órgãos presentes na região (PRF, Polícia Civil e Militar de Curaça/BA).</t>
  </si>
  <si>
    <t>Excluída na Monitoria Anual 3
Excluded in the Annual Monitoring 3</t>
  </si>
  <si>
    <t>Intensificar o envolvimento da comunidade local, assim como elaborar e implementar o Plano socioambiental das Unidades de Conservação da Ararinha Azul.
Intensify the involvement of the local community, as well as elaborate and implement the socioenvironmental plan in the protected areas of Spix´s Macaw.</t>
  </si>
  <si>
    <t>Relatórios com atividades desenvolvidas e avaliadas, número de pessoas atingidas. 
Reports with activities developed and evaluated, number of people affected.</t>
  </si>
  <si>
    <t xml:space="preserve">Comunidade sensibilizada e eixos do Plano sociambiental desenvolvidos (medidos por meio de indicadores a definir). Resgate do orgulho do povo da região de Curaçá e Juazeiro de ser da terra da ararinha-azul. 
Community awareness and axes of the socioenvironmental plan developed (indicators to be defined). Regaining the pride of people of the region of Curaçá and Juazeiro in being the land of the Spix´s Macaw. </t>
  </si>
  <si>
    <t>Verificar resultados da Mailde Barbosa da Silva (orientada da profa. Flávia Martins) para embasar as ações de educação para sustentabilidade na educação formal do município de Curaçá.
Check the results of Mailde Barbosa da Silva's project to support education actions for sustaining formal education in the municipality of Curaçá.</t>
  </si>
  <si>
    <t xml:space="preserve">Primeira fase do plano socioambiental finalizada com a criação do conselho gestor das UCs da ararinha-azul. Implementação do Conselho gestor das UCs. Integração com as comunidades locais por meio de reuniões, rodadas com ATAs e brigadistas, atividades de educação ambiental, participação em atividades e eventos em Curaçá. Realização da feira do Conselho gestor das UCs em comemoração aos 5 anos do município. </t>
  </si>
  <si>
    <t>Portaria 716/2012 e termo de homologação correspondente</t>
  </si>
  <si>
    <t>Considerar a apropriação da comunidade local por meio de atividades de comunicação, educação ambiental, e inclusão das estratégias do Plano socioambiental das Unidades de Conservação da Ararinha Azul no Plano de Manejo das UCs.</t>
  </si>
  <si>
    <t>Caracterizar o perfil socioeconômico da comunidade local e das atividades de caça e captura de animais silvestres, bem como identificar as lacunas de ações de educação ambiental. 
Characterize the socioeconomic profile of the local community and the activities of hunting and capture of wild animals, as well as identify the gaps in environmental education actions.</t>
  </si>
  <si>
    <t>Relações humanas estabelecidas nas Ucs.  Human relationship established in the protected areas.</t>
  </si>
  <si>
    <t xml:space="preserve">Utilizar este produto na elaboração do Plano Socioambiental. O grupo entendeu que o objetivo não era determinar lacunas de ações de educação ambiental, mas sim embasar a educação para sustentabilidade. Flávia Martins (UPE Campus Petrolina): Outros estudos estão sendo desenvolvidos e já conta com produtos parciais.
Use this product in the elaboration of the Socioenvironmental Plan. The group understood that the goal was not to determine action gaps in environmental education, but rather to support the education of sustainability. Flávia Martins (UPE Petrolina Campus): Other studies are being developed and partial products are already available. </t>
  </si>
  <si>
    <t>Ação concluída na monitoria 2</t>
  </si>
  <si>
    <t xml:space="preserve">"Processo SEI 02061.000138/2020-71. (CAMILE - CEMAVE) //
Flávia Martins (UPE Campus Petrolina): Relatório de Iniciação Científica; apresentação de trabalho no XII Encontro de IC do ICMBIO; capítulo de livro 
Flávia Martins (UPE Petrolina Campus): Iniciation Cientific Report; presentation at the XII ICMBIO IC Meeting; book chapter "
</t>
  </si>
  <si>
    <t>Implementar rede de comunicação para proteção da ararinha-azul entre moradores da região de Curaçá e Juazeiro. 
Implement a network to protect Spix´s Macaw between the communities in Curaçá and Juazeiro.</t>
  </si>
  <si>
    <t xml:space="preserve">Grupo criado, atualizado constantemente e movimentado em rede social de troca de mensagens.  
Updated and on-goingo web-based social group and information-sharing. </t>
  </si>
  <si>
    <t xml:space="preserve">Comunidade local identificando as unidades de conservação como referência para a comunicação de informações importantes sobre proteção, especialmente da ararinha-azul.  
Local community identifying the protected areas as a reference in communication and exchange of information about protection, especially for the Spix´s Macaw.  </t>
  </si>
  <si>
    <t>Foi sugerida a criação de uma ouvidoria para atendimento ao público e recebimento de denúncias, entretanto, a unidade não tem telefone fixo ou móvel. Pode ser verificada a utilização do canal do INEMA ou PM de Curaçá para recebimento de denúncias. Articular com Comandante e Chefe do escritório em Juazeiro. Reforçar a necessidade de telefone fixo e móvel das UCs.
The creation of an ombudsman to serve the public and receive complaints was suggested, however, the protected area does not have landline or mobile phone service. Check the use of a channel from INEMA or the Military Police in Curaçá to receive reports. Liaise with Commander and Head of the office in Juazeiro. Stress the need for landline and mobile telephones in the PAs.</t>
  </si>
  <si>
    <t>Rede de comunicação criada por meio de grupos no whatsApp e redes socias e implementação do conselho gestor. Participação nos blogs, distribuído cartazes e guias de alerta solicitanto apoio da comunidade para a vigilância das aves soltas.</t>
  </si>
  <si>
    <t>Guias e Cartazes. Grupo de Whatsapp criado</t>
  </si>
  <si>
    <t xml:space="preserve">Falta implementar o Plano de Comunicação que foi criado e não foi para frente. </t>
  </si>
  <si>
    <t>Sugestão de reavaliar e atualizar o Plano de Comunicação, para posterior execução (Claudia B. C.)</t>
  </si>
  <si>
    <t xml:space="preserve">Ação agrupada à 3.1. na monitoria 1 </t>
  </si>
  <si>
    <t>Estabelecer tratativas relativas aos processos de criação de unidades de conservação federais e estaduais. 
Establish negotiations with responsible stakeholders regarding the processes of creation of federal and state conservation units.</t>
  </si>
  <si>
    <t>Relatório da situação dos processos de criação das UCs; ofícios emitidos aos órgãos gestores e Ministério Público; moções de apoio. 
Report on the processes of the conservation units; letters sent to management institutions and Public minister;  motion of support.</t>
  </si>
  <si>
    <t>Elieuzina Rodrigues (COMDEMA)</t>
  </si>
  <si>
    <t>Ugo E. Vercillo (Blue Sky), Marianna Pinho (INEMA), Camile Lugarini (ICMBio), Ugo E. Vercillo (ICMBio), Edmilson Nascimento (ONG Mata Branca)</t>
  </si>
  <si>
    <t>Falta de articulação, engajamento e momento político desfavorável.</t>
  </si>
  <si>
    <t>Promover a restauração da Mata Ciliar na APA e RVS da Ararinha Azul. 
Promote the restoration of riparian vegetation in the APA and RVS of the Spix´s Macaw.</t>
  </si>
  <si>
    <t>Plano de restauração e relatórios de monitoramento. 
Restoration plan and monitoring reports.</t>
  </si>
  <si>
    <t>Mata Ciliar em processo de restauração. 
Riparian vegetation in process of restoration.</t>
  </si>
  <si>
    <t>Verificar as áreas prioritárias do Projeto Re-Habitar Ararinha Azul para priorização de aquisição de áreas na ação 4.5. Verificar os shapes dos CEFIR para priorização das áreas para recuperação no Projeto Re-Habitar, considerando os passivos ambientais (os quais devem ser excluídos da recuperação de acordo com o Edital). Rever a redação desta ação considerando a Lei 12727 que exclui riachos efêmeros como APPs).  
Check the priority areas of the Re-Habitar Ararinha Azul Project to prioritize the acquisition of areas in action 4.5. Check the CEFIR shapes to prioritize areas for recovery in the Re-Habitar Project, considering environmental liabilities (which should be excluded from recovery according to the Notice). Review the wording of this action considering Law 12727 which excludes ephemeral streams as APPs)</t>
  </si>
  <si>
    <t>Contrato N.º 48/20 – FADE/FUNBIO - Projeto RE-Habitar Ararinha Azul (Contrato Nº 033/2020-FUNBIO), Chamada 02/2020 - FUNBIO iniciou suas atividades em maio de 2021, com prazo de execução de 24 meses. Além disso, a Bluesky firmou contratos com posseiros rurais, para os quais os métodos de recuperação testados pelo Projeto RE-Habitar serão utilizados. O ICMBio, a Bluesky e o Projeto RE-Habitar trabalham juntos em prol da implementação das UCs e apresentam periodicamente informações e resultados do projeto no programa de web rádio “Esperança Azul”. Todos os oito setores tiveram suas atividades iniciadas, e estão em diferentes estágios de implementação. Todas as tecnologias sociais estão sendo implementadas nos setores (em diferentes estágios também).
• A percepção e recepção dos posseiros são extremamente positivas. • De acordo com os relatos dos técnicos, para não atrasar o plantio, que deve ser realizado no período chuvoso (nesse momento), os viveiros de muda serão implantados no final da execução do projeto.
• Existem 16 pessoas contratadas das comunidades (auxiliares de campo) com previsão de contratação de mais quatro pessoas locais até o final do contrato, além de técnicos da região de Juazeiro e de estados vizinhos. Não existe distinção de gênero na contratação de mão-de-obra local, mas houve contratação de maior número de mulheres do que homens. A Bluesky tem a intenção de reflorestar 24.000 ha em 7 anos. Houve atraso no início do projeto RE-Habitar, além do prazo curto de execução foram apontados como dificuldades.</t>
  </si>
  <si>
    <t>Relatórios RE-habitar Ararinha Azul</t>
  </si>
  <si>
    <t>Integrar com o plano de manejo das Unidades.</t>
  </si>
  <si>
    <t>incluir Ugo Vercillo (Bluesky)</t>
  </si>
  <si>
    <t xml:space="preserve">Promover o Cadastro Estadual Florestal de Imóveis Rurais (CEFIR), priorizando a Mata Ciliar na escolha da Reserva Legal, nas propriedades e posses do Refúgio de Vida Silvestre (RVS) e da Área de Proteção Ambiental (APA) da Ararinha Azul.
Promote the State Forestry Registry of Rural Properties (CEFIR), prioritizing the Riparian Forest in the choice of the Legal Reserve, on the properties and possessions within the Wildlife Refuge (RVS) and the Environmental Protection Area (APA) of the Spix's Macaw. </t>
  </si>
  <si>
    <t>Certificados ou termos de compromisso do cadastro.
Certificates or terms of commitment of the registration.</t>
  </si>
  <si>
    <t>Procurar estabelecer no Projeto Re-Habitar Ararinha Azul termos de compromisso com a necessidade dos proprietários realizarem o cadastro no CEFIR e incorporar os polígonos das propriedades no diagnóstico para priorização de áreas). Verificar como incentivar o cadastramento do CEFIR nas propriedades incluídas nas Unidades de Conservação.
Seek to establish in the Re-Habitar Ararinha Azul Project terms of commitment to the need of the owners to register CEFIR and incorporate the polygons of the properties in the diagnosis to prioritize areas). Verify how to incentivate the registration of CEFIR in the properties of the protected areas.</t>
  </si>
  <si>
    <t>Os proprietários (31) que fazem parte do projeto de reflorestamento executado pela Bluesky receberão apoio técnico e jurídico para regularização fundiária, incluindo registro no CEFIR. 
De acordo com informações do CEFIR no Geobahia, alguns cadastros priorizaram RL em APP, nas UCs da Ararinha-azul.</t>
  </si>
  <si>
    <t>Mapa CEFIR/UCs Ararinha-azul</t>
  </si>
  <si>
    <t>Ugo E. Vercillo (Blue Sky). Marianna Pinho (INEMA)</t>
  </si>
  <si>
    <t>Identificar áreas privadas para aquisição, estabelecimento de acordos de conservação, termos de compromisso ou destinação de pagamento por serviços ambientais para recuperação do RVS da Ararinha Azul
Identify private land for acquisition, establishment of conservation agreements, terms of commitment or allocation of payment for environmental services for the recovery of the Spix's Macaw Refuge (PA).</t>
  </si>
  <si>
    <t>Áreas adquiridas e doadas ao ICMBio, acordos de conservação assinados e PSA direcionado. 
Areas acquired and donated to ICMBio, conservation agreements signed and targeted Payment for Ecosystem Services.</t>
  </si>
  <si>
    <t xml:space="preserve">Habitat conservado e protegido legalmente em terras privadas e/ou públicas do RVS. 
Habitat conserved and legally protected on private and/or public lands of the RVS. </t>
  </si>
  <si>
    <t>Possivelmente terá que ser estabelecido a usucapião, pois as propriedades carecem de título de posse. Avaliar possibilidade de acessar recursos pela BlueSky.
Possibly the usucapion will have to be established because the properties lack title. Evaluate the possibility of accessing resources through BlueSky.</t>
  </si>
  <si>
    <t xml:space="preserve">Áreas foram identificadas pelo projeto da RFT. Projeto RE-Habitar firmou acordo com 12 proprietários para restauração de 200 ha e a Bluesky desde de 2023 está implementando projeto de PSA com base na geração de crédito de carbono por meio de reflorestamento e até o  momento tem 31 propriedades beneficiadas. </t>
  </si>
  <si>
    <t xml:space="preserve">Acordos com proprietários rurais assinados </t>
  </si>
  <si>
    <t>Assegurar que a análise, licenciamento e aprovação de empreendimentos econômicos desenvolvidos na região Curaçá e Juazeiro contemplem as necessidades de conservação da ararinha-azul e que proponham medidas mitigatórias e compensatórias que gerem benefícios para a conservação da espécie e seu hábitat. 
Ensure that the analysis, licensing and approval of economic venture projects developed in the Curaçá and Juazeiro region include an element relating to the conservation of Spix´s Macaw, as well as proposing mitigation and compensation measures that generate benefits for conservation of the species and its habitats.</t>
  </si>
  <si>
    <t>Lista de empreendimentos autorizados e com condicionantes; número de condicionantes das licenças emitidas; guia com orientações para licenciamento de futuros empreendimentos, considerando as condicionantes. 
 List of licensed ventures with mitigating and compensatory measures; number of mitigating and compensatory measures in licensed ventures; guide with orientation for the license of future enterprises in consideration of mitigating and compensatory measures.</t>
  </si>
  <si>
    <t>Recursos destinados ao projeto 
 Financial resources destined to the project</t>
  </si>
  <si>
    <t>Para o período monitorado ainda não foi possível obter informação sobre os processos de licenciamento na região.</t>
  </si>
  <si>
    <t>Dificuldade de rastrear se as atividades em processo de licenciamento estão de fato contemplando as medidas mitigatórias e compensatórias para a espécie.</t>
  </si>
  <si>
    <t>Recomenda-se uma aproximação do ICMBio com o setor de licenciamento do INEMA-BA para tratar desse tema.</t>
  </si>
  <si>
    <t>Realizar controle da espécie exótica invasora Apis mellifera em potenciais ninhos de psitacídeos em ocos de árvores, principalmente na área de soltura da ararinha-azul. 
Control the invasive alien species Apis mellifera in potential nests of psittacines in holes of trees, mainly in the area of release of the Spix´s Macaw.</t>
  </si>
  <si>
    <t xml:space="preserve">Relatório contendo os resultados das atividades de controle da Apis mellifera.
Report containing the results of the control activities of Apis mellifera. </t>
  </si>
  <si>
    <t>Redução da ocupação de ocos por Apis mellifera.
Reduction in the occupation of holes by Apis mellifera.</t>
  </si>
  <si>
    <t>Articular com ICMBio, Ministério de Integração (Rota do Mel), instituições relacionadas à apicultura, Universidades e IFs e associações de produtores. Não incentivar a apicultura nas áreas passíveis de reintrodução. Levar os enxames coletados no Projeto de Controle de abelhas africanizadas para longe das áreas de soltura de ararinhas-azuis (verificar com o  CEMAFAUNA a distância necessária). Kilma tentará verificar onde há apicultores em Santa Maria da Boa Vista, PE. Incentivar meliponicultura na região. 
Make a network with  ICMBio, Ministério de Integração (Rota do Mel), instituições relacionadas à apicultura, Universidades e IFs e associações de produtores. o not encourage beekeeping in areas subject to reintroduction. Take the bee nests collected in the Africanized Bees Control Project far away from the release areas of Spix´s macaws (check with the CEMAFAUNA the necessary distance). Kilma will try to find out where there are beekeepers in Santa Maria da Boa Vista, PE. Encourage meliponiculture in the region.</t>
  </si>
  <si>
    <t>Dois projetos de PIBIC em andamento e um projeto de mestrado considerando o controle de abelhas africanizadas. Um contrato de PJ para executar controle de abelhas. Dois PIBICs a iniciarem as atividades em setembro de 2023. Processo de contrataçaõ do GEF Terrestre é muito demorado.</t>
  </si>
  <si>
    <t>2 TCCs conlcuídos</t>
  </si>
  <si>
    <t>Assegurar que a conversão de multas, plantio compensatório ligado ao licenciamento, TACs e conversão penal contemplem as áreas priorizadas para recuperação do seu habitat. 
Ensure that the conversion of fines, compensatory planting linked to licensing, Terms of Conduct and penal conversion consider the areas prioritized for the recovery of their habitat.</t>
  </si>
  <si>
    <t>Número de projetos direcionados para a recuperação do habitat.
Number of projects aimed at habitat recovery</t>
  </si>
  <si>
    <t>Recursos destinados à recuperação do habitat.
Resources destined towards habitat recovery</t>
  </si>
  <si>
    <t>Processo analisado - Realocação de Reserva Legal para o REVIS da Ararinha Azul, da empresa Dossel, entretanto a empresa escolheu outra área. Plantio compensatório da Neoenergia Jalapão Transmissão de Energia S.A.</t>
  </si>
  <si>
    <t>Realizar interlocução para que os plantios compensatórios sejam direcionados para as UCs da ararinha-azul.</t>
  </si>
  <si>
    <t>Seria importante identificar quantas e onde estão as áreas para indicar para recuperação (Claudia B.C.)</t>
  </si>
  <si>
    <t>Destinar recursos de compensação ambiental para regularização fundiária das fazendas prioritárias para tornar a dominiliadade pública no RVS da Ararinha Azul.
Allocate environmental compensation resources to regularize the land tenure of prioritized farms to transform these areas in the Spix´s Macaw Refuge as public domain.</t>
  </si>
  <si>
    <t>Recurso destinado e aplicado para a regularização fundiária das fazendas priorizadas.
Resource destined and applied for the land title regularization of prioritized farms.</t>
  </si>
  <si>
    <t xml:space="preserve">Aumentar a implentação das ações de conservação da espécie.
Increase the implementation of conservation actions for the species. </t>
  </si>
  <si>
    <t>Não houve destinação de recurso e nem regularização fundiária</t>
  </si>
  <si>
    <t>Não há recurso para regularização fundiária disponível. A Ararinha-azul deixou de ser prioridade dentro da estratégia institucional.</t>
  </si>
  <si>
    <t>O Grupo optou por excluir a ação visto que não é tão estratégico remover a comunidade do processo. O mais importante é a adesão comunitária ao processo de recomposição do habitat.</t>
  </si>
  <si>
    <t>Está em execução o cercamento das Fazenda Concórdia e Gangorra</t>
  </si>
  <si>
    <t>Criada Câmara Temática do conselho para elaboração do Plano de Manejo, atividades em execução conforme Matriz de Organização do Planejamento.</t>
  </si>
  <si>
    <t>Matriz de Organização do Planejamento.</t>
  </si>
  <si>
    <t>Integrar as ações do PAN Ararinha-azul com o Plano de Manejo.</t>
  </si>
  <si>
    <t xml:space="preserve">Implementar e monitorar projeto de práticas produtivas ambientalmente sustentáveis, especialmente para caprino e ovinocultura. 
Implement and monitor a project of environmentally-sustainable productive practices for communities located in the release zone, especially for goat and sheep managment. </t>
  </si>
  <si>
    <t xml:space="preserve">Relatório das atividades desenvolvidas e protocolo de boas práticas.
Report with developed activities and protocol of best practices. </t>
  </si>
  <si>
    <t>Implementar boas práticas na caprinocultura e ovinocultura; e outras atividades. 
Implement good goat and sheep practices; and other activities.</t>
  </si>
  <si>
    <t>O projeto de reflorestamento inclui um componete de práticas reprodutivas que será iniciado em 2024. ICMBio, por meio do GEF Terrestre, financiará ação inicial de boas práticas em caprino e ovinocultura (em breve edital sairá). O projeto Bluesky está atuando com essa agenda. A Mineradora Caraíba deu importante apoio para constituição do CABRIBÉEE (Cooperativa de Criadores de Caprinos) que inclui produtores de dentro das unidades da ararinha-azul.</t>
  </si>
  <si>
    <t>Ação agrupada à 5.1. na monitoria 2 
Action grouped with  5.1 in the Annual Monitoring 2</t>
  </si>
  <si>
    <t>Avaliar os impactos (positivos e negativos) e viabilidade de um projeto de observação da ararinha-azul
Evaluate the impacts (positive and negative) and viability of a Spix's Macaw observation project</t>
  </si>
  <si>
    <t>Jomar Benvindo (Prefeitura de Curaça), Flávia de Campos Martins (UPE), Paulo Boute (Empresário), Ciro Albano (NE Brazil Birding), Tati Pongiluppi (NE Brazil Birding) e Caio Brito (NE Brazil Birding)</t>
  </si>
  <si>
    <t>Esta ação também está no Plano Socioambiental, mas depende da interação com a comunidade para definir sua execução. Já foram realizados cursos pontuais de observação de aves.
Aguardar o Plano Socioambiental. O grupo considerou importante não ter observação de aves na primeira soltura. Cristina perguntou como evitar que um grande número de pessoas não relacionadas ao projeto (por exemplo, turistas de observação de aves) acompanhem essa soltura e Thomas responde que a procura será dependente da divulgação da primeira soltura. 
This action is also part of the Socio-Environmental Plan, but depends on the interaction with the community to define its execution. Punctual bird watching courses have already been conducted.
Wait for the Social and Environmental Plan. The group considered important not to have bird watchers during the first release. Cristina asked how to prevent people not related to the project (such as bird watchers) from going there and Thomas replied that we should avoid too much publicity about it.</t>
  </si>
  <si>
    <t>Foi submetido o projeto para financiamento dessa ação. Articulação com a SAVE Brasil e a Biodiversitas para conhecer e estruturar o projeto.</t>
  </si>
  <si>
    <t>Necessita de planejamento integrado com os planos de manejo das unidades que estão em fase de elaboração. Dificuldade de recurso para mobilizar as reuniões.</t>
  </si>
  <si>
    <t>Incluir discussões no plano de manejo das UCs da Ararinha azul</t>
  </si>
  <si>
    <t>Genes responsáveis pelos mecanismos de doença identificados. 
Genes responsible for mechanisms of disease identified.</t>
  </si>
  <si>
    <t>Genoma completo da espécie publicado (referência abaixo) e sem outras novidades em relação à Monitoria Anual 3.
Hains T, Pirro S, Bates J, Hackett S. The Complete Genome Sequence of Cyanopsitta spixii, the Spix's Macaw. Biodivers Genomes. 2022;2022:10.56179/001c.37839. doi: 10.56179/001c.37839. Epub 2022 Aug 20. PMID: 36467626; PMCID: PMC9718372.</t>
  </si>
  <si>
    <t>Como nosso laboratório não conta com pessoal que poderia contribuir com as análises genômicas, acompanhamos os trabalhos somente no início quando se decidiu a divisão das tarefas e não temos mais nenhuma informação sobre o andamento desse trabalho.</t>
  </si>
  <si>
    <t>O grupo entendeu que está fora da governabilidade por estar afastado desse processo. Sugeriu a exclusão da ação.</t>
  </si>
  <si>
    <t>Monitorar e manejar o estado reprodutivo, populacional, comportamental e de saúde de ararinhas-azuis ex situ. 
Monitor and manage the breeding, population, behavioral and health status of ex situ population of the Spix´s Macaw.</t>
  </si>
  <si>
    <t xml:space="preserve">População em cativeiro manejada adequadamente com mínimo de 15% de crescimento anual. 
Managed population in captivity with a least 15% of annual growing. </t>
  </si>
  <si>
    <t>600,000,00 /ano</t>
  </si>
  <si>
    <t>Incluir no protocolo a coleta de amostras de sangue de todos os filhotes (estabelecer período de coleta). Se não for possível encaminhar as amostras, armazenar no criadouro e encaminhar posteriormente para a USP.
Include in the protocol the blood sampling from all chicks (establish the collection period). If it is not possible to forward the samples, store in the holder and forward later to USP.</t>
  </si>
  <si>
    <t>Acompanhamento do plantel com relatórios periódicos do Criadouro em Curaçá (Colocar número do Processo).  Foi solicitado o relatório do programa de cativeiro do ICMBio para as ACTP (DOc. SEI 13521745) e Faz. Cachoeira (Doc SEI 13521613) de cativeiro; não houve compartilhamento de informações entre instituições de cativeiro; não há nenhum relatório do plantel em 2022. O protocolo de saúde não foi acordado entre os partícipes. Os outros protocolos não foram discutidos.</t>
  </si>
  <si>
    <t>Programa de Cativeiro (Processo SEI 02124.003377/2021-82),
Relatório periódicos do Criadouro Curaça-BA (colocar número do processo)</t>
  </si>
  <si>
    <t>Existem problemas de comunicação entre o ICMBio e as instituições de cativeiro. O programa de cativeiro caducou em junho de 2022. Baixa interlocução com os atores, mudança de coordenação do programa de cativeiro.</t>
  </si>
  <si>
    <t>Camile Lugarini (ICMBio), Antonio Eduardo (CEMAVE/ICMBio)</t>
  </si>
  <si>
    <t>Resolver os problemas apontados no âmbito do PMP. O grupo entende que essa é uma ação que integra o PMP da espécie. Portanto, foi agrupada a ação 1.7.</t>
  </si>
  <si>
    <r>
      <t xml:space="preserve">2. Desenvolver novos estudos necessários à reintrodução da ararinha-azul até 2024.
</t>
    </r>
    <r>
      <rPr>
        <sz val="11"/>
        <color rgb="FF808000"/>
        <rFont val="Calibri"/>
        <family val="2"/>
        <scheme val="minor"/>
      </rPr>
      <t xml:space="preserve">2. Develop new necessary studies to reintroduction of the Spix´s Macaw by 2024. </t>
    </r>
  </si>
  <si>
    <t>2.10</t>
  </si>
  <si>
    <r>
      <t>Implementar um programa de controle de predadores e competidores e avaliar seu impacto em populações de maracanãs e ararinhas-azuis.  
I</t>
    </r>
    <r>
      <rPr>
        <sz val="11"/>
        <color rgb="FF808000"/>
        <rFont val="Calibri"/>
        <family val="2"/>
        <scheme val="minor"/>
      </rPr>
      <t>mplement a control program for predators and competitors and assess their impact on populations of Blue-winged and Spix´s Macaws.</t>
    </r>
  </si>
  <si>
    <t>Relatório do programa de monitoramento e controle dos predadores</t>
  </si>
  <si>
    <t>Diminuição da predação das ararinhas-azuis</t>
  </si>
  <si>
    <t>Ariane Ferreira (FUNBIO/GEF)</t>
  </si>
  <si>
    <t>Camile Lugarini (ICMBio), Flávio Ubaid (UEMA), Ugo Vercillo 
(BlueSky), Silvia Godoy (CEMAVE/ICMBio)</t>
  </si>
  <si>
    <t>Área de soltura e entorno imediato</t>
  </si>
  <si>
    <t>Curaça-BA</t>
  </si>
  <si>
    <t>Silvia irá colaborar com a parte de controle de animais domésticos. (Sugestão Claudia B. Campos: se esta ação incluir os mamíferos, sugiro a inclusão do CENAP/ICMBio nesta ação, como colaboradores, como solicitado pelo mesmo em reunião com a unidade)</t>
  </si>
  <si>
    <t>SITUAÇÃO ATUAL DAS AÇÕES - 4ª MONITORIA (2023)</t>
  </si>
  <si>
    <t>Ação iniciada e não concluída no período previsto</t>
  </si>
  <si>
    <t>Antonio Eduardo (ICMBio/CEMAVE), Thomas Christensen (COESP/ICMBio), Luciana Coletta (ICMBio), Silvia Godoy (ICMBio), Ugo E. Vercillo (Blue Sky), Thomas White Jr. (Fish &amp; Wildlife Service), Mark Stafford (Parrots International), Vlad Marcuk (ACTP), Cromwell Purchase (ACTP), Martin Guth (ACTP), Maria Cristina Cioglia (Fazenda Cachoeira), Tim Bouts (Pairi Daiza), Tiago Filadelfo (Projeto arara-azul-de-lear), Luiz Machado (CEMAFAUNA), Cristina Yumi Miyaki (USP)</t>
  </si>
  <si>
    <t>Antonio Eduardo (ICMBio/CEMAVE), Thomas Christensen (COESP/ICMBio), Luciana Coletta (ICMBio), Silvia Godoy (ICMBio), Ugo E. Vercillo (Bluesky), Thomas White Jr. (Fish &amp; Wildlife Service), Mark Stafford (Parrots International), Vlad Marcuk (ACTP), Cromwell Purchase (ACTP), Martin Guth (ACTP), Maria Cristina Cioglia (Fazenda Cachoeira), Tim Bouts (Pairi Daiza), Tiago Filadelfo (projeto arara-azul-de-lear), Luiz Machado (CEMAFAUNA), Cristina Yumi Miyaki (USP), Marina Somenzari (Zoológico de São Paulo)</t>
  </si>
  <si>
    <r>
      <t xml:space="preserve">2. Desenvolver novos estudos necessários à reintrodução da ararinha-azul até 2024
</t>
    </r>
    <r>
      <rPr>
        <sz val="11"/>
        <color rgb="FF808000"/>
        <rFont val="Calibri"/>
        <family val="2"/>
        <scheme val="minor"/>
      </rPr>
      <t xml:space="preserve"> 
2. Develop new necessary studies to reintroduction of the Spix´s Macaw by 2024"</t>
    </r>
  </si>
  <si>
    <r>
      <t xml:space="preserve">Excluída na Monitoria Anual 4
</t>
    </r>
    <r>
      <rPr>
        <sz val="10"/>
        <color rgb="FF6F7D54"/>
        <rFont val="Arial"/>
        <family val="2"/>
      </rPr>
      <t>Excluded in the Annual Monitoring 4</t>
    </r>
  </si>
  <si>
    <t>Aumento da população das ararinhas-azuis, sem interferência na população de maracanãs. 
Increase in the population of Spix´s Macaw without interference of the Blue-winged Macaw population.</t>
  </si>
  <si>
    <t>Rafaella Monteiro (USP), Cromwell Purchase (ACTP), Martin Guth (ACTP), Maria Cristina Cioglia (Fazenda Cachoeira), Tim Bouts (Pairi Daiza), Marina Somenzari (Zoológico de São Paulo)</t>
  </si>
  <si>
    <r>
      <t xml:space="preserve">3. Reduzir a captura e a caça de animais silvestres e o comércio ilegal de psitacídeos da região de Curaçá e Juazeiro, até 2024 
</t>
    </r>
    <r>
      <rPr>
        <sz val="11"/>
        <color rgb="FF808000"/>
        <rFont val="Calibri"/>
        <family val="2"/>
        <scheme val="minor"/>
      </rPr>
      <t xml:space="preserve">
3. Reduce the capture and hunting of wild animals and illegal trade of parrots in the region of Curaçá and Juazeiro by 2024</t>
    </r>
  </si>
  <si>
    <t>Foi sugerida a criação de uma ouvidoria para atendimento ao público e recebimento de denúncias, entretanto, a unidade não tem telefone fixo ou móvel. Pode ser verificada a utilização do canal do INEMA ou PM de Curaçá para recebimento de denúncias. Articular com Comandante e Chefe do escritório em Juazeiro. Reforçar a necessidade de telefone fixo e móvel das UCs. Sugestão de reavaliar e atualizar o Plano de Comunicação, para posterior execução (Claudia B. C.)
The creation of an ombudsman to serve the public and receive complaints was suggested, however, the protected area does not have landline or mobile phone service. Check the use of a channel from INEMA or the Military Police in Curaçá to receive reports. Liaise with Commander and Head of the office in Juazeiro. Stress the need for landline and mobile telephones in the PAs.</t>
  </si>
  <si>
    <t>Josemário Martins (INEMA), Mark Stafford (Parrots Internacional), Kilma Manso (ECO), João Arthur Seyffarth (SEDR/MMA), Samuel Schwaida (DESP/MMA), Marília Marini (ICMBio), Mateus Motter Dala Senta (DECO/MMA), Ugo E. Vercillo (Blue Sky)</t>
  </si>
  <si>
    <t>Neiva Guedes (Instituto Arara-azul), Larissa Rafael (UFS), Kilma Manso (ECO), Marianna Pinho (INEMA), Ugo E. Vercillo (Blue Sky), Camile Lugarini (ICMBio), Patricia Silva (UNIVAF)</t>
  </si>
  <si>
    <t>Seria importante identificar quantas e onde estão as áreas para indicar para recuperação</t>
  </si>
  <si>
    <r>
      <t xml:space="preserve">6. Garantir o manejo adequado da população ex situ, assim como crescimento e estabilidade populacional do plantel continuamente 
</t>
    </r>
    <r>
      <rPr>
        <sz val="11"/>
        <color rgb="FF808000"/>
        <rFont val="Calibri"/>
        <family val="2"/>
        <scheme val="minor"/>
      </rPr>
      <t>6. Ensure the appropriated managment of the ex situ population, as well its constant increasing and stabilitying</t>
    </r>
  </si>
  <si>
    <r>
      <rPr>
        <sz val="11"/>
        <color rgb="FF000000"/>
        <rFont val="Calibri"/>
        <family val="2"/>
      </rPr>
      <t xml:space="preserve">Excluída na Monitoria Anual 1
</t>
    </r>
    <r>
      <rPr>
        <sz val="11"/>
        <color rgb="FF6F7D54"/>
        <rFont val="Calibri"/>
        <family val="2"/>
      </rPr>
      <t>Excluded in the Annual Monitoring 1</t>
    </r>
  </si>
  <si>
    <r>
      <rPr>
        <sz val="11"/>
        <color rgb="FF000000"/>
        <rFont val="Calibri"/>
        <family val="2"/>
      </rPr>
      <t xml:space="preserve">Excluída na Monitoria Anual 4
</t>
    </r>
    <r>
      <rPr>
        <sz val="11"/>
        <color rgb="FF6F7D54"/>
        <rFont val="Calibri"/>
        <family val="2"/>
      </rPr>
      <t>Excluded in the Annual Monitoring 4</t>
    </r>
  </si>
  <si>
    <r>
      <t xml:space="preserve">Ação agrupada à 1.7 na monitoria 4 
</t>
    </r>
    <r>
      <rPr>
        <sz val="11"/>
        <color rgb="FF6F7D54"/>
        <rFont val="Arial"/>
        <family val="2"/>
      </rPr>
      <t>Action grouped with  1.7 in the Annual Monitoring 4</t>
    </r>
  </si>
  <si>
    <t>SITUAÇÃO ATUAL DAS AÇÕES - MONITORIA FINAL (2017)</t>
  </si>
  <si>
    <t>Não iniciada ou não concluída</t>
  </si>
  <si>
    <t>Iniciada e não concluída no período previsto</t>
  </si>
  <si>
    <t>Concluída</t>
  </si>
  <si>
    <t>TOTAL DE AÇÕES DO PAN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</si>
</sst>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416]mmmm\-yy;@"/>
    <numFmt numFmtId="165" formatCode="mm/yy"/>
    <numFmt numFmtId="166" formatCode="mmmm/yy"/>
    <numFmt numFmtId="167" formatCode="[$-416]mmmm\-yy"/>
    <numFmt numFmtId="168" formatCode="d\.m"/>
  </numFmts>
  <fonts count="69">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C0000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11"/>
      <name val="Calibri"/>
      <family val="2"/>
    </font>
    <font>
      <sz val="11"/>
      <color rgb="FFC00000"/>
      <name val="Calibri"/>
      <family val="2"/>
    </font>
    <font>
      <sz val="10"/>
      <name val="Arial"/>
      <family val="2"/>
    </font>
    <font>
      <sz val="11"/>
      <color rgb="FFFF0000"/>
      <name val="Calibri"/>
      <family val="2"/>
    </font>
    <font>
      <b/>
      <sz val="11"/>
      <color theme="0"/>
      <name val="Calibri (Corpo)"/>
    </font>
    <font>
      <b/>
      <sz val="11"/>
      <name val="Calibri (Corpo)"/>
    </font>
    <font>
      <sz val="11"/>
      <color theme="1"/>
      <name val="Calibri (Corpo)"/>
    </font>
    <font>
      <sz val="11"/>
      <name val="Calibri (Corpo)"/>
    </font>
    <font>
      <sz val="11"/>
      <color rgb="FF808000"/>
      <name val="Calibri"/>
      <family val="2"/>
    </font>
    <font>
      <sz val="11"/>
      <color theme="2" tint="-0.499984740745262"/>
      <name val="Calibri"/>
      <family val="2"/>
      <scheme val="minor"/>
    </font>
    <font>
      <b/>
      <sz val="16"/>
      <color rgb="FF808000"/>
      <name val="Calibri"/>
      <family val="2"/>
      <scheme val="minor"/>
    </font>
    <font>
      <sz val="14"/>
      <color rgb="FF808000"/>
      <name val="Calibri"/>
      <family val="2"/>
      <scheme val="minor"/>
    </font>
    <font>
      <b/>
      <sz val="11"/>
      <name val="Calibri"/>
      <family val="2"/>
      <scheme val="minor"/>
    </font>
    <font>
      <sz val="11"/>
      <color rgb="FF808000"/>
      <name val="Calibri"/>
      <family val="2"/>
      <scheme val="minor"/>
    </font>
    <font>
      <sz val="11"/>
      <color indexed="19"/>
      <name val="Calibri"/>
      <family val="2"/>
      <scheme val="minor"/>
    </font>
    <font>
      <sz val="11"/>
      <color theme="3"/>
      <name val="Calibri"/>
      <family val="2"/>
      <scheme val="minor"/>
    </font>
    <font>
      <i/>
      <sz val="11"/>
      <name val="Calibri"/>
      <family val="2"/>
      <scheme val="minor"/>
    </font>
    <font>
      <i/>
      <sz val="11"/>
      <color rgb="FF808000"/>
      <name val="Calibri"/>
      <family val="2"/>
      <scheme val="minor"/>
    </font>
    <font>
      <sz val="11"/>
      <color indexed="10"/>
      <name val="Calibri"/>
      <family val="2"/>
      <scheme val="minor"/>
    </font>
    <font>
      <sz val="11"/>
      <color indexed="59"/>
      <name val="Calibri"/>
      <family val="2"/>
      <scheme val="minor"/>
    </font>
    <font>
      <i/>
      <sz val="11"/>
      <color theme="1"/>
      <name val="Calibri"/>
      <family val="2"/>
      <scheme val="minor"/>
    </font>
    <font>
      <b/>
      <u/>
      <sz val="11"/>
      <color rgb="FF000000"/>
      <name val="Calibri"/>
      <family val="2"/>
      <scheme val="minor"/>
    </font>
    <font>
      <sz val="11"/>
      <color rgb="FF000000"/>
      <name val="Calibri"/>
      <family val="2"/>
      <scheme val="minor"/>
    </font>
    <font>
      <sz val="12"/>
      <color theme="1"/>
      <name val="Cambria"/>
      <family val="2"/>
      <scheme val="major"/>
    </font>
    <font>
      <sz val="12"/>
      <color rgb="FF000000"/>
      <name val="Calibri"/>
      <family val="2"/>
      <scheme val="minor"/>
    </font>
    <font>
      <sz val="12"/>
      <color rgb="FFC00000"/>
      <name val="Calibri"/>
      <family val="2"/>
      <scheme val="minor"/>
    </font>
    <font>
      <sz val="12"/>
      <color rgb="FF808000"/>
      <name val="Calibri"/>
      <family val="2"/>
      <scheme val="minor"/>
    </font>
    <font>
      <sz val="12"/>
      <color rgb="FF76923C"/>
      <name val="Calibri"/>
      <family val="2"/>
      <scheme val="minor"/>
    </font>
    <font>
      <sz val="12"/>
      <color rgb="FF974806"/>
      <name val="Calibri"/>
      <family val="2"/>
      <scheme val="minor"/>
    </font>
    <font>
      <sz val="12"/>
      <color rgb="FF333300"/>
      <name val="Calibri"/>
      <family val="2"/>
      <scheme val="minor"/>
    </font>
    <font>
      <sz val="12"/>
      <color theme="6"/>
      <name val="Calibri"/>
      <family val="2"/>
      <scheme val="minor"/>
    </font>
    <font>
      <sz val="12"/>
      <color rgb="FFFF0000"/>
      <name val="Calibri"/>
      <family val="2"/>
      <scheme val="minor"/>
    </font>
    <font>
      <i/>
      <sz val="12"/>
      <color theme="1"/>
      <name val="Calibri"/>
      <family val="2"/>
      <scheme val="minor"/>
    </font>
    <font>
      <i/>
      <sz val="12"/>
      <name val="Calibri"/>
      <family val="2"/>
      <scheme val="minor"/>
    </font>
    <font>
      <b/>
      <sz val="12"/>
      <color rgb="FFFFFFFF"/>
      <name val="Calibri"/>
      <family val="2"/>
      <scheme val="minor"/>
    </font>
    <font>
      <sz val="12"/>
      <color rgb="FFBF9000"/>
      <name val="Calibri"/>
      <family val="2"/>
      <scheme val="minor"/>
    </font>
    <font>
      <sz val="12"/>
      <color rgb="FF7F6000"/>
      <name val="Calibri"/>
      <family val="2"/>
      <scheme val="minor"/>
    </font>
    <font>
      <sz val="12"/>
      <color rgb="FF92D050"/>
      <name val="Calibri"/>
      <family val="2"/>
      <scheme val="minor"/>
    </font>
    <font>
      <sz val="12"/>
      <color rgb="FF0070C0"/>
      <name val="Calibri"/>
      <family val="2"/>
      <scheme val="minor"/>
    </font>
    <font>
      <sz val="12"/>
      <color rgb="FFA5A5A5"/>
      <name val="Calibri"/>
      <family val="2"/>
      <scheme val="minor"/>
    </font>
    <font>
      <sz val="12"/>
      <color rgb="FFFFC000"/>
      <name val="Calibri"/>
      <family val="2"/>
      <scheme val="minor"/>
    </font>
    <font>
      <sz val="10"/>
      <color rgb="FF6F7D54"/>
      <name val="Arial"/>
      <family val="2"/>
    </font>
    <font>
      <sz val="11"/>
      <color rgb="FF000000"/>
      <name val="Calibri"/>
      <family val="2"/>
    </font>
    <font>
      <sz val="11"/>
      <color rgb="FF6F7D54"/>
      <name val="Calibri"/>
      <family val="2"/>
    </font>
    <font>
      <sz val="11"/>
      <name val="Arial"/>
      <family val="2"/>
    </font>
    <font>
      <sz val="11"/>
      <color rgb="FF6F7D54"/>
      <name val="Arial"/>
      <family val="2"/>
    </font>
  </fonts>
  <fills count="29">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B15407"/>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rgb="FFFF99CC"/>
        <bgColor indexed="64"/>
      </patternFill>
    </fill>
    <fill>
      <patternFill patternType="solid">
        <fgColor rgb="FF00B050"/>
        <bgColor indexed="64"/>
      </patternFill>
    </fill>
    <fill>
      <patternFill patternType="solid">
        <fgColor rgb="FF7030A0"/>
        <bgColor indexed="64"/>
      </patternFill>
    </fill>
    <fill>
      <patternFill patternType="solid">
        <fgColor rgb="FF006600"/>
        <bgColor indexed="64"/>
      </patternFill>
    </fill>
    <fill>
      <patternFill patternType="solid">
        <fgColor indexed="27"/>
        <bgColor indexed="41"/>
      </patternFill>
    </fill>
    <fill>
      <patternFill patternType="solid">
        <fgColor theme="0"/>
        <bgColor theme="0"/>
      </patternFill>
    </fill>
    <fill>
      <patternFill patternType="solid">
        <fgColor rgb="FFFFFFFF"/>
        <bgColor rgb="FFFFFFFF"/>
      </patternFill>
    </fill>
    <fill>
      <patternFill patternType="solid">
        <fgColor theme="0"/>
        <bgColor rgb="FFFFFF00"/>
      </patternFill>
    </fill>
    <fill>
      <patternFill patternType="solid">
        <fgColor rgb="FF0070C0"/>
        <bgColor rgb="FF0070C0"/>
      </patternFill>
    </fill>
    <fill>
      <patternFill patternType="solid">
        <fgColor rgb="FFFF0000"/>
        <bgColor rgb="FFFF0000"/>
      </patternFill>
    </fill>
    <fill>
      <patternFill patternType="solid">
        <fgColor rgb="FFFFC000"/>
        <bgColor rgb="FFFFC000"/>
      </patternFill>
    </fill>
    <fill>
      <patternFill patternType="solid">
        <fgColor rgb="FFA5A5A5"/>
        <bgColor rgb="FFA5A5A5"/>
      </patternFill>
    </fill>
    <fill>
      <patternFill patternType="solid">
        <fgColor rgb="FF92D050"/>
        <bgColor rgb="FF92D050"/>
      </patternFill>
    </fill>
  </fills>
  <borders count="68">
    <border>
      <left/>
      <right/>
      <top/>
      <bottom/>
      <diagonal/>
    </border>
    <border>
      <left/>
      <right/>
      <top/>
      <bottom style="double">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medium">
        <color auto="1"/>
      </right>
      <top style="thin">
        <color auto="1"/>
      </top>
      <bottom/>
      <diagonal/>
    </border>
    <border>
      <left/>
      <right style="medium">
        <color auto="1"/>
      </right>
      <top/>
      <bottom style="medium">
        <color auto="1"/>
      </bottom>
      <diagonal/>
    </border>
    <border>
      <left/>
      <right/>
      <top/>
      <bottom style="thin">
        <color auto="1"/>
      </bottom>
      <diagonal/>
    </border>
    <border>
      <left/>
      <right style="thin">
        <color auto="1"/>
      </right>
      <top style="thin">
        <color auto="1"/>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right/>
      <top/>
      <bottom style="medium">
        <color auto="1"/>
      </bottom>
      <diagonal/>
    </border>
    <border>
      <left style="medium">
        <color auto="1"/>
      </left>
      <right/>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style="thin">
        <color auto="1"/>
      </right>
      <top style="medium">
        <color auto="1"/>
      </top>
      <bottom style="medium">
        <color auto="1"/>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medium">
        <color auto="1"/>
      </top>
      <bottom/>
      <diagonal/>
    </border>
    <border>
      <left style="medium">
        <color auto="1"/>
      </left>
      <right style="thin">
        <color auto="1"/>
      </right>
      <top style="medium">
        <color auto="1"/>
      </top>
      <bottom style="thin">
        <color auto="1"/>
      </bottom>
      <diagonal/>
    </border>
    <border>
      <left/>
      <right style="medium">
        <color auto="1"/>
      </right>
      <top style="medium">
        <color auto="1"/>
      </top>
      <bottom/>
      <diagonal/>
    </border>
    <border>
      <left style="thin">
        <color auto="1"/>
      </left>
      <right/>
      <top style="medium">
        <color auto="1"/>
      </top>
      <bottom/>
      <diagonal/>
    </border>
    <border>
      <left style="thin">
        <color auto="1"/>
      </left>
      <right/>
      <top style="thin">
        <color auto="1"/>
      </top>
      <bottom style="medium">
        <color auto="1"/>
      </bottom>
      <diagonal/>
    </border>
    <border>
      <left/>
      <right/>
      <top style="medium">
        <color auto="1"/>
      </top>
      <bottom/>
      <diagonal/>
    </border>
    <border>
      <left style="medium">
        <color auto="1"/>
      </left>
      <right/>
      <top style="thin">
        <color auto="1"/>
      </top>
      <bottom style="medium">
        <color auto="1"/>
      </bottom>
      <diagonal/>
    </border>
    <border>
      <left style="medium">
        <color auto="1"/>
      </left>
      <right/>
      <top style="medium">
        <color auto="1"/>
      </top>
      <bottom style="thin">
        <color auto="1"/>
      </bottom>
      <diagonal/>
    </border>
    <border>
      <left style="medium">
        <color auto="1"/>
      </left>
      <right/>
      <top/>
      <bottom style="thin">
        <color auto="1"/>
      </bottom>
      <diagonal/>
    </border>
    <border>
      <left style="medium">
        <color auto="1"/>
      </left>
      <right/>
      <top style="thin">
        <color auto="1"/>
      </top>
      <bottom style="thin">
        <color auto="1"/>
      </bottom>
      <diagonal/>
    </border>
    <border>
      <left style="medium">
        <color auto="1"/>
      </left>
      <right/>
      <top style="thin">
        <color auto="1"/>
      </top>
      <bottom/>
      <diagonal/>
    </border>
    <border>
      <left/>
      <right style="thin">
        <color auto="1"/>
      </right>
      <top style="thin">
        <color auto="1"/>
      </top>
      <bottom/>
      <diagonal/>
    </border>
    <border>
      <left style="thin">
        <color auto="1"/>
      </left>
      <right style="thin">
        <color auto="1"/>
      </right>
      <top/>
      <bottom style="medium">
        <color auto="1"/>
      </bottom>
      <diagonal/>
    </border>
    <border>
      <left style="medium">
        <color auto="1"/>
      </left>
      <right style="medium">
        <color auto="1"/>
      </right>
      <top style="medium">
        <color auto="1"/>
      </top>
      <bottom style="thin">
        <color auto="1"/>
      </bottom>
      <diagonal/>
    </border>
    <border>
      <left style="medium">
        <color indexed="8"/>
      </left>
      <right/>
      <top/>
      <bottom style="medium">
        <color indexed="8"/>
      </bottom>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style="thin">
        <color rgb="FF000000"/>
      </left>
      <right style="thin">
        <color rgb="FF000000"/>
      </right>
      <top style="medium">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bottom style="thin">
        <color rgb="FF000000"/>
      </bottom>
      <diagonal/>
    </border>
    <border>
      <left style="thin">
        <color auto="1"/>
      </left>
      <right style="thin">
        <color rgb="FF000000"/>
      </right>
      <top style="thin">
        <color auto="1"/>
      </top>
      <bottom/>
      <diagonal/>
    </border>
    <border>
      <left style="thin">
        <color auto="1"/>
      </left>
      <right style="thin">
        <color rgb="FF000000"/>
      </right>
      <top/>
      <bottom/>
      <diagonal/>
    </border>
    <border>
      <left style="thin">
        <color auto="1"/>
      </left>
      <right style="thin">
        <color rgb="FF000000"/>
      </right>
      <top/>
      <bottom style="thin">
        <color auto="1"/>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top/>
      <bottom style="thin">
        <color rgb="FF000000"/>
      </bottom>
      <diagonal/>
    </border>
    <border>
      <left style="thin">
        <color auto="1"/>
      </left>
      <right/>
      <top style="thin">
        <color auto="1"/>
      </top>
      <bottom style="thin">
        <color auto="1"/>
      </bottom>
      <diagonal/>
    </border>
    <border>
      <left style="thin">
        <color auto="1"/>
      </left>
      <right style="medium">
        <color auto="1"/>
      </right>
      <top style="medium">
        <color auto="1"/>
      </top>
      <bottom/>
      <diagonal/>
    </border>
    <border>
      <left style="thin">
        <color auto="1"/>
      </left>
      <right style="medium">
        <color auto="1"/>
      </right>
      <top/>
      <bottom style="medium">
        <color auto="1"/>
      </bottom>
      <diagonal/>
    </border>
  </borders>
  <cellStyleXfs count="5">
    <xf numFmtId="0" fontId="0" fillId="0" borderId="0"/>
    <xf numFmtId="9" fontId="1" fillId="0" borderId="0" applyFont="0" applyFill="0" applyBorder="0" applyAlignment="0" applyProtection="0"/>
    <xf numFmtId="0" fontId="1" fillId="0" borderId="0"/>
    <xf numFmtId="0" fontId="25" fillId="0" borderId="0"/>
    <xf numFmtId="0" fontId="25" fillId="20" borderId="49">
      <alignment horizontal="center" vertical="center" wrapText="1"/>
    </xf>
  </cellStyleXfs>
  <cellXfs count="463">
    <xf numFmtId="0" fontId="0" fillId="0" borderId="0" xfId="0"/>
    <xf numFmtId="0" fontId="0" fillId="4" borderId="0" xfId="0" applyFill="1"/>
    <xf numFmtId="0" fontId="0" fillId="0" borderId="0" xfId="0" applyAlignment="1">
      <alignment vertical="center"/>
    </xf>
    <xf numFmtId="0" fontId="13" fillId="0" borderId="0" xfId="0" applyFont="1" applyAlignment="1">
      <alignment horizontal="center" wrapText="1"/>
    </xf>
    <xf numFmtId="9" fontId="6" fillId="0" borderId="0" xfId="1" applyFont="1" applyBorder="1" applyAlignment="1">
      <alignment horizontal="center"/>
    </xf>
    <xf numFmtId="9" fontId="0" fillId="0" borderId="0" xfId="0" applyNumberFormat="1" applyAlignment="1">
      <alignment horizontal="center"/>
    </xf>
    <xf numFmtId="0" fontId="2" fillId="0" borderId="0" xfId="0" applyFont="1" applyAlignment="1">
      <alignment horizontal="center" vertical="center"/>
    </xf>
    <xf numFmtId="0" fontId="2" fillId="17" borderId="19" xfId="0" applyFont="1" applyFill="1" applyBorder="1" applyAlignment="1">
      <alignment horizontal="center" vertical="center" wrapText="1"/>
    </xf>
    <xf numFmtId="0" fontId="2" fillId="17" borderId="19" xfId="0" applyFont="1" applyFill="1" applyBorder="1" applyAlignment="1">
      <alignment horizontal="center" vertical="center"/>
    </xf>
    <xf numFmtId="0" fontId="2" fillId="17" borderId="20" xfId="0" applyFont="1" applyFill="1" applyBorder="1" applyAlignment="1">
      <alignment horizontal="center" vertical="center"/>
    </xf>
    <xf numFmtId="0" fontId="13" fillId="0" borderId="0" xfId="0" applyFont="1"/>
    <xf numFmtId="0" fontId="0" fillId="19" borderId="0" xfId="0" applyFill="1"/>
    <xf numFmtId="0" fontId="0" fillId="0" borderId="0" xfId="0" applyAlignment="1">
      <alignment wrapText="1"/>
    </xf>
    <xf numFmtId="0" fontId="7" fillId="0" borderId="0" xfId="0" applyFont="1" applyAlignment="1">
      <alignment vertical="center" wrapText="1"/>
    </xf>
    <xf numFmtId="0" fontId="0" fillId="0" borderId="0" xfId="0" applyAlignment="1">
      <alignment horizontal="left" vertical="center"/>
    </xf>
    <xf numFmtId="0" fontId="4" fillId="0" borderId="0" xfId="0" applyFont="1"/>
    <xf numFmtId="0" fontId="4" fillId="19" borderId="0" xfId="0" applyFont="1" applyFill="1"/>
    <xf numFmtId="0" fontId="15" fillId="0" borderId="0" xfId="0" applyFont="1" applyAlignment="1">
      <alignment horizontal="left" vertical="center"/>
    </xf>
    <xf numFmtId="0" fontId="0" fillId="19" borderId="0" xfId="0" applyFill="1" applyAlignment="1">
      <alignment vertical="center"/>
    </xf>
    <xf numFmtId="0" fontId="0" fillId="13" borderId="9" xfId="0" applyFill="1" applyBorder="1"/>
    <xf numFmtId="0" fontId="0" fillId="3" borderId="9" xfId="0" applyFill="1" applyBorder="1"/>
    <xf numFmtId="0" fontId="0" fillId="7" borderId="9" xfId="0" applyFill="1" applyBorder="1"/>
    <xf numFmtId="0" fontId="0" fillId="18" borderId="9" xfId="0" applyFill="1" applyBorder="1"/>
    <xf numFmtId="0" fontId="0" fillId="8" borderId="9" xfId="0" applyFill="1" applyBorder="1"/>
    <xf numFmtId="0" fontId="0" fillId="9" borderId="9" xfId="0" applyFill="1" applyBorder="1"/>
    <xf numFmtId="0" fontId="0" fillId="10" borderId="10" xfId="0" applyFill="1" applyBorder="1"/>
    <xf numFmtId="0" fontId="2" fillId="17" borderId="18" xfId="0" applyFont="1" applyFill="1" applyBorder="1" applyAlignment="1">
      <alignment horizontal="center" vertical="center"/>
    </xf>
    <xf numFmtId="9" fontId="16" fillId="0" borderId="17" xfId="1" applyFont="1" applyBorder="1" applyAlignment="1">
      <alignment horizontal="center" vertical="center"/>
    </xf>
    <xf numFmtId="0" fontId="16" fillId="0" borderId="2" xfId="0" applyFont="1" applyBorder="1" applyAlignment="1">
      <alignment horizontal="center" vertical="center"/>
    </xf>
    <xf numFmtId="9" fontId="16" fillId="0" borderId="12" xfId="1" applyFont="1" applyBorder="1" applyAlignment="1">
      <alignment horizontal="center" vertical="center"/>
    </xf>
    <xf numFmtId="9" fontId="16" fillId="0" borderId="21" xfId="1" applyFont="1" applyBorder="1" applyAlignment="1">
      <alignment horizontal="center" vertical="center"/>
    </xf>
    <xf numFmtId="0" fontId="17" fillId="0" borderId="19" xfId="0" applyFont="1" applyBorder="1" applyAlignment="1">
      <alignment horizontal="center" vertical="center"/>
    </xf>
    <xf numFmtId="9" fontId="17" fillId="0" borderId="20" xfId="0" applyNumberFormat="1" applyFont="1" applyBorder="1" applyAlignment="1">
      <alignment horizontal="center" vertical="center"/>
    </xf>
    <xf numFmtId="0" fontId="2" fillId="15" borderId="8" xfId="0" applyFont="1" applyFill="1" applyBorder="1" applyAlignment="1">
      <alignment horizontal="center" vertical="center" wrapText="1"/>
    </xf>
    <xf numFmtId="0" fontId="0" fillId="2" borderId="6" xfId="0" applyFill="1" applyBorder="1" applyAlignment="1">
      <alignment horizontal="center"/>
    </xf>
    <xf numFmtId="0" fontId="0" fillId="2" borderId="24" xfId="0" applyFill="1" applyBorder="1" applyAlignment="1">
      <alignment horizontal="center"/>
    </xf>
    <xf numFmtId="0" fontId="0" fillId="2" borderId="2" xfId="0" applyFill="1" applyBorder="1" applyAlignment="1">
      <alignment horizontal="center"/>
    </xf>
    <xf numFmtId="0" fontId="0" fillId="2" borderId="12" xfId="0" applyFill="1" applyBorder="1" applyAlignment="1">
      <alignment horizontal="center"/>
    </xf>
    <xf numFmtId="0" fontId="0" fillId="7" borderId="11" xfId="0" applyFill="1" applyBorder="1" applyAlignment="1">
      <alignment horizontal="left" vertical="center"/>
    </xf>
    <xf numFmtId="0" fontId="4" fillId="18" borderId="11" xfId="0" applyFont="1" applyFill="1" applyBorder="1" applyAlignment="1">
      <alignment horizontal="left" vertical="center"/>
    </xf>
    <xf numFmtId="0" fontId="0" fillId="10" borderId="11" xfId="0" applyFill="1" applyBorder="1" applyAlignment="1">
      <alignment horizontal="left" vertical="center"/>
    </xf>
    <xf numFmtId="0" fontId="4" fillId="15" borderId="18" xfId="0" applyFont="1" applyFill="1" applyBorder="1" applyAlignment="1">
      <alignment horizontal="left" vertical="center" wrapText="1"/>
    </xf>
    <xf numFmtId="0" fontId="6" fillId="0" borderId="0" xfId="0" applyFont="1" applyAlignment="1">
      <alignment vertical="center"/>
    </xf>
    <xf numFmtId="0" fontId="6" fillId="0" borderId="23" xfId="0" applyFont="1" applyBorder="1" applyAlignment="1">
      <alignment vertical="center"/>
    </xf>
    <xf numFmtId="0" fontId="6" fillId="0" borderId="6" xfId="0" applyFont="1" applyBorder="1" applyAlignment="1">
      <alignment vertical="center"/>
    </xf>
    <xf numFmtId="0" fontId="0" fillId="0" borderId="2" xfId="0" applyBorder="1" applyAlignment="1">
      <alignment horizontal="center" vertical="center"/>
    </xf>
    <xf numFmtId="0" fontId="8" fillId="0" borderId="0" xfId="0" applyFont="1" applyAlignment="1">
      <alignment horizontal="center" vertical="center"/>
    </xf>
    <xf numFmtId="0" fontId="19" fillId="0" borderId="29" xfId="0" applyFont="1" applyBorder="1" applyAlignment="1">
      <alignment horizontal="left" vertical="center"/>
    </xf>
    <xf numFmtId="0" fontId="19" fillId="0" borderId="28" xfId="0" applyFont="1" applyBorder="1" applyAlignment="1">
      <alignment horizontal="left" vertical="center"/>
    </xf>
    <xf numFmtId="0" fontId="19" fillId="0" borderId="0" xfId="0" applyFont="1" applyAlignment="1">
      <alignment horizontal="left" vertical="center"/>
    </xf>
    <xf numFmtId="0" fontId="0" fillId="6" borderId="2" xfId="0" applyFill="1" applyBorder="1" applyAlignment="1">
      <alignment horizontal="center" vertical="center"/>
    </xf>
    <xf numFmtId="0" fontId="0" fillId="6" borderId="14" xfId="0" applyFill="1" applyBorder="1" applyAlignment="1">
      <alignment horizontal="center" vertical="center"/>
    </xf>
    <xf numFmtId="0" fontId="21" fillId="16" borderId="27" xfId="0" applyFont="1" applyFill="1" applyBorder="1" applyAlignment="1">
      <alignment horizontal="center" vertical="center"/>
    </xf>
    <xf numFmtId="0" fontId="21" fillId="0" borderId="28" xfId="0" applyFont="1" applyBorder="1" applyAlignment="1">
      <alignment horizontal="center" vertical="center"/>
    </xf>
    <xf numFmtId="0" fontId="21" fillId="0" borderId="22" xfId="0" applyFont="1" applyBorder="1" applyAlignment="1">
      <alignment horizontal="center" vertical="center"/>
    </xf>
    <xf numFmtId="0" fontId="0" fillId="19" borderId="0" xfId="0" applyFill="1" applyAlignment="1">
      <alignment vertical="center" wrapText="1"/>
    </xf>
    <xf numFmtId="0" fontId="0" fillId="0" borderId="0" xfId="0" applyAlignment="1">
      <alignment vertical="center" wrapText="1"/>
    </xf>
    <xf numFmtId="0" fontId="0" fillId="0" borderId="4" xfId="0" applyBorder="1" applyAlignment="1">
      <alignment vertical="center"/>
    </xf>
    <xf numFmtId="0" fontId="0" fillId="0" borderId="4" xfId="0" applyBorder="1" applyAlignment="1" applyProtection="1">
      <alignment vertical="center"/>
      <protection locked="0"/>
    </xf>
    <xf numFmtId="0" fontId="6" fillId="0" borderId="4" xfId="0" applyFont="1" applyBorder="1" applyAlignment="1">
      <alignment horizontal="center" vertical="center"/>
    </xf>
    <xf numFmtId="0" fontId="0" fillId="0" borderId="2" xfId="0" applyBorder="1" applyAlignment="1">
      <alignment vertical="center"/>
    </xf>
    <xf numFmtId="0" fontId="0" fillId="0" borderId="0" xfId="0" applyAlignment="1">
      <alignment horizontal="center" vertical="center"/>
    </xf>
    <xf numFmtId="0" fontId="0" fillId="2" borderId="4" xfId="0" applyFill="1" applyBorder="1" applyAlignment="1">
      <alignment horizontal="center"/>
    </xf>
    <xf numFmtId="0" fontId="0" fillId="2" borderId="17" xfId="0" applyFill="1" applyBorder="1" applyAlignment="1">
      <alignment horizontal="center"/>
    </xf>
    <xf numFmtId="0" fontId="3" fillId="0" borderId="7" xfId="0" applyFont="1" applyBorder="1" applyAlignment="1">
      <alignment horizontal="center" vertical="center"/>
    </xf>
    <xf numFmtId="0" fontId="19" fillId="16" borderId="8" xfId="0" applyFont="1" applyFill="1" applyBorder="1" applyAlignment="1">
      <alignment vertical="center"/>
    </xf>
    <xf numFmtId="0" fontId="19" fillId="16" borderId="9" xfId="0" applyFont="1" applyFill="1" applyBorder="1" applyAlignment="1">
      <alignment vertical="center"/>
    </xf>
    <xf numFmtId="0" fontId="19" fillId="16" borderId="10" xfId="0" applyFont="1" applyFill="1" applyBorder="1" applyAlignment="1">
      <alignment vertical="center"/>
    </xf>
    <xf numFmtId="0" fontId="19" fillId="16" borderId="28" xfId="0" applyFont="1" applyFill="1" applyBorder="1" applyAlignment="1">
      <alignment vertical="center"/>
    </xf>
    <xf numFmtId="0" fontId="0" fillId="0" borderId="28" xfId="0" applyBorder="1" applyAlignment="1">
      <alignment vertical="center"/>
    </xf>
    <xf numFmtId="0" fontId="4" fillId="13" borderId="41" xfId="0" applyFont="1" applyFill="1" applyBorder="1" applyAlignment="1">
      <alignment horizontal="left" vertical="center"/>
    </xf>
    <xf numFmtId="0" fontId="4" fillId="13" borderId="42" xfId="0" applyFont="1" applyFill="1" applyBorder="1" applyAlignment="1">
      <alignment horizontal="left" vertical="center"/>
    </xf>
    <xf numFmtId="0" fontId="0" fillId="2" borderId="25" xfId="0" applyFill="1" applyBorder="1" applyAlignment="1">
      <alignment horizontal="center"/>
    </xf>
    <xf numFmtId="0" fontId="0" fillId="2" borderId="26" xfId="0" applyFill="1" applyBorder="1" applyAlignment="1">
      <alignment horizontal="center"/>
    </xf>
    <xf numFmtId="0" fontId="2" fillId="15" borderId="7" xfId="0" applyFont="1" applyFill="1" applyBorder="1" applyAlignment="1">
      <alignment horizontal="center" vertical="center" wrapText="1"/>
    </xf>
    <xf numFmtId="0" fontId="4" fillId="13" borderId="43" xfId="0" applyFont="1" applyFill="1" applyBorder="1" applyAlignment="1">
      <alignment horizontal="left" vertical="center"/>
    </xf>
    <xf numFmtId="0" fontId="0" fillId="3" borderId="44" xfId="0" applyFill="1" applyBorder="1" applyAlignment="1">
      <alignment horizontal="left" vertical="center"/>
    </xf>
    <xf numFmtId="0" fontId="0" fillId="7" borderId="44" xfId="0" applyFill="1" applyBorder="1" applyAlignment="1">
      <alignment horizontal="left" vertical="center"/>
    </xf>
    <xf numFmtId="0" fontId="0" fillId="8" borderId="44" xfId="0" applyFill="1" applyBorder="1" applyAlignment="1">
      <alignment horizontal="left" vertical="center"/>
    </xf>
    <xf numFmtId="0" fontId="0" fillId="9" borderId="44" xfId="0" applyFill="1" applyBorder="1" applyAlignment="1">
      <alignment horizontal="left" vertical="center"/>
    </xf>
    <xf numFmtId="0" fontId="0" fillId="10" borderId="44" xfId="0" applyFill="1" applyBorder="1" applyAlignment="1">
      <alignment horizontal="left" vertical="center"/>
    </xf>
    <xf numFmtId="0" fontId="0" fillId="16" borderId="45" xfId="0" applyFill="1" applyBorder="1" applyAlignment="1">
      <alignment horizontal="left" vertical="center"/>
    </xf>
    <xf numFmtId="0" fontId="16" fillId="0" borderId="6" xfId="0" applyFont="1" applyBorder="1" applyAlignment="1">
      <alignment horizontal="center" vertical="center"/>
    </xf>
    <xf numFmtId="0" fontId="16" fillId="0" borderId="24" xfId="0" applyFont="1" applyBorder="1" applyAlignment="1">
      <alignment horizontal="center" vertical="center"/>
    </xf>
    <xf numFmtId="0" fontId="16" fillId="0" borderId="46" xfId="0" applyFont="1" applyBorder="1" applyAlignment="1">
      <alignment horizontal="center" vertical="center"/>
    </xf>
    <xf numFmtId="0" fontId="16" fillId="0" borderId="36" xfId="0" applyFont="1" applyBorder="1" applyAlignment="1">
      <alignment horizontal="center" vertical="center"/>
    </xf>
    <xf numFmtId="9" fontId="16" fillId="0" borderId="31" xfId="1" applyFont="1" applyBorder="1" applyAlignment="1">
      <alignment horizontal="center" vertical="center"/>
    </xf>
    <xf numFmtId="0" fontId="16" fillId="0" borderId="11" xfId="0" applyFont="1" applyBorder="1" applyAlignment="1">
      <alignment horizontal="center" vertical="center"/>
    </xf>
    <xf numFmtId="0" fontId="16" fillId="0" borderId="13" xfId="0" applyFont="1" applyBorder="1" applyAlignment="1">
      <alignment horizontal="center" vertical="center"/>
    </xf>
    <xf numFmtId="9" fontId="16" fillId="0" borderId="15" xfId="1" applyFont="1" applyBorder="1" applyAlignment="1">
      <alignment horizontal="center" vertical="center"/>
    </xf>
    <xf numFmtId="0" fontId="4" fillId="15" borderId="8" xfId="0" applyFont="1" applyFill="1" applyBorder="1" applyAlignment="1">
      <alignment horizontal="left" vertical="center" wrapText="1"/>
    </xf>
    <xf numFmtId="0" fontId="17" fillId="0" borderId="32" xfId="0" applyFont="1" applyBorder="1" applyAlignment="1">
      <alignment horizontal="center" vertical="center"/>
    </xf>
    <xf numFmtId="0" fontId="17" fillId="0" borderId="18" xfId="0" applyFont="1" applyBorder="1" applyAlignment="1">
      <alignment horizontal="center" vertical="center"/>
    </xf>
    <xf numFmtId="164" fontId="22" fillId="6" borderId="2" xfId="0" applyNumberFormat="1" applyFont="1" applyFill="1" applyBorder="1" applyAlignment="1">
      <alignment horizontal="center" vertical="center" wrapText="1"/>
    </xf>
    <xf numFmtId="164" fontId="22" fillId="6" borderId="14" xfId="0" applyNumberFormat="1" applyFont="1" applyFill="1" applyBorder="1" applyAlignment="1">
      <alignment horizontal="center" vertical="center" wrapText="1"/>
    </xf>
    <xf numFmtId="0" fontId="0" fillId="2" borderId="48" xfId="0" applyFill="1" applyBorder="1" applyAlignment="1">
      <alignment horizontal="center"/>
    </xf>
    <xf numFmtId="0" fontId="0" fillId="0" borderId="0" xfId="0" applyProtection="1">
      <protection locked="0"/>
    </xf>
    <xf numFmtId="9" fontId="16" fillId="0" borderId="31" xfId="1" applyFont="1" applyBorder="1" applyAlignment="1" applyProtection="1">
      <alignment horizontal="center" vertical="center"/>
    </xf>
    <xf numFmtId="9" fontId="16" fillId="0" borderId="17" xfId="1" applyFont="1" applyBorder="1" applyAlignment="1" applyProtection="1">
      <alignment horizontal="center" vertical="center"/>
    </xf>
    <xf numFmtId="9" fontId="6" fillId="0" borderId="0" xfId="1" applyFont="1" applyBorder="1" applyAlignment="1" applyProtection="1">
      <alignment horizontal="center"/>
    </xf>
    <xf numFmtId="9" fontId="16" fillId="0" borderId="12" xfId="1" applyFont="1" applyBorder="1" applyAlignment="1" applyProtection="1">
      <alignment horizontal="center" vertical="center"/>
    </xf>
    <xf numFmtId="9" fontId="16" fillId="0" borderId="15" xfId="1" applyFont="1" applyBorder="1" applyAlignment="1" applyProtection="1">
      <alignment horizontal="center" vertical="center"/>
    </xf>
    <xf numFmtId="9" fontId="16" fillId="0" borderId="21" xfId="1" applyFont="1" applyBorder="1" applyAlignment="1" applyProtection="1">
      <alignment horizontal="center" vertical="center"/>
    </xf>
    <xf numFmtId="17" fontId="23" fillId="0" borderId="2" xfId="0" applyNumberFormat="1" applyFont="1" applyBorder="1" applyAlignment="1">
      <alignment horizontal="center" vertical="center" wrapText="1"/>
    </xf>
    <xf numFmtId="165" fontId="23" fillId="0" borderId="2" xfId="0" applyNumberFormat="1" applyFont="1" applyBorder="1" applyAlignment="1">
      <alignment horizontal="center" vertical="center" wrapText="1"/>
    </xf>
    <xf numFmtId="0" fontId="29" fillId="19" borderId="0" xfId="0" applyFont="1" applyFill="1" applyAlignment="1">
      <alignment vertical="center"/>
    </xf>
    <xf numFmtId="0" fontId="29" fillId="0" borderId="0" xfId="0" applyFont="1" applyAlignment="1">
      <alignment vertical="center"/>
    </xf>
    <xf numFmtId="164" fontId="30" fillId="6" borderId="14" xfId="0" applyNumberFormat="1" applyFont="1" applyFill="1" applyBorder="1" applyAlignment="1">
      <alignment horizontal="center" vertical="center" wrapText="1"/>
    </xf>
    <xf numFmtId="165" fontId="23" fillId="0" borderId="2" xfId="0" applyNumberFormat="1" applyFont="1" applyBorder="1" applyAlignment="1">
      <alignment horizontal="left" vertical="top" wrapText="1"/>
    </xf>
    <xf numFmtId="165" fontId="23" fillId="0" borderId="2" xfId="0" applyNumberFormat="1" applyFont="1" applyBorder="1" applyAlignment="1">
      <alignment horizontal="center" vertical="top" wrapText="1"/>
    </xf>
    <xf numFmtId="165" fontId="23" fillId="0" borderId="2" xfId="0" applyNumberFormat="1" applyFont="1" applyBorder="1" applyAlignment="1">
      <alignment vertical="top" wrapText="1"/>
    </xf>
    <xf numFmtId="0" fontId="17" fillId="0" borderId="2" xfId="0" applyFont="1" applyBorder="1" applyAlignment="1">
      <alignment horizontal="center" vertical="center" wrapText="1"/>
    </xf>
    <xf numFmtId="0" fontId="17" fillId="0" borderId="2" xfId="0" applyFont="1" applyBorder="1" applyAlignment="1">
      <alignment horizontal="center" vertical="top" wrapText="1"/>
    </xf>
    <xf numFmtId="0" fontId="10" fillId="19" borderId="0" xfId="0" applyFont="1" applyFill="1" applyAlignment="1">
      <alignment horizontal="right" vertical="center" wrapText="1"/>
    </xf>
    <xf numFmtId="164" fontId="17" fillId="6" borderId="14" xfId="0" applyNumberFormat="1" applyFont="1" applyFill="1" applyBorder="1" applyAlignment="1">
      <alignment horizontal="center" vertical="center" wrapText="1"/>
    </xf>
    <xf numFmtId="0" fontId="0" fillId="0" borderId="4" xfId="0" applyBorder="1" applyAlignment="1">
      <alignment horizontal="center" vertical="center"/>
    </xf>
    <xf numFmtId="165" fontId="17" fillId="0" borderId="2" xfId="0" applyNumberFormat="1" applyFont="1" applyBorder="1" applyAlignment="1">
      <alignment horizontal="left" vertical="top" wrapText="1"/>
    </xf>
    <xf numFmtId="17" fontId="17" fillId="0" borderId="2" xfId="0" applyNumberFormat="1" applyFont="1" applyBorder="1" applyAlignment="1">
      <alignment horizontal="center" vertical="center" wrapText="1"/>
    </xf>
    <xf numFmtId="4" fontId="17" fillId="0" borderId="2" xfId="0" applyNumberFormat="1" applyFont="1" applyBorder="1" applyAlignment="1">
      <alignment horizontal="center" vertical="center" wrapText="1"/>
    </xf>
    <xf numFmtId="17" fontId="17" fillId="0" borderId="2" xfId="0" applyNumberFormat="1" applyFont="1" applyBorder="1" applyAlignment="1">
      <alignment horizontal="center" vertical="top" wrapText="1"/>
    </xf>
    <xf numFmtId="0" fontId="17" fillId="0" borderId="2" xfId="0" applyFont="1" applyBorder="1" applyAlignment="1">
      <alignment horizontal="left" vertical="top" wrapText="1"/>
    </xf>
    <xf numFmtId="4" fontId="17" fillId="0" borderId="2" xfId="0" applyNumberFormat="1" applyFont="1" applyBorder="1" applyAlignment="1">
      <alignment horizontal="center" vertical="top" wrapText="1"/>
    </xf>
    <xf numFmtId="0" fontId="38" fillId="0" borderId="2" xfId="0" applyFont="1" applyBorder="1" applyAlignment="1">
      <alignment horizontal="center" vertical="top" wrapText="1"/>
    </xf>
    <xf numFmtId="0" fontId="13" fillId="0" borderId="0" xfId="0" applyFont="1" applyAlignment="1">
      <alignment horizontal="justify" vertical="top" wrapText="1"/>
    </xf>
    <xf numFmtId="165" fontId="17" fillId="0" borderId="2" xfId="0" applyNumberFormat="1" applyFont="1" applyBorder="1" applyAlignment="1">
      <alignment horizontal="center" vertical="top" wrapText="1"/>
    </xf>
    <xf numFmtId="0" fontId="5" fillId="0" borderId="2" xfId="0" applyFont="1" applyBorder="1" applyAlignment="1">
      <alignment horizontal="center" vertical="center" wrapText="1"/>
    </xf>
    <xf numFmtId="0" fontId="5" fillId="0" borderId="2" xfId="0" applyFont="1" applyBorder="1" applyAlignment="1">
      <alignment horizontal="left" vertical="top" wrapText="1"/>
    </xf>
    <xf numFmtId="0" fontId="0" fillId="0" borderId="2" xfId="0" applyBorder="1" applyAlignment="1">
      <alignment vertical="top"/>
    </xf>
    <xf numFmtId="17" fontId="17" fillId="0" borderId="2" xfId="0" applyNumberFormat="1" applyFont="1" applyBorder="1" applyAlignment="1">
      <alignment horizontal="left" vertical="top" wrapText="1"/>
    </xf>
    <xf numFmtId="165" fontId="17" fillId="0" borderId="2" xfId="0" applyNumberFormat="1" applyFont="1" applyBorder="1" applyAlignment="1">
      <alignment vertical="top" wrapText="1"/>
    </xf>
    <xf numFmtId="0" fontId="0" fillId="0" borderId="0" xfId="0" applyAlignment="1">
      <alignment vertical="top"/>
    </xf>
    <xf numFmtId="0" fontId="17" fillId="0" borderId="2" xfId="3" applyFont="1" applyBorder="1" applyAlignment="1">
      <alignment horizontal="left" vertical="top" wrapText="1"/>
    </xf>
    <xf numFmtId="0" fontId="17" fillId="0" borderId="2" xfId="3" applyFont="1" applyBorder="1" applyAlignment="1">
      <alignment horizontal="center" vertical="top" wrapText="1"/>
    </xf>
    <xf numFmtId="0" fontId="0" fillId="0" borderId="2" xfId="0" applyBorder="1" applyAlignment="1">
      <alignment horizontal="left" vertical="top" wrapText="1"/>
    </xf>
    <xf numFmtId="0" fontId="0" fillId="0" borderId="0" xfId="0" applyAlignment="1">
      <alignment horizontal="left" vertical="top"/>
    </xf>
    <xf numFmtId="0" fontId="0" fillId="0" borderId="0" xfId="0" applyAlignment="1">
      <alignment horizontal="center" vertical="top" wrapText="1"/>
    </xf>
    <xf numFmtId="0" fontId="17" fillId="4" borderId="2" xfId="0" applyFont="1" applyFill="1" applyBorder="1" applyAlignment="1">
      <alignment horizontal="center" vertical="top" wrapText="1"/>
    </xf>
    <xf numFmtId="166" fontId="47" fillId="0" borderId="2" xfId="0" applyNumberFormat="1" applyFont="1" applyBorder="1" applyAlignment="1">
      <alignment horizontal="center" vertical="center" wrapText="1"/>
    </xf>
    <xf numFmtId="0" fontId="46" fillId="0" borderId="55" xfId="0" applyFont="1" applyBorder="1" applyAlignment="1">
      <alignment vertical="center"/>
    </xf>
    <xf numFmtId="0" fontId="46" fillId="0" borderId="55" xfId="0" applyFont="1" applyBorder="1" applyAlignment="1">
      <alignment vertical="center" wrapText="1"/>
    </xf>
    <xf numFmtId="165" fontId="6" fillId="0" borderId="53" xfId="0" applyNumberFormat="1" applyFont="1" applyBorder="1" applyAlignment="1">
      <alignment horizontal="left" vertical="top" wrapText="1"/>
    </xf>
    <xf numFmtId="0" fontId="6" fillId="0" borderId="53" xfId="0" applyFont="1" applyBorder="1" applyAlignment="1">
      <alignment horizontal="center" vertical="top" wrapText="1"/>
    </xf>
    <xf numFmtId="17" fontId="6" fillId="0" borderId="53" xfId="0" applyNumberFormat="1" applyFont="1" applyBorder="1" applyAlignment="1">
      <alignment horizontal="center" vertical="top" wrapText="1"/>
    </xf>
    <xf numFmtId="4" fontId="6" fillId="0" borderId="53" xfId="0" applyNumberFormat="1" applyFont="1" applyBorder="1" applyAlignment="1">
      <alignment horizontal="center" vertical="center" wrapText="1"/>
    </xf>
    <xf numFmtId="0" fontId="6" fillId="0" borderId="53" xfId="0" applyFont="1" applyBorder="1" applyAlignment="1">
      <alignment horizontal="left" vertical="top" wrapText="1"/>
    </xf>
    <xf numFmtId="0" fontId="6" fillId="0" borderId="55" xfId="0" applyFont="1" applyBorder="1" applyAlignment="1">
      <alignment horizontal="center" vertical="center"/>
    </xf>
    <xf numFmtId="165" fontId="6" fillId="21" borderId="53" xfId="0" applyNumberFormat="1" applyFont="1" applyFill="1" applyBorder="1" applyAlignment="1">
      <alignment horizontal="left" vertical="top" wrapText="1"/>
    </xf>
    <xf numFmtId="0" fontId="6" fillId="21" borderId="53" xfId="0" applyFont="1" applyFill="1" applyBorder="1" applyAlignment="1">
      <alignment horizontal="center" vertical="top" wrapText="1"/>
    </xf>
    <xf numFmtId="0" fontId="6" fillId="0" borderId="55" xfId="0" applyFont="1" applyBorder="1" applyAlignment="1">
      <alignment horizontal="center" vertical="top"/>
    </xf>
    <xf numFmtId="17" fontId="51" fillId="0" borderId="53" xfId="0" applyNumberFormat="1" applyFont="1" applyBorder="1" applyAlignment="1">
      <alignment horizontal="center" vertical="center" wrapText="1"/>
    </xf>
    <xf numFmtId="0" fontId="51" fillId="0" borderId="53" xfId="0" applyFont="1" applyBorder="1" applyAlignment="1">
      <alignment horizontal="center" vertical="center" wrapText="1"/>
    </xf>
    <xf numFmtId="17" fontId="51" fillId="0" borderId="53" xfId="0" applyNumberFormat="1" applyFont="1" applyBorder="1" applyAlignment="1">
      <alignment horizontal="center" vertical="top" wrapText="1"/>
    </xf>
    <xf numFmtId="0" fontId="16" fillId="0" borderId="53" xfId="0" applyFont="1" applyBorder="1" applyAlignment="1">
      <alignment horizontal="left" vertical="top" wrapText="1"/>
    </xf>
    <xf numFmtId="0" fontId="16" fillId="0" borderId="53" xfId="0" applyFont="1" applyBorder="1" applyAlignment="1">
      <alignment horizontal="center" vertical="top" wrapText="1"/>
    </xf>
    <xf numFmtId="0" fontId="16" fillId="0" borderId="55" xfId="0" applyFont="1" applyBorder="1" applyAlignment="1">
      <alignment horizontal="center" vertical="top" wrapText="1"/>
    </xf>
    <xf numFmtId="0" fontId="16" fillId="0" borderId="53" xfId="0" applyFont="1" applyBorder="1" applyAlignment="1">
      <alignment horizontal="left" vertical="top"/>
    </xf>
    <xf numFmtId="0" fontId="16" fillId="0" borderId="53" xfId="0" applyFont="1" applyBorder="1" applyAlignment="1">
      <alignment horizontal="center" vertical="center"/>
    </xf>
    <xf numFmtId="0" fontId="6" fillId="0" borderId="0" xfId="0" applyFont="1" applyAlignment="1">
      <alignment horizontal="center" vertical="center"/>
    </xf>
    <xf numFmtId="17" fontId="16" fillId="0" borderId="53" xfId="0" applyNumberFormat="1" applyFont="1" applyBorder="1" applyAlignment="1">
      <alignment horizontal="center" vertical="center" wrapText="1"/>
    </xf>
    <xf numFmtId="0" fontId="16" fillId="0" borderId="53" xfId="0" applyFont="1" applyBorder="1" applyAlignment="1">
      <alignment horizontal="center" vertical="center" wrapText="1"/>
    </xf>
    <xf numFmtId="165" fontId="16" fillId="0" borderId="53" xfId="0" applyNumberFormat="1" applyFont="1" applyBorder="1" applyAlignment="1">
      <alignment horizontal="center" vertical="top" wrapText="1"/>
    </xf>
    <xf numFmtId="0" fontId="16" fillId="0" borderId="53" xfId="0" applyFont="1" applyBorder="1" applyAlignment="1">
      <alignment horizontal="center" vertical="top"/>
    </xf>
    <xf numFmtId="17" fontId="16" fillId="0" borderId="53" xfId="0" applyNumberFormat="1" applyFont="1" applyBorder="1" applyAlignment="1">
      <alignment horizontal="center" vertical="top" wrapText="1"/>
    </xf>
    <xf numFmtId="0" fontId="16" fillId="0" borderId="55" xfId="0" applyFont="1" applyBorder="1" applyAlignment="1">
      <alignment horizontal="left" vertical="top"/>
    </xf>
    <xf numFmtId="0" fontId="16" fillId="0" borderId="55" xfId="0" applyFont="1" applyBorder="1" applyAlignment="1">
      <alignment horizontal="center" vertical="top"/>
    </xf>
    <xf numFmtId="0" fontId="16" fillId="0" borderId="55" xfId="0" applyFont="1" applyBorder="1" applyAlignment="1">
      <alignment horizontal="center" vertical="center"/>
    </xf>
    <xf numFmtId="0" fontId="16" fillId="0" borderId="55" xfId="0" applyFont="1" applyBorder="1" applyAlignment="1">
      <alignment horizontal="left" vertical="top" wrapText="1"/>
    </xf>
    <xf numFmtId="0" fontId="16" fillId="0" borderId="57" xfId="0" applyFont="1" applyBorder="1" applyAlignment="1">
      <alignment horizontal="center" vertical="center"/>
    </xf>
    <xf numFmtId="17" fontId="6" fillId="0" borderId="53" xfId="0" applyNumberFormat="1" applyFont="1" applyBorder="1" applyAlignment="1">
      <alignment horizontal="center" vertical="center" wrapText="1"/>
    </xf>
    <xf numFmtId="167" fontId="6" fillId="0" borderId="53" xfId="0" applyNumberFormat="1" applyFont="1" applyBorder="1" applyAlignment="1">
      <alignment horizontal="center" vertical="center" wrapText="1"/>
    </xf>
    <xf numFmtId="4" fontId="16" fillId="0" borderId="53" xfId="0" applyNumberFormat="1" applyFont="1" applyBorder="1" applyAlignment="1">
      <alignment horizontal="center" vertical="center" wrapText="1"/>
    </xf>
    <xf numFmtId="0" fontId="6" fillId="0" borderId="53" xfId="0" applyFont="1" applyBorder="1" applyAlignment="1">
      <alignment horizontal="center" vertical="center" wrapText="1"/>
    </xf>
    <xf numFmtId="0" fontId="16" fillId="0" borderId="0" xfId="0" applyFont="1" applyAlignment="1">
      <alignment horizontal="center" vertical="top"/>
    </xf>
    <xf numFmtId="0" fontId="6" fillId="0" borderId="53" xfId="0" applyFont="1" applyBorder="1" applyAlignment="1">
      <alignment horizontal="center" vertical="center"/>
    </xf>
    <xf numFmtId="0" fontId="16" fillId="21" borderId="53" xfId="0" applyFont="1" applyFill="1" applyBorder="1" applyAlignment="1">
      <alignment horizontal="center" vertical="top" wrapText="1"/>
    </xf>
    <xf numFmtId="167" fontId="57" fillId="0" borderId="53" xfId="0" applyNumberFormat="1" applyFont="1" applyBorder="1" applyAlignment="1">
      <alignment horizontal="center" vertical="center" wrapText="1"/>
    </xf>
    <xf numFmtId="4" fontId="57" fillId="0" borderId="53" xfId="0" applyNumberFormat="1" applyFont="1" applyBorder="1" applyAlignment="1">
      <alignment horizontal="center" vertical="center" wrapText="1"/>
    </xf>
    <xf numFmtId="0" fontId="57" fillId="0" borderId="53" xfId="0" applyFont="1" applyBorder="1" applyAlignment="1">
      <alignment horizontal="left" vertical="top" wrapText="1"/>
    </xf>
    <xf numFmtId="0" fontId="0" fillId="0" borderId="2" xfId="0" applyBorder="1" applyAlignment="1">
      <alignment horizontal="center" vertical="center" wrapText="1"/>
    </xf>
    <xf numFmtId="168" fontId="6" fillId="0" borderId="53" xfId="0" applyNumberFormat="1" applyFont="1" applyBorder="1" applyAlignment="1">
      <alignment horizontal="center" vertical="center"/>
    </xf>
    <xf numFmtId="0" fontId="6" fillId="0" borderId="53" xfId="0" applyFont="1" applyBorder="1" applyAlignment="1">
      <alignment horizontal="center" vertical="top"/>
    </xf>
    <xf numFmtId="168" fontId="6" fillId="0" borderId="61" xfId="0" applyNumberFormat="1" applyFont="1" applyBorder="1" applyAlignment="1">
      <alignment horizontal="center" vertical="center"/>
    </xf>
    <xf numFmtId="3" fontId="6" fillId="0" borderId="53" xfId="0" applyNumberFormat="1" applyFont="1" applyBorder="1" applyAlignment="1">
      <alignment horizontal="center" vertical="center"/>
    </xf>
    <xf numFmtId="0" fontId="6" fillId="0" borderId="53" xfId="0" applyFont="1" applyBorder="1" applyAlignment="1">
      <alignment horizontal="left" vertical="center" wrapText="1"/>
    </xf>
    <xf numFmtId="0" fontId="47" fillId="0" borderId="53" xfId="0" applyFont="1" applyBorder="1" applyAlignment="1">
      <alignment horizontal="left" vertical="center" wrapText="1"/>
    </xf>
    <xf numFmtId="0" fontId="6" fillId="0" borderId="4" xfId="0" applyFont="1" applyBorder="1" applyAlignment="1">
      <alignment horizontal="center" vertical="center" wrapText="1"/>
    </xf>
    <xf numFmtId="165" fontId="6" fillId="0" borderId="53" xfId="0" applyNumberFormat="1" applyFont="1" applyBorder="1" applyAlignment="1">
      <alignment horizontal="left" vertical="center" wrapText="1"/>
    </xf>
    <xf numFmtId="0" fontId="57" fillId="0" borderId="53" xfId="0" applyFont="1" applyBorder="1" applyAlignment="1">
      <alignment horizontal="center" vertical="center" wrapText="1"/>
    </xf>
    <xf numFmtId="0" fontId="6" fillId="0" borderId="54" xfId="0" applyFont="1" applyBorder="1" applyAlignment="1">
      <alignment horizontal="center" vertical="center" wrapText="1"/>
    </xf>
    <xf numFmtId="165" fontId="6" fillId="0" borderId="53" xfId="0" applyNumberFormat="1" applyFont="1" applyBorder="1" applyAlignment="1">
      <alignment horizontal="center" vertical="center" wrapText="1"/>
    </xf>
    <xf numFmtId="0" fontId="7" fillId="0" borderId="0" xfId="0" applyFont="1" applyAlignment="1">
      <alignment vertical="top" wrapText="1"/>
    </xf>
    <xf numFmtId="0" fontId="0" fillId="0" borderId="0" xfId="0" applyAlignment="1">
      <alignment vertical="top" wrapText="1"/>
    </xf>
    <xf numFmtId="0" fontId="19" fillId="16" borderId="10" xfId="0" applyFont="1" applyFill="1" applyBorder="1" applyAlignment="1">
      <alignment vertical="top"/>
    </xf>
    <xf numFmtId="0" fontId="19" fillId="0" borderId="0" xfId="0" applyFont="1" applyAlignment="1">
      <alignment horizontal="left" vertical="top"/>
    </xf>
    <xf numFmtId="0" fontId="0" fillId="19" borderId="0" xfId="0" applyFill="1" applyAlignment="1">
      <alignment vertical="top"/>
    </xf>
    <xf numFmtId="0" fontId="19" fillId="16" borderId="9" xfId="0" applyFont="1" applyFill="1" applyBorder="1" applyAlignment="1">
      <alignment vertical="top"/>
    </xf>
    <xf numFmtId="165" fontId="6" fillId="0" borderId="61" xfId="0" applyNumberFormat="1" applyFont="1" applyBorder="1" applyAlignment="1">
      <alignment horizontal="left" vertical="center" wrapText="1"/>
    </xf>
    <xf numFmtId="0" fontId="6" fillId="0" borderId="61" xfId="0" applyFont="1" applyBorder="1" applyAlignment="1">
      <alignment horizontal="left" vertical="center" wrapText="1"/>
    </xf>
    <xf numFmtId="165" fontId="6" fillId="23" borderId="53" xfId="0" applyNumberFormat="1" applyFont="1" applyFill="1" applyBorder="1" applyAlignment="1">
      <alignment horizontal="left" vertical="center" wrapText="1"/>
    </xf>
    <xf numFmtId="0" fontId="6" fillId="0" borderId="4" xfId="0" applyFont="1" applyBorder="1" applyAlignment="1">
      <alignment vertical="center" wrapText="1"/>
    </xf>
    <xf numFmtId="0" fontId="6" fillId="0" borderId="4" xfId="0" applyFont="1" applyBorder="1" applyAlignment="1">
      <alignment vertical="center"/>
    </xf>
    <xf numFmtId="0" fontId="6" fillId="0" borderId="2" xfId="0" applyFont="1" applyBorder="1" applyAlignment="1">
      <alignment vertical="center"/>
    </xf>
    <xf numFmtId="0" fontId="6" fillId="21" borderId="55" xfId="0" applyFont="1" applyFill="1" applyBorder="1" applyAlignment="1">
      <alignment horizontal="center" vertical="center"/>
    </xf>
    <xf numFmtId="0" fontId="16" fillId="0" borderId="55" xfId="0" applyFont="1" applyBorder="1" applyAlignment="1">
      <alignment horizontal="center" vertical="center" wrapText="1"/>
    </xf>
    <xf numFmtId="0" fontId="14" fillId="0" borderId="0" xfId="0" applyFont="1" applyAlignment="1">
      <alignment horizontal="center"/>
    </xf>
    <xf numFmtId="0" fontId="29" fillId="6" borderId="14" xfId="0" applyFont="1" applyFill="1" applyBorder="1" applyAlignment="1">
      <alignment horizontal="center" vertical="center"/>
    </xf>
    <xf numFmtId="0" fontId="16" fillId="0" borderId="56" xfId="0" applyFont="1" applyBorder="1" applyAlignment="1">
      <alignment horizontal="center" vertical="top" wrapText="1"/>
    </xf>
    <xf numFmtId="0" fontId="16" fillId="0" borderId="63" xfId="0" applyFont="1" applyBorder="1" applyAlignment="1">
      <alignment horizontal="left" vertical="top" wrapText="1"/>
    </xf>
    <xf numFmtId="0" fontId="16" fillId="0" borderId="56" xfId="0" applyFont="1" applyBorder="1" applyAlignment="1">
      <alignment horizontal="center" vertical="center" wrapText="1"/>
    </xf>
    <xf numFmtId="0" fontId="16" fillId="0" borderId="2" xfId="0" applyFont="1" applyBorder="1" applyAlignment="1">
      <alignment horizontal="center" vertical="center" wrapText="1"/>
    </xf>
    <xf numFmtId="0" fontId="6" fillId="0" borderId="55" xfId="0" applyFont="1" applyBorder="1" applyAlignment="1">
      <alignment horizontal="left" vertical="center"/>
    </xf>
    <xf numFmtId="0" fontId="6" fillId="0" borderId="53" xfId="0" applyFont="1" applyBorder="1" applyAlignment="1">
      <alignment horizontal="left" vertical="center"/>
    </xf>
    <xf numFmtId="0" fontId="16" fillId="0" borderId="53" xfId="0" applyFont="1" applyBorder="1" applyAlignment="1">
      <alignment horizontal="left" vertical="center" wrapText="1"/>
    </xf>
    <xf numFmtId="165" fontId="16" fillId="0" borderId="53" xfId="0" applyNumberFormat="1" applyFont="1" applyBorder="1" applyAlignment="1">
      <alignment horizontal="left" vertical="center" wrapText="1"/>
    </xf>
    <xf numFmtId="0" fontId="16" fillId="0" borderId="55" xfId="0" applyFont="1" applyBorder="1" applyAlignment="1">
      <alignment horizontal="left" vertical="center" wrapText="1"/>
    </xf>
    <xf numFmtId="0" fontId="16" fillId="0" borderId="64" xfId="0" applyFont="1" applyBorder="1" applyAlignment="1">
      <alignment horizontal="center" vertical="center" wrapText="1"/>
    </xf>
    <xf numFmtId="0" fontId="49" fillId="0" borderId="53" xfId="0" applyFont="1" applyBorder="1" applyAlignment="1">
      <alignment horizontal="left" vertical="center" wrapText="1"/>
    </xf>
    <xf numFmtId="0" fontId="16" fillId="22" borderId="0" xfId="0" applyFont="1" applyFill="1" applyAlignment="1">
      <alignment horizontal="left" vertical="center" wrapText="1"/>
    </xf>
    <xf numFmtId="0" fontId="6" fillId="0" borderId="61" xfId="0" applyFont="1" applyBorder="1" applyAlignment="1">
      <alignment horizontal="center" vertical="center" wrapText="1"/>
    </xf>
    <xf numFmtId="0" fontId="6" fillId="0" borderId="62" xfId="0" applyFont="1" applyBorder="1" applyAlignment="1">
      <alignment horizontal="center" vertical="center" wrapText="1"/>
    </xf>
    <xf numFmtId="0" fontId="6" fillId="0" borderId="24" xfId="0" applyFont="1" applyBorder="1" applyAlignment="1">
      <alignment horizontal="center" vertical="center"/>
    </xf>
    <xf numFmtId="0" fontId="6" fillId="0" borderId="63" xfId="0" applyFont="1" applyBorder="1" applyAlignment="1">
      <alignment horizontal="center" vertical="center" wrapText="1"/>
    </xf>
    <xf numFmtId="0" fontId="6" fillId="0" borderId="61" xfId="0" applyFont="1" applyBorder="1" applyAlignment="1">
      <alignment horizontal="center" vertical="center"/>
    </xf>
    <xf numFmtId="0" fontId="6" fillId="0" borderId="24" xfId="0" applyFont="1" applyBorder="1" applyAlignment="1">
      <alignment horizontal="center" vertical="center" wrapText="1"/>
    </xf>
    <xf numFmtId="0" fontId="0" fillId="0" borderId="4" xfId="0" applyBorder="1" applyAlignment="1">
      <alignment horizontal="center" vertical="center" wrapText="1"/>
    </xf>
    <xf numFmtId="0" fontId="0" fillId="6" borderId="14" xfId="0" applyFill="1" applyBorder="1" applyAlignment="1">
      <alignment horizontal="center" vertical="center" wrapText="1"/>
    </xf>
    <xf numFmtId="0" fontId="0" fillId="0" borderId="4" xfId="0" applyBorder="1" applyAlignment="1">
      <alignment vertical="center" wrapText="1"/>
    </xf>
    <xf numFmtId="0" fontId="0" fillId="0" borderId="2" xfId="0" applyBorder="1" applyAlignment="1">
      <alignment vertical="center" wrapText="1"/>
    </xf>
    <xf numFmtId="17" fontId="0" fillId="0" borderId="2" xfId="0" applyNumberFormat="1" applyBorder="1" applyAlignment="1">
      <alignment horizontal="center" vertical="center"/>
    </xf>
    <xf numFmtId="4" fontId="0" fillId="0" borderId="2" xfId="0" applyNumberFormat="1" applyBorder="1" applyAlignment="1">
      <alignment horizontal="center" vertical="center"/>
    </xf>
    <xf numFmtId="17" fontId="0" fillId="0" borderId="4" xfId="0" applyNumberFormat="1" applyBorder="1" applyAlignment="1">
      <alignment horizontal="center" vertical="center" wrapText="1"/>
    </xf>
    <xf numFmtId="4" fontId="0" fillId="0" borderId="4" xfId="0" applyNumberFormat="1" applyBorder="1" applyAlignment="1">
      <alignment horizontal="center" vertical="center" wrapText="1"/>
    </xf>
    <xf numFmtId="17" fontId="0" fillId="0" borderId="2" xfId="0" applyNumberFormat="1" applyBorder="1" applyAlignment="1">
      <alignment horizontal="center" vertical="center" wrapText="1"/>
    </xf>
    <xf numFmtId="4" fontId="0" fillId="0" borderId="2" xfId="0" applyNumberFormat="1" applyBorder="1" applyAlignment="1">
      <alignment horizontal="center" vertical="center" wrapText="1"/>
    </xf>
    <xf numFmtId="0" fontId="47" fillId="0" borderId="55" xfId="0" applyFont="1" applyBorder="1" applyAlignment="1">
      <alignment vertical="center"/>
    </xf>
    <xf numFmtId="0" fontId="61" fillId="24" borderId="55" xfId="0" applyFont="1" applyFill="1" applyBorder="1" applyAlignment="1">
      <alignment vertical="center"/>
    </xf>
    <xf numFmtId="0" fontId="60" fillId="28" borderId="55" xfId="0" applyFont="1" applyFill="1" applyBorder="1" applyAlignment="1">
      <alignment vertical="center"/>
    </xf>
    <xf numFmtId="0" fontId="62" fillId="27" borderId="55" xfId="0" applyFont="1" applyFill="1" applyBorder="1" applyAlignment="1">
      <alignment vertical="center"/>
    </xf>
    <xf numFmtId="0" fontId="54" fillId="25" borderId="55" xfId="0" applyFont="1" applyFill="1" applyBorder="1" applyAlignment="1">
      <alignment vertical="center"/>
    </xf>
    <xf numFmtId="0" fontId="63" fillId="26" borderId="55" xfId="0" applyFont="1" applyFill="1" applyBorder="1" applyAlignment="1">
      <alignment vertical="center"/>
    </xf>
    <xf numFmtId="0" fontId="0" fillId="0" borderId="2" xfId="0" applyBorder="1" applyAlignment="1">
      <alignment vertical="top" wrapText="1"/>
    </xf>
    <xf numFmtId="0" fontId="0" fillId="0" borderId="0" xfId="0" applyAlignment="1">
      <alignment horizontal="center" vertical="center" wrapText="1"/>
    </xf>
    <xf numFmtId="0" fontId="0" fillId="0" borderId="28" xfId="0" applyBorder="1" applyAlignment="1">
      <alignment horizontal="center" vertical="center" wrapText="1"/>
    </xf>
    <xf numFmtId="0" fontId="19" fillId="16" borderId="9" xfId="0" applyFont="1" applyFill="1" applyBorder="1" applyAlignment="1">
      <alignment horizontal="center" vertical="center" wrapText="1"/>
    </xf>
    <xf numFmtId="0" fontId="19" fillId="16" borderId="28" xfId="0" applyFont="1" applyFill="1" applyBorder="1" applyAlignment="1">
      <alignment horizontal="center" vertical="center" wrapText="1"/>
    </xf>
    <xf numFmtId="0" fontId="19" fillId="16" borderId="10" xfId="0" applyFont="1" applyFill="1" applyBorder="1" applyAlignment="1">
      <alignment horizontal="center" vertical="center" wrapText="1"/>
    </xf>
    <xf numFmtId="0" fontId="19" fillId="0" borderId="0" xfId="0" applyFont="1" applyAlignment="1">
      <alignment horizontal="center" vertical="center" wrapText="1"/>
    </xf>
    <xf numFmtId="0" fontId="0" fillId="6" borderId="2" xfId="0" applyFill="1" applyBorder="1" applyAlignment="1">
      <alignment horizontal="center" vertical="center" wrapText="1"/>
    </xf>
    <xf numFmtId="0" fontId="0" fillId="19" borderId="0" xfId="0" applyFill="1" applyAlignment="1">
      <alignment horizontal="center" vertical="center" wrapText="1"/>
    </xf>
    <xf numFmtId="0" fontId="47" fillId="0" borderId="55" xfId="0" applyFont="1" applyBorder="1" applyAlignment="1">
      <alignment horizontal="center" vertical="center" wrapText="1"/>
    </xf>
    <xf numFmtId="0" fontId="47" fillId="0" borderId="55" xfId="0" applyFont="1" applyBorder="1"/>
    <xf numFmtId="0" fontId="47" fillId="0" borderId="63" xfId="0" applyFont="1" applyBorder="1"/>
    <xf numFmtId="0" fontId="61" fillId="24" borderId="63" xfId="0" applyFont="1" applyFill="1" applyBorder="1"/>
    <xf numFmtId="0" fontId="54" fillId="25" borderId="63" xfId="0" applyFont="1" applyFill="1" applyBorder="1"/>
    <xf numFmtId="0" fontId="63" fillId="26" borderId="63" xfId="0" applyFont="1" applyFill="1" applyBorder="1"/>
    <xf numFmtId="0" fontId="60" fillId="28" borderId="63" xfId="0" applyFont="1" applyFill="1" applyBorder="1"/>
    <xf numFmtId="0" fontId="0" fillId="0" borderId="4" xfId="0" applyBorder="1" applyAlignment="1">
      <alignment vertical="top" wrapText="1"/>
    </xf>
    <xf numFmtId="165" fontId="23" fillId="0" borderId="2" xfId="0" applyNumberFormat="1" applyFont="1" applyBorder="1" applyAlignment="1">
      <alignment vertical="center" wrapText="1"/>
    </xf>
    <xf numFmtId="0" fontId="67" fillId="0" borderId="4" xfId="0" applyFont="1" applyBorder="1" applyAlignment="1">
      <alignment vertical="center" wrapText="1"/>
    </xf>
    <xf numFmtId="0" fontId="20" fillId="0" borderId="23" xfId="0" applyFont="1" applyBorder="1" applyAlignment="1">
      <alignment horizontal="left" vertical="center"/>
    </xf>
    <xf numFmtId="0" fontId="20" fillId="0" borderId="6" xfId="0" applyFont="1" applyBorder="1" applyAlignment="1">
      <alignment horizontal="left" vertical="center"/>
    </xf>
    <xf numFmtId="0" fontId="7" fillId="0" borderId="23" xfId="0" applyFont="1" applyBorder="1" applyAlignment="1">
      <alignment horizontal="left" vertical="center" wrapText="1"/>
    </xf>
    <xf numFmtId="0" fontId="7" fillId="0" borderId="6" xfId="0" applyFont="1" applyBorder="1" applyAlignment="1">
      <alignment horizontal="left" vertical="center" wrapText="1"/>
    </xf>
    <xf numFmtId="0" fontId="0" fillId="12" borderId="30" xfId="0" applyFill="1" applyBorder="1" applyAlignment="1">
      <alignment horizontal="center" vertical="center" wrapText="1"/>
    </xf>
    <xf numFmtId="0" fontId="0" fillId="12" borderId="14" xfId="0" applyFill="1" applyBorder="1" applyAlignment="1">
      <alignment horizontal="center" vertical="center" wrapText="1"/>
    </xf>
    <xf numFmtId="0" fontId="0" fillId="12" borderId="35" xfId="0" applyFill="1" applyBorder="1" applyAlignment="1">
      <alignment horizontal="center" vertical="center" wrapText="1"/>
    </xf>
    <xf numFmtId="0" fontId="0" fillId="12" borderId="47" xfId="0" applyFill="1" applyBorder="1" applyAlignment="1">
      <alignment horizontal="center" vertical="center" wrapText="1"/>
    </xf>
    <xf numFmtId="0" fontId="28" fillId="5" borderId="8" xfId="0" applyFont="1" applyFill="1" applyBorder="1" applyAlignment="1">
      <alignment horizontal="center" vertical="center"/>
    </xf>
    <xf numFmtId="0" fontId="28" fillId="5" borderId="9" xfId="0" applyFont="1" applyFill="1" applyBorder="1" applyAlignment="1">
      <alignment horizontal="center" vertical="center"/>
    </xf>
    <xf numFmtId="0" fontId="28" fillId="5" borderId="32" xfId="0" applyFont="1" applyFill="1" applyBorder="1" applyAlignment="1">
      <alignment horizontal="center" vertical="center"/>
    </xf>
    <xf numFmtId="0" fontId="0" fillId="14" borderId="33" xfId="0" applyFill="1" applyBorder="1" applyAlignment="1">
      <alignment horizontal="center" vertical="center" wrapText="1"/>
    </xf>
    <xf numFmtId="0" fontId="0" fillId="14" borderId="39" xfId="0" applyFill="1" applyBorder="1" applyAlignment="1">
      <alignment horizontal="center" vertical="center" wrapText="1"/>
    </xf>
    <xf numFmtId="0" fontId="0" fillId="12" borderId="36" xfId="0" applyFill="1" applyBorder="1" applyAlignment="1">
      <alignment horizontal="center" vertical="center" wrapText="1"/>
    </xf>
    <xf numFmtId="0" fontId="0" fillId="12" borderId="13" xfId="0" applyFill="1" applyBorder="1" applyAlignment="1">
      <alignment horizontal="center" vertical="center" wrapText="1"/>
    </xf>
    <xf numFmtId="0" fontId="35" fillId="3" borderId="30" xfId="0" applyFont="1" applyFill="1" applyBorder="1" applyAlignment="1">
      <alignment horizontal="center" vertical="center" wrapText="1"/>
    </xf>
    <xf numFmtId="0" fontId="35" fillId="3" borderId="14" xfId="0" applyFont="1" applyFill="1" applyBorder="1" applyAlignment="1">
      <alignment horizontal="center" vertical="center" wrapText="1"/>
    </xf>
    <xf numFmtId="0" fontId="35" fillId="7" borderId="30" xfId="0" applyFont="1" applyFill="1" applyBorder="1" applyAlignment="1">
      <alignment horizontal="center" vertical="center" wrapText="1"/>
    </xf>
    <xf numFmtId="0" fontId="35" fillId="7" borderId="14" xfId="0" applyFont="1" applyFill="1" applyBorder="1" applyAlignment="1">
      <alignment horizontal="center" vertical="center" wrapText="1"/>
    </xf>
    <xf numFmtId="0" fontId="35" fillId="8" borderId="30" xfId="0" applyFont="1" applyFill="1" applyBorder="1" applyAlignment="1">
      <alignment horizontal="center" vertical="center" wrapText="1"/>
    </xf>
    <xf numFmtId="0" fontId="35" fillId="8" borderId="14" xfId="0" applyFont="1" applyFill="1" applyBorder="1" applyAlignment="1">
      <alignment horizontal="center" vertical="center" wrapText="1"/>
    </xf>
    <xf numFmtId="1" fontId="35" fillId="9" borderId="30" xfId="0" applyNumberFormat="1" applyFont="1" applyFill="1" applyBorder="1" applyAlignment="1">
      <alignment horizontal="center" vertical="center" wrapText="1"/>
    </xf>
    <xf numFmtId="1" fontId="35" fillId="9" borderId="14" xfId="0" applyNumberFormat="1" applyFont="1" applyFill="1" applyBorder="1" applyAlignment="1">
      <alignment horizontal="center" vertical="center" wrapText="1"/>
    </xf>
    <xf numFmtId="0" fontId="0" fillId="0" borderId="35"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35" fillId="10" borderId="30" xfId="0" applyFont="1" applyFill="1" applyBorder="1" applyAlignment="1">
      <alignment horizontal="center" vertical="center" wrapText="1"/>
    </xf>
    <xf numFmtId="0" fontId="35" fillId="10" borderId="14" xfId="0" applyFont="1" applyFill="1" applyBorder="1" applyAlignment="1">
      <alignment horizontal="center" vertical="center" wrapText="1"/>
    </xf>
    <xf numFmtId="0" fontId="35" fillId="13" borderId="30" xfId="0" applyFont="1" applyFill="1" applyBorder="1" applyAlignment="1">
      <alignment horizontal="center" vertical="center" wrapText="1"/>
    </xf>
    <xf numFmtId="0" fontId="35" fillId="13" borderId="14" xfId="0" applyFont="1" applyFill="1" applyBorder="1" applyAlignment="1">
      <alignment horizontal="center" vertical="center" wrapText="1"/>
    </xf>
    <xf numFmtId="0" fontId="0" fillId="14" borderId="30" xfId="0" applyFill="1" applyBorder="1" applyAlignment="1">
      <alignment horizontal="center" vertical="center" wrapText="1"/>
    </xf>
    <xf numFmtId="0" fontId="0" fillId="14" borderId="14" xfId="0" applyFill="1" applyBorder="1" applyAlignment="1">
      <alignment horizontal="center" vertical="center" wrapText="1"/>
    </xf>
    <xf numFmtId="0" fontId="27" fillId="19" borderId="8" xfId="0" applyFont="1" applyFill="1" applyBorder="1" applyAlignment="1">
      <alignment horizontal="center" vertical="center"/>
    </xf>
    <xf numFmtId="0" fontId="27" fillId="19" borderId="9" xfId="0" applyFont="1" applyFill="1" applyBorder="1" applyAlignment="1">
      <alignment horizontal="center" vertical="center"/>
    </xf>
    <xf numFmtId="0" fontId="27" fillId="19" borderId="10" xfId="0" applyFont="1" applyFill="1" applyBorder="1" applyAlignment="1">
      <alignment horizontal="center" vertical="center"/>
    </xf>
    <xf numFmtId="0" fontId="6" fillId="6" borderId="2" xfId="0" applyFont="1" applyFill="1" applyBorder="1" applyAlignment="1">
      <alignment horizontal="center" vertical="center"/>
    </xf>
    <xf numFmtId="0" fontId="16" fillId="6" borderId="2"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4" xfId="0" applyFont="1" applyFill="1" applyBorder="1" applyAlignment="1">
      <alignment horizontal="center" vertical="center"/>
    </xf>
    <xf numFmtId="0" fontId="6" fillId="6" borderId="2" xfId="0" applyFont="1" applyFill="1" applyBorder="1" applyAlignment="1">
      <alignment horizontal="center" vertical="center" wrapText="1"/>
    </xf>
    <xf numFmtId="0" fontId="0" fillId="6" borderId="4" xfId="0" applyFill="1" applyBorder="1" applyAlignment="1">
      <alignment horizontal="center" vertical="center"/>
    </xf>
    <xf numFmtId="0" fontId="0" fillId="6" borderId="14" xfId="0" applyFill="1" applyBorder="1" applyAlignment="1">
      <alignment horizontal="center" vertical="center"/>
    </xf>
    <xf numFmtId="0" fontId="17" fillId="6" borderId="33" xfId="0" applyFont="1" applyFill="1" applyBorder="1" applyAlignment="1">
      <alignment horizontal="center" vertical="center"/>
    </xf>
    <xf numFmtId="0" fontId="17" fillId="6" borderId="34" xfId="0" applyFont="1" applyFill="1" applyBorder="1" applyAlignment="1">
      <alignment horizontal="center" vertical="center"/>
    </xf>
    <xf numFmtId="0" fontId="18" fillId="19" borderId="0" xfId="0" applyFont="1" applyFill="1" applyAlignment="1">
      <alignment horizontal="left" vertical="center"/>
    </xf>
    <xf numFmtId="0" fontId="12" fillId="0" borderId="1" xfId="0" applyFont="1" applyBorder="1" applyAlignment="1">
      <alignment horizontal="left" vertical="center"/>
    </xf>
    <xf numFmtId="0" fontId="28" fillId="11" borderId="38" xfId="0" applyFont="1" applyFill="1" applyBorder="1" applyAlignment="1">
      <alignment horizontal="center" vertical="center"/>
    </xf>
    <xf numFmtId="0" fontId="28" fillId="11" borderId="40" xfId="0" applyFont="1" applyFill="1" applyBorder="1" applyAlignment="1">
      <alignment horizontal="center" vertical="center"/>
    </xf>
    <xf numFmtId="0" fontId="28" fillId="11" borderId="37" xfId="0" applyFont="1" applyFill="1" applyBorder="1" applyAlignment="1">
      <alignment horizontal="center" vertical="center"/>
    </xf>
    <xf numFmtId="0" fontId="0" fillId="6" borderId="50" xfId="0" applyFill="1" applyBorder="1" applyAlignment="1">
      <alignment horizontal="center" vertical="center" wrapText="1"/>
    </xf>
    <xf numFmtId="0" fontId="0" fillId="6" borderId="51" xfId="0" applyFill="1" applyBorder="1" applyAlignment="1">
      <alignment horizontal="center" vertical="center" wrapText="1"/>
    </xf>
    <xf numFmtId="0" fontId="0" fillId="6" borderId="4" xfId="0" applyFill="1" applyBorder="1" applyAlignment="1">
      <alignment horizontal="center" vertical="center" wrapText="1"/>
    </xf>
    <xf numFmtId="0" fontId="0" fillId="6" borderId="14" xfId="0" applyFill="1" applyBorder="1" applyAlignment="1">
      <alignment horizontal="center" vertical="center" wrapText="1"/>
    </xf>
    <xf numFmtId="0" fontId="0" fillId="12" borderId="31" xfId="0" applyFill="1" applyBorder="1" applyAlignment="1">
      <alignment horizontal="center" vertical="center" wrapText="1"/>
    </xf>
    <xf numFmtId="0" fontId="0" fillId="12" borderId="15" xfId="0" applyFill="1" applyBorder="1" applyAlignment="1">
      <alignment horizontal="center" vertical="center" wrapText="1"/>
    </xf>
    <xf numFmtId="0" fontId="0" fillId="12" borderId="33" xfId="0" applyFill="1" applyBorder="1" applyAlignment="1">
      <alignment horizontal="center" vertical="center" wrapText="1"/>
    </xf>
    <xf numFmtId="0" fontId="0" fillId="12" borderId="39" xfId="0" applyFill="1" applyBorder="1" applyAlignment="1">
      <alignment horizontal="center" vertical="center" wrapText="1"/>
    </xf>
    <xf numFmtId="0" fontId="18" fillId="19" borderId="0" xfId="0" applyFont="1" applyFill="1" applyAlignment="1">
      <alignment horizontal="center" vertical="center"/>
    </xf>
    <xf numFmtId="0" fontId="6" fillId="0" borderId="23" xfId="0" applyFont="1" applyBorder="1" applyAlignment="1">
      <alignment horizontal="center" vertical="center"/>
    </xf>
    <xf numFmtId="0" fontId="6" fillId="0" borderId="6"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7" fillId="0" borderId="10" xfId="0" applyFont="1" applyBorder="1" applyAlignment="1">
      <alignment horizontal="center" vertical="center"/>
    </xf>
    <xf numFmtId="0" fontId="19" fillId="0" borderId="23" xfId="0" applyFont="1" applyBorder="1" applyAlignment="1">
      <alignment horizontal="center"/>
    </xf>
    <xf numFmtId="0" fontId="14" fillId="0" borderId="0" xfId="0" applyFont="1" applyAlignment="1">
      <alignment horizontal="center"/>
    </xf>
    <xf numFmtId="0" fontId="10" fillId="19" borderId="8" xfId="0" applyFont="1" applyFill="1" applyBorder="1" applyAlignment="1">
      <alignment horizontal="center" vertical="center" wrapText="1"/>
    </xf>
    <xf numFmtId="0" fontId="10" fillId="19" borderId="9" xfId="0" applyFont="1" applyFill="1" applyBorder="1" applyAlignment="1">
      <alignment horizontal="center" vertical="center" wrapText="1"/>
    </xf>
    <xf numFmtId="0" fontId="10" fillId="19" borderId="10" xfId="0" applyFont="1" applyFill="1" applyBorder="1" applyAlignment="1">
      <alignment horizontal="center" vertical="center" wrapText="1"/>
    </xf>
    <xf numFmtId="0" fontId="2" fillId="19" borderId="0" xfId="0" applyFont="1" applyFill="1" applyAlignment="1">
      <alignment horizontal="center" vertical="center"/>
    </xf>
    <xf numFmtId="0" fontId="16" fillId="0" borderId="23" xfId="0" applyFont="1" applyBorder="1" applyAlignment="1">
      <alignment horizontal="left" vertical="center" wrapText="1"/>
    </xf>
    <xf numFmtId="0" fontId="16" fillId="0" borderId="6" xfId="0" applyFont="1" applyBorder="1" applyAlignment="1">
      <alignment horizontal="left" vertical="center" wrapText="1"/>
    </xf>
    <xf numFmtId="0" fontId="6" fillId="0" borderId="58" xfId="0" applyFont="1" applyBorder="1" applyAlignment="1">
      <alignment horizontal="center" vertical="center" wrapText="1"/>
    </xf>
    <xf numFmtId="0" fontId="6" fillId="0" borderId="59" xfId="0" applyFont="1" applyBorder="1" applyAlignment="1">
      <alignment horizontal="center" vertical="center" wrapText="1"/>
    </xf>
    <xf numFmtId="0" fontId="6" fillId="0" borderId="60" xfId="0" applyFont="1" applyBorder="1" applyAlignment="1">
      <alignment horizontal="center" vertical="center" wrapText="1"/>
    </xf>
    <xf numFmtId="0" fontId="28" fillId="3" borderId="30" xfId="0" applyFont="1" applyFill="1" applyBorder="1" applyAlignment="1">
      <alignment horizontal="center" vertical="center" wrapText="1"/>
    </xf>
    <xf numFmtId="0" fontId="28" fillId="3" borderId="14" xfId="0" applyFont="1" applyFill="1" applyBorder="1" applyAlignment="1">
      <alignment horizontal="center" vertical="center" wrapText="1"/>
    </xf>
    <xf numFmtId="0" fontId="29" fillId="6" borderId="50" xfId="0" applyFont="1" applyFill="1" applyBorder="1" applyAlignment="1">
      <alignment horizontal="center" vertical="center" wrapText="1"/>
    </xf>
    <xf numFmtId="0" fontId="29" fillId="6" borderId="51" xfId="0" applyFont="1" applyFill="1" applyBorder="1" applyAlignment="1">
      <alignment horizontal="center" vertical="center" wrapText="1"/>
    </xf>
    <xf numFmtId="0" fontId="29" fillId="6" borderId="4"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 xfId="0" applyFont="1" applyFill="1" applyBorder="1" applyAlignment="1">
      <alignment horizontal="center" vertical="center" wrapText="1"/>
    </xf>
    <xf numFmtId="0" fontId="29" fillId="6" borderId="14" xfId="0" applyFont="1" applyFill="1" applyBorder="1" applyAlignment="1">
      <alignment horizontal="center" vertical="center" wrapText="1"/>
    </xf>
    <xf numFmtId="0" fontId="29" fillId="12" borderId="30" xfId="0" applyFont="1" applyFill="1" applyBorder="1" applyAlignment="1">
      <alignment horizontal="center" vertical="center" wrapText="1"/>
    </xf>
    <xf numFmtId="0" fontId="29" fillId="12" borderId="14" xfId="0" applyFont="1" applyFill="1" applyBorder="1" applyAlignment="1">
      <alignment horizontal="center" vertical="center" wrapText="1"/>
    </xf>
    <xf numFmtId="0" fontId="29" fillId="12" borderId="31" xfId="0" applyFont="1" applyFill="1" applyBorder="1" applyAlignment="1">
      <alignment horizontal="center" vertical="center" wrapText="1"/>
    </xf>
    <xf numFmtId="0" fontId="29" fillId="12" borderId="15" xfId="0" applyFont="1" applyFill="1" applyBorder="1" applyAlignment="1">
      <alignment horizontal="center" vertical="center" wrapText="1"/>
    </xf>
    <xf numFmtId="0" fontId="6" fillId="0" borderId="52" xfId="0" applyFont="1" applyBorder="1" applyAlignment="1">
      <alignment horizontal="center" vertical="center" wrapText="1"/>
    </xf>
    <xf numFmtId="0" fontId="6" fillId="0" borderId="56" xfId="0" applyFont="1" applyBorder="1" applyAlignment="1">
      <alignment horizontal="center" vertical="center" wrapText="1"/>
    </xf>
    <xf numFmtId="0" fontId="6" fillId="0" borderId="2" xfId="0" applyFont="1" applyBorder="1" applyAlignment="1">
      <alignment horizontal="center" vertical="center" wrapText="1"/>
    </xf>
    <xf numFmtId="0" fontId="29" fillId="12" borderId="33" xfId="0" applyFont="1" applyFill="1" applyBorder="1" applyAlignment="1">
      <alignment horizontal="center" vertical="center" wrapText="1"/>
    </xf>
    <xf numFmtId="0" fontId="29" fillId="12" borderId="39" xfId="0" applyFont="1" applyFill="1" applyBorder="1" applyAlignment="1">
      <alignment horizontal="center" vertical="center" wrapText="1"/>
    </xf>
    <xf numFmtId="0" fontId="29" fillId="12" borderId="36" xfId="0" applyFont="1" applyFill="1" applyBorder="1" applyAlignment="1">
      <alignment horizontal="center" vertical="center" wrapText="1"/>
    </xf>
    <xf numFmtId="0" fontId="29" fillId="12" borderId="13" xfId="0" applyFont="1" applyFill="1" applyBorder="1" applyAlignment="1">
      <alignment horizontal="center" vertical="center" wrapText="1"/>
    </xf>
    <xf numFmtId="0" fontId="28" fillId="7" borderId="30" xfId="0" applyFont="1" applyFill="1" applyBorder="1" applyAlignment="1">
      <alignment horizontal="center" vertical="center" wrapText="1"/>
    </xf>
    <xf numFmtId="0" fontId="28" fillId="7" borderId="14" xfId="0" applyFont="1" applyFill="1" applyBorder="1" applyAlignment="1">
      <alignment horizontal="center" vertical="center" wrapText="1"/>
    </xf>
    <xf numFmtId="0" fontId="28" fillId="8" borderId="30" xfId="0" applyFont="1" applyFill="1" applyBorder="1" applyAlignment="1">
      <alignment horizontal="center" vertical="center" wrapText="1"/>
    </xf>
    <xf numFmtId="0" fontId="28" fillId="8" borderId="14" xfId="0" applyFont="1" applyFill="1" applyBorder="1" applyAlignment="1">
      <alignment horizontal="center" vertical="center" wrapText="1"/>
    </xf>
    <xf numFmtId="1" fontId="28" fillId="9" borderId="30" xfId="0" applyNumberFormat="1" applyFont="1" applyFill="1" applyBorder="1" applyAlignment="1">
      <alignment horizontal="center" vertical="center" wrapText="1"/>
    </xf>
    <xf numFmtId="1" fontId="28" fillId="9" borderId="14" xfId="0" applyNumberFormat="1" applyFont="1" applyFill="1" applyBorder="1" applyAlignment="1">
      <alignment horizontal="center" vertical="center" wrapText="1"/>
    </xf>
    <xf numFmtId="0" fontId="28" fillId="10" borderId="30" xfId="0" applyFont="1" applyFill="1" applyBorder="1" applyAlignment="1">
      <alignment horizontal="center" vertical="center" wrapText="1"/>
    </xf>
    <xf numFmtId="0" fontId="28" fillId="10" borderId="14" xfId="0" applyFont="1" applyFill="1" applyBorder="1" applyAlignment="1">
      <alignment horizontal="center" vertical="center" wrapText="1"/>
    </xf>
    <xf numFmtId="0" fontId="28" fillId="13" borderId="30" xfId="0" applyFont="1" applyFill="1" applyBorder="1" applyAlignment="1">
      <alignment horizontal="center" vertical="center" wrapText="1"/>
    </xf>
    <xf numFmtId="0" fontId="28" fillId="13" borderId="14" xfId="0" applyFont="1" applyFill="1" applyBorder="1" applyAlignment="1">
      <alignment horizontal="center" vertical="center" wrapText="1"/>
    </xf>
    <xf numFmtId="0" fontId="29" fillId="14" borderId="30" xfId="0" applyFont="1" applyFill="1" applyBorder="1" applyAlignment="1">
      <alignment horizontal="center" vertical="center" wrapText="1"/>
    </xf>
    <xf numFmtId="0" fontId="29" fillId="14" borderId="14" xfId="0" applyFont="1" applyFill="1" applyBorder="1" applyAlignment="1">
      <alignment horizontal="center" vertical="center" wrapText="1"/>
    </xf>
    <xf numFmtId="0" fontId="29" fillId="12" borderId="35" xfId="0" applyFont="1" applyFill="1" applyBorder="1" applyAlignment="1">
      <alignment horizontal="center" vertical="center" wrapText="1"/>
    </xf>
    <xf numFmtId="0" fontId="29" fillId="12" borderId="47" xfId="0" applyFont="1" applyFill="1" applyBorder="1" applyAlignment="1">
      <alignment horizontal="center" vertical="center" wrapText="1"/>
    </xf>
    <xf numFmtId="0" fontId="29" fillId="12" borderId="30" xfId="0" applyFont="1" applyFill="1" applyBorder="1" applyAlignment="1">
      <alignment horizontal="center" vertical="top" wrapText="1"/>
    </xf>
    <xf numFmtId="0" fontId="29" fillId="12" borderId="14" xfId="0" applyFont="1" applyFill="1" applyBorder="1" applyAlignment="1">
      <alignment horizontal="center" vertical="top" wrapText="1"/>
    </xf>
    <xf numFmtId="0" fontId="29" fillId="14" borderId="30" xfId="0" applyFont="1" applyFill="1" applyBorder="1" applyAlignment="1">
      <alignment horizontal="center" vertical="top" wrapText="1"/>
    </xf>
    <xf numFmtId="0" fontId="29" fillId="14" borderId="14" xfId="0" applyFont="1" applyFill="1" applyBorder="1" applyAlignment="1">
      <alignment horizontal="center" vertical="top" wrapText="1"/>
    </xf>
    <xf numFmtId="0" fontId="30" fillId="6" borderId="33" xfId="0" applyFont="1" applyFill="1" applyBorder="1" applyAlignment="1">
      <alignment horizontal="center" vertical="center"/>
    </xf>
    <xf numFmtId="0" fontId="30" fillId="6" borderId="34" xfId="0" applyFont="1" applyFill="1" applyBorder="1" applyAlignment="1">
      <alignment horizontal="center" vertical="center"/>
    </xf>
    <xf numFmtId="0" fontId="29" fillId="14" borderId="33" xfId="0" applyFont="1" applyFill="1" applyBorder="1" applyAlignment="1">
      <alignment horizontal="center" vertical="center" wrapText="1"/>
    </xf>
    <xf numFmtId="0" fontId="29" fillId="14" borderId="39" xfId="0" applyFont="1" applyFill="1" applyBorder="1" applyAlignment="1">
      <alignment horizontal="center" vertical="center" wrapText="1"/>
    </xf>
    <xf numFmtId="0" fontId="16" fillId="6" borderId="2" xfId="0" applyFont="1" applyFill="1" applyBorder="1" applyAlignment="1">
      <alignment horizontal="center" vertical="top"/>
    </xf>
    <xf numFmtId="0" fontId="6" fillId="6" borderId="2" xfId="0" applyFont="1" applyFill="1" applyBorder="1" applyAlignment="1">
      <alignment horizontal="center" vertical="top"/>
    </xf>
    <xf numFmtId="0" fontId="0" fillId="0" borderId="5" xfId="0" applyBorder="1" applyAlignment="1">
      <alignment horizontal="center" vertical="center" wrapText="1"/>
    </xf>
    <xf numFmtId="0" fontId="0" fillId="0" borderId="3" xfId="0" applyBorder="1" applyAlignment="1">
      <alignment horizontal="center" vertical="center"/>
    </xf>
    <xf numFmtId="0" fontId="0" fillId="0" borderId="4" xfId="0" applyBorder="1" applyAlignment="1">
      <alignment horizontal="center" vertical="center"/>
    </xf>
    <xf numFmtId="0" fontId="9" fillId="3" borderId="35" xfId="0" applyFont="1" applyFill="1" applyBorder="1" applyAlignment="1">
      <alignment horizontal="center" vertical="center" wrapText="1"/>
    </xf>
    <xf numFmtId="0" fontId="9" fillId="3" borderId="47" xfId="0" applyFont="1" applyFill="1" applyBorder="1" applyAlignment="1">
      <alignment horizontal="center" vertical="center" wrapText="1"/>
    </xf>
    <xf numFmtId="0" fontId="6" fillId="6" borderId="50" xfId="0" applyFont="1" applyFill="1" applyBorder="1" applyAlignment="1">
      <alignment horizontal="center" vertical="center"/>
    </xf>
    <xf numFmtId="0" fontId="6" fillId="6" borderId="51" xfId="0" applyFont="1" applyFill="1" applyBorder="1" applyAlignment="1">
      <alignment horizontal="center" vertical="center"/>
    </xf>
    <xf numFmtId="0" fontId="6" fillId="6" borderId="35" xfId="0" applyFont="1" applyFill="1" applyBorder="1" applyAlignment="1">
      <alignment horizontal="center" vertical="center"/>
    </xf>
    <xf numFmtId="0" fontId="6" fillId="6" borderId="47" xfId="0" applyFont="1" applyFill="1" applyBorder="1" applyAlignment="1">
      <alignment horizontal="center" vertical="center"/>
    </xf>
    <xf numFmtId="0" fontId="6" fillId="6" borderId="35" xfId="0" applyFont="1" applyFill="1" applyBorder="1" applyAlignment="1">
      <alignment horizontal="center" vertical="center" wrapText="1"/>
    </xf>
    <xf numFmtId="0" fontId="6" fillId="6" borderId="47" xfId="0" applyFont="1" applyFill="1" applyBorder="1" applyAlignment="1">
      <alignment horizontal="center" vertical="center" wrapText="1"/>
    </xf>
    <xf numFmtId="0" fontId="6" fillId="6" borderId="33" xfId="0" applyFont="1" applyFill="1" applyBorder="1" applyAlignment="1">
      <alignment horizontal="center" vertical="center"/>
    </xf>
    <xf numFmtId="0" fontId="6" fillId="6" borderId="34" xfId="0" applyFont="1" applyFill="1" applyBorder="1" applyAlignment="1">
      <alignment horizontal="center" vertical="center"/>
    </xf>
    <xf numFmtId="0" fontId="16" fillId="6" borderId="33" xfId="0" applyFont="1" applyFill="1" applyBorder="1" applyAlignment="1">
      <alignment horizontal="center" vertical="center"/>
    </xf>
    <xf numFmtId="0" fontId="16" fillId="6" borderId="34" xfId="0" applyFont="1" applyFill="1" applyBorder="1" applyAlignment="1">
      <alignment horizontal="center" vertical="center"/>
    </xf>
    <xf numFmtId="0" fontId="6" fillId="12" borderId="35" xfId="0" applyFont="1" applyFill="1" applyBorder="1" applyAlignment="1">
      <alignment horizontal="center" vertical="center" wrapText="1"/>
    </xf>
    <xf numFmtId="0" fontId="6" fillId="12" borderId="47" xfId="0" applyFont="1" applyFill="1" applyBorder="1" applyAlignment="1">
      <alignment horizontal="center" vertical="center" wrapText="1"/>
    </xf>
    <xf numFmtId="0" fontId="9" fillId="7" borderId="35" xfId="0" applyFont="1" applyFill="1" applyBorder="1" applyAlignment="1">
      <alignment horizontal="center" vertical="center" wrapText="1"/>
    </xf>
    <xf numFmtId="0" fontId="9" fillId="7" borderId="47" xfId="0" applyFont="1" applyFill="1" applyBorder="1" applyAlignment="1">
      <alignment horizontal="center" vertical="center" wrapText="1"/>
    </xf>
    <xf numFmtId="0" fontId="9" fillId="8" borderId="35" xfId="0" applyFont="1" applyFill="1" applyBorder="1" applyAlignment="1">
      <alignment horizontal="center" vertical="center" wrapText="1"/>
    </xf>
    <xf numFmtId="0" fontId="9" fillId="8" borderId="47" xfId="0" applyFont="1" applyFill="1" applyBorder="1" applyAlignment="1">
      <alignment horizontal="center" vertical="center" wrapText="1"/>
    </xf>
    <xf numFmtId="1" fontId="9" fillId="9" borderId="35" xfId="0" applyNumberFormat="1" applyFont="1" applyFill="1" applyBorder="1" applyAlignment="1">
      <alignment horizontal="center" vertical="center" wrapText="1"/>
    </xf>
    <xf numFmtId="1" fontId="9" fillId="9" borderId="47" xfId="0" applyNumberFormat="1" applyFont="1" applyFill="1" applyBorder="1" applyAlignment="1">
      <alignment horizontal="center" vertical="center" wrapText="1"/>
    </xf>
    <xf numFmtId="0" fontId="9" fillId="10" borderId="35" xfId="0" applyFont="1" applyFill="1" applyBorder="1" applyAlignment="1">
      <alignment horizontal="center" vertical="center" wrapText="1"/>
    </xf>
    <xf numFmtId="0" fontId="9" fillId="10" borderId="47" xfId="0" applyFont="1" applyFill="1" applyBorder="1" applyAlignment="1">
      <alignment horizontal="center" vertical="center" wrapText="1"/>
    </xf>
    <xf numFmtId="0" fontId="9" fillId="13" borderId="35" xfId="0" applyFont="1" applyFill="1" applyBorder="1" applyAlignment="1">
      <alignment horizontal="center" vertical="center" wrapText="1"/>
    </xf>
    <xf numFmtId="0" fontId="9" fillId="13" borderId="47" xfId="0" applyFont="1" applyFill="1" applyBorder="1" applyAlignment="1">
      <alignment horizontal="center" vertical="center" wrapText="1"/>
    </xf>
    <xf numFmtId="0" fontId="6" fillId="14" borderId="35" xfId="0" applyFont="1" applyFill="1" applyBorder="1" applyAlignment="1">
      <alignment horizontal="center" vertical="center" wrapText="1"/>
    </xf>
    <xf numFmtId="0" fontId="6" fillId="14" borderId="47" xfId="0" applyFont="1" applyFill="1" applyBorder="1" applyAlignment="1">
      <alignment horizontal="center" vertical="center" wrapText="1"/>
    </xf>
    <xf numFmtId="0" fontId="6" fillId="12" borderId="66" xfId="0" applyFont="1" applyFill="1" applyBorder="1" applyAlignment="1">
      <alignment horizontal="center" vertical="center" wrapText="1"/>
    </xf>
    <xf numFmtId="0" fontId="6" fillId="12" borderId="67" xfId="0" applyFont="1" applyFill="1" applyBorder="1" applyAlignment="1">
      <alignment horizontal="center" vertical="center" wrapText="1"/>
    </xf>
    <xf numFmtId="0" fontId="6" fillId="14" borderId="66" xfId="0" applyFont="1" applyFill="1" applyBorder="1" applyAlignment="1">
      <alignment horizontal="center" vertical="center" wrapText="1"/>
    </xf>
    <xf numFmtId="0" fontId="6" fillId="14" borderId="67" xfId="0" applyFont="1" applyFill="1" applyBorder="1" applyAlignment="1">
      <alignment horizontal="center" vertical="center" wrapText="1"/>
    </xf>
    <xf numFmtId="0" fontId="6" fillId="12" borderId="50" xfId="0" applyFont="1" applyFill="1" applyBorder="1" applyAlignment="1">
      <alignment horizontal="center" vertical="center" wrapText="1"/>
    </xf>
    <xf numFmtId="0" fontId="6" fillId="12" borderId="51" xfId="0" applyFont="1" applyFill="1" applyBorder="1" applyAlignment="1">
      <alignment horizontal="center" vertical="center" wrapText="1"/>
    </xf>
    <xf numFmtId="0" fontId="16" fillId="6" borderId="65" xfId="0" applyFont="1" applyFill="1" applyBorder="1" applyAlignment="1">
      <alignment horizontal="center" vertical="center"/>
    </xf>
    <xf numFmtId="0" fontId="16" fillId="6" borderId="24" xfId="0" applyFont="1" applyFill="1" applyBorder="1" applyAlignment="1">
      <alignment horizontal="center" vertical="center"/>
    </xf>
    <xf numFmtId="0" fontId="16" fillId="6" borderId="5" xfId="0" applyFont="1" applyFill="1" applyBorder="1" applyAlignment="1">
      <alignment horizontal="center" vertical="center"/>
    </xf>
    <xf numFmtId="0" fontId="16" fillId="6" borderId="4" xfId="0" applyFont="1" applyFill="1" applyBorder="1" applyAlignment="1">
      <alignment horizontal="center" vertical="center"/>
    </xf>
    <xf numFmtId="0" fontId="6" fillId="6" borderId="5" xfId="0" applyFont="1" applyFill="1" applyBorder="1" applyAlignment="1">
      <alignment horizontal="center" vertical="center"/>
    </xf>
    <xf numFmtId="0" fontId="6" fillId="6" borderId="4" xfId="0" applyFont="1" applyFill="1" applyBorder="1" applyAlignment="1">
      <alignment horizontal="center" vertical="center"/>
    </xf>
    <xf numFmtId="0" fontId="6" fillId="6" borderId="5"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6" fillId="6" borderId="65" xfId="0" applyFont="1" applyFill="1" applyBorder="1" applyAlignment="1">
      <alignment horizontal="center" vertical="center"/>
    </xf>
    <xf numFmtId="0" fontId="6" fillId="6" borderId="24" xfId="0" applyFont="1" applyFill="1" applyBorder="1" applyAlignment="1">
      <alignment horizontal="center" vertical="center"/>
    </xf>
    <xf numFmtId="0" fontId="9" fillId="7" borderId="30"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9" fillId="8" borderId="30" xfId="0" applyFont="1" applyFill="1" applyBorder="1" applyAlignment="1">
      <alignment horizontal="center" vertical="center" wrapText="1"/>
    </xf>
    <xf numFmtId="0" fontId="9" fillId="8" borderId="14" xfId="0" applyFont="1" applyFill="1" applyBorder="1" applyAlignment="1">
      <alignment horizontal="center" vertical="center" wrapText="1"/>
    </xf>
    <xf numFmtId="1" fontId="9" fillId="9" borderId="30" xfId="0" applyNumberFormat="1" applyFont="1" applyFill="1" applyBorder="1" applyAlignment="1">
      <alignment horizontal="center" vertical="center" wrapText="1"/>
    </xf>
    <xf numFmtId="1" fontId="9" fillId="9" borderId="14" xfId="0" applyNumberFormat="1" applyFont="1" applyFill="1" applyBorder="1" applyAlignment="1">
      <alignment horizontal="center" vertical="center" wrapText="1"/>
    </xf>
    <xf numFmtId="0" fontId="6" fillId="6" borderId="14" xfId="0" applyFont="1" applyFill="1" applyBorder="1" applyAlignment="1">
      <alignment horizontal="center" vertical="center" wrapText="1"/>
    </xf>
    <xf numFmtId="0" fontId="16" fillId="6" borderId="33" xfId="0" applyFont="1" applyFill="1" applyBorder="1" applyAlignment="1">
      <alignment horizontal="center" vertical="center" wrapText="1"/>
    </xf>
    <xf numFmtId="0" fontId="16" fillId="6" borderId="34" xfId="0" applyFont="1" applyFill="1" applyBorder="1" applyAlignment="1">
      <alignment horizontal="center" vertical="center" wrapText="1"/>
    </xf>
    <xf numFmtId="0" fontId="6" fillId="6" borderId="14" xfId="0" applyFont="1" applyFill="1" applyBorder="1" applyAlignment="1">
      <alignment horizontal="center" vertical="center"/>
    </xf>
    <xf numFmtId="0" fontId="6" fillId="12" borderId="30" xfId="0" applyFont="1" applyFill="1" applyBorder="1" applyAlignment="1">
      <alignment horizontal="center" vertical="center" wrapText="1"/>
    </xf>
    <xf numFmtId="0" fontId="6" fillId="12" borderId="14" xfId="0" applyFont="1" applyFill="1" applyBorder="1" applyAlignment="1">
      <alignment horizontal="center" vertical="center" wrapText="1"/>
    </xf>
    <xf numFmtId="0" fontId="6" fillId="12" borderId="31" xfId="0" applyFont="1" applyFill="1" applyBorder="1" applyAlignment="1">
      <alignment horizontal="center" vertical="center" wrapText="1"/>
    </xf>
    <xf numFmtId="0" fontId="6" fillId="12" borderId="15" xfId="0" applyFont="1" applyFill="1" applyBorder="1" applyAlignment="1">
      <alignment horizontal="center" vertical="center" wrapText="1"/>
    </xf>
    <xf numFmtId="0" fontId="6" fillId="12" borderId="33" xfId="0" applyFont="1" applyFill="1" applyBorder="1" applyAlignment="1">
      <alignment horizontal="center" vertical="center" wrapText="1"/>
    </xf>
    <xf numFmtId="0" fontId="6" fillId="12" borderId="39" xfId="0" applyFont="1" applyFill="1" applyBorder="1" applyAlignment="1">
      <alignment horizontal="center" vertical="center" wrapText="1"/>
    </xf>
    <xf numFmtId="0" fontId="6" fillId="14" borderId="30" xfId="0" applyFont="1" applyFill="1" applyBorder="1" applyAlignment="1">
      <alignment horizontal="center" vertical="center" wrapText="1"/>
    </xf>
    <xf numFmtId="0" fontId="6" fillId="14" borderId="14" xfId="0" applyFont="1" applyFill="1" applyBorder="1" applyAlignment="1">
      <alignment horizontal="center" vertical="center" wrapText="1"/>
    </xf>
    <xf numFmtId="0" fontId="6" fillId="14" borderId="33" xfId="0" applyFont="1" applyFill="1" applyBorder="1" applyAlignment="1">
      <alignment horizontal="center" vertical="center" wrapText="1"/>
    </xf>
    <xf numFmtId="0" fontId="6" fillId="14" borderId="39" xfId="0" applyFont="1" applyFill="1" applyBorder="1" applyAlignment="1">
      <alignment horizontal="center" vertical="center" wrapText="1"/>
    </xf>
    <xf numFmtId="0" fontId="6" fillId="12" borderId="36" xfId="0" applyFont="1" applyFill="1" applyBorder="1" applyAlignment="1">
      <alignment horizontal="center" vertical="center" wrapText="1"/>
    </xf>
    <xf numFmtId="0" fontId="6" fillId="12" borderId="13" xfId="0" applyFont="1" applyFill="1" applyBorder="1" applyAlignment="1">
      <alignment horizontal="center" vertical="center" wrapText="1"/>
    </xf>
    <xf numFmtId="0" fontId="9" fillId="10" borderId="30" xfId="0" applyFont="1" applyFill="1" applyBorder="1" applyAlignment="1">
      <alignment horizontal="center" vertical="center" wrapText="1"/>
    </xf>
    <xf numFmtId="0" fontId="9" fillId="10" borderId="14" xfId="0" applyFont="1" applyFill="1" applyBorder="1" applyAlignment="1">
      <alignment horizontal="center" vertical="center" wrapText="1"/>
    </xf>
    <xf numFmtId="0" fontId="9" fillId="13" borderId="30" xfId="0" applyFont="1" applyFill="1" applyBorder="1" applyAlignment="1">
      <alignment horizontal="center" vertical="center" wrapText="1"/>
    </xf>
    <xf numFmtId="0" fontId="9" fillId="13" borderId="14" xfId="0" applyFont="1" applyFill="1" applyBorder="1" applyAlignment="1">
      <alignment horizontal="center" vertical="center" wrapText="1"/>
    </xf>
    <xf numFmtId="0" fontId="9" fillId="3" borderId="30" xfId="0" applyFont="1" applyFill="1" applyBorder="1" applyAlignment="1">
      <alignment horizontal="center" vertical="center" wrapText="1"/>
    </xf>
    <xf numFmtId="0" fontId="9" fillId="3" borderId="14" xfId="0" applyFont="1" applyFill="1" applyBorder="1" applyAlignment="1">
      <alignment horizontal="center" vertical="center" wrapText="1"/>
    </xf>
    <xf numFmtId="0" fontId="6" fillId="6" borderId="16" xfId="0" applyFont="1" applyFill="1" applyBorder="1" applyAlignment="1">
      <alignment horizontal="center" vertical="center"/>
    </xf>
    <xf numFmtId="0" fontId="6" fillId="6" borderId="13" xfId="0" applyFont="1" applyFill="1" applyBorder="1" applyAlignment="1">
      <alignment horizontal="center" vertical="center"/>
    </xf>
    <xf numFmtId="0" fontId="16" fillId="6" borderId="5" xfId="0" applyFont="1" applyFill="1" applyBorder="1" applyAlignment="1">
      <alignment horizontal="center" vertical="center" wrapText="1"/>
    </xf>
    <xf numFmtId="0" fontId="16" fillId="6" borderId="4" xfId="0" applyFont="1" applyFill="1" applyBorder="1" applyAlignment="1">
      <alignment horizontal="center" vertical="center" wrapText="1"/>
    </xf>
    <xf numFmtId="0" fontId="16" fillId="6" borderId="65" xfId="0" applyFont="1" applyFill="1" applyBorder="1" applyAlignment="1">
      <alignment horizontal="center" vertical="center" wrapText="1"/>
    </xf>
    <xf numFmtId="0" fontId="16" fillId="6" borderId="24" xfId="0" applyFont="1" applyFill="1" applyBorder="1" applyAlignment="1">
      <alignment horizontal="center" vertical="center" wrapText="1"/>
    </xf>
    <xf numFmtId="0" fontId="6" fillId="6" borderId="65" xfId="0" applyFont="1" applyFill="1" applyBorder="1" applyAlignment="1">
      <alignment horizontal="center" vertical="center" wrapText="1"/>
    </xf>
    <xf numFmtId="0" fontId="6" fillId="6" borderId="24" xfId="0" applyFont="1" applyFill="1" applyBorder="1" applyAlignment="1">
      <alignment horizontal="center" vertical="center" wrapText="1"/>
    </xf>
    <xf numFmtId="0" fontId="11" fillId="18" borderId="30" xfId="0" applyFont="1" applyFill="1" applyBorder="1" applyAlignment="1">
      <alignment horizontal="center" vertical="center" wrapText="1"/>
    </xf>
    <xf numFmtId="0" fontId="9" fillId="18" borderId="14" xfId="0" applyFont="1" applyFill="1" applyBorder="1" applyAlignment="1">
      <alignment horizontal="center" vertical="center" wrapText="1"/>
    </xf>
    <xf numFmtId="0" fontId="6" fillId="0" borderId="23" xfId="0" applyFont="1" applyBorder="1" applyAlignment="1">
      <alignment horizontal="left" vertical="center"/>
    </xf>
    <xf numFmtId="0" fontId="6" fillId="0" borderId="6" xfId="0" applyFont="1" applyBorder="1" applyAlignment="1">
      <alignment horizontal="left" vertical="center"/>
    </xf>
    <xf numFmtId="0" fontId="16" fillId="0" borderId="23" xfId="0" applyFont="1" applyBorder="1" applyAlignment="1">
      <alignment horizontal="center" vertical="center" wrapText="1"/>
    </xf>
    <xf numFmtId="0" fontId="16" fillId="0" borderId="6" xfId="0" applyFont="1" applyBorder="1" applyAlignment="1">
      <alignment horizontal="center" vertical="center" wrapText="1"/>
    </xf>
  </cellXfs>
  <cellStyles count="5">
    <cellStyle name="Estilo 1" xfId="4" xr:uid="{00000000-0005-0000-0000-000000000000}"/>
    <cellStyle name="Normal" xfId="0" builtinId="0"/>
    <cellStyle name="Normal 2" xfId="2" xr:uid="{00000000-0005-0000-0000-000002000000}"/>
    <cellStyle name="Normal 3" xfId="3" xr:uid="{00000000-0005-0000-0000-000003000000}"/>
    <cellStyle name="Porcentagem" xfId="1" builtinId="5"/>
  </cellStyles>
  <dxfs count="33">
    <dxf>
      <font>
        <color theme="0"/>
      </font>
    </dxf>
    <dxf>
      <font>
        <color rgb="FF0070C0"/>
      </font>
      <fill>
        <patternFill>
          <bgColor rgb="FF0070C0"/>
        </patternFill>
      </fill>
    </dxf>
    <dxf>
      <font>
        <color rgb="FF7030A0"/>
      </font>
      <fill>
        <patternFill>
          <bgColor rgb="FF7030A0"/>
        </patternFill>
      </fill>
    </dxf>
    <dxf>
      <font>
        <color rgb="FFFF0000"/>
      </font>
      <fill>
        <patternFill>
          <bgColor rgb="FFFF0000"/>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ill>
        <patternFill patternType="solid">
          <fgColor rgb="FFE2EFDA"/>
          <bgColor rgb="FFE2EFDA"/>
        </patternFill>
      </fill>
    </dxf>
    <dxf>
      <fill>
        <patternFill patternType="solid">
          <fgColor rgb="FFC6E0B4"/>
          <bgColor rgb="FFC6E0B4"/>
        </patternFill>
      </fill>
    </dxf>
    <dxf>
      <fill>
        <patternFill patternType="solid">
          <fgColor rgb="FF70AD47"/>
          <bgColor rgb="FF70AD47"/>
        </patternFill>
      </fill>
    </dxf>
  </dxfs>
  <tableStyles count="1" defaultTableStyle="TableStyleMedium2" defaultPivotStyle="PivotStyleLight16">
    <tableStyle name="LEGENDA-style" pivot="0" count="3" xr9:uid="{00000000-0011-0000-FFFF-FFFF00000000}">
      <tableStyleElement type="headerRow" dxfId="32"/>
      <tableStyleElement type="firstRowStripe" dxfId="31"/>
      <tableStyleElement type="secondRowStripe" dxfId="30"/>
    </tableStyle>
  </tableStyles>
  <colors>
    <mruColors>
      <color rgb="FF808000"/>
      <color rgb="FFFFFF99"/>
      <color rgb="FF006600"/>
      <color rgb="FFFF99CC"/>
      <color rgb="FFB15407"/>
      <color rgb="FF00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1"/>
          <c:order val="0"/>
          <c:spPr>
            <a:solidFill>
              <a:schemeClr val="bg1">
                <a:lumMod val="65000"/>
              </a:schemeClr>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- 1'!$F$32:$F$37</c:f>
              <c:numCache>
                <c:formatCode>General</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1-9FFB-45F9-AB43-E482C8921681}"/>
            </c:ext>
          </c:extLst>
        </c:ser>
        <c:ser>
          <c:idx val="2"/>
          <c:order val="1"/>
          <c:spPr>
            <a:solidFill>
              <a:srgbClr val="FF000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- 1'!$G$32:$G$37</c:f>
              <c:numCache>
                <c:formatCode>General</c:formatCode>
                <c:ptCount val="6"/>
                <c:pt idx="0">
                  <c:v>1</c:v>
                </c:pt>
                <c:pt idx="1">
                  <c:v>3</c:v>
                </c:pt>
                <c:pt idx="2">
                  <c:v>2</c:v>
                </c:pt>
                <c:pt idx="3">
                  <c:v>1</c:v>
                </c:pt>
                <c:pt idx="4">
                  <c:v>2</c:v>
                </c:pt>
                <c:pt idx="5">
                  <c:v>2</c:v>
                </c:pt>
              </c:numCache>
            </c:numRef>
          </c:val>
          <c:extLst>
            <c:ext xmlns:c16="http://schemas.microsoft.com/office/drawing/2014/chart" uri="{C3380CC4-5D6E-409C-BE32-E72D297353CC}">
              <c16:uniqueId val="{00000002-9FFB-45F9-AB43-E482C8921681}"/>
            </c:ext>
          </c:extLst>
        </c:ser>
        <c:ser>
          <c:idx val="3"/>
          <c:order val="2"/>
          <c:spPr>
            <a:solidFill>
              <a:srgbClr val="FFC00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- 1'!$H$32:$H$37</c:f>
              <c:numCache>
                <c:formatCode>General</c:formatCode>
                <c:ptCount val="6"/>
                <c:pt idx="0">
                  <c:v>0</c:v>
                </c:pt>
                <c:pt idx="1">
                  <c:v>1</c:v>
                </c:pt>
                <c:pt idx="2">
                  <c:v>0</c:v>
                </c:pt>
                <c:pt idx="3">
                  <c:v>2</c:v>
                </c:pt>
                <c:pt idx="4">
                  <c:v>1</c:v>
                </c:pt>
                <c:pt idx="5">
                  <c:v>1</c:v>
                </c:pt>
              </c:numCache>
            </c:numRef>
          </c:val>
          <c:extLst>
            <c:ext xmlns:c16="http://schemas.microsoft.com/office/drawing/2014/chart" uri="{C3380CC4-5D6E-409C-BE32-E72D297353CC}">
              <c16:uniqueId val="{00000003-9FFB-45F9-AB43-E482C8921681}"/>
            </c:ext>
          </c:extLst>
        </c:ser>
        <c:ser>
          <c:idx val="4"/>
          <c:order val="3"/>
          <c:spPr>
            <a:solidFill>
              <a:srgbClr val="92D05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- 1'!$I$32:$I$37</c:f>
              <c:numCache>
                <c:formatCode>General</c:formatCode>
                <c:ptCount val="6"/>
                <c:pt idx="0">
                  <c:v>2</c:v>
                </c:pt>
                <c:pt idx="1">
                  <c:v>4</c:v>
                </c:pt>
                <c:pt idx="2">
                  <c:v>6</c:v>
                </c:pt>
                <c:pt idx="3">
                  <c:v>4</c:v>
                </c:pt>
                <c:pt idx="4">
                  <c:v>0</c:v>
                </c:pt>
                <c:pt idx="5">
                  <c:v>0</c:v>
                </c:pt>
              </c:numCache>
            </c:numRef>
          </c:val>
          <c:extLst>
            <c:ext xmlns:c16="http://schemas.microsoft.com/office/drawing/2014/chart" uri="{C3380CC4-5D6E-409C-BE32-E72D297353CC}">
              <c16:uniqueId val="{00000004-9FFB-45F9-AB43-E482C8921681}"/>
            </c:ext>
          </c:extLst>
        </c:ser>
        <c:ser>
          <c:idx val="5"/>
          <c:order val="4"/>
          <c:spPr>
            <a:solidFill>
              <a:srgbClr val="0070C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- 1'!$J$32:$J$37</c:f>
              <c:numCache>
                <c:formatCode>General</c:formatCode>
                <c:ptCount val="6"/>
                <c:pt idx="0">
                  <c:v>1</c:v>
                </c:pt>
                <c:pt idx="1">
                  <c:v>0</c:v>
                </c:pt>
                <c:pt idx="2">
                  <c:v>0</c:v>
                </c:pt>
                <c:pt idx="3">
                  <c:v>0</c:v>
                </c:pt>
                <c:pt idx="4">
                  <c:v>0</c:v>
                </c:pt>
                <c:pt idx="5">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35586016"/>
        <c:axId val="335586800"/>
      </c:barChart>
      <c:catAx>
        <c:axId val="335586016"/>
        <c:scaling>
          <c:orientation val="maxMin"/>
        </c:scaling>
        <c:delete val="0"/>
        <c:axPos val="l"/>
        <c:numFmt formatCode="ge\r\a\l" sourceLinked="0"/>
        <c:majorTickMark val="out"/>
        <c:minorTickMark val="none"/>
        <c:tickLblPos val="nextTo"/>
        <c:txPr>
          <a:bodyPr/>
          <a:lstStyle/>
          <a:p>
            <a:pPr>
              <a:defRPr sz="1100"/>
            </a:pPr>
            <a:endParaRPr lang="pt-BR"/>
          </a:p>
        </c:txPr>
        <c:crossAx val="335586800"/>
        <c:crosses val="autoZero"/>
        <c:auto val="1"/>
        <c:lblAlgn val="ctr"/>
        <c:lblOffset val="100"/>
        <c:noMultiLvlLbl val="0"/>
      </c:catAx>
      <c:valAx>
        <c:axId val="335586800"/>
        <c:scaling>
          <c:orientation val="minMax"/>
        </c:scaling>
        <c:delete val="0"/>
        <c:axPos val="t"/>
        <c:majorGridlines/>
        <c:numFmt formatCode="General" sourceLinked="1"/>
        <c:majorTickMark val="out"/>
        <c:minorTickMark val="none"/>
        <c:tickLblPos val="nextTo"/>
        <c:crossAx val="335586016"/>
        <c:crosses val="autoZero"/>
        <c:crossBetween val="between"/>
        <c:majorUnit val="2"/>
      </c:valAx>
    </c:plotArea>
    <c:plotVisOnly val="1"/>
    <c:dispBlanksAs val="gap"/>
    <c:showDLblsOverMax val="0"/>
  </c:chart>
  <c:printSettings>
    <c:headerFooter/>
    <c:pageMargins b="0.78740157499999996" l="0.511811024" r="0.511811024" t="0.78740157499999996" header="0.31496062000000102" footer="0.3149606200000010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- 4'!$E$32:$E$37</c:f>
              <c:numCache>
                <c:formatCode>General</c:formatCode>
                <c:ptCount val="6"/>
                <c:pt idx="0">
                  <c:v>0</c:v>
                </c:pt>
                <c:pt idx="1">
                  <c:v>2</c:v>
                </c:pt>
                <c:pt idx="2">
                  <c:v>0</c:v>
                </c:pt>
                <c:pt idx="3">
                  <c:v>1</c:v>
                </c:pt>
                <c:pt idx="4">
                  <c:v>2</c:v>
                </c:pt>
                <c:pt idx="5">
                  <c:v>2</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- 4'!$F$32:$F$37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- 4'!$G$32:$G$37</c:f>
              <c:numCache>
                <c:formatCode>General</c:formatCode>
                <c:ptCount val="6"/>
                <c:pt idx="0">
                  <c:v>3</c:v>
                </c:pt>
                <c:pt idx="1">
                  <c:v>2</c:v>
                </c:pt>
                <c:pt idx="2">
                  <c:v>1</c:v>
                </c:pt>
                <c:pt idx="3">
                  <c:v>1</c:v>
                </c:pt>
                <c:pt idx="4">
                  <c:v>0</c:v>
                </c:pt>
                <c:pt idx="5">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- 4'!$H$32:$H$37</c:f>
              <c:numCache>
                <c:formatCode>General</c:formatCode>
                <c:ptCount val="6"/>
                <c:pt idx="0">
                  <c:v>1</c:v>
                </c:pt>
                <c:pt idx="1">
                  <c:v>3</c:v>
                </c:pt>
                <c:pt idx="2">
                  <c:v>0</c:v>
                </c:pt>
                <c:pt idx="3">
                  <c:v>1</c:v>
                </c:pt>
                <c:pt idx="4">
                  <c:v>2</c:v>
                </c:pt>
                <c:pt idx="5">
                  <c:v>2</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- 4'!$I$32:$I$37</c:f>
              <c:numCache>
                <c:formatCode>General</c:formatCode>
                <c:ptCount val="6"/>
                <c:pt idx="0">
                  <c:v>0</c:v>
                </c:pt>
                <c:pt idx="1">
                  <c:v>2</c:v>
                </c:pt>
                <c:pt idx="2">
                  <c:v>2</c:v>
                </c:pt>
                <c:pt idx="3">
                  <c:v>8</c:v>
                </c:pt>
                <c:pt idx="4">
                  <c:v>0</c:v>
                </c:pt>
                <c:pt idx="5">
                  <c:v>0</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- 4'!$J$32:$J$37</c:f>
              <c:numCache>
                <c:formatCode>General</c:formatCode>
                <c:ptCount val="6"/>
                <c:pt idx="0">
                  <c:v>3</c:v>
                </c:pt>
                <c:pt idx="1">
                  <c:v>1</c:v>
                </c:pt>
                <c:pt idx="2">
                  <c:v>1</c:v>
                </c:pt>
                <c:pt idx="3">
                  <c:v>0</c:v>
                </c:pt>
                <c:pt idx="4">
                  <c:v>0</c:v>
                </c:pt>
                <c:pt idx="5">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92481584"/>
        <c:axId val="392486288"/>
      </c:barChart>
      <c:catAx>
        <c:axId val="392481584"/>
        <c:scaling>
          <c:orientation val="maxMin"/>
        </c:scaling>
        <c:delete val="0"/>
        <c:axPos val="l"/>
        <c:numFmt formatCode="ge\r\a\l" sourceLinked="0"/>
        <c:majorTickMark val="out"/>
        <c:minorTickMark val="none"/>
        <c:tickLblPos val="nextTo"/>
        <c:txPr>
          <a:bodyPr/>
          <a:lstStyle/>
          <a:p>
            <a:pPr>
              <a:defRPr sz="1100"/>
            </a:pPr>
            <a:endParaRPr lang="pt-BR"/>
          </a:p>
        </c:txPr>
        <c:crossAx val="392486288"/>
        <c:crosses val="autoZero"/>
        <c:auto val="1"/>
        <c:lblAlgn val="ctr"/>
        <c:lblOffset val="100"/>
        <c:noMultiLvlLbl val="0"/>
      </c:catAx>
      <c:valAx>
        <c:axId val="392486288"/>
        <c:scaling>
          <c:orientation val="minMax"/>
        </c:scaling>
        <c:delete val="0"/>
        <c:axPos val="t"/>
        <c:majorGridlines/>
        <c:numFmt formatCode="General" sourceLinked="1"/>
        <c:majorTickMark val="out"/>
        <c:minorTickMark val="none"/>
        <c:tickLblPos val="nextTo"/>
        <c:crossAx val="392481584"/>
        <c:crosses val="autoZero"/>
        <c:crossBetween val="between"/>
        <c:majorUnit val="2"/>
      </c:valAx>
    </c:plotArea>
    <c:plotVisOnly val="1"/>
    <c:dispBlanksAs val="gap"/>
    <c:showDLblsOverMax val="0"/>
  </c:chart>
  <c:printSettings>
    <c:headerFooter/>
    <c:pageMargins b="0.78740157499999996" l="0.511811024" r="0.511811024" t="0.78740157499999996" header="0.31496062000000102" footer="0.3149606200000010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95E-3"/>
          <c:y val="1.64891861125997E-2"/>
        </c:manualLayout>
      </c:layout>
      <c:overlay val="0"/>
      <c:spPr>
        <a:noFill/>
      </c:spPr>
    </c:title>
    <c:autoTitleDeleted val="0"/>
    <c:plotArea>
      <c:layout>
        <c:manualLayout>
          <c:layoutTarget val="inner"/>
          <c:xMode val="edge"/>
          <c:yMode val="edge"/>
          <c:x val="8.1141294838144903E-2"/>
          <c:y val="0.219378883519805"/>
          <c:w val="0.46168875765529299"/>
          <c:h val="0.68515846659657897"/>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2"/>
            <c:bubble3D val="0"/>
            <c:spPr>
              <a:solidFill>
                <a:srgbClr val="FFC000"/>
              </a:solidFill>
            </c:spPr>
            <c:extLst>
              <c:ext xmlns:c16="http://schemas.microsoft.com/office/drawing/2014/chart" uri="{C3380CC4-5D6E-409C-BE32-E72D297353CC}">
                <c16:uniqueId val="{00000008-2352-4A92-A3F3-94CFA7744109}"/>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0</c:v>
                </c:pt>
                <c:pt idx="1">
                  <c:v>0.21212121212121213</c:v>
                </c:pt>
                <c:pt idx="2">
                  <c:v>0.21212121212121213</c:v>
                </c:pt>
                <c:pt idx="3">
                  <c:v>0.42424242424242425</c:v>
                </c:pt>
                <c:pt idx="4">
                  <c:v>0.15151515151515152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97"/>
          <c:y val="0.14367663552499499"/>
          <c:w val="0.40163082802031902"/>
          <c:h val="0.79544382716049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02" footer="0.3149606200000010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95E-3"/>
          <c:y val="1.64891861125997E-2"/>
        </c:manualLayout>
      </c:layout>
      <c:overlay val="0"/>
      <c:spPr>
        <a:noFill/>
      </c:spPr>
    </c:title>
    <c:autoTitleDeleted val="0"/>
    <c:plotArea>
      <c:layout>
        <c:manualLayout>
          <c:layoutTarget val="inner"/>
          <c:xMode val="edge"/>
          <c:yMode val="edge"/>
          <c:x val="9.5030183727034104E-2"/>
          <c:y val="0.219378883519805"/>
          <c:w val="0.46168875765529299"/>
          <c:h val="0.68515846659657897"/>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C0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0</c:v>
                </c:pt>
                <c:pt idx="1">
                  <c:v>0.17241379310344829</c:v>
                </c:pt>
                <c:pt idx="2">
                  <c:v>0.17241379310344829</c:v>
                </c:pt>
                <c:pt idx="3">
                  <c:v>0.44827586206896552</c:v>
                </c:pt>
                <c:pt idx="4">
                  <c:v>0.17241379310344829</c:v>
                </c:pt>
                <c:pt idx="5">
                  <c:v>3.4482758620689655E-2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01"/>
          <c:y val="0.117682869704234"/>
          <c:w val="0.38477668980593699"/>
          <c:h val="0.81849175118189199"/>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02" footer="0.3149606200000010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Final'!$C$25:$C$30</c:f>
              <c:strCache>
                <c:ptCount val="6"/>
                <c:pt idx="0">
                  <c:v>OBJETIVO 1</c:v>
                </c:pt>
                <c:pt idx="1">
                  <c:v>OBJETIVO 2</c:v>
                </c:pt>
                <c:pt idx="2">
                  <c:v>OBJETIVO 3</c:v>
                </c:pt>
                <c:pt idx="3">
                  <c:v>OBJETIVO 4</c:v>
                </c:pt>
                <c:pt idx="4">
                  <c:v>OBJETIVO 5</c:v>
                </c:pt>
                <c:pt idx="5">
                  <c:v>OBJETIVO 6</c:v>
                </c:pt>
              </c:strCache>
            </c:strRef>
          </c:cat>
          <c:val>
            <c:numRef>
              <c:f>'Painel de Gestão Final'!$E$25:$E$30</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3168-42B7-9C7E-0F61D7978974}"/>
            </c:ext>
          </c:extLst>
        </c:ser>
        <c:ser>
          <c:idx val="3"/>
          <c:order val="1"/>
          <c:spPr>
            <a:solidFill>
              <a:srgbClr val="7030A0"/>
            </a:solidFill>
          </c:spPr>
          <c:invertIfNegative val="0"/>
          <c:cat>
            <c:strRef>
              <c:f>'Painel de Gestão Final'!$C$25:$C$30</c:f>
              <c:strCache>
                <c:ptCount val="6"/>
                <c:pt idx="0">
                  <c:v>OBJETIVO 1</c:v>
                </c:pt>
                <c:pt idx="1">
                  <c:v>OBJETIVO 2</c:v>
                </c:pt>
                <c:pt idx="2">
                  <c:v>OBJETIVO 3</c:v>
                </c:pt>
                <c:pt idx="3">
                  <c:v>OBJETIVO 4</c:v>
                </c:pt>
                <c:pt idx="4">
                  <c:v>OBJETIVO 5</c:v>
                </c:pt>
                <c:pt idx="5">
                  <c:v>OBJETIVO 6</c:v>
                </c:pt>
              </c:strCache>
            </c:strRef>
          </c:cat>
          <c:val>
            <c:numRef>
              <c:f>'Painel de Gestão Final'!$F$25:$F$30</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3168-42B7-9C7E-0F61D7978974}"/>
            </c:ext>
          </c:extLst>
        </c:ser>
        <c:ser>
          <c:idx val="1"/>
          <c:order val="2"/>
          <c:spPr>
            <a:solidFill>
              <a:srgbClr val="0070C0"/>
            </a:solidFill>
          </c:spPr>
          <c:invertIfNegative val="0"/>
          <c:val>
            <c:numRef>
              <c:f>'Painel de Gestão Final'!$G$25:$G$30</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2-3168-42B7-9C7E-0F61D7978974}"/>
            </c:ext>
          </c:extLst>
        </c:ser>
        <c:dLbls>
          <c:showLegendKey val="0"/>
          <c:showVal val="0"/>
          <c:showCatName val="0"/>
          <c:showSerName val="0"/>
          <c:showPercent val="0"/>
          <c:showBubbleSize val="0"/>
        </c:dLbls>
        <c:gapWidth val="150"/>
        <c:overlap val="100"/>
        <c:axId val="392486680"/>
        <c:axId val="392488248"/>
      </c:barChart>
      <c:catAx>
        <c:axId val="392486680"/>
        <c:scaling>
          <c:orientation val="maxMin"/>
        </c:scaling>
        <c:delete val="0"/>
        <c:axPos val="l"/>
        <c:numFmt formatCode="ge\r\a\l" sourceLinked="0"/>
        <c:majorTickMark val="out"/>
        <c:minorTickMark val="none"/>
        <c:tickLblPos val="nextTo"/>
        <c:crossAx val="392488248"/>
        <c:crosses val="autoZero"/>
        <c:auto val="1"/>
        <c:lblAlgn val="ctr"/>
        <c:lblOffset val="100"/>
        <c:noMultiLvlLbl val="0"/>
      </c:catAx>
      <c:valAx>
        <c:axId val="392488248"/>
        <c:scaling>
          <c:orientation val="minMax"/>
        </c:scaling>
        <c:delete val="0"/>
        <c:axPos val="t"/>
        <c:majorGridlines/>
        <c:numFmt formatCode="General" sourceLinked="1"/>
        <c:majorTickMark val="out"/>
        <c:minorTickMark val="none"/>
        <c:tickLblPos val="nextTo"/>
        <c:crossAx val="392486680"/>
        <c:crosses val="autoZero"/>
        <c:crossBetween val="between"/>
        <c:majorUnit val="2"/>
      </c:valAx>
    </c:plotArea>
    <c:plotVisOnly val="1"/>
    <c:dispBlanksAs val="gap"/>
    <c:showDLblsOverMax val="0"/>
  </c:chart>
  <c:printSettings>
    <c:headerFooter/>
    <c:pageMargins b="0.78740157499999996" l="0.511811024" r="0.511811024" t="0.78740157499999996" header="0.31496062000000202" footer="0.3149606200000020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803E-3"/>
          <c:y val="1.64891861125997E-2"/>
        </c:manualLayout>
      </c:layout>
      <c:overlay val="0"/>
      <c:spPr>
        <a:noFill/>
      </c:spPr>
    </c:title>
    <c:autoTitleDeleted val="0"/>
    <c:plotArea>
      <c:layout>
        <c:manualLayout>
          <c:layoutTarget val="inner"/>
          <c:xMode val="edge"/>
          <c:yMode val="edge"/>
          <c:x val="8.1141294838144903E-2"/>
          <c:y val="0.219378883519806"/>
          <c:w val="0.46168875765529299"/>
          <c:h val="0.68515846659657997"/>
        </c:manualLayout>
      </c:layout>
      <c:doughnutChart>
        <c:varyColors val="1"/>
        <c:ser>
          <c:idx val="0"/>
          <c:order val="0"/>
          <c:spPr>
            <a:solidFill>
              <a:srgbClr val="FF0000"/>
            </a:solidFill>
          </c:spPr>
          <c:dPt>
            <c:idx val="0"/>
            <c:bubble3D val="0"/>
            <c:extLst>
              <c:ext xmlns:c16="http://schemas.microsoft.com/office/drawing/2014/chart" uri="{C3380CC4-5D6E-409C-BE32-E72D297353CC}">
                <c16:uniqueId val="{00000000-DB5C-4253-9FDE-C6B61737123F}"/>
              </c:ext>
            </c:extLst>
          </c:dPt>
          <c:dPt>
            <c:idx val="1"/>
            <c:bubble3D val="0"/>
            <c:spPr>
              <a:solidFill>
                <a:srgbClr val="7030A0"/>
              </a:solidFill>
            </c:spPr>
            <c:extLst>
              <c:ext xmlns:c16="http://schemas.microsoft.com/office/drawing/2014/chart" uri="{C3380CC4-5D6E-409C-BE32-E72D297353CC}">
                <c16:uniqueId val="{00000002-DB5C-4253-9FDE-C6B61737123F}"/>
              </c:ext>
            </c:extLst>
          </c:dPt>
          <c:dPt>
            <c:idx val="2"/>
            <c:bubble3D val="0"/>
            <c:spPr>
              <a:solidFill>
                <a:srgbClr val="0070C0"/>
              </a:solidFill>
            </c:spPr>
            <c:extLst>
              <c:ext xmlns:c16="http://schemas.microsoft.com/office/drawing/2014/chart" uri="{C3380CC4-5D6E-409C-BE32-E72D297353CC}">
                <c16:uniqueId val="{00000004-DB5C-4253-9FDE-C6B61737123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c:v>
                </c:pt>
                <c:pt idx="1">
                  <c:v>0</c:v>
                </c:pt>
                <c:pt idx="2">
                  <c:v>0</c:v>
                </c:pt>
              </c:numCache>
            </c:numRef>
          </c:val>
          <c:extLst>
            <c:ext xmlns:c16="http://schemas.microsoft.com/office/drawing/2014/chart" uri="{C3380CC4-5D6E-409C-BE32-E72D297353CC}">
              <c16:uniqueId val="{00000005-DB5C-4253-9FDE-C6B61737123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97"/>
          <c:y val="0.19587952117740601"/>
          <c:w val="0.41304166666666697"/>
          <c:h val="0.76513556350657796"/>
        </c:manualLayout>
      </c:layout>
      <c:overlay val="0"/>
      <c:txPr>
        <a:bodyPr/>
        <a:lstStyle/>
        <a:p>
          <a:pPr>
            <a:defRPr sz="1200"/>
          </a:pPr>
          <a:endParaRPr lang="pt-BR"/>
        </a:p>
      </c:txPr>
    </c:legend>
    <c:plotVisOnly val="1"/>
    <c:dispBlanksAs val="zero"/>
    <c:showDLblsOverMax val="0"/>
  </c:chart>
  <c:printSettings>
    <c:headerFooter/>
    <c:pageMargins b="0.78740157499999996" l="0.511811024" r="0.511811024" t="0.78740157499999996" header="0.31496062000000102" footer="0.3149606200000010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95E-3"/>
          <c:y val="1.64891861125997E-2"/>
        </c:manualLayout>
      </c:layout>
      <c:overlay val="0"/>
      <c:spPr>
        <a:noFill/>
      </c:spPr>
    </c:title>
    <c:autoTitleDeleted val="0"/>
    <c:plotArea>
      <c:layout>
        <c:manualLayout>
          <c:layoutTarget val="inner"/>
          <c:xMode val="edge"/>
          <c:yMode val="edge"/>
          <c:x val="8.1141294838144903E-2"/>
          <c:y val="0.219378883519805"/>
          <c:w val="0.46168875765529299"/>
          <c:h val="0.68515846659657897"/>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2"/>
            <c:bubble3D val="0"/>
            <c:spPr>
              <a:solidFill>
                <a:srgbClr val="FFC000"/>
              </a:solidFill>
            </c:spPr>
            <c:extLst>
              <c:ext xmlns:c16="http://schemas.microsoft.com/office/drawing/2014/chart" uri="{C3380CC4-5D6E-409C-BE32-E72D297353CC}">
                <c16:uniqueId val="{00000009-61BB-4B24-B969-57D9E86F549D}"/>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2.9411764705882353E-2</c:v>
                </c:pt>
                <c:pt idx="1">
                  <c:v>0.3235294117647059</c:v>
                </c:pt>
                <c:pt idx="2">
                  <c:v>0.14705882352941177</c:v>
                </c:pt>
                <c:pt idx="3">
                  <c:v>0.47058823529411764</c:v>
                </c:pt>
                <c:pt idx="4">
                  <c:v>2.9411764705882353E-2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97"/>
          <c:y val="0.14367663552499499"/>
          <c:w val="0.40163082802031902"/>
          <c:h val="0.79544382716049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02" footer="0.3149606200000010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95E-3"/>
          <c:y val="1.64891861125997E-2"/>
        </c:manualLayout>
      </c:layout>
      <c:overlay val="0"/>
      <c:spPr>
        <a:noFill/>
      </c:spPr>
    </c:title>
    <c:autoTitleDeleted val="0"/>
    <c:plotArea>
      <c:layout>
        <c:manualLayout>
          <c:layoutTarget val="inner"/>
          <c:xMode val="edge"/>
          <c:yMode val="edge"/>
          <c:x val="9.5030183727034104E-2"/>
          <c:y val="0.219378883519805"/>
          <c:w val="0.46168875765529299"/>
          <c:h val="0.68515846659657897"/>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C0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3.2258064516129031E-2</c:v>
                </c:pt>
                <c:pt idx="1">
                  <c:v>0.25806451612903225</c:v>
                </c:pt>
                <c:pt idx="2">
                  <c:v>0.16129032258064516</c:v>
                </c:pt>
                <c:pt idx="3">
                  <c:v>0.4838709677419355</c:v>
                </c:pt>
                <c:pt idx="4">
                  <c:v>3.2258064516129031E-2</c:v>
                </c:pt>
                <c:pt idx="5">
                  <c:v>3.2258064516129031E-2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01"/>
          <c:y val="0.117682869704234"/>
          <c:w val="0.38477668980593699"/>
          <c:h val="0.81849175118189199"/>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02" footer="0.3149606200000010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- 2'!$E$32:$E$37</c:f>
              <c:numCache>
                <c:formatCode>General</c:formatCode>
                <c:ptCount val="6"/>
                <c:pt idx="0">
                  <c:v>1</c:v>
                </c:pt>
                <c:pt idx="1">
                  <c:v>0</c:v>
                </c:pt>
                <c:pt idx="2">
                  <c:v>1</c:v>
                </c:pt>
                <c:pt idx="3">
                  <c:v>1</c:v>
                </c:pt>
                <c:pt idx="4">
                  <c:v>1</c:v>
                </c:pt>
                <c:pt idx="5">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- 2'!$F$32:$F$37</c:f>
              <c:numCache>
                <c:formatCode>General</c:formatCode>
                <c:ptCount val="6"/>
                <c:pt idx="0">
                  <c:v>1</c:v>
                </c:pt>
                <c:pt idx="1">
                  <c:v>0</c:v>
                </c:pt>
                <c:pt idx="2">
                  <c:v>0</c:v>
                </c:pt>
                <c:pt idx="3">
                  <c:v>0</c:v>
                </c:pt>
                <c:pt idx="4">
                  <c:v>3</c:v>
                </c:pt>
                <c:pt idx="5">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- 2'!$G$32:$G$37</c:f>
              <c:numCache>
                <c:formatCode>General</c:formatCode>
                <c:ptCount val="6"/>
                <c:pt idx="0">
                  <c:v>1</c:v>
                </c:pt>
                <c:pt idx="1">
                  <c:v>2</c:v>
                </c:pt>
                <c:pt idx="2">
                  <c:v>1</c:v>
                </c:pt>
                <c:pt idx="3">
                  <c:v>2</c:v>
                </c:pt>
                <c:pt idx="4">
                  <c:v>0</c:v>
                </c:pt>
                <c:pt idx="5">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- 2'!$H$32:$H$37</c:f>
              <c:numCache>
                <c:formatCode>General</c:formatCode>
                <c:ptCount val="6"/>
                <c:pt idx="0">
                  <c:v>1</c:v>
                </c:pt>
                <c:pt idx="1">
                  <c:v>1</c:v>
                </c:pt>
                <c:pt idx="2">
                  <c:v>1</c:v>
                </c:pt>
                <c:pt idx="3">
                  <c:v>3</c:v>
                </c:pt>
                <c:pt idx="4">
                  <c:v>0</c:v>
                </c:pt>
                <c:pt idx="5">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- 2'!$I$32:$I$37</c:f>
              <c:numCache>
                <c:formatCode>General</c:formatCode>
                <c:ptCount val="6"/>
                <c:pt idx="0">
                  <c:v>0</c:v>
                </c:pt>
                <c:pt idx="1">
                  <c:v>4</c:v>
                </c:pt>
                <c:pt idx="2">
                  <c:v>3</c:v>
                </c:pt>
                <c:pt idx="3">
                  <c:v>3</c:v>
                </c:pt>
                <c:pt idx="4">
                  <c:v>0</c:v>
                </c:pt>
                <c:pt idx="5">
                  <c:v>1</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- 2'!$J$32:$J$37</c:f>
              <c:numCache>
                <c:formatCode>General</c:formatCode>
                <c:ptCount val="6"/>
                <c:pt idx="0">
                  <c:v>2</c:v>
                </c:pt>
                <c:pt idx="1">
                  <c:v>0</c:v>
                </c:pt>
                <c:pt idx="2">
                  <c:v>1</c:v>
                </c:pt>
                <c:pt idx="3">
                  <c:v>0</c:v>
                </c:pt>
                <c:pt idx="4">
                  <c:v>0</c:v>
                </c:pt>
                <c:pt idx="5">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92487464"/>
        <c:axId val="392482368"/>
      </c:barChart>
      <c:catAx>
        <c:axId val="392487464"/>
        <c:scaling>
          <c:orientation val="maxMin"/>
        </c:scaling>
        <c:delete val="0"/>
        <c:axPos val="l"/>
        <c:numFmt formatCode="ge\r\a\l" sourceLinked="0"/>
        <c:majorTickMark val="out"/>
        <c:minorTickMark val="none"/>
        <c:tickLblPos val="nextTo"/>
        <c:txPr>
          <a:bodyPr/>
          <a:lstStyle/>
          <a:p>
            <a:pPr>
              <a:defRPr sz="1100"/>
            </a:pPr>
            <a:endParaRPr lang="pt-BR"/>
          </a:p>
        </c:txPr>
        <c:crossAx val="392482368"/>
        <c:crosses val="autoZero"/>
        <c:auto val="1"/>
        <c:lblAlgn val="ctr"/>
        <c:lblOffset val="100"/>
        <c:noMultiLvlLbl val="0"/>
      </c:catAx>
      <c:valAx>
        <c:axId val="392482368"/>
        <c:scaling>
          <c:orientation val="minMax"/>
        </c:scaling>
        <c:delete val="0"/>
        <c:axPos val="t"/>
        <c:majorGridlines/>
        <c:numFmt formatCode="General" sourceLinked="1"/>
        <c:majorTickMark val="out"/>
        <c:minorTickMark val="none"/>
        <c:tickLblPos val="nextTo"/>
        <c:crossAx val="392487464"/>
        <c:crosses val="autoZero"/>
        <c:crossBetween val="between"/>
        <c:majorUnit val="2"/>
      </c:valAx>
    </c:plotArea>
    <c:plotVisOnly val="1"/>
    <c:dispBlanksAs val="gap"/>
    <c:showDLblsOverMax val="0"/>
  </c:chart>
  <c:printSettings>
    <c:headerFooter/>
    <c:pageMargins b="0.78740157499999996" l="0.511811024" r="0.511811024" t="0.78740157499999996" header="0.31496062000000102" footer="0.3149606200000010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95E-3"/>
          <c:y val="1.64891861125997E-2"/>
        </c:manualLayout>
      </c:layout>
      <c:overlay val="0"/>
      <c:spPr>
        <a:noFill/>
      </c:spPr>
    </c:title>
    <c:autoTitleDeleted val="0"/>
    <c:plotArea>
      <c:layout>
        <c:manualLayout>
          <c:layoutTarget val="inner"/>
          <c:xMode val="edge"/>
          <c:yMode val="edge"/>
          <c:x val="8.1141294838144903E-2"/>
          <c:y val="0.219378883519805"/>
          <c:w val="0.46168875765529299"/>
          <c:h val="0.68515846659657897"/>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2"/>
            <c:bubble3D val="0"/>
            <c:spPr>
              <a:solidFill>
                <a:srgbClr val="FFC000"/>
              </a:solidFill>
            </c:spPr>
            <c:extLst>
              <c:ext xmlns:c16="http://schemas.microsoft.com/office/drawing/2014/chart" uri="{C3380CC4-5D6E-409C-BE32-E72D297353CC}">
                <c16:uniqueId val="{00000009-31AE-4CB9-8B99-C8188F10CFEE}"/>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0.12903225806451613</c:v>
                </c:pt>
                <c:pt idx="1">
                  <c:v>0.19354838709677419</c:v>
                </c:pt>
                <c:pt idx="2">
                  <c:v>0.22580645161290322</c:v>
                </c:pt>
                <c:pt idx="3">
                  <c:v>0.35483870967741937</c:v>
                </c:pt>
                <c:pt idx="4">
                  <c:v>9.6774193548387094E-2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97"/>
          <c:y val="0.14367663552499499"/>
          <c:w val="0.40163082802031902"/>
          <c:h val="0.79544382716049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02" footer="0.3149606200000010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95E-3"/>
          <c:y val="1.64891861125997E-2"/>
        </c:manualLayout>
      </c:layout>
      <c:overlay val="0"/>
      <c:spPr>
        <a:noFill/>
      </c:spPr>
    </c:title>
    <c:autoTitleDeleted val="0"/>
    <c:plotArea>
      <c:layout>
        <c:manualLayout>
          <c:layoutTarget val="inner"/>
          <c:xMode val="edge"/>
          <c:yMode val="edge"/>
          <c:x val="9.5030183727034104E-2"/>
          <c:y val="0.219378883519805"/>
          <c:w val="0.46168875765529299"/>
          <c:h val="0.68515846659657897"/>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C0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9.6774193548387094E-2</c:v>
                </c:pt>
                <c:pt idx="1">
                  <c:v>9.6774193548387094E-2</c:v>
                </c:pt>
                <c:pt idx="2">
                  <c:v>0.22580645161290322</c:v>
                </c:pt>
                <c:pt idx="3">
                  <c:v>0.35483870967741937</c:v>
                </c:pt>
                <c:pt idx="4">
                  <c:v>9.6774193548387094E-2</c:v>
                </c:pt>
                <c:pt idx="5">
                  <c:v>0.12903225806451613</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01"/>
          <c:y val="0.117682869704234"/>
          <c:w val="0.38477668980593699"/>
          <c:h val="0.81849175118189199"/>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02" footer="0.3149606200000010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- 3'!$E$32:$E$37</c:f>
              <c:numCache>
                <c:formatCode>General</c:formatCode>
                <c:ptCount val="6"/>
                <c:pt idx="0">
                  <c:v>0</c:v>
                </c:pt>
                <c:pt idx="1">
                  <c:v>0</c:v>
                </c:pt>
                <c:pt idx="2">
                  <c:v>2</c:v>
                </c:pt>
                <c:pt idx="3">
                  <c:v>0</c:v>
                </c:pt>
                <c:pt idx="4">
                  <c:v>0</c:v>
                </c:pt>
                <c:pt idx="5">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- 3'!$F$32:$F$37</c:f>
              <c:numCache>
                <c:formatCode>General</c:formatCode>
                <c:ptCount val="6"/>
                <c:pt idx="0">
                  <c:v>1</c:v>
                </c:pt>
                <c:pt idx="1">
                  <c:v>0</c:v>
                </c:pt>
                <c:pt idx="2">
                  <c:v>0</c:v>
                </c:pt>
                <c:pt idx="3">
                  <c:v>0</c:v>
                </c:pt>
                <c:pt idx="4">
                  <c:v>1</c:v>
                </c:pt>
                <c:pt idx="5">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- 3'!$G$32:$G$37</c:f>
              <c:numCache>
                <c:formatCode>General</c:formatCode>
                <c:ptCount val="6"/>
                <c:pt idx="0">
                  <c:v>2</c:v>
                </c:pt>
                <c:pt idx="1">
                  <c:v>2</c:v>
                </c:pt>
                <c:pt idx="2">
                  <c:v>2</c:v>
                </c:pt>
                <c:pt idx="3">
                  <c:v>0</c:v>
                </c:pt>
                <c:pt idx="4">
                  <c:v>1</c:v>
                </c:pt>
                <c:pt idx="5">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- 3'!$H$32:$H$37</c:f>
              <c:numCache>
                <c:formatCode>General</c:formatCode>
                <c:ptCount val="6"/>
                <c:pt idx="0">
                  <c:v>0</c:v>
                </c:pt>
                <c:pt idx="1">
                  <c:v>1</c:v>
                </c:pt>
                <c:pt idx="2">
                  <c:v>0</c:v>
                </c:pt>
                <c:pt idx="3">
                  <c:v>2</c:v>
                </c:pt>
                <c:pt idx="4">
                  <c:v>0</c:v>
                </c:pt>
                <c:pt idx="5">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- 3'!$I$32:$I$37</c:f>
              <c:numCache>
                <c:formatCode>General</c:formatCode>
                <c:ptCount val="6"/>
                <c:pt idx="0">
                  <c:v>2</c:v>
                </c:pt>
                <c:pt idx="1">
                  <c:v>4</c:v>
                </c:pt>
                <c:pt idx="2">
                  <c:v>3</c:v>
                </c:pt>
                <c:pt idx="3">
                  <c:v>6</c:v>
                </c:pt>
                <c:pt idx="4">
                  <c:v>0</c:v>
                </c:pt>
                <c:pt idx="5">
                  <c:v>1</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- 3'!$J$32:$J$37</c:f>
              <c:numCache>
                <c:formatCode>General</c:formatCode>
                <c:ptCount val="6"/>
                <c:pt idx="0">
                  <c:v>2</c:v>
                </c:pt>
                <c:pt idx="1">
                  <c:v>0</c:v>
                </c:pt>
                <c:pt idx="2">
                  <c:v>1</c:v>
                </c:pt>
                <c:pt idx="3">
                  <c:v>0</c:v>
                </c:pt>
                <c:pt idx="4">
                  <c:v>0</c:v>
                </c:pt>
                <c:pt idx="5">
                  <c:v>0</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392485504"/>
        <c:axId val="392483936"/>
      </c:barChart>
      <c:catAx>
        <c:axId val="392485504"/>
        <c:scaling>
          <c:orientation val="maxMin"/>
        </c:scaling>
        <c:delete val="0"/>
        <c:axPos val="l"/>
        <c:numFmt formatCode="ge\r\a\l" sourceLinked="0"/>
        <c:majorTickMark val="out"/>
        <c:minorTickMark val="none"/>
        <c:tickLblPos val="nextTo"/>
        <c:txPr>
          <a:bodyPr/>
          <a:lstStyle/>
          <a:p>
            <a:pPr>
              <a:defRPr sz="1100"/>
            </a:pPr>
            <a:endParaRPr lang="pt-BR"/>
          </a:p>
        </c:txPr>
        <c:crossAx val="392483936"/>
        <c:crosses val="autoZero"/>
        <c:auto val="1"/>
        <c:lblAlgn val="ctr"/>
        <c:lblOffset val="100"/>
        <c:noMultiLvlLbl val="0"/>
      </c:catAx>
      <c:valAx>
        <c:axId val="392483936"/>
        <c:scaling>
          <c:orientation val="minMax"/>
        </c:scaling>
        <c:delete val="0"/>
        <c:axPos val="t"/>
        <c:majorGridlines/>
        <c:numFmt formatCode="General" sourceLinked="1"/>
        <c:majorTickMark val="out"/>
        <c:minorTickMark val="none"/>
        <c:tickLblPos val="nextTo"/>
        <c:crossAx val="392485504"/>
        <c:crosses val="autoZero"/>
        <c:crossBetween val="between"/>
        <c:majorUnit val="2"/>
      </c:valAx>
    </c:plotArea>
    <c:plotVisOnly val="1"/>
    <c:dispBlanksAs val="gap"/>
    <c:showDLblsOverMax val="0"/>
  </c:chart>
  <c:printSettings>
    <c:headerFooter/>
    <c:pageMargins b="0.78740157499999996" l="0.511811024" r="0.511811024" t="0.78740157499999996" header="0.31496062000000102" footer="0.3149606200000010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95E-3"/>
          <c:y val="1.64891861125997E-2"/>
        </c:manualLayout>
      </c:layout>
      <c:overlay val="0"/>
      <c:spPr>
        <a:noFill/>
      </c:spPr>
    </c:title>
    <c:autoTitleDeleted val="0"/>
    <c:plotArea>
      <c:layout>
        <c:manualLayout>
          <c:layoutTarget val="inner"/>
          <c:xMode val="edge"/>
          <c:yMode val="edge"/>
          <c:x val="8.1141294838144903E-2"/>
          <c:y val="0.219378883519805"/>
          <c:w val="0.46168875765529299"/>
          <c:h val="0.68515846659657897"/>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2"/>
            <c:bubble3D val="0"/>
            <c:spPr>
              <a:solidFill>
                <a:srgbClr val="FFC000"/>
              </a:solidFill>
            </c:spPr>
            <c:extLst>
              <c:ext xmlns:c16="http://schemas.microsoft.com/office/drawing/2014/chart" uri="{C3380CC4-5D6E-409C-BE32-E72D297353CC}">
                <c16:uniqueId val="{00000008-5421-47BC-8285-48EEE43C7A2E}"/>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6.25E-2</c:v>
                </c:pt>
                <c:pt idx="1">
                  <c:v>0.21875</c:v>
                </c:pt>
                <c:pt idx="2">
                  <c:v>0.125</c:v>
                </c:pt>
                <c:pt idx="3">
                  <c:v>0.5</c:v>
                </c:pt>
                <c:pt idx="4">
                  <c:v>9.375E-2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97"/>
          <c:y val="0.14367663552499499"/>
          <c:w val="0.40163082802031902"/>
          <c:h val="0.79544382716049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02" footer="0.3149606200000010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95E-3"/>
          <c:y val="1.64891861125997E-2"/>
        </c:manualLayout>
      </c:layout>
      <c:overlay val="0"/>
      <c:spPr>
        <a:noFill/>
      </c:spPr>
    </c:title>
    <c:autoTitleDeleted val="0"/>
    <c:plotArea>
      <c:layout>
        <c:manualLayout>
          <c:layoutTarget val="inner"/>
          <c:xMode val="edge"/>
          <c:yMode val="edge"/>
          <c:x val="9.5030183727034104E-2"/>
          <c:y val="0.219378883519805"/>
          <c:w val="0.46168875765529299"/>
          <c:h val="0.68515846659657897"/>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C0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6.0606060606060608E-2</c:v>
                </c:pt>
                <c:pt idx="1">
                  <c:v>0.15151515151515152</c:v>
                </c:pt>
                <c:pt idx="2">
                  <c:v>0.12121212121212122</c:v>
                </c:pt>
                <c:pt idx="3">
                  <c:v>0.48484848484848486</c:v>
                </c:pt>
                <c:pt idx="4">
                  <c:v>9.0909090909090912E-2</c:v>
                </c:pt>
                <c:pt idx="5">
                  <c:v>9.0909090909090912E-2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01"/>
          <c:y val="0.117682869704234"/>
          <c:w val="0.38477668980593699"/>
          <c:h val="0.81849175118189199"/>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02" footer="0.31496062000000102"/>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hyperlink" Target="#SUM&#193;RIO!A1"/></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47198280" y="701040"/>
          <a:ext cx="1481137" cy="6060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37</xdr:row>
      <xdr:rowOff>0</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37</xdr:row>
      <xdr:rowOff>0</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37</xdr:row>
      <xdr:rowOff>0</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37</xdr:row>
      <xdr:rowOff>0</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7</xdr:col>
      <xdr:colOff>252752</xdr:colOff>
      <xdr:row>21</xdr:row>
      <xdr:rowOff>404814</xdr:rowOff>
    </xdr:from>
    <xdr:to>
      <xdr:col>16</xdr:col>
      <xdr:colOff>331675</xdr:colOff>
      <xdr:row>30</xdr:row>
      <xdr:rowOff>34699</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10</xdr:row>
      <xdr:rowOff>182937</xdr:rowOff>
    </xdr:from>
    <xdr:to>
      <xdr:col>15</xdr:col>
      <xdr:colOff>285750</xdr:colOff>
      <xdr:row>21</xdr:row>
      <xdr:rowOff>47625</xdr:rowOff>
    </xdr:to>
    <xdr:graphicFrame macro="">
      <xdr:nvGraphicFramePr>
        <xdr:cNvPr id="4" name="Gráfico 3">
          <a:extLst>
            <a:ext uri="{FF2B5EF4-FFF2-40B4-BE49-F238E27FC236}">
              <a16:creationId xmlns:a16="http://schemas.microsoft.com/office/drawing/2014/main" id="{00000000-0008-0000-09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Fabricio Tavares" id="{D5AF7658-31FC-4B19-87F3-3169251187D6}" userId="Fabricio Tavares"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V9" dT="2021-11-19T19:24:22.94" personId="{D5AF7658-31FC-4B19-87F3-3169251187D6}" id="{D331541A-B2FC-4FCC-B18C-EB3DBE56692D}">
    <text>Esta coluna somente deve ser utilizada para ações em amarelo, vermelho ou marrons. Desta forma, as informações contidas nesta coluna para ações em azul ou verde devem ser realocadas à coluna de observações.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77"/>
  <sheetViews>
    <sheetView showGridLines="0" zoomScale="80" zoomScaleNormal="80" zoomScalePageLayoutView="110" workbookViewId="0">
      <selection activeCell="A6" sqref="A6:XFD6"/>
    </sheetView>
  </sheetViews>
  <sheetFormatPr defaultColWidth="8.85546875" defaultRowHeight="15"/>
  <cols>
    <col min="1" max="1" width="32.7109375" style="2" customWidth="1"/>
    <col min="2" max="2" width="7.28515625" style="2" customWidth="1"/>
    <col min="3" max="3" width="75.7109375" style="2" customWidth="1"/>
    <col min="4" max="5" width="27" style="2" customWidth="1"/>
    <col min="6" max="7" width="20.140625" style="2" customWidth="1"/>
    <col min="8" max="9" width="25.140625" style="2" customWidth="1"/>
    <col min="10" max="10" width="30.7109375" style="2" customWidth="1"/>
    <col min="11" max="12" width="25.140625" style="2" customWidth="1"/>
    <col min="13" max="13" width="40.42578125" style="2" customWidth="1"/>
    <col min="14" max="19" width="26.7109375" style="56" customWidth="1"/>
    <col min="20" max="20" width="150.140625" style="2" customWidth="1"/>
    <col min="21" max="21" width="138.7109375" style="2" customWidth="1"/>
    <col min="22" max="22" width="40" style="2" customWidth="1"/>
    <col min="23" max="23" width="26.7109375" style="2" customWidth="1"/>
    <col min="24" max="24" width="111.28515625" style="2" customWidth="1"/>
    <col min="25" max="27" width="28.85546875" style="2" customWidth="1"/>
    <col min="28" max="31" width="18.7109375" style="2" customWidth="1"/>
    <col min="32" max="32" width="29.85546875" style="2" customWidth="1"/>
    <col min="33" max="33" width="23" style="2" bestFit="1" customWidth="1"/>
    <col min="34" max="34" width="18.7109375" style="2" customWidth="1"/>
    <col min="35" max="35" width="57.42578125" style="2" customWidth="1"/>
    <col min="36" max="36" width="7" style="2" customWidth="1"/>
    <col min="37" max="39" width="8.85546875" style="2"/>
    <col min="40" max="40" width="11.140625" style="2" hidden="1" customWidth="1"/>
    <col min="41" max="16384" width="8.85546875" style="2"/>
  </cols>
  <sheetData>
    <row r="1" spans="1:40" ht="50.1" customHeight="1">
      <c r="A1" s="303" t="s">
        <v>0</v>
      </c>
      <c r="B1" s="303"/>
      <c r="C1" s="303"/>
      <c r="D1" s="303"/>
      <c r="E1" s="303"/>
      <c r="F1" s="303"/>
      <c r="G1" s="303"/>
      <c r="H1" s="303"/>
      <c r="I1" s="303"/>
      <c r="J1" s="303"/>
      <c r="K1" s="303"/>
      <c r="L1" s="303"/>
      <c r="M1" s="303"/>
      <c r="N1" s="303"/>
      <c r="O1" s="303"/>
      <c r="P1" s="303"/>
      <c r="Q1" s="303"/>
      <c r="R1" s="303"/>
      <c r="S1" s="303"/>
      <c r="T1" s="303"/>
      <c r="U1" s="303"/>
      <c r="V1" s="303"/>
      <c r="W1" s="303"/>
      <c r="X1" s="303"/>
      <c r="Y1" s="303"/>
      <c r="Z1" s="303"/>
      <c r="AA1" s="303"/>
      <c r="AB1" s="303"/>
      <c r="AC1" s="303"/>
      <c r="AD1" s="303"/>
      <c r="AE1" s="303"/>
      <c r="AF1" s="303"/>
      <c r="AG1" s="303"/>
      <c r="AH1" s="303"/>
      <c r="AI1" s="303"/>
      <c r="AJ1" s="18"/>
    </row>
    <row r="2" spans="1:40" ht="50.1" customHeight="1" thickBot="1">
      <c r="A2" s="304" t="s">
        <v>1</v>
      </c>
      <c r="B2" s="304"/>
      <c r="C2" s="304"/>
      <c r="D2" s="304"/>
      <c r="E2" s="304"/>
      <c r="F2" s="304"/>
      <c r="G2" s="304"/>
      <c r="H2" s="304"/>
      <c r="I2" s="304"/>
      <c r="J2" s="304"/>
      <c r="K2" s="304"/>
      <c r="L2" s="304"/>
      <c r="M2" s="304"/>
      <c r="N2" s="304"/>
      <c r="O2" s="304"/>
      <c r="P2" s="304"/>
      <c r="Q2" s="304"/>
      <c r="R2" s="304"/>
      <c r="S2" s="304"/>
      <c r="T2" s="304"/>
      <c r="U2" s="304"/>
      <c r="V2" s="304"/>
      <c r="W2" s="304"/>
      <c r="X2" s="304"/>
      <c r="Y2" s="304"/>
      <c r="Z2" s="304"/>
      <c r="AA2" s="304"/>
      <c r="AB2" s="304"/>
      <c r="AC2" s="304"/>
      <c r="AD2" s="304"/>
      <c r="AE2" s="304"/>
      <c r="AF2" s="304"/>
      <c r="AG2" s="304"/>
      <c r="AH2" s="304"/>
      <c r="AI2" s="304"/>
      <c r="AJ2" s="18"/>
    </row>
    <row r="3" spans="1:40" ht="15" customHeight="1" thickTop="1">
      <c r="AJ3" s="18"/>
    </row>
    <row r="4" spans="1:40" ht="50.1" customHeight="1">
      <c r="A4" s="113" t="s">
        <v>2</v>
      </c>
      <c r="B4" s="261" t="s">
        <v>3</v>
      </c>
      <c r="C4" s="261"/>
      <c r="D4" s="261"/>
      <c r="E4" s="261"/>
      <c r="F4" s="261"/>
      <c r="G4" s="261"/>
      <c r="H4" s="261"/>
      <c r="I4" s="261"/>
      <c r="J4" s="262"/>
      <c r="K4" s="13"/>
      <c r="L4" s="13"/>
      <c r="M4" s="190"/>
      <c r="N4" s="13"/>
      <c r="O4" s="13"/>
      <c r="P4" s="13"/>
      <c r="Q4" s="13"/>
      <c r="R4" s="13"/>
      <c r="S4" s="2"/>
      <c r="AJ4" s="18"/>
    </row>
    <row r="5" spans="1:40" ht="15" customHeight="1">
      <c r="AJ5" s="18"/>
    </row>
    <row r="6" spans="1:40" ht="32.25" customHeight="1">
      <c r="A6" s="113" t="s">
        <v>4</v>
      </c>
      <c r="B6" s="259" t="s">
        <v>5</v>
      </c>
      <c r="C6" s="259"/>
      <c r="D6" s="260"/>
      <c r="J6" s="130"/>
      <c r="M6" s="191"/>
      <c r="AJ6" s="18"/>
      <c r="AN6" s="2" t="s">
        <v>6</v>
      </c>
    </row>
    <row r="7" spans="1:40" ht="15" customHeight="1" thickBot="1">
      <c r="AJ7" s="18"/>
      <c r="AN7" s="2" t="s">
        <v>7</v>
      </c>
    </row>
    <row r="8" spans="1:40" s="106" customFormat="1" ht="50.1" customHeight="1" thickBot="1">
      <c r="A8" s="291" t="s">
        <v>8</v>
      </c>
      <c r="B8" s="292"/>
      <c r="C8" s="292"/>
      <c r="D8" s="292"/>
      <c r="E8" s="292"/>
      <c r="F8" s="292"/>
      <c r="G8" s="292"/>
      <c r="H8" s="292"/>
      <c r="I8" s="292"/>
      <c r="J8" s="292"/>
      <c r="K8" s="292"/>
      <c r="L8" s="292"/>
      <c r="M8" s="293"/>
      <c r="N8" s="267" t="s">
        <v>9</v>
      </c>
      <c r="O8" s="268"/>
      <c r="P8" s="268"/>
      <c r="Q8" s="268"/>
      <c r="R8" s="268"/>
      <c r="S8" s="268"/>
      <c r="T8" s="268"/>
      <c r="U8" s="268"/>
      <c r="V8" s="268"/>
      <c r="W8" s="268"/>
      <c r="X8" s="269"/>
      <c r="Y8" s="305" t="s">
        <v>10</v>
      </c>
      <c r="Z8" s="306"/>
      <c r="AA8" s="306"/>
      <c r="AB8" s="306"/>
      <c r="AC8" s="306"/>
      <c r="AD8" s="306"/>
      <c r="AE8" s="306"/>
      <c r="AF8" s="306"/>
      <c r="AG8" s="306"/>
      <c r="AH8" s="306"/>
      <c r="AI8" s="307"/>
      <c r="AJ8" s="105"/>
      <c r="AN8" s="2"/>
    </row>
    <row r="9" spans="1:40" s="106" customFormat="1" ht="30" customHeight="1">
      <c r="A9" s="308" t="s">
        <v>11</v>
      </c>
      <c r="B9" s="299" t="s">
        <v>12</v>
      </c>
      <c r="C9" s="299" t="s">
        <v>13</v>
      </c>
      <c r="D9" s="310" t="s">
        <v>14</v>
      </c>
      <c r="E9" s="310" t="s">
        <v>15</v>
      </c>
      <c r="F9" s="299" t="s">
        <v>16</v>
      </c>
      <c r="G9" s="299"/>
      <c r="H9" s="310" t="s">
        <v>17</v>
      </c>
      <c r="I9" s="310" t="s">
        <v>18</v>
      </c>
      <c r="J9" s="310" t="s">
        <v>19</v>
      </c>
      <c r="K9" s="301" t="s">
        <v>20</v>
      </c>
      <c r="L9" s="302"/>
      <c r="M9" s="299" t="s">
        <v>21</v>
      </c>
      <c r="N9" s="274" t="s">
        <v>22</v>
      </c>
      <c r="O9" s="276" t="s">
        <v>23</v>
      </c>
      <c r="P9" s="278" t="s">
        <v>24</v>
      </c>
      <c r="Q9" s="280" t="s">
        <v>25</v>
      </c>
      <c r="R9" s="285" t="s">
        <v>26</v>
      </c>
      <c r="S9" s="287" t="s">
        <v>27</v>
      </c>
      <c r="T9" s="289" t="s">
        <v>28</v>
      </c>
      <c r="U9" s="289" t="s">
        <v>29</v>
      </c>
      <c r="V9" s="289" t="s">
        <v>30</v>
      </c>
      <c r="W9" s="289" t="s">
        <v>31</v>
      </c>
      <c r="X9" s="270" t="s">
        <v>32</v>
      </c>
      <c r="Y9" s="272" t="s">
        <v>33</v>
      </c>
      <c r="Z9" s="263" t="s">
        <v>34</v>
      </c>
      <c r="AA9" s="265" t="s">
        <v>35</v>
      </c>
      <c r="AB9" s="263" t="s">
        <v>36</v>
      </c>
      <c r="AC9" s="263" t="s">
        <v>37</v>
      </c>
      <c r="AD9" s="263" t="s">
        <v>38</v>
      </c>
      <c r="AE9" s="263" t="s">
        <v>39</v>
      </c>
      <c r="AF9" s="314" t="s">
        <v>40</v>
      </c>
      <c r="AG9" s="263" t="s">
        <v>41</v>
      </c>
      <c r="AH9" s="263" t="s">
        <v>42</v>
      </c>
      <c r="AI9" s="312" t="s">
        <v>43</v>
      </c>
      <c r="AJ9" s="105"/>
      <c r="AN9" s="2"/>
    </row>
    <row r="10" spans="1:40" s="106" customFormat="1" ht="30" customHeight="1" thickBot="1">
      <c r="A10" s="309"/>
      <c r="B10" s="300"/>
      <c r="C10" s="300"/>
      <c r="D10" s="311"/>
      <c r="E10" s="311"/>
      <c r="F10" s="51" t="s">
        <v>44</v>
      </c>
      <c r="G10" s="51" t="s">
        <v>45</v>
      </c>
      <c r="H10" s="311"/>
      <c r="I10" s="311"/>
      <c r="J10" s="311"/>
      <c r="K10" s="114" t="s">
        <v>46</v>
      </c>
      <c r="L10" s="114" t="s">
        <v>47</v>
      </c>
      <c r="M10" s="300"/>
      <c r="N10" s="275"/>
      <c r="O10" s="277"/>
      <c r="P10" s="279"/>
      <c r="Q10" s="281"/>
      <c r="R10" s="286"/>
      <c r="S10" s="288"/>
      <c r="T10" s="290"/>
      <c r="U10" s="290"/>
      <c r="V10" s="290"/>
      <c r="W10" s="290"/>
      <c r="X10" s="271"/>
      <c r="Y10" s="273"/>
      <c r="Z10" s="264"/>
      <c r="AA10" s="266"/>
      <c r="AB10" s="264"/>
      <c r="AC10" s="264"/>
      <c r="AD10" s="264"/>
      <c r="AE10" s="264"/>
      <c r="AF10" s="315"/>
      <c r="AG10" s="264"/>
      <c r="AH10" s="264"/>
      <c r="AI10" s="313"/>
      <c r="AJ10" s="105"/>
      <c r="AN10" s="2"/>
    </row>
    <row r="11" spans="1:40" s="106" customFormat="1" ht="90" customHeight="1">
      <c r="A11" s="282" t="s">
        <v>48</v>
      </c>
      <c r="B11" s="115" t="s">
        <v>49</v>
      </c>
      <c r="C11" s="116" t="s">
        <v>50</v>
      </c>
      <c r="D11" s="112" t="s">
        <v>51</v>
      </c>
      <c r="E11" s="112" t="s">
        <v>52</v>
      </c>
      <c r="F11" s="117">
        <v>43647</v>
      </c>
      <c r="G11" s="117">
        <v>45474</v>
      </c>
      <c r="H11" s="117" t="s">
        <v>53</v>
      </c>
      <c r="I11" s="118">
        <v>50000</v>
      </c>
      <c r="J11" s="117" t="s">
        <v>54</v>
      </c>
      <c r="K11" s="119"/>
      <c r="L11" s="117" t="s">
        <v>55</v>
      </c>
      <c r="M11" s="112" t="s">
        <v>56</v>
      </c>
      <c r="N11" s="57"/>
      <c r="O11" s="58"/>
      <c r="P11" s="57"/>
      <c r="Q11" s="57"/>
      <c r="R11" s="57" t="s">
        <v>57</v>
      </c>
      <c r="S11" s="59"/>
      <c r="T11" s="120" t="s">
        <v>58</v>
      </c>
      <c r="U11" s="112" t="s">
        <v>59</v>
      </c>
      <c r="V11" s="112"/>
      <c r="W11" s="112" t="s">
        <v>60</v>
      </c>
      <c r="X11" s="112"/>
      <c r="Y11" s="111"/>
      <c r="Z11" s="112"/>
      <c r="AA11" s="112"/>
      <c r="AB11" s="117"/>
      <c r="AC11" s="117"/>
      <c r="AD11" s="117"/>
      <c r="AE11" s="111"/>
      <c r="AF11" s="119" t="s">
        <v>61</v>
      </c>
      <c r="AG11" s="112"/>
      <c r="AH11" s="112"/>
      <c r="AI11" s="112"/>
      <c r="AJ11" s="105"/>
      <c r="AN11" s="2"/>
    </row>
    <row r="12" spans="1:40" s="106" customFormat="1" ht="90" customHeight="1">
      <c r="A12" s="283"/>
      <c r="B12" s="45" t="s">
        <v>62</v>
      </c>
      <c r="C12" s="116" t="s">
        <v>63</v>
      </c>
      <c r="D12" s="112" t="s">
        <v>64</v>
      </c>
      <c r="E12" s="112" t="s">
        <v>65</v>
      </c>
      <c r="F12" s="117">
        <v>43647</v>
      </c>
      <c r="G12" s="117">
        <v>44013</v>
      </c>
      <c r="H12" s="117" t="s">
        <v>53</v>
      </c>
      <c r="I12" s="118">
        <v>4500000</v>
      </c>
      <c r="J12" s="111" t="s">
        <v>66</v>
      </c>
      <c r="K12" s="112" t="s">
        <v>67</v>
      </c>
      <c r="L12" s="112"/>
      <c r="M12" s="121" t="s">
        <v>68</v>
      </c>
      <c r="N12" s="57"/>
      <c r="O12" s="57" t="s">
        <v>57</v>
      </c>
      <c r="P12" s="57"/>
      <c r="Q12" s="57"/>
      <c r="R12" s="57"/>
      <c r="S12" s="59"/>
      <c r="T12" s="120" t="s">
        <v>69</v>
      </c>
      <c r="U12" s="112" t="s">
        <v>70</v>
      </c>
      <c r="V12" s="112" t="s">
        <v>71</v>
      </c>
      <c r="W12" s="112" t="s">
        <v>72</v>
      </c>
      <c r="X12" s="112"/>
      <c r="Y12" s="111"/>
      <c r="Z12" s="112" t="s">
        <v>73</v>
      </c>
      <c r="AA12" s="112" t="s">
        <v>74</v>
      </c>
      <c r="AB12" s="117"/>
      <c r="AC12" s="117">
        <v>44166</v>
      </c>
      <c r="AD12" s="117"/>
      <c r="AE12" s="111"/>
      <c r="AF12" s="112" t="s">
        <v>75</v>
      </c>
      <c r="AG12" s="112" t="s">
        <v>76</v>
      </c>
      <c r="AH12" s="112"/>
      <c r="AI12" s="112" t="s">
        <v>77</v>
      </c>
      <c r="AJ12" s="105"/>
      <c r="AN12" s="2"/>
    </row>
    <row r="13" spans="1:40" s="106" customFormat="1" ht="90" customHeight="1">
      <c r="A13" s="283"/>
      <c r="B13" s="45" t="s">
        <v>78</v>
      </c>
      <c r="C13" s="116" t="s">
        <v>79</v>
      </c>
      <c r="D13" s="112" t="s">
        <v>80</v>
      </c>
      <c r="E13" s="112" t="s">
        <v>65</v>
      </c>
      <c r="F13" s="117">
        <v>43647</v>
      </c>
      <c r="G13" s="117">
        <v>44013</v>
      </c>
      <c r="H13" s="117" t="s">
        <v>53</v>
      </c>
      <c r="I13" s="118">
        <v>4500000</v>
      </c>
      <c r="J13" s="117" t="s">
        <v>81</v>
      </c>
      <c r="K13" s="119" t="s">
        <v>82</v>
      </c>
      <c r="L13" s="119"/>
      <c r="M13" s="112" t="s">
        <v>83</v>
      </c>
      <c r="N13" s="57"/>
      <c r="O13" s="57"/>
      <c r="P13" s="57"/>
      <c r="Q13" s="57" t="s">
        <v>57</v>
      </c>
      <c r="R13" s="57"/>
      <c r="S13" s="59"/>
      <c r="T13" s="120" t="s">
        <v>84</v>
      </c>
      <c r="U13" s="112" t="s">
        <v>85</v>
      </c>
      <c r="V13" s="122"/>
      <c r="W13" s="112" t="s">
        <v>72</v>
      </c>
      <c r="X13" s="123" t="s">
        <v>86</v>
      </c>
      <c r="Y13" s="120"/>
      <c r="Z13" s="112" t="s">
        <v>73</v>
      </c>
      <c r="AA13" s="112" t="s">
        <v>87</v>
      </c>
      <c r="AB13" s="117"/>
      <c r="AC13" s="117">
        <v>44166</v>
      </c>
      <c r="AD13" s="111"/>
      <c r="AE13" s="111"/>
      <c r="AF13" s="119" t="s">
        <v>88</v>
      </c>
      <c r="AG13" s="112" t="s">
        <v>76</v>
      </c>
      <c r="AH13" s="112"/>
      <c r="AI13" s="112"/>
      <c r="AJ13" s="105"/>
      <c r="AN13" s="2"/>
    </row>
    <row r="14" spans="1:40" s="106" customFormat="1" ht="90" customHeight="1">
      <c r="A14" s="283"/>
      <c r="B14" s="45" t="s">
        <v>89</v>
      </c>
      <c r="C14" s="116" t="s">
        <v>90</v>
      </c>
      <c r="D14" s="112" t="s">
        <v>91</v>
      </c>
      <c r="E14" s="112" t="s">
        <v>92</v>
      </c>
      <c r="F14" s="117">
        <v>44044</v>
      </c>
      <c r="G14" s="117">
        <v>45474</v>
      </c>
      <c r="H14" s="111" t="s">
        <v>93</v>
      </c>
      <c r="I14" s="118">
        <v>2000000</v>
      </c>
      <c r="J14" s="117" t="s">
        <v>94</v>
      </c>
      <c r="K14" s="112" t="s">
        <v>67</v>
      </c>
      <c r="L14" s="119"/>
      <c r="M14" s="112" t="s">
        <v>95</v>
      </c>
      <c r="N14" s="57"/>
      <c r="O14" s="57"/>
      <c r="P14" s="57"/>
      <c r="Q14" s="57" t="s">
        <v>57</v>
      </c>
      <c r="R14" s="57"/>
      <c r="S14" s="59"/>
      <c r="T14" s="120" t="s">
        <v>96</v>
      </c>
      <c r="U14" s="112" t="s">
        <v>97</v>
      </c>
      <c r="V14" s="112"/>
      <c r="W14" s="112" t="s">
        <v>60</v>
      </c>
      <c r="X14" s="112" t="s">
        <v>98</v>
      </c>
      <c r="Y14" s="120"/>
      <c r="Z14" s="112"/>
      <c r="AA14" s="112"/>
      <c r="AB14" s="117">
        <v>44256</v>
      </c>
      <c r="AC14" s="117">
        <v>44621</v>
      </c>
      <c r="AD14" s="111" t="s">
        <v>93</v>
      </c>
      <c r="AE14" s="117"/>
      <c r="AF14" s="119" t="s">
        <v>99</v>
      </c>
      <c r="AG14" s="112" t="s">
        <v>76</v>
      </c>
      <c r="AH14" s="112"/>
      <c r="AI14" s="112" t="s">
        <v>100</v>
      </c>
      <c r="AJ14" s="105"/>
      <c r="AN14" s="2"/>
    </row>
    <row r="15" spans="1:40" s="106" customFormat="1" ht="90" customHeight="1" thickBot="1">
      <c r="A15" s="283"/>
      <c r="B15" s="45" t="s">
        <v>101</v>
      </c>
      <c r="C15" s="116" t="s">
        <v>102</v>
      </c>
      <c r="D15" s="112" t="s">
        <v>103</v>
      </c>
      <c r="E15" s="112" t="s">
        <v>104</v>
      </c>
      <c r="F15" s="117">
        <v>44409</v>
      </c>
      <c r="G15" s="117">
        <v>45474</v>
      </c>
      <c r="H15" s="111" t="s">
        <v>105</v>
      </c>
      <c r="I15" s="118">
        <v>500000</v>
      </c>
      <c r="J15" s="117" t="s">
        <v>106</v>
      </c>
      <c r="K15" s="112" t="s">
        <v>67</v>
      </c>
      <c r="L15" s="119"/>
      <c r="M15" s="112" t="s">
        <v>107</v>
      </c>
      <c r="N15" s="57" t="s">
        <v>57</v>
      </c>
      <c r="O15" s="57"/>
      <c r="P15" s="57"/>
      <c r="Q15" s="57"/>
      <c r="R15" s="57"/>
      <c r="S15" s="59"/>
      <c r="T15" s="120"/>
      <c r="U15" s="112"/>
      <c r="V15" s="112"/>
      <c r="W15" s="112"/>
      <c r="X15" s="112"/>
      <c r="Y15" s="120"/>
      <c r="Z15" s="112"/>
      <c r="AA15" s="112"/>
      <c r="AB15" s="2"/>
      <c r="AC15" s="117">
        <v>44866</v>
      </c>
      <c r="AD15" s="111" t="s">
        <v>108</v>
      </c>
      <c r="AE15" s="117"/>
      <c r="AF15" s="119" t="s">
        <v>109</v>
      </c>
      <c r="AG15" s="112" t="s">
        <v>76</v>
      </c>
      <c r="AH15" s="112"/>
      <c r="AI15" s="112" t="s">
        <v>110</v>
      </c>
      <c r="AJ15" s="105"/>
      <c r="AN15" s="2"/>
    </row>
    <row r="16" spans="1:40" s="106" customFormat="1" ht="409.5">
      <c r="A16" s="282" t="s">
        <v>111</v>
      </c>
      <c r="B16" s="45" t="s">
        <v>112</v>
      </c>
      <c r="C16" s="116" t="s">
        <v>113</v>
      </c>
      <c r="D16" s="124" t="s">
        <v>114</v>
      </c>
      <c r="E16" s="112" t="s">
        <v>115</v>
      </c>
      <c r="F16" s="117">
        <v>43647</v>
      </c>
      <c r="G16" s="117">
        <v>44378</v>
      </c>
      <c r="H16" s="117" t="s">
        <v>116</v>
      </c>
      <c r="I16" s="118">
        <v>20000</v>
      </c>
      <c r="J16" s="117" t="s">
        <v>117</v>
      </c>
      <c r="K16" s="117" t="s">
        <v>118</v>
      </c>
      <c r="L16" s="119"/>
      <c r="M16" s="112" t="s">
        <v>119</v>
      </c>
      <c r="N16" s="57"/>
      <c r="O16" s="57"/>
      <c r="P16" s="57"/>
      <c r="Q16" s="57" t="s">
        <v>57</v>
      </c>
      <c r="R16" s="57"/>
      <c r="S16" s="59"/>
      <c r="T16" s="120" t="s">
        <v>120</v>
      </c>
      <c r="U16" s="112" t="s">
        <v>121</v>
      </c>
      <c r="V16" s="112"/>
      <c r="W16" s="112" t="s">
        <v>122</v>
      </c>
      <c r="X16" s="112"/>
      <c r="Y16" s="120" t="s">
        <v>123</v>
      </c>
      <c r="Z16" s="112"/>
      <c r="AA16" s="112" t="s">
        <v>124</v>
      </c>
      <c r="AB16" s="117"/>
      <c r="AC16" s="117"/>
      <c r="AD16" s="111"/>
      <c r="AE16" s="125"/>
      <c r="AF16" s="119" t="s">
        <v>125</v>
      </c>
      <c r="AG16" s="112"/>
      <c r="AH16" s="112"/>
      <c r="AI16" s="112" t="s">
        <v>126</v>
      </c>
      <c r="AJ16" s="105"/>
      <c r="AN16" s="2"/>
    </row>
    <row r="17" spans="1:40" s="106" customFormat="1" ht="409.5">
      <c r="A17" s="283"/>
      <c r="B17" s="45" t="s">
        <v>127</v>
      </c>
      <c r="C17" s="116" t="s">
        <v>128</v>
      </c>
      <c r="D17" s="124" t="s">
        <v>129</v>
      </c>
      <c r="E17" s="112" t="s">
        <v>130</v>
      </c>
      <c r="F17" s="117">
        <v>43647</v>
      </c>
      <c r="G17" s="117">
        <v>45474</v>
      </c>
      <c r="H17" s="111" t="s">
        <v>93</v>
      </c>
      <c r="I17" s="118">
        <v>476779</v>
      </c>
      <c r="J17" s="111" t="s">
        <v>131</v>
      </c>
      <c r="K17" s="112" t="s">
        <v>132</v>
      </c>
      <c r="L17" s="112"/>
      <c r="M17" s="112" t="s">
        <v>133</v>
      </c>
      <c r="N17" s="57"/>
      <c r="O17" s="57"/>
      <c r="P17" s="57"/>
      <c r="Q17" s="57" t="s">
        <v>57</v>
      </c>
      <c r="R17" s="57"/>
      <c r="S17" s="59"/>
      <c r="T17" s="120" t="s">
        <v>134</v>
      </c>
      <c r="U17" s="112" t="s">
        <v>135</v>
      </c>
      <c r="V17" s="112"/>
      <c r="W17" s="112" t="s">
        <v>60</v>
      </c>
      <c r="X17" s="112" t="s">
        <v>136</v>
      </c>
      <c r="Y17" s="112"/>
      <c r="Z17" s="112"/>
      <c r="AA17" s="112"/>
      <c r="AB17" s="117"/>
      <c r="AC17" s="117"/>
      <c r="AD17" s="111" t="s">
        <v>93</v>
      </c>
      <c r="AE17" s="111"/>
      <c r="AF17" s="112" t="s">
        <v>137</v>
      </c>
      <c r="AG17" s="112" t="s">
        <v>138</v>
      </c>
      <c r="AH17" s="112"/>
      <c r="AI17" s="112" t="s">
        <v>139</v>
      </c>
      <c r="AJ17" s="105"/>
      <c r="AN17" s="2"/>
    </row>
    <row r="18" spans="1:40" s="106" customFormat="1" ht="409.5">
      <c r="A18" s="283"/>
      <c r="B18" s="45" t="s">
        <v>140</v>
      </c>
      <c r="C18" s="116" t="s">
        <v>141</v>
      </c>
      <c r="D18" s="124" t="s">
        <v>129</v>
      </c>
      <c r="E18" s="112" t="s">
        <v>142</v>
      </c>
      <c r="F18" s="117">
        <v>43739</v>
      </c>
      <c r="G18" s="117">
        <v>45474</v>
      </c>
      <c r="H18" s="111" t="s">
        <v>143</v>
      </c>
      <c r="I18" s="118">
        <v>0</v>
      </c>
      <c r="J18" s="117" t="s">
        <v>144</v>
      </c>
      <c r="K18" s="112" t="s">
        <v>132</v>
      </c>
      <c r="L18" s="119"/>
      <c r="M18" s="112" t="s">
        <v>145</v>
      </c>
      <c r="N18" s="57"/>
      <c r="O18" s="57"/>
      <c r="P18" s="57" t="s">
        <v>57</v>
      </c>
      <c r="Q18" s="57"/>
      <c r="R18" s="57"/>
      <c r="S18" s="59"/>
      <c r="T18" s="120" t="s">
        <v>146</v>
      </c>
      <c r="U18" s="112" t="s">
        <v>147</v>
      </c>
      <c r="V18" s="112" t="s">
        <v>148</v>
      </c>
      <c r="W18" s="112" t="s">
        <v>60</v>
      </c>
      <c r="X18" s="112"/>
      <c r="Y18" s="120"/>
      <c r="Z18" s="112"/>
      <c r="AA18" s="112"/>
      <c r="AB18" s="117"/>
      <c r="AC18" s="117"/>
      <c r="AD18" s="111"/>
      <c r="AE18" s="117"/>
      <c r="AF18" s="119" t="s">
        <v>149</v>
      </c>
      <c r="AG18" s="112" t="s">
        <v>138</v>
      </c>
      <c r="AH18" s="112"/>
      <c r="AI18" s="112" t="s">
        <v>150</v>
      </c>
      <c r="AJ18" s="105"/>
      <c r="AN18" s="2"/>
    </row>
    <row r="19" spans="1:40" s="106" customFormat="1" ht="409.5">
      <c r="A19" s="283"/>
      <c r="B19" s="45" t="s">
        <v>151</v>
      </c>
      <c r="C19" s="116" t="s">
        <v>152</v>
      </c>
      <c r="D19" s="124" t="s">
        <v>129</v>
      </c>
      <c r="E19" s="112"/>
      <c r="F19" s="117">
        <v>43647</v>
      </c>
      <c r="G19" s="117">
        <v>45474</v>
      </c>
      <c r="H19" s="111" t="s">
        <v>153</v>
      </c>
      <c r="I19" s="118">
        <v>415000</v>
      </c>
      <c r="J19" s="117" t="s">
        <v>154</v>
      </c>
      <c r="K19" s="112" t="s">
        <v>132</v>
      </c>
      <c r="L19" s="119"/>
      <c r="M19" s="112" t="s">
        <v>155</v>
      </c>
      <c r="N19" s="57"/>
      <c r="O19" s="57"/>
      <c r="P19" s="57"/>
      <c r="Q19" s="57" t="s">
        <v>57</v>
      </c>
      <c r="R19" s="57"/>
      <c r="S19" s="59"/>
      <c r="T19" s="126" t="s">
        <v>156</v>
      </c>
      <c r="U19" s="112" t="s">
        <v>157</v>
      </c>
      <c r="V19" s="112"/>
      <c r="W19" s="112" t="s">
        <v>158</v>
      </c>
      <c r="X19" s="112" t="s">
        <v>159</v>
      </c>
      <c r="Y19" s="120"/>
      <c r="Z19" s="127"/>
      <c r="AA19" s="112" t="s">
        <v>160</v>
      </c>
      <c r="AB19" s="117"/>
      <c r="AC19" s="117"/>
      <c r="AD19" s="111" t="s">
        <v>93</v>
      </c>
      <c r="AE19" s="111"/>
      <c r="AF19" s="119" t="s">
        <v>161</v>
      </c>
      <c r="AG19" s="112"/>
      <c r="AH19" s="112"/>
      <c r="AI19" s="111" t="s">
        <v>155</v>
      </c>
      <c r="AJ19" s="105"/>
      <c r="AN19" s="2"/>
    </row>
    <row r="20" spans="1:40" s="106" customFormat="1" ht="180">
      <c r="A20" s="283"/>
      <c r="B20" s="45" t="s">
        <v>162</v>
      </c>
      <c r="C20" s="116" t="s">
        <v>163</v>
      </c>
      <c r="D20" s="124" t="s">
        <v>129</v>
      </c>
      <c r="E20" s="112"/>
      <c r="F20" s="117">
        <v>43647</v>
      </c>
      <c r="G20" s="117">
        <v>45474</v>
      </c>
      <c r="H20" s="111" t="s">
        <v>164</v>
      </c>
      <c r="I20" s="118">
        <v>150000</v>
      </c>
      <c r="J20" s="117" t="s">
        <v>165</v>
      </c>
      <c r="K20" s="112" t="s">
        <v>132</v>
      </c>
      <c r="L20" s="119"/>
      <c r="M20" s="112" t="s">
        <v>166</v>
      </c>
      <c r="N20" s="57"/>
      <c r="O20" s="57" t="s">
        <v>57</v>
      </c>
      <c r="P20" s="57"/>
      <c r="Q20" s="57"/>
      <c r="R20" s="57"/>
      <c r="S20" s="59"/>
      <c r="T20" s="120" t="s">
        <v>167</v>
      </c>
      <c r="U20" s="112"/>
      <c r="V20" s="112" t="s">
        <v>168</v>
      </c>
      <c r="W20" s="112" t="s">
        <v>169</v>
      </c>
      <c r="X20" s="112"/>
      <c r="Y20" s="116" t="s">
        <v>170</v>
      </c>
      <c r="Z20" s="127"/>
      <c r="AA20" s="112" t="s">
        <v>171</v>
      </c>
      <c r="AB20" s="117"/>
      <c r="AC20" s="117"/>
      <c r="AD20" s="111" t="s">
        <v>172</v>
      </c>
      <c r="AE20" s="111"/>
      <c r="AF20" s="119" t="s">
        <v>173</v>
      </c>
      <c r="AG20" s="112"/>
      <c r="AH20" s="112"/>
      <c r="AI20" s="112" t="s">
        <v>174</v>
      </c>
      <c r="AJ20" s="105"/>
      <c r="AN20" s="2"/>
    </row>
    <row r="21" spans="1:40" s="106" customFormat="1" ht="120">
      <c r="A21" s="283"/>
      <c r="B21" s="45" t="s">
        <v>175</v>
      </c>
      <c r="C21" s="116" t="s">
        <v>176</v>
      </c>
      <c r="D21" s="124" t="s">
        <v>129</v>
      </c>
      <c r="E21" s="112"/>
      <c r="F21" s="117">
        <v>43647</v>
      </c>
      <c r="G21" s="117">
        <v>45474</v>
      </c>
      <c r="H21" s="111" t="s">
        <v>177</v>
      </c>
      <c r="I21" s="118">
        <v>12000</v>
      </c>
      <c r="J21" s="117" t="s">
        <v>178</v>
      </c>
      <c r="K21" s="119" t="s">
        <v>179</v>
      </c>
      <c r="L21" s="119"/>
      <c r="M21" s="112" t="s">
        <v>180</v>
      </c>
      <c r="N21" s="57"/>
      <c r="O21" s="57" t="s">
        <v>57</v>
      </c>
      <c r="P21" s="57"/>
      <c r="Q21" s="57"/>
      <c r="R21" s="57"/>
      <c r="S21" s="59"/>
      <c r="T21" s="120" t="s">
        <v>181</v>
      </c>
      <c r="U21" s="112"/>
      <c r="V21" s="112" t="s">
        <v>182</v>
      </c>
      <c r="W21" s="112" t="s">
        <v>183</v>
      </c>
      <c r="X21" s="112"/>
      <c r="Y21" s="120"/>
      <c r="Z21" s="112"/>
      <c r="AA21" s="112" t="s">
        <v>184</v>
      </c>
      <c r="AB21" s="117"/>
      <c r="AC21" s="117"/>
      <c r="AD21" s="2"/>
      <c r="AE21" s="111"/>
      <c r="AF21" s="119" t="s">
        <v>185</v>
      </c>
      <c r="AG21" s="112"/>
      <c r="AH21" s="112"/>
      <c r="AI21" s="112" t="s">
        <v>186</v>
      </c>
      <c r="AJ21" s="105"/>
      <c r="AN21" s="2"/>
    </row>
    <row r="22" spans="1:40" s="106" customFormat="1" ht="210">
      <c r="A22" s="283"/>
      <c r="B22" s="45" t="s">
        <v>187</v>
      </c>
      <c r="C22" s="116" t="s">
        <v>188</v>
      </c>
      <c r="D22" s="112" t="s">
        <v>189</v>
      </c>
      <c r="E22" s="112"/>
      <c r="F22" s="117">
        <v>44013</v>
      </c>
      <c r="G22" s="117">
        <v>45474</v>
      </c>
      <c r="H22" s="111" t="s">
        <v>153</v>
      </c>
      <c r="I22" s="118">
        <v>0</v>
      </c>
      <c r="J22" s="117" t="s">
        <v>190</v>
      </c>
      <c r="K22" s="119"/>
      <c r="L22" s="119"/>
      <c r="M22" s="112" t="s">
        <v>191</v>
      </c>
      <c r="N22" s="57"/>
      <c r="O22" s="57" t="s">
        <v>57</v>
      </c>
      <c r="P22" s="57"/>
      <c r="Q22" s="57"/>
      <c r="R22" s="57"/>
      <c r="S22" s="59" t="s">
        <v>7</v>
      </c>
      <c r="T22" s="120" t="s">
        <v>192</v>
      </c>
      <c r="U22" s="112"/>
      <c r="V22" s="112"/>
      <c r="W22" s="112" t="s">
        <v>60</v>
      </c>
      <c r="X22" s="112"/>
      <c r="Y22" s="120"/>
      <c r="Z22" s="112"/>
      <c r="AA22" s="112"/>
      <c r="AB22" s="117"/>
      <c r="AC22" s="117"/>
      <c r="AD22" s="111"/>
      <c r="AE22" s="111"/>
      <c r="AF22" s="112"/>
      <c r="AG22" s="112"/>
      <c r="AH22" s="112"/>
      <c r="AI22" s="112"/>
      <c r="AJ22" s="105"/>
      <c r="AN22" s="2"/>
    </row>
    <row r="23" spans="1:40" s="106" customFormat="1" ht="409.6" thickBot="1">
      <c r="A23" s="283"/>
      <c r="B23" s="45" t="s">
        <v>193</v>
      </c>
      <c r="C23" s="116" t="s">
        <v>194</v>
      </c>
      <c r="D23" s="112" t="s">
        <v>195</v>
      </c>
      <c r="E23" s="112" t="s">
        <v>196</v>
      </c>
      <c r="F23" s="117">
        <v>43678</v>
      </c>
      <c r="G23" s="117">
        <v>45474</v>
      </c>
      <c r="H23" s="111" t="s">
        <v>93</v>
      </c>
      <c r="I23" s="118">
        <v>0</v>
      </c>
      <c r="J23" s="117" t="s">
        <v>197</v>
      </c>
      <c r="K23" s="119"/>
      <c r="L23" s="119"/>
      <c r="M23" s="112" t="s">
        <v>198</v>
      </c>
      <c r="N23" s="57"/>
      <c r="O23" s="57"/>
      <c r="P23" s="57"/>
      <c r="Q23" s="57" t="s">
        <v>57</v>
      </c>
      <c r="R23" s="57"/>
      <c r="S23" s="59"/>
      <c r="T23" s="120" t="s">
        <v>199</v>
      </c>
      <c r="U23" s="112" t="s">
        <v>200</v>
      </c>
      <c r="V23" s="112"/>
      <c r="W23" s="112" t="s">
        <v>60</v>
      </c>
      <c r="X23" s="112"/>
      <c r="Y23" s="116" t="s">
        <v>201</v>
      </c>
      <c r="Z23" s="112" t="s">
        <v>202</v>
      </c>
      <c r="AA23" s="111" t="s">
        <v>203</v>
      </c>
      <c r="AB23" s="117"/>
      <c r="AC23" s="117"/>
      <c r="AD23" s="111"/>
      <c r="AE23" s="111"/>
      <c r="AF23" s="112" t="s">
        <v>204</v>
      </c>
      <c r="AG23" s="112" t="s">
        <v>205</v>
      </c>
      <c r="AH23" s="112" t="s">
        <v>206</v>
      </c>
      <c r="AI23" s="112" t="s">
        <v>207</v>
      </c>
      <c r="AJ23" s="105"/>
      <c r="AN23" s="2"/>
    </row>
    <row r="24" spans="1:40" s="106" customFormat="1" ht="390">
      <c r="A24" s="282" t="s">
        <v>208</v>
      </c>
      <c r="B24" s="45" t="s">
        <v>209</v>
      </c>
      <c r="C24" s="116" t="s">
        <v>210</v>
      </c>
      <c r="D24" s="112" t="s">
        <v>211</v>
      </c>
      <c r="E24" s="112" t="s">
        <v>212</v>
      </c>
      <c r="F24" s="117">
        <v>43709</v>
      </c>
      <c r="G24" s="117">
        <v>45474</v>
      </c>
      <c r="H24" s="117" t="s">
        <v>93</v>
      </c>
      <c r="I24" s="118">
        <v>150000</v>
      </c>
      <c r="J24" s="117" t="s">
        <v>213</v>
      </c>
      <c r="K24" s="119" t="s">
        <v>214</v>
      </c>
      <c r="L24" s="119"/>
      <c r="M24" s="112" t="s">
        <v>215</v>
      </c>
      <c r="N24" s="57"/>
      <c r="O24" s="57"/>
      <c r="P24" s="57"/>
      <c r="Q24" s="57" t="s">
        <v>57</v>
      </c>
      <c r="R24" s="57"/>
      <c r="S24" s="59"/>
      <c r="T24" s="120" t="s">
        <v>216</v>
      </c>
      <c r="U24" s="112" t="s">
        <v>217</v>
      </c>
      <c r="V24" s="112"/>
      <c r="W24" s="112" t="s">
        <v>218</v>
      </c>
      <c r="X24" s="112" t="s">
        <v>219</v>
      </c>
      <c r="Y24" s="116" t="s">
        <v>220</v>
      </c>
      <c r="Z24" s="112" t="s">
        <v>221</v>
      </c>
      <c r="AA24" s="112" t="s">
        <v>222</v>
      </c>
      <c r="AB24" s="117"/>
      <c r="AC24" s="117"/>
      <c r="AD24" s="117" t="s">
        <v>223</v>
      </c>
      <c r="AE24" s="121">
        <v>40000</v>
      </c>
      <c r="AF24" s="119" t="s">
        <v>224</v>
      </c>
      <c r="AG24" s="112"/>
      <c r="AH24" s="112"/>
      <c r="AI24" s="112" t="s">
        <v>225</v>
      </c>
      <c r="AJ24" s="105"/>
      <c r="AN24" s="2"/>
    </row>
    <row r="25" spans="1:40" s="106" customFormat="1" ht="210">
      <c r="A25" s="283"/>
      <c r="B25" s="45" t="s">
        <v>226</v>
      </c>
      <c r="C25" s="116" t="s">
        <v>227</v>
      </c>
      <c r="D25" s="112" t="s">
        <v>228</v>
      </c>
      <c r="E25" s="112" t="s">
        <v>229</v>
      </c>
      <c r="F25" s="117">
        <v>43647</v>
      </c>
      <c r="G25" s="117">
        <v>45474</v>
      </c>
      <c r="H25" s="111" t="s">
        <v>230</v>
      </c>
      <c r="I25" s="118">
        <v>1000000</v>
      </c>
      <c r="J25" s="111" t="s">
        <v>231</v>
      </c>
      <c r="K25" s="112" t="s">
        <v>232</v>
      </c>
      <c r="L25" s="112"/>
      <c r="M25" s="112"/>
      <c r="N25" s="57"/>
      <c r="O25" s="57"/>
      <c r="P25" s="57"/>
      <c r="Q25" s="57" t="s">
        <v>57</v>
      </c>
      <c r="R25" s="57"/>
      <c r="S25" s="59"/>
      <c r="T25" s="120" t="s">
        <v>233</v>
      </c>
      <c r="U25" s="112"/>
      <c r="V25" s="112" t="s">
        <v>234</v>
      </c>
      <c r="W25" s="112" t="s">
        <v>235</v>
      </c>
      <c r="X25" s="112" t="s">
        <v>236</v>
      </c>
      <c r="Y25" s="120"/>
      <c r="Z25" s="112"/>
      <c r="AA25" s="112"/>
      <c r="AB25" s="117"/>
      <c r="AC25" s="117"/>
      <c r="AD25" s="111" t="s">
        <v>237</v>
      </c>
      <c r="AE25" s="111"/>
      <c r="AF25" s="112" t="s">
        <v>238</v>
      </c>
      <c r="AG25" s="112"/>
      <c r="AH25" s="112"/>
      <c r="AI25" s="112" t="s">
        <v>239</v>
      </c>
      <c r="AJ25" s="105"/>
      <c r="AN25" s="2"/>
    </row>
    <row r="26" spans="1:40" s="106" customFormat="1" ht="360">
      <c r="A26" s="283"/>
      <c r="B26" s="45" t="s">
        <v>240</v>
      </c>
      <c r="C26" s="116" t="s">
        <v>241</v>
      </c>
      <c r="D26" s="112" t="s">
        <v>242</v>
      </c>
      <c r="E26" s="112" t="s">
        <v>243</v>
      </c>
      <c r="F26" s="117">
        <v>43647</v>
      </c>
      <c r="G26" s="117">
        <v>45474</v>
      </c>
      <c r="H26" s="111" t="s">
        <v>93</v>
      </c>
      <c r="I26" s="118">
        <v>600000</v>
      </c>
      <c r="J26" s="117" t="s">
        <v>244</v>
      </c>
      <c r="K26" s="119" t="s">
        <v>245</v>
      </c>
      <c r="L26" s="119"/>
      <c r="M26" s="112"/>
      <c r="N26" s="57"/>
      <c r="O26" s="57"/>
      <c r="P26" s="57"/>
      <c r="Q26" s="57" t="s">
        <v>57</v>
      </c>
      <c r="R26" s="57"/>
      <c r="S26" s="59"/>
      <c r="T26" s="120" t="s">
        <v>246</v>
      </c>
      <c r="U26" s="112" t="s">
        <v>247</v>
      </c>
      <c r="V26" s="112" t="s">
        <v>248</v>
      </c>
      <c r="W26" s="112" t="s">
        <v>60</v>
      </c>
      <c r="X26" s="111" t="s">
        <v>249</v>
      </c>
      <c r="Y26" s="120"/>
      <c r="Z26" s="112"/>
      <c r="AA26" s="112"/>
      <c r="AB26" s="117"/>
      <c r="AC26" s="117"/>
      <c r="AD26" s="111" t="s">
        <v>93</v>
      </c>
      <c r="AE26" s="111"/>
      <c r="AF26" s="119" t="s">
        <v>250</v>
      </c>
      <c r="AG26" s="112"/>
      <c r="AH26" s="112"/>
      <c r="AI26" s="112" t="s">
        <v>251</v>
      </c>
      <c r="AJ26" s="105"/>
      <c r="AN26" s="2"/>
    </row>
    <row r="27" spans="1:40" s="106" customFormat="1" ht="255">
      <c r="A27" s="283"/>
      <c r="B27" s="45" t="s">
        <v>252</v>
      </c>
      <c r="C27" s="116" t="s">
        <v>253</v>
      </c>
      <c r="D27" s="112" t="s">
        <v>254</v>
      </c>
      <c r="E27" s="112"/>
      <c r="F27" s="117">
        <v>43831</v>
      </c>
      <c r="G27" s="117">
        <v>44378</v>
      </c>
      <c r="H27" s="111" t="s">
        <v>255</v>
      </c>
      <c r="I27" s="118">
        <v>100000</v>
      </c>
      <c r="J27" s="117" t="s">
        <v>256</v>
      </c>
      <c r="K27" s="124" t="s">
        <v>257</v>
      </c>
      <c r="L27" s="119"/>
      <c r="M27" s="112"/>
      <c r="N27" s="57"/>
      <c r="O27" s="57"/>
      <c r="P27" s="57"/>
      <c r="Q27" s="57" t="s">
        <v>57</v>
      </c>
      <c r="R27" s="57"/>
      <c r="S27" s="59"/>
      <c r="T27" s="120" t="s">
        <v>258</v>
      </c>
      <c r="U27" s="112" t="s">
        <v>259</v>
      </c>
      <c r="V27" s="112"/>
      <c r="W27" s="112" t="s">
        <v>260</v>
      </c>
      <c r="X27" s="112"/>
      <c r="Y27" s="120"/>
      <c r="Z27" s="112"/>
      <c r="AA27" s="112" t="s">
        <v>261</v>
      </c>
      <c r="AB27" s="117">
        <v>43678</v>
      </c>
      <c r="AC27" s="117">
        <v>44075</v>
      </c>
      <c r="AD27" s="111"/>
      <c r="AE27" s="118">
        <v>6254</v>
      </c>
      <c r="AF27" s="119" t="s">
        <v>262</v>
      </c>
      <c r="AG27" s="112"/>
      <c r="AH27" s="112"/>
      <c r="AI27" s="112"/>
      <c r="AJ27" s="105"/>
      <c r="AN27" s="2"/>
    </row>
    <row r="28" spans="1:40" s="106" customFormat="1" ht="240">
      <c r="A28" s="283"/>
      <c r="B28" s="45" t="s">
        <v>263</v>
      </c>
      <c r="C28" s="116" t="s">
        <v>264</v>
      </c>
      <c r="D28" s="112" t="s">
        <v>265</v>
      </c>
      <c r="E28" s="112" t="s">
        <v>266</v>
      </c>
      <c r="F28" s="117">
        <v>43709</v>
      </c>
      <c r="G28" s="117">
        <v>45474</v>
      </c>
      <c r="H28" s="117" t="s">
        <v>267</v>
      </c>
      <c r="I28" s="118">
        <v>150000</v>
      </c>
      <c r="J28" s="117" t="s">
        <v>268</v>
      </c>
      <c r="K28" s="119" t="s">
        <v>214</v>
      </c>
      <c r="L28" s="119"/>
      <c r="M28" s="112" t="s">
        <v>269</v>
      </c>
      <c r="N28" s="57"/>
      <c r="O28" s="57" t="s">
        <v>57</v>
      </c>
      <c r="P28" s="57"/>
      <c r="Q28" s="57"/>
      <c r="R28" s="57"/>
      <c r="S28" s="59"/>
      <c r="T28" s="120" t="s">
        <v>270</v>
      </c>
      <c r="U28" s="112" t="s">
        <v>271</v>
      </c>
      <c r="V28" s="120" t="s">
        <v>272</v>
      </c>
      <c r="W28" s="112" t="s">
        <v>60</v>
      </c>
      <c r="X28" s="112" t="s">
        <v>273</v>
      </c>
      <c r="Y28" s="116" t="s">
        <v>274</v>
      </c>
      <c r="Z28" s="112" t="s">
        <v>275</v>
      </c>
      <c r="AA28" s="112" t="s">
        <v>276</v>
      </c>
      <c r="AB28" s="117">
        <v>44013</v>
      </c>
      <c r="AC28" s="117"/>
      <c r="AD28" s="117" t="s">
        <v>267</v>
      </c>
      <c r="AE28" s="118">
        <v>150000</v>
      </c>
      <c r="AF28" s="119" t="s">
        <v>277</v>
      </c>
      <c r="AG28" s="119" t="s">
        <v>214</v>
      </c>
      <c r="AH28" s="112"/>
      <c r="AI28" s="112" t="s">
        <v>278</v>
      </c>
      <c r="AJ28" s="105"/>
      <c r="AN28" s="2"/>
    </row>
    <row r="29" spans="1:40" s="106" customFormat="1" ht="409.5">
      <c r="A29" s="283"/>
      <c r="B29" s="45" t="s">
        <v>279</v>
      </c>
      <c r="C29" s="116" t="s">
        <v>280</v>
      </c>
      <c r="D29" s="112" t="s">
        <v>281</v>
      </c>
      <c r="E29" s="112" t="s">
        <v>282</v>
      </c>
      <c r="F29" s="117">
        <v>43647</v>
      </c>
      <c r="G29" s="117">
        <v>44378</v>
      </c>
      <c r="H29" s="111" t="s">
        <v>230</v>
      </c>
      <c r="I29" s="118">
        <v>0</v>
      </c>
      <c r="J29" s="117" t="s">
        <v>283</v>
      </c>
      <c r="K29" s="119" t="s">
        <v>232</v>
      </c>
      <c r="L29" s="119"/>
      <c r="M29" s="119" t="s">
        <v>284</v>
      </c>
      <c r="N29" s="57"/>
      <c r="O29" s="57" t="s">
        <v>57</v>
      </c>
      <c r="P29" s="57"/>
      <c r="Q29" s="57"/>
      <c r="R29" s="57"/>
      <c r="S29" s="59" t="s">
        <v>7</v>
      </c>
      <c r="T29" s="128" t="s">
        <v>285</v>
      </c>
      <c r="U29" s="112"/>
      <c r="V29" s="112" t="s">
        <v>286</v>
      </c>
      <c r="W29" s="112" t="s">
        <v>235</v>
      </c>
      <c r="X29" s="128" t="s">
        <v>287</v>
      </c>
      <c r="Y29" s="120"/>
      <c r="Z29" s="112"/>
      <c r="AA29" s="112"/>
      <c r="AB29" s="117"/>
      <c r="AC29" s="117"/>
      <c r="AD29" s="112"/>
      <c r="AE29" s="111"/>
      <c r="AF29" s="119"/>
      <c r="AG29" s="112"/>
      <c r="AH29" s="112"/>
      <c r="AI29" s="112"/>
      <c r="AJ29" s="105"/>
      <c r="AN29" s="2"/>
    </row>
    <row r="30" spans="1:40" s="106" customFormat="1" ht="225">
      <c r="A30" s="283"/>
      <c r="B30" s="45" t="s">
        <v>288</v>
      </c>
      <c r="C30" s="116" t="s">
        <v>289</v>
      </c>
      <c r="D30" s="112" t="s">
        <v>290</v>
      </c>
      <c r="E30" s="112" t="s">
        <v>291</v>
      </c>
      <c r="F30" s="117">
        <v>43647</v>
      </c>
      <c r="G30" s="117">
        <v>45474</v>
      </c>
      <c r="H30" s="111" t="s">
        <v>93</v>
      </c>
      <c r="I30" s="118">
        <v>0</v>
      </c>
      <c r="J30" s="117" t="s">
        <v>292</v>
      </c>
      <c r="K30" s="119" t="s">
        <v>257</v>
      </c>
      <c r="L30" s="119"/>
      <c r="M30" s="112"/>
      <c r="N30" s="57"/>
      <c r="O30" s="57"/>
      <c r="P30" s="57"/>
      <c r="Q30" s="57" t="s">
        <v>57</v>
      </c>
      <c r="R30" s="57"/>
      <c r="S30" s="59"/>
      <c r="T30" s="120" t="s">
        <v>293</v>
      </c>
      <c r="U30" s="112" t="s">
        <v>294</v>
      </c>
      <c r="V30" s="112" t="s">
        <v>295</v>
      </c>
      <c r="W30" s="112" t="s">
        <v>60</v>
      </c>
      <c r="X30" s="129"/>
      <c r="Y30" s="116" t="s">
        <v>296</v>
      </c>
      <c r="Z30" s="112" t="s">
        <v>297</v>
      </c>
      <c r="AA30" s="112" t="s">
        <v>298</v>
      </c>
      <c r="AB30" s="117"/>
      <c r="AC30" s="117"/>
      <c r="AD30" s="119" t="s">
        <v>299</v>
      </c>
      <c r="AE30" s="111"/>
      <c r="AF30" s="119" t="s">
        <v>300</v>
      </c>
      <c r="AG30" s="112"/>
      <c r="AH30" s="112"/>
      <c r="AI30" s="112"/>
      <c r="AJ30" s="105"/>
      <c r="AN30" s="2"/>
    </row>
    <row r="31" spans="1:40" s="106" customFormat="1" ht="105.75" thickBot="1">
      <c r="A31" s="283"/>
      <c r="B31" s="45" t="s">
        <v>301</v>
      </c>
      <c r="C31" s="116" t="s">
        <v>302</v>
      </c>
      <c r="D31" s="112" t="s">
        <v>303</v>
      </c>
      <c r="E31" s="112"/>
      <c r="F31" s="117">
        <v>43678</v>
      </c>
      <c r="G31" s="117">
        <v>45474</v>
      </c>
      <c r="H31" s="111" t="s">
        <v>304</v>
      </c>
      <c r="I31" s="118">
        <v>0</v>
      </c>
      <c r="J31" s="117" t="s">
        <v>305</v>
      </c>
      <c r="K31" s="119" t="s">
        <v>245</v>
      </c>
      <c r="L31" s="119"/>
      <c r="M31" s="112"/>
      <c r="N31" s="57"/>
      <c r="O31" s="57"/>
      <c r="P31" s="57"/>
      <c r="Q31" s="57" t="s">
        <v>57</v>
      </c>
      <c r="R31" s="57"/>
      <c r="S31" s="59" t="s">
        <v>6</v>
      </c>
      <c r="T31" s="120" t="s">
        <v>306</v>
      </c>
      <c r="U31" s="112"/>
      <c r="V31" s="112"/>
      <c r="W31" s="112" t="s">
        <v>60</v>
      </c>
      <c r="X31" s="112" t="s">
        <v>307</v>
      </c>
      <c r="Y31" s="120"/>
      <c r="Z31" s="112"/>
      <c r="AA31" s="112"/>
      <c r="AB31" s="117"/>
      <c r="AC31" s="117"/>
      <c r="AD31" s="117"/>
      <c r="AE31" s="111"/>
      <c r="AF31" s="112"/>
      <c r="AG31" s="112"/>
      <c r="AH31" s="112"/>
      <c r="AI31" s="112"/>
      <c r="AJ31" s="105"/>
      <c r="AN31" s="2"/>
    </row>
    <row r="32" spans="1:40" s="106" customFormat="1" ht="165">
      <c r="A32" s="282" t="s">
        <v>308</v>
      </c>
      <c r="B32" s="45" t="s">
        <v>309</v>
      </c>
      <c r="C32" s="116" t="s">
        <v>310</v>
      </c>
      <c r="D32" s="112" t="s">
        <v>311</v>
      </c>
      <c r="E32" s="112" t="s">
        <v>312</v>
      </c>
      <c r="F32" s="117">
        <v>43647</v>
      </c>
      <c r="G32" s="117">
        <v>45474</v>
      </c>
      <c r="H32" s="117" t="s">
        <v>313</v>
      </c>
      <c r="I32" s="118">
        <v>0</v>
      </c>
      <c r="J32" s="117" t="s">
        <v>314</v>
      </c>
      <c r="K32" s="119" t="s">
        <v>315</v>
      </c>
      <c r="L32" s="119"/>
      <c r="M32" s="112"/>
      <c r="N32" s="57"/>
      <c r="O32" s="57"/>
      <c r="P32" s="57" t="s">
        <v>57</v>
      </c>
      <c r="Q32" s="57"/>
      <c r="R32" s="57"/>
      <c r="S32" s="59"/>
      <c r="T32" s="120" t="s">
        <v>316</v>
      </c>
      <c r="U32" s="112" t="s">
        <v>317</v>
      </c>
      <c r="V32" s="112" t="s">
        <v>318</v>
      </c>
      <c r="W32" s="112" t="s">
        <v>319</v>
      </c>
      <c r="X32" s="112" t="s">
        <v>320</v>
      </c>
      <c r="Y32" s="120"/>
      <c r="Z32" s="130"/>
      <c r="AA32" s="112"/>
      <c r="AB32" s="117"/>
      <c r="AC32" s="117"/>
      <c r="AD32" s="111"/>
      <c r="AE32" s="111"/>
      <c r="AF32" s="119" t="s">
        <v>321</v>
      </c>
      <c r="AG32" s="112"/>
      <c r="AH32" s="112"/>
      <c r="AI32" s="112"/>
      <c r="AJ32" s="105"/>
      <c r="AN32" s="2"/>
    </row>
    <row r="33" spans="1:40" s="106" customFormat="1" ht="409.5">
      <c r="A33" s="283"/>
      <c r="B33" s="45" t="s">
        <v>322</v>
      </c>
      <c r="C33" s="116" t="s">
        <v>323</v>
      </c>
      <c r="D33" s="112" t="s">
        <v>324</v>
      </c>
      <c r="E33" s="112"/>
      <c r="F33" s="117">
        <v>43831</v>
      </c>
      <c r="G33" s="117">
        <v>45474</v>
      </c>
      <c r="H33" s="111" t="s">
        <v>325</v>
      </c>
      <c r="I33" s="118">
        <v>650000</v>
      </c>
      <c r="J33" s="111" t="s">
        <v>326</v>
      </c>
      <c r="K33" s="112" t="s">
        <v>327</v>
      </c>
      <c r="L33" s="112"/>
      <c r="M33" s="112" t="s">
        <v>328</v>
      </c>
      <c r="N33" s="57"/>
      <c r="O33" s="57" t="s">
        <v>57</v>
      </c>
      <c r="P33" s="57"/>
      <c r="Q33" s="57"/>
      <c r="R33" s="57"/>
      <c r="S33" s="59"/>
      <c r="T33" s="120" t="s">
        <v>270</v>
      </c>
      <c r="U33" s="112" t="s">
        <v>329</v>
      </c>
      <c r="V33" s="112" t="s">
        <v>330</v>
      </c>
      <c r="W33" s="112" t="s">
        <v>331</v>
      </c>
      <c r="X33" s="112" t="s">
        <v>332</v>
      </c>
      <c r="Y33" s="120"/>
      <c r="Z33" s="112"/>
      <c r="AA33" s="112" t="s">
        <v>333</v>
      </c>
      <c r="AB33" s="117"/>
      <c r="AC33" s="117"/>
      <c r="AD33" s="111"/>
      <c r="AE33" s="111"/>
      <c r="AF33" s="112" t="s">
        <v>334</v>
      </c>
      <c r="AG33" s="112"/>
      <c r="AH33" s="112"/>
      <c r="AI33" s="112" t="s">
        <v>335</v>
      </c>
      <c r="AJ33" s="105"/>
      <c r="AN33" s="2"/>
    </row>
    <row r="34" spans="1:40" s="106" customFormat="1" ht="240">
      <c r="A34" s="283"/>
      <c r="B34" s="45" t="s">
        <v>336</v>
      </c>
      <c r="C34" s="116" t="s">
        <v>337</v>
      </c>
      <c r="D34" s="112" t="s">
        <v>338</v>
      </c>
      <c r="E34" s="112" t="s">
        <v>339</v>
      </c>
      <c r="F34" s="117">
        <v>43831</v>
      </c>
      <c r="G34" s="117">
        <v>45474</v>
      </c>
      <c r="H34" s="111" t="s">
        <v>340</v>
      </c>
      <c r="I34" s="118">
        <v>40000000</v>
      </c>
      <c r="J34" s="117" t="s">
        <v>341</v>
      </c>
      <c r="K34" s="119" t="s">
        <v>342</v>
      </c>
      <c r="L34" s="119"/>
      <c r="M34" s="119" t="s">
        <v>343</v>
      </c>
      <c r="N34" s="57"/>
      <c r="O34" s="57"/>
      <c r="P34" s="57"/>
      <c r="Q34" s="57" t="s">
        <v>57</v>
      </c>
      <c r="R34" s="57"/>
      <c r="S34" s="59"/>
      <c r="T34" s="120" t="s">
        <v>344</v>
      </c>
      <c r="U34" s="112" t="s">
        <v>345</v>
      </c>
      <c r="V34" s="112" t="s">
        <v>346</v>
      </c>
      <c r="W34" s="112" t="s">
        <v>347</v>
      </c>
      <c r="X34" s="112" t="s">
        <v>348</v>
      </c>
      <c r="Y34" s="116" t="s">
        <v>349</v>
      </c>
      <c r="Z34" s="112"/>
      <c r="AA34" s="112" t="s">
        <v>350</v>
      </c>
      <c r="AB34" s="117"/>
      <c r="AC34" s="117"/>
      <c r="AD34" s="111" t="s">
        <v>351</v>
      </c>
      <c r="AE34" s="118">
        <v>40000000</v>
      </c>
      <c r="AF34" s="119" t="s">
        <v>352</v>
      </c>
      <c r="AG34" s="119" t="s">
        <v>353</v>
      </c>
      <c r="AH34" s="112"/>
      <c r="AI34" s="112" t="s">
        <v>354</v>
      </c>
      <c r="AJ34" s="105"/>
      <c r="AN34" s="2"/>
    </row>
    <row r="35" spans="1:40" s="106" customFormat="1" ht="300">
      <c r="A35" s="283"/>
      <c r="B35" s="45" t="s">
        <v>355</v>
      </c>
      <c r="C35" s="116" t="s">
        <v>356</v>
      </c>
      <c r="D35" s="112" t="s">
        <v>357</v>
      </c>
      <c r="E35" s="112"/>
      <c r="F35" s="117">
        <v>43739</v>
      </c>
      <c r="G35" s="117">
        <v>45474</v>
      </c>
      <c r="H35" s="111" t="s">
        <v>358</v>
      </c>
      <c r="I35" s="118">
        <v>27500</v>
      </c>
      <c r="J35" s="117" t="s">
        <v>359</v>
      </c>
      <c r="K35" s="119" t="s">
        <v>315</v>
      </c>
      <c r="L35" s="119"/>
      <c r="M35" s="121" t="s">
        <v>360</v>
      </c>
      <c r="N35" s="57"/>
      <c r="O35" s="57"/>
      <c r="P35" s="57"/>
      <c r="Q35" s="57" t="s">
        <v>57</v>
      </c>
      <c r="R35" s="57"/>
      <c r="S35" s="59"/>
      <c r="T35" s="131" t="s">
        <v>361</v>
      </c>
      <c r="U35" s="132" t="s">
        <v>362</v>
      </c>
      <c r="V35" s="112"/>
      <c r="W35" s="112" t="s">
        <v>319</v>
      </c>
      <c r="X35" s="112" t="s">
        <v>363</v>
      </c>
      <c r="Y35" s="116" t="s">
        <v>364</v>
      </c>
      <c r="Z35" s="130"/>
      <c r="AA35" s="129" t="s">
        <v>365</v>
      </c>
      <c r="AB35" s="117"/>
      <c r="AC35" s="117"/>
      <c r="AD35" s="111"/>
      <c r="AE35" s="112" t="s">
        <v>366</v>
      </c>
      <c r="AF35" s="119" t="s">
        <v>367</v>
      </c>
      <c r="AG35" s="112"/>
      <c r="AH35" s="112"/>
      <c r="AI35" s="112" t="s">
        <v>368</v>
      </c>
      <c r="AJ35" s="105"/>
      <c r="AN35" s="2"/>
    </row>
    <row r="36" spans="1:40" s="106" customFormat="1" ht="210">
      <c r="A36" s="283"/>
      <c r="B36" s="45" t="s">
        <v>369</v>
      </c>
      <c r="C36" s="116" t="s">
        <v>370</v>
      </c>
      <c r="D36" s="112" t="s">
        <v>371</v>
      </c>
      <c r="E36" s="112" t="s">
        <v>372</v>
      </c>
      <c r="F36" s="117">
        <v>43647</v>
      </c>
      <c r="G36" s="117">
        <v>45474</v>
      </c>
      <c r="H36" s="111" t="s">
        <v>373</v>
      </c>
      <c r="I36" s="118">
        <v>100000</v>
      </c>
      <c r="J36" s="117" t="s">
        <v>374</v>
      </c>
      <c r="K36" s="119" t="s">
        <v>315</v>
      </c>
      <c r="L36" s="119"/>
      <c r="M36" s="112" t="s">
        <v>375</v>
      </c>
      <c r="N36" s="57"/>
      <c r="O36" s="57"/>
      <c r="P36" s="57"/>
      <c r="Q36" s="57" t="s">
        <v>57</v>
      </c>
      <c r="R36" s="57"/>
      <c r="S36" s="59"/>
      <c r="T36" s="120" t="s">
        <v>376</v>
      </c>
      <c r="U36" s="112"/>
      <c r="V36" s="112"/>
      <c r="W36" s="112" t="s">
        <v>377</v>
      </c>
      <c r="X36" s="112"/>
      <c r="Y36" s="133" t="s">
        <v>378</v>
      </c>
      <c r="Z36" s="112" t="s">
        <v>379</v>
      </c>
      <c r="AA36" s="112"/>
      <c r="AB36" s="117"/>
      <c r="AC36" s="117"/>
      <c r="AD36" s="111" t="s">
        <v>380</v>
      </c>
      <c r="AE36" s="111"/>
      <c r="AF36" s="119" t="s">
        <v>381</v>
      </c>
      <c r="AG36" s="112"/>
      <c r="AH36" s="112"/>
      <c r="AI36" s="112" t="s">
        <v>382</v>
      </c>
      <c r="AJ36" s="105"/>
      <c r="AN36" s="2"/>
    </row>
    <row r="37" spans="1:40" s="106" customFormat="1" ht="409.5">
      <c r="A37" s="283"/>
      <c r="B37" s="45" t="s">
        <v>383</v>
      </c>
      <c r="C37" s="116" t="s">
        <v>384</v>
      </c>
      <c r="D37" s="112" t="s">
        <v>385</v>
      </c>
      <c r="E37" s="112" t="s">
        <v>386</v>
      </c>
      <c r="F37" s="117">
        <v>43647</v>
      </c>
      <c r="G37" s="117">
        <v>45474</v>
      </c>
      <c r="H37" s="111" t="s">
        <v>387</v>
      </c>
      <c r="I37" s="118">
        <v>0</v>
      </c>
      <c r="J37" s="117" t="s">
        <v>388</v>
      </c>
      <c r="K37" s="119" t="s">
        <v>315</v>
      </c>
      <c r="L37" s="119"/>
      <c r="M37" s="112"/>
      <c r="N37" s="57"/>
      <c r="O37" s="57"/>
      <c r="P37" s="57" t="s">
        <v>57</v>
      </c>
      <c r="Q37" s="57"/>
      <c r="R37" s="57"/>
      <c r="S37" s="59"/>
      <c r="T37" s="120" t="s">
        <v>389</v>
      </c>
      <c r="U37" s="112" t="s">
        <v>390</v>
      </c>
      <c r="V37" s="112"/>
      <c r="W37" s="112" t="s">
        <v>319</v>
      </c>
      <c r="X37" s="112" t="s">
        <v>391</v>
      </c>
      <c r="Y37" s="116"/>
      <c r="Z37" s="112" t="s">
        <v>392</v>
      </c>
      <c r="AA37" s="112"/>
      <c r="AB37" s="117"/>
      <c r="AC37" s="117"/>
      <c r="AD37" s="111"/>
      <c r="AE37" s="117" t="s">
        <v>393</v>
      </c>
      <c r="AF37" s="119" t="s">
        <v>394</v>
      </c>
      <c r="AG37" s="112"/>
      <c r="AH37" s="112"/>
      <c r="AI37" s="112" t="s">
        <v>395</v>
      </c>
      <c r="AJ37" s="105"/>
      <c r="AN37" s="2"/>
    </row>
    <row r="38" spans="1:40" s="106" customFormat="1" ht="285.75" thickBot="1">
      <c r="A38" s="283"/>
      <c r="B38" s="45" t="s">
        <v>396</v>
      </c>
      <c r="C38" s="116" t="s">
        <v>397</v>
      </c>
      <c r="D38" s="112" t="s">
        <v>398</v>
      </c>
      <c r="E38" s="112" t="s">
        <v>399</v>
      </c>
      <c r="F38" s="117">
        <v>43647</v>
      </c>
      <c r="G38" s="117">
        <v>45474</v>
      </c>
      <c r="H38" s="111" t="s">
        <v>153</v>
      </c>
      <c r="I38" s="118">
        <v>50000</v>
      </c>
      <c r="J38" s="117" t="s">
        <v>400</v>
      </c>
      <c r="K38" s="119" t="s">
        <v>315</v>
      </c>
      <c r="L38" s="119"/>
      <c r="M38" s="112" t="s">
        <v>401</v>
      </c>
      <c r="N38" s="57"/>
      <c r="O38" s="57"/>
      <c r="P38" s="57"/>
      <c r="Q38" s="57" t="s">
        <v>57</v>
      </c>
      <c r="R38" s="57"/>
      <c r="S38" s="59"/>
      <c r="T38" s="120" t="s">
        <v>402</v>
      </c>
      <c r="U38" s="112" t="s">
        <v>403</v>
      </c>
      <c r="V38" s="112" t="s">
        <v>404</v>
      </c>
      <c r="W38" s="112" t="s">
        <v>60</v>
      </c>
      <c r="X38" s="112" t="s">
        <v>405</v>
      </c>
      <c r="Y38" s="134"/>
      <c r="Z38" s="112"/>
      <c r="AA38" s="112"/>
      <c r="AB38" s="117"/>
      <c r="AC38" s="117"/>
      <c r="AD38" s="111"/>
      <c r="AE38" s="111"/>
      <c r="AF38" s="119" t="s">
        <v>406</v>
      </c>
      <c r="AG38" s="112"/>
      <c r="AH38" s="130"/>
      <c r="AI38" s="112" t="s">
        <v>407</v>
      </c>
      <c r="AJ38" s="105"/>
      <c r="AN38" s="2"/>
    </row>
    <row r="39" spans="1:40" s="106" customFormat="1" ht="315">
      <c r="A39" s="282" t="s">
        <v>408</v>
      </c>
      <c r="B39" s="45" t="s">
        <v>409</v>
      </c>
      <c r="C39" s="116" t="s">
        <v>410</v>
      </c>
      <c r="D39" s="112" t="s">
        <v>411</v>
      </c>
      <c r="E39" s="112" t="s">
        <v>412</v>
      </c>
      <c r="F39" s="117">
        <v>43831</v>
      </c>
      <c r="G39" s="117">
        <v>45474</v>
      </c>
      <c r="H39" s="117" t="s">
        <v>413</v>
      </c>
      <c r="I39" s="118" t="s">
        <v>414</v>
      </c>
      <c r="J39" s="117" t="s">
        <v>415</v>
      </c>
      <c r="K39" s="119" t="s">
        <v>416</v>
      </c>
      <c r="L39" s="119"/>
      <c r="M39" s="112" t="s">
        <v>417</v>
      </c>
      <c r="N39" s="57"/>
      <c r="O39" s="57" t="s">
        <v>57</v>
      </c>
      <c r="P39" s="57"/>
      <c r="Q39" s="57"/>
      <c r="R39" s="57"/>
      <c r="S39" s="59"/>
      <c r="T39" s="120" t="s">
        <v>270</v>
      </c>
      <c r="U39" s="112" t="s">
        <v>329</v>
      </c>
      <c r="V39" s="120" t="s">
        <v>418</v>
      </c>
      <c r="W39" s="112" t="s">
        <v>235</v>
      </c>
      <c r="X39" s="112" t="s">
        <v>419</v>
      </c>
      <c r="Y39" s="120"/>
      <c r="Z39" s="127"/>
      <c r="AA39" s="112"/>
      <c r="AB39" s="117">
        <v>44562</v>
      </c>
      <c r="AC39" s="117"/>
      <c r="AD39" s="111" t="s">
        <v>420</v>
      </c>
      <c r="AE39" s="111"/>
      <c r="AF39" s="119" t="s">
        <v>421</v>
      </c>
      <c r="AG39" s="112"/>
      <c r="AH39" s="112"/>
      <c r="AI39" s="112"/>
      <c r="AJ39" s="105"/>
      <c r="AN39" s="2"/>
    </row>
    <row r="40" spans="1:40" s="106" customFormat="1" ht="255">
      <c r="A40" s="283"/>
      <c r="B40" s="45" t="s">
        <v>422</v>
      </c>
      <c r="C40" s="116" t="s">
        <v>423</v>
      </c>
      <c r="D40" s="112" t="s">
        <v>424</v>
      </c>
      <c r="E40" s="112" t="s">
        <v>425</v>
      </c>
      <c r="F40" s="117">
        <v>43647</v>
      </c>
      <c r="G40" s="117">
        <v>45474</v>
      </c>
      <c r="H40" s="111" t="s">
        <v>93</v>
      </c>
      <c r="I40" s="118" t="s">
        <v>414</v>
      </c>
      <c r="J40" s="111" t="s">
        <v>426</v>
      </c>
      <c r="K40" s="112" t="s">
        <v>315</v>
      </c>
      <c r="L40" s="112"/>
      <c r="M40" s="112" t="s">
        <v>427</v>
      </c>
      <c r="N40" s="57"/>
      <c r="O40" s="57" t="s">
        <v>57</v>
      </c>
      <c r="P40" s="57"/>
      <c r="Q40" s="57"/>
      <c r="R40" s="57"/>
      <c r="S40" s="59"/>
      <c r="T40" s="120" t="s">
        <v>270</v>
      </c>
      <c r="U40" s="112" t="s">
        <v>329</v>
      </c>
      <c r="V40" s="120" t="s">
        <v>418</v>
      </c>
      <c r="W40" s="112" t="s">
        <v>60</v>
      </c>
      <c r="X40" s="112" t="s">
        <v>428</v>
      </c>
      <c r="Y40" s="120"/>
      <c r="Z40" s="130"/>
      <c r="AA40" s="112"/>
      <c r="AB40" s="117">
        <v>44562</v>
      </c>
      <c r="AC40" s="117"/>
      <c r="AD40" s="111"/>
      <c r="AE40" s="111"/>
      <c r="AF40" s="112"/>
      <c r="AG40" s="112"/>
      <c r="AH40" s="112"/>
      <c r="AI40" s="112"/>
      <c r="AJ40" s="105"/>
      <c r="AN40" s="2"/>
    </row>
    <row r="41" spans="1:40" s="106" customFormat="1" ht="375.75" thickBot="1">
      <c r="A41" s="283"/>
      <c r="B41" s="45" t="s">
        <v>429</v>
      </c>
      <c r="C41" s="116" t="s">
        <v>430</v>
      </c>
      <c r="D41" s="112" t="s">
        <v>431</v>
      </c>
      <c r="E41" s="112"/>
      <c r="F41" s="117">
        <v>43647</v>
      </c>
      <c r="G41" s="117">
        <v>45474</v>
      </c>
      <c r="H41" s="111" t="s">
        <v>93</v>
      </c>
      <c r="I41" s="118">
        <v>50000</v>
      </c>
      <c r="J41" s="117" t="s">
        <v>432</v>
      </c>
      <c r="K41" s="119" t="s">
        <v>257</v>
      </c>
      <c r="L41" s="119"/>
      <c r="M41" s="112"/>
      <c r="N41" s="57"/>
      <c r="O41" s="57"/>
      <c r="P41" s="57" t="s">
        <v>57</v>
      </c>
      <c r="Q41" s="57"/>
      <c r="R41" s="57"/>
      <c r="S41" s="59"/>
      <c r="T41" s="120" t="s">
        <v>433</v>
      </c>
      <c r="U41" s="112" t="s">
        <v>434</v>
      </c>
      <c r="V41" s="112" t="s">
        <v>435</v>
      </c>
      <c r="W41" s="112" t="s">
        <v>436</v>
      </c>
      <c r="X41" s="135" t="s">
        <v>437</v>
      </c>
      <c r="Y41" s="120"/>
      <c r="Z41" s="112"/>
      <c r="AA41" s="112" t="s">
        <v>438</v>
      </c>
      <c r="AB41" s="117">
        <v>44409</v>
      </c>
      <c r="AC41" s="117"/>
      <c r="AD41" s="111" t="s">
        <v>439</v>
      </c>
      <c r="AE41" s="111"/>
      <c r="AF41" s="136" t="s">
        <v>440</v>
      </c>
      <c r="AG41" s="112"/>
      <c r="AH41" s="112"/>
      <c r="AI41" s="112" t="s">
        <v>441</v>
      </c>
      <c r="AJ41" s="105"/>
      <c r="AN41" s="2"/>
    </row>
    <row r="42" spans="1:40" s="106" customFormat="1" ht="409.5">
      <c r="A42" s="282" t="s">
        <v>442</v>
      </c>
      <c r="B42" s="45" t="s">
        <v>443</v>
      </c>
      <c r="C42" s="116" t="s">
        <v>444</v>
      </c>
      <c r="D42" s="112" t="s">
        <v>129</v>
      </c>
      <c r="E42" s="112"/>
      <c r="F42" s="117">
        <v>43647</v>
      </c>
      <c r="G42" s="117">
        <v>45474</v>
      </c>
      <c r="H42" s="111" t="s">
        <v>177</v>
      </c>
      <c r="I42" s="118">
        <v>80000</v>
      </c>
      <c r="J42" s="117" t="s">
        <v>445</v>
      </c>
      <c r="K42" s="119" t="s">
        <v>179</v>
      </c>
      <c r="L42" s="119"/>
      <c r="M42" s="112"/>
      <c r="N42" s="57"/>
      <c r="O42" s="57" t="s">
        <v>57</v>
      </c>
      <c r="P42" s="57"/>
      <c r="Q42" s="57"/>
      <c r="R42" s="57"/>
      <c r="S42" s="59" t="s">
        <v>7</v>
      </c>
      <c r="T42" s="126" t="s">
        <v>446</v>
      </c>
      <c r="U42" s="112"/>
      <c r="V42" s="112" t="s">
        <v>447</v>
      </c>
      <c r="W42" s="112" t="s">
        <v>448</v>
      </c>
      <c r="X42" s="112" t="s">
        <v>449</v>
      </c>
      <c r="Y42" s="116"/>
      <c r="Z42" s="112"/>
      <c r="AA42" s="112"/>
      <c r="AB42" s="117"/>
      <c r="AC42" s="117"/>
      <c r="AD42" s="111"/>
      <c r="AE42" s="111"/>
      <c r="AF42" s="112"/>
      <c r="AG42" s="112"/>
      <c r="AH42" s="112"/>
      <c r="AI42" s="112"/>
      <c r="AJ42" s="105"/>
      <c r="AN42" s="2"/>
    </row>
    <row r="43" spans="1:40" s="106" customFormat="1" ht="180">
      <c r="A43" s="283"/>
      <c r="B43" s="45" t="s">
        <v>450</v>
      </c>
      <c r="C43" s="116" t="s">
        <v>451</v>
      </c>
      <c r="D43" s="112" t="s">
        <v>129</v>
      </c>
      <c r="E43" s="112"/>
      <c r="F43" s="117">
        <v>43647</v>
      </c>
      <c r="G43" s="117">
        <v>45474</v>
      </c>
      <c r="H43" s="111" t="s">
        <v>177</v>
      </c>
      <c r="I43" s="118">
        <v>0</v>
      </c>
      <c r="J43" s="117" t="s">
        <v>452</v>
      </c>
      <c r="K43" s="121" t="s">
        <v>453</v>
      </c>
      <c r="L43" s="119"/>
      <c r="M43" s="112"/>
      <c r="N43" s="57"/>
      <c r="O43" s="57" t="s">
        <v>57</v>
      </c>
      <c r="P43" s="57"/>
      <c r="Q43" s="57"/>
      <c r="R43" s="57"/>
      <c r="S43" s="59"/>
      <c r="T43" s="120" t="s">
        <v>454</v>
      </c>
      <c r="U43" s="112" t="s">
        <v>329</v>
      </c>
      <c r="V43" s="112" t="s">
        <v>455</v>
      </c>
      <c r="W43" s="112" t="s">
        <v>183</v>
      </c>
      <c r="X43" s="112" t="s">
        <v>456</v>
      </c>
      <c r="Y43" s="120"/>
      <c r="Z43" s="112"/>
      <c r="AA43" s="112" t="s">
        <v>457</v>
      </c>
      <c r="AB43" s="117"/>
      <c r="AC43" s="117"/>
      <c r="AD43" s="111"/>
      <c r="AE43" s="111"/>
      <c r="AF43" s="119" t="s">
        <v>458</v>
      </c>
      <c r="AG43" s="112"/>
      <c r="AH43" s="112"/>
      <c r="AI43" s="112"/>
      <c r="AJ43" s="105"/>
      <c r="AN43" s="2"/>
    </row>
    <row r="44" spans="1:40" s="106" customFormat="1" ht="285">
      <c r="A44" s="284"/>
      <c r="B44" s="45" t="s">
        <v>459</v>
      </c>
      <c r="C44" s="116" t="s">
        <v>460</v>
      </c>
      <c r="D44" s="112" t="s">
        <v>129</v>
      </c>
      <c r="E44" s="112" t="s">
        <v>461</v>
      </c>
      <c r="F44" s="117">
        <v>43647</v>
      </c>
      <c r="G44" s="117">
        <v>45474</v>
      </c>
      <c r="H44" s="111" t="s">
        <v>93</v>
      </c>
      <c r="I44" s="118" t="s">
        <v>462</v>
      </c>
      <c r="J44" s="117" t="s">
        <v>463</v>
      </c>
      <c r="K44" s="119" t="s">
        <v>464</v>
      </c>
      <c r="L44" s="119"/>
      <c r="M44" s="112" t="s">
        <v>465</v>
      </c>
      <c r="N44" s="57"/>
      <c r="O44" s="57"/>
      <c r="P44" s="57" t="s">
        <v>57</v>
      </c>
      <c r="Q44" s="57"/>
      <c r="R44" s="57"/>
      <c r="S44" s="59"/>
      <c r="T44" s="120" t="s">
        <v>466</v>
      </c>
      <c r="U44" s="112" t="s">
        <v>467</v>
      </c>
      <c r="V44" s="112" t="s">
        <v>468</v>
      </c>
      <c r="W44" s="112" t="s">
        <v>469</v>
      </c>
      <c r="X44" s="112" t="s">
        <v>470</v>
      </c>
      <c r="Y44" s="120"/>
      <c r="Z44" s="112"/>
      <c r="AA44" s="112"/>
      <c r="AB44" s="117"/>
      <c r="AC44" s="117"/>
      <c r="AD44" s="119"/>
      <c r="AE44" s="119"/>
      <c r="AF44" s="119" t="s">
        <v>471</v>
      </c>
      <c r="AG44" s="112"/>
      <c r="AH44" s="112"/>
      <c r="AI44" s="112" t="s">
        <v>472</v>
      </c>
      <c r="AJ44" s="105"/>
      <c r="AN44" s="2"/>
    </row>
    <row r="45" spans="1:40">
      <c r="AJ45" s="18"/>
    </row>
    <row r="46" spans="1:40">
      <c r="B46" s="61"/>
      <c r="AJ46" s="18"/>
    </row>
    <row r="47" spans="1:40" ht="15.75" thickBot="1">
      <c r="L47" s="69"/>
      <c r="AJ47" s="18"/>
    </row>
    <row r="48" spans="1:40" ht="26.25" customHeight="1" thickBot="1">
      <c r="A48" s="65" t="s">
        <v>473</v>
      </c>
      <c r="B48" s="66"/>
      <c r="C48" s="66"/>
      <c r="D48" s="66"/>
      <c r="E48" s="66"/>
      <c r="F48" s="66"/>
      <c r="G48" s="66"/>
      <c r="H48" s="66"/>
      <c r="I48" s="66"/>
      <c r="J48" s="66"/>
      <c r="K48" s="66"/>
      <c r="L48" s="68"/>
      <c r="M48" s="67"/>
      <c r="AJ48" s="18"/>
    </row>
    <row r="49" spans="1:36" ht="26.25" customHeight="1" thickBot="1">
      <c r="A49" s="47"/>
      <c r="B49" s="48"/>
      <c r="C49" s="48"/>
      <c r="D49" s="49"/>
      <c r="E49" s="49"/>
      <c r="F49" s="49"/>
      <c r="G49" s="49"/>
      <c r="H49" s="49"/>
      <c r="I49" s="49"/>
      <c r="J49" s="49"/>
      <c r="K49" s="49"/>
      <c r="L49" s="49"/>
      <c r="M49" s="49"/>
      <c r="N49" s="49"/>
      <c r="AJ49" s="18"/>
    </row>
    <row r="50" spans="1:36" ht="43.5" customHeight="1" thickBot="1">
      <c r="A50" s="52" t="s">
        <v>474</v>
      </c>
      <c r="B50" s="53"/>
      <c r="C50" s="54">
        <v>1</v>
      </c>
      <c r="AJ50" s="18"/>
    </row>
    <row r="51" spans="1:36">
      <c r="AJ51" s="18"/>
    </row>
    <row r="52" spans="1:36" ht="15.75">
      <c r="A52" s="296" t="s">
        <v>475</v>
      </c>
      <c r="B52" s="294" t="s">
        <v>12</v>
      </c>
      <c r="C52" s="294" t="s">
        <v>476</v>
      </c>
      <c r="D52" s="294" t="s">
        <v>477</v>
      </c>
      <c r="E52" s="298" t="s">
        <v>478</v>
      </c>
      <c r="F52" s="294" t="s">
        <v>479</v>
      </c>
      <c r="G52" s="294"/>
      <c r="H52" s="294" t="s">
        <v>480</v>
      </c>
      <c r="I52" s="294" t="s">
        <v>481</v>
      </c>
      <c r="J52" s="295" t="s">
        <v>482</v>
      </c>
      <c r="K52" s="295" t="s">
        <v>483</v>
      </c>
      <c r="L52" s="295"/>
      <c r="M52" s="295" t="s">
        <v>484</v>
      </c>
      <c r="N52" s="46"/>
      <c r="AJ52" s="18"/>
    </row>
    <row r="53" spans="1:36" ht="15.75">
      <c r="A53" s="297"/>
      <c r="B53" s="294"/>
      <c r="C53" s="294"/>
      <c r="D53" s="294"/>
      <c r="E53" s="298"/>
      <c r="F53" s="50" t="s">
        <v>485</v>
      </c>
      <c r="G53" s="50" t="s">
        <v>486</v>
      </c>
      <c r="H53" s="294"/>
      <c r="I53" s="294"/>
      <c r="J53" s="295"/>
      <c r="K53" s="93" t="s">
        <v>487</v>
      </c>
      <c r="L53" s="93" t="s">
        <v>488</v>
      </c>
      <c r="M53" s="295"/>
      <c r="N53" s="2"/>
      <c r="AJ53" s="18"/>
    </row>
    <row r="54" spans="1:36" ht="204.75" customHeight="1">
      <c r="A54" s="110" t="s">
        <v>489</v>
      </c>
      <c r="B54" s="45" t="s">
        <v>490</v>
      </c>
      <c r="C54" s="108" t="s">
        <v>491</v>
      </c>
      <c r="D54" s="109" t="s">
        <v>492</v>
      </c>
      <c r="E54" s="60"/>
      <c r="F54" s="103">
        <v>44013</v>
      </c>
      <c r="G54" s="103">
        <v>45474</v>
      </c>
      <c r="H54" s="104" t="s">
        <v>299</v>
      </c>
      <c r="I54" s="60"/>
      <c r="J54" s="104" t="s">
        <v>493</v>
      </c>
      <c r="K54" s="109" t="s">
        <v>494</v>
      </c>
      <c r="L54" s="109" t="s">
        <v>494</v>
      </c>
      <c r="M54" s="109" t="s">
        <v>495</v>
      </c>
      <c r="N54" s="2"/>
      <c r="AJ54" s="18"/>
    </row>
    <row r="55" spans="1:36">
      <c r="A55" s="18"/>
      <c r="B55" s="18"/>
      <c r="C55" s="18"/>
      <c r="D55" s="18"/>
      <c r="E55" s="18"/>
      <c r="F55" s="18"/>
      <c r="G55" s="18"/>
      <c r="H55" s="18"/>
      <c r="I55" s="18"/>
      <c r="J55" s="18"/>
      <c r="K55" s="18"/>
      <c r="L55" s="18"/>
      <c r="M55" s="18"/>
      <c r="N55" s="55"/>
      <c r="O55" s="55"/>
      <c r="P55" s="55"/>
      <c r="Q55" s="55"/>
      <c r="R55" s="55"/>
      <c r="S55" s="55"/>
      <c r="T55" s="55"/>
      <c r="U55" s="55"/>
      <c r="V55" s="55"/>
      <c r="W55" s="55"/>
      <c r="X55" s="55"/>
      <c r="Y55" s="55"/>
      <c r="Z55" s="55"/>
      <c r="AA55" s="55"/>
      <c r="AB55" s="55"/>
      <c r="AC55" s="55"/>
      <c r="AD55" s="55"/>
      <c r="AE55" s="55"/>
      <c r="AF55" s="55"/>
      <c r="AG55" s="55"/>
      <c r="AH55" s="55"/>
      <c r="AI55" s="55"/>
      <c r="AJ55" s="18"/>
    </row>
    <row r="56" spans="1:36">
      <c r="A56" s="18"/>
      <c r="B56" s="18"/>
      <c r="C56" s="18"/>
      <c r="D56" s="18"/>
      <c r="E56" s="18"/>
      <c r="F56" s="18"/>
      <c r="G56" s="18"/>
      <c r="H56" s="18"/>
      <c r="I56" s="18"/>
      <c r="J56" s="18"/>
      <c r="K56" s="18"/>
      <c r="L56" s="18"/>
      <c r="M56" s="18"/>
      <c r="N56" s="55"/>
      <c r="O56" s="55"/>
      <c r="P56" s="55"/>
      <c r="Q56" s="55"/>
      <c r="R56" s="55"/>
      <c r="S56" s="55"/>
      <c r="T56" s="55"/>
      <c r="U56" s="55"/>
      <c r="V56" s="55"/>
      <c r="W56" s="55"/>
      <c r="X56" s="55"/>
      <c r="Y56" s="55"/>
      <c r="Z56" s="55"/>
      <c r="AA56" s="55"/>
      <c r="AB56" s="55"/>
      <c r="AC56" s="55"/>
      <c r="AD56" s="55"/>
      <c r="AE56" s="55"/>
      <c r="AF56" s="55"/>
      <c r="AG56" s="55"/>
      <c r="AH56" s="55"/>
      <c r="AI56" s="55"/>
      <c r="AJ56" s="18"/>
    </row>
    <row r="65" ht="15" customHeight="1"/>
    <row r="77" ht="15" customHeight="1"/>
  </sheetData>
  <sheetProtection algorithmName="SHA-512" hashValue="SGSz4P5t4Z7A7uqHEoTTw9ajB2nF0scmfItei5ogvfhdQKyhfbXgBY3MEVs6MMMiBDHJdcq2x0Y+jAaTk143Yg==" saltValue="hVBPz6853t/d4woLDT3A3Q==" spinCount="100000" sheet="1" objects="1" scenarios="1"/>
  <autoFilter ref="A8:AI44" xr:uid="{00000000-0009-0000-0000-000000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autoFilter>
  <mergeCells count="57">
    <mergeCell ref="D52:D53"/>
    <mergeCell ref="A1:AI1"/>
    <mergeCell ref="A2:AI2"/>
    <mergeCell ref="Y8:AI8"/>
    <mergeCell ref="F9:G9"/>
    <mergeCell ref="C9:C10"/>
    <mergeCell ref="A9:A10"/>
    <mergeCell ref="D9:D10"/>
    <mergeCell ref="E9:E10"/>
    <mergeCell ref="H9:H10"/>
    <mergeCell ref="I9:I10"/>
    <mergeCell ref="J9:J10"/>
    <mergeCell ref="M9:M10"/>
    <mergeCell ref="AI9:AI10"/>
    <mergeCell ref="AF9:AF10"/>
    <mergeCell ref="H52:H53"/>
    <mergeCell ref="A8:M8"/>
    <mergeCell ref="I52:I53"/>
    <mergeCell ref="J52:J53"/>
    <mergeCell ref="M52:M53"/>
    <mergeCell ref="K52:L52"/>
    <mergeCell ref="A52:A53"/>
    <mergeCell ref="E52:E53"/>
    <mergeCell ref="F52:G52"/>
    <mergeCell ref="A11:A15"/>
    <mergeCell ref="A16:A23"/>
    <mergeCell ref="A24:A31"/>
    <mergeCell ref="A32:A38"/>
    <mergeCell ref="B52:B53"/>
    <mergeCell ref="C52:C53"/>
    <mergeCell ref="B9:B10"/>
    <mergeCell ref="K9:L9"/>
    <mergeCell ref="A39:A41"/>
    <mergeCell ref="A42:A44"/>
    <mergeCell ref="AE9:AE10"/>
    <mergeCell ref="R9:R10"/>
    <mergeCell ref="S9:S10"/>
    <mergeCell ref="T9:T10"/>
    <mergeCell ref="U9:U10"/>
    <mergeCell ref="V9:V10"/>
    <mergeCell ref="W9:W10"/>
    <mergeCell ref="B6:D6"/>
    <mergeCell ref="B4:J4"/>
    <mergeCell ref="AG9:AG10"/>
    <mergeCell ref="AH9:AH10"/>
    <mergeCell ref="AA9:AA10"/>
    <mergeCell ref="N8:X8"/>
    <mergeCell ref="AB9:AB10"/>
    <mergeCell ref="X9:X10"/>
    <mergeCell ref="Y9:Y10"/>
    <mergeCell ref="Z9:Z10"/>
    <mergeCell ref="N9:N10"/>
    <mergeCell ref="O9:O10"/>
    <mergeCell ref="P9:P10"/>
    <mergeCell ref="Q9:Q10"/>
    <mergeCell ref="AC9:AC10"/>
    <mergeCell ref="AD9:AD10"/>
  </mergeCells>
  <conditionalFormatting sqref="N11:N44">
    <cfRule type="cellIs" dxfId="29" priority="11" stopIfTrue="1" operator="equal">
      <formula>"x"</formula>
    </cfRule>
  </conditionalFormatting>
  <conditionalFormatting sqref="O11:O44">
    <cfRule type="cellIs" dxfId="28" priority="10" operator="equal">
      <formula>"x"</formula>
    </cfRule>
  </conditionalFormatting>
  <conditionalFormatting sqref="P11:P44">
    <cfRule type="cellIs" dxfId="27" priority="9" operator="equal">
      <formula>"x"</formula>
    </cfRule>
  </conditionalFormatting>
  <conditionalFormatting sqref="Q11:Q44">
    <cfRule type="cellIs" dxfId="26" priority="8" stopIfTrue="1" operator="equal">
      <formula>"x"</formula>
    </cfRule>
  </conditionalFormatting>
  <conditionalFormatting sqref="R11:R44">
    <cfRule type="cellIs" dxfId="25" priority="7" operator="equal">
      <formula>"x"</formula>
    </cfRule>
  </conditionalFormatting>
  <conditionalFormatting sqref="AN6">
    <cfRule type="cellIs" dxfId="22" priority="1" stopIfTrue="1" operator="equal">
      <formula>$AN$6</formula>
    </cfRule>
  </conditionalFormatting>
  <dataValidations count="1">
    <dataValidation type="list" allowBlank="1" showInputMessage="1" showErrorMessage="1" sqref="S11:S44" xr:uid="{00000000-0002-0000-0000-000000000000}">
      <formula1>$AN$6:$AN$7</formula1>
    </dataValidation>
  </dataValidations>
  <pageMargins left="0.511811024" right="0.511811024" top="0.78740157499999996" bottom="0.78740157499999996" header="0.31496062000000002" footer="0.31496062000000002"/>
  <pageSetup orientation="portrait" r:id="rId1"/>
  <drawing r:id="rId2"/>
  <extLst>
    <ext xmlns:x14="http://schemas.microsoft.com/office/spreadsheetml/2009/9/main" uri="{78C0D931-6437-407d-A8EE-F0AAD7539E65}">
      <x14:conditionalFormattings>
        <x14:conditionalFormatting xmlns:xm="http://schemas.microsoft.com/office/excel/2006/main">
          <x14:cfRule type="cellIs" priority="3" stopIfTrue="1" operator="equal" id="{E4CB4C81-E753-41B1-A071-70C64ABC2DF6}">
            <xm:f>'Monitoria Anual - 2'!$AN$7</xm:f>
            <x14:dxf>
              <font>
                <color theme="0"/>
              </font>
              <fill>
                <patternFill>
                  <bgColor theme="9" tint="-0.499984740745262"/>
                </patternFill>
              </fill>
            </x14:dxf>
          </x14:cfRule>
          <x14:cfRule type="cellIs" priority="4" stopIfTrue="1" operator="equal" id="{0078F217-6DD2-4AE8-85B3-78F8DAAA6632}">
            <xm:f>'Monitoria Anual - 2'!$AN$6</xm:f>
            <x14:dxf>
              <font>
                <color theme="0"/>
              </font>
              <fill>
                <patternFill>
                  <bgColor theme="9" tint="-0.499984740745262"/>
                </patternFill>
              </fill>
            </x14:dxf>
          </x14:cfRule>
          <xm:sqref>S11:S44</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R32"/>
  <sheetViews>
    <sheetView showGridLines="0" zoomScale="70" zoomScaleNormal="70" zoomScalePageLayoutView="80" workbookViewId="0">
      <selection activeCell="V24" sqref="V24"/>
    </sheetView>
  </sheetViews>
  <sheetFormatPr defaultColWidth="8.85546875" defaultRowHeight="15"/>
  <cols>
    <col min="1" max="1" width="2.85546875" customWidth="1"/>
    <col min="2" max="2" width="3.85546875" customWidth="1"/>
    <col min="3" max="3" width="49.42578125" bestFit="1" customWidth="1"/>
    <col min="4" max="4" width="14.28515625" customWidth="1"/>
    <col min="5" max="7" width="9.42578125" customWidth="1"/>
    <col min="18" max="18" width="2.85546875" customWidth="1"/>
  </cols>
  <sheetData>
    <row r="1" spans="1:18">
      <c r="A1" s="11"/>
      <c r="B1" s="11"/>
      <c r="C1" s="11"/>
      <c r="D1" s="11"/>
      <c r="E1" s="11"/>
      <c r="F1" s="11"/>
      <c r="G1" s="11"/>
      <c r="H1" s="11"/>
      <c r="I1" s="11"/>
      <c r="J1" s="11"/>
      <c r="K1" s="11"/>
      <c r="L1" s="11"/>
      <c r="M1" s="11"/>
      <c r="N1" s="11"/>
      <c r="O1" s="11"/>
      <c r="P1" s="11"/>
      <c r="Q1" s="11"/>
      <c r="R1" s="11"/>
    </row>
    <row r="2" spans="1:18" s="15" customFormat="1" ht="33.75" customHeight="1">
      <c r="A2" s="16"/>
      <c r="B2" s="316" t="s">
        <v>0</v>
      </c>
      <c r="C2" s="316"/>
      <c r="D2" s="316"/>
      <c r="E2" s="316"/>
      <c r="F2" s="316"/>
      <c r="G2" s="316"/>
      <c r="H2" s="316"/>
      <c r="I2" s="316"/>
      <c r="J2" s="316"/>
      <c r="K2" s="316"/>
      <c r="L2" s="316"/>
      <c r="M2" s="316"/>
      <c r="N2" s="316"/>
      <c r="O2" s="316"/>
      <c r="P2" s="316"/>
      <c r="Q2" s="316"/>
      <c r="R2" s="16"/>
    </row>
    <row r="3" spans="1:18" ht="33.75" customHeight="1">
      <c r="A3" s="11"/>
      <c r="B3" s="322" t="str">
        <f>'Monitoria Anual - 1'!A2</f>
        <v>Plano de Ação Nacional para a Conservação da Ararinha Azul - National Action Plan for the Conservation of the Spix´s Macaw</v>
      </c>
      <c r="C3" s="322"/>
      <c r="D3" s="322"/>
      <c r="E3" s="322"/>
      <c r="F3" s="322"/>
      <c r="G3" s="322"/>
      <c r="H3" s="322"/>
      <c r="I3" s="322"/>
      <c r="J3" s="322"/>
      <c r="K3" s="322"/>
      <c r="L3" s="322"/>
      <c r="M3" s="322"/>
      <c r="N3" s="322"/>
      <c r="O3" s="322"/>
      <c r="P3" s="322"/>
      <c r="Q3" s="322"/>
      <c r="R3" s="11"/>
    </row>
    <row r="4" spans="1:18">
      <c r="A4" s="11"/>
      <c r="H4" s="12"/>
      <c r="I4" s="12"/>
      <c r="J4" s="12"/>
      <c r="K4" s="12"/>
      <c r="R4" s="11"/>
    </row>
    <row r="5" spans="1:18" s="2" customFormat="1" ht="45" customHeight="1">
      <c r="A5" s="18"/>
      <c r="B5" s="327" t="s">
        <v>496</v>
      </c>
      <c r="C5" s="327"/>
      <c r="D5" s="261" t="str">
        <f>'Monitoria Anual - 1'!B4</f>
        <v>Realizar a reintrodução de ararinhas-azuis em sua área de ocorrência original até 2024, buscando seu aumento populacional contínuo e conservando habitats com envolvimento comunitário em práticas sustentáveis. 
Carry out reintroduction of the Spix´s Macaw in their original area of occurrence by 2024, seeking their continuous population increase and conserving habitats with community involvement in sustainable practices.</v>
      </c>
      <c r="E5" s="261"/>
      <c r="F5" s="261"/>
      <c r="G5" s="261"/>
      <c r="H5" s="261"/>
      <c r="I5" s="262"/>
      <c r="J5" s="13"/>
      <c r="K5" s="13"/>
      <c r="L5" s="13"/>
      <c r="M5" s="13"/>
      <c r="N5" s="13"/>
      <c r="R5" s="18"/>
    </row>
    <row r="6" spans="1:18">
      <c r="A6" s="11"/>
      <c r="H6" s="12"/>
      <c r="I6" s="12"/>
      <c r="J6" s="12"/>
      <c r="K6" s="12"/>
      <c r="R6" s="11"/>
    </row>
    <row r="7" spans="1:18" ht="26.25" customHeight="1">
      <c r="A7" s="11"/>
      <c r="B7" s="327" t="s">
        <v>497</v>
      </c>
      <c r="C7" s="327"/>
      <c r="D7" s="459"/>
      <c r="E7" s="459"/>
      <c r="F7" s="459"/>
      <c r="G7" s="459"/>
      <c r="H7" s="459"/>
      <c r="I7" s="460"/>
      <c r="J7" s="42"/>
      <c r="K7" s="42"/>
      <c r="L7" s="42"/>
      <c r="M7" s="42"/>
      <c r="N7" s="42"/>
      <c r="O7" s="42"/>
      <c r="P7" s="42"/>
      <c r="Q7" s="42"/>
      <c r="R7" s="11"/>
    </row>
    <row r="8" spans="1:18">
      <c r="A8" s="11"/>
      <c r="R8" s="11"/>
    </row>
    <row r="9" spans="1:18" ht="31.5" customHeight="1">
      <c r="A9" s="11"/>
      <c r="B9" s="316" t="s">
        <v>498</v>
      </c>
      <c r="C9" s="316"/>
      <c r="D9" s="316"/>
      <c r="E9" s="316"/>
      <c r="F9" s="316"/>
      <c r="G9" s="316"/>
      <c r="H9" s="316"/>
      <c r="I9" s="316"/>
      <c r="J9" s="316"/>
      <c r="K9" s="316"/>
      <c r="L9" s="316"/>
      <c r="M9" s="316"/>
      <c r="N9" s="316"/>
      <c r="O9" s="316"/>
      <c r="P9" s="316"/>
      <c r="Q9" s="316"/>
      <c r="R9" s="11"/>
    </row>
    <row r="10" spans="1:18">
      <c r="A10" s="11"/>
      <c r="F10" s="10"/>
      <c r="G10" s="10"/>
      <c r="R10" s="11"/>
    </row>
    <row r="11" spans="1:18" ht="18" customHeight="1">
      <c r="A11" s="11"/>
      <c r="B11" s="317" t="s">
        <v>499</v>
      </c>
      <c r="C11" s="318"/>
      <c r="D11" s="42"/>
      <c r="E11" s="42"/>
      <c r="F11" s="42"/>
      <c r="G11" s="42"/>
      <c r="H11" s="42"/>
      <c r="I11" s="42"/>
      <c r="J11" s="42"/>
      <c r="K11" s="42"/>
      <c r="L11" s="42"/>
      <c r="M11" s="42"/>
      <c r="N11" s="42"/>
      <c r="O11" s="42"/>
      <c r="P11" s="42"/>
      <c r="Q11" s="42"/>
      <c r="R11" s="11"/>
    </row>
    <row r="12" spans="1:18" ht="15.75" thickBot="1">
      <c r="A12" s="11"/>
      <c r="F12" s="204"/>
      <c r="R12" s="11"/>
    </row>
    <row r="13" spans="1:18" ht="60.75" customHeight="1" thickBot="1">
      <c r="A13" s="11"/>
      <c r="C13" s="324" t="s">
        <v>1362</v>
      </c>
      <c r="D13" s="325"/>
      <c r="E13" s="326"/>
      <c r="F13" s="3"/>
      <c r="R13" s="11"/>
    </row>
    <row r="14" spans="1:18" s="2" customFormat="1" ht="32.1" customHeight="1" thickBot="1">
      <c r="A14" s="18"/>
      <c r="C14" s="26" t="s">
        <v>501</v>
      </c>
      <c r="D14" s="7" t="s">
        <v>502</v>
      </c>
      <c r="E14" s="9" t="s">
        <v>503</v>
      </c>
      <c r="F14" s="6"/>
      <c r="R14" s="18"/>
    </row>
    <row r="15" spans="1:18" ht="15.75">
      <c r="A15" s="11"/>
      <c r="C15" s="38" t="s">
        <v>1363</v>
      </c>
      <c r="D15" s="28">
        <f>COUNTA('Monitoria Final'!N11:N53)</f>
        <v>0</v>
      </c>
      <c r="E15" s="29" t="e">
        <f>D15/$D$18</f>
        <v>#DIV/0!</v>
      </c>
      <c r="F15" s="4"/>
      <c r="R15" s="11"/>
    </row>
    <row r="16" spans="1:18" ht="15.75">
      <c r="A16" s="11"/>
      <c r="C16" s="39" t="s">
        <v>1364</v>
      </c>
      <c r="D16" s="28">
        <f>COUNTA('Monitoria Final'!O11:O53)</f>
        <v>0</v>
      </c>
      <c r="E16" s="29" t="e">
        <f>D16/$D$18</f>
        <v>#DIV/0!</v>
      </c>
      <c r="F16" s="4"/>
      <c r="R16" s="11"/>
    </row>
    <row r="17" spans="1:18" ht="16.5" thickBot="1">
      <c r="A17" s="11"/>
      <c r="C17" s="40" t="s">
        <v>1365</v>
      </c>
      <c r="D17" s="28">
        <f>COUNTA('Monitoria Final'!P11:P53)</f>
        <v>0</v>
      </c>
      <c r="E17" s="29" t="e">
        <f>D17/$D$18</f>
        <v>#DIV/0!</v>
      </c>
      <c r="F17" s="4"/>
      <c r="R17" s="11"/>
    </row>
    <row r="18" spans="1:18" ht="15.75" thickBot="1">
      <c r="A18" s="11"/>
      <c r="C18" s="41" t="s">
        <v>1366</v>
      </c>
      <c r="D18" s="31">
        <f>SUM(D15:D17)</f>
        <v>0</v>
      </c>
      <c r="E18" s="32" t="e">
        <f>SUM(E15:E17)</f>
        <v>#DIV/0!</v>
      </c>
      <c r="F18" s="5"/>
      <c r="R18" s="11"/>
    </row>
    <row r="19" spans="1:18">
      <c r="A19" s="11"/>
      <c r="R19" s="11"/>
    </row>
    <row r="20" spans="1:18" ht="15.75">
      <c r="A20" s="11"/>
      <c r="B20" s="43" t="s">
        <v>515</v>
      </c>
      <c r="C20" s="44"/>
      <c r="D20" s="42"/>
      <c r="E20" s="42"/>
      <c r="F20" s="42"/>
      <c r="G20" s="42"/>
      <c r="H20" s="42"/>
      <c r="I20" s="42"/>
      <c r="J20" s="42"/>
      <c r="K20" s="42"/>
      <c r="L20" s="42"/>
      <c r="M20" s="42"/>
      <c r="N20" s="42"/>
      <c r="O20" s="42"/>
      <c r="P20" s="42"/>
      <c r="Q20" s="42"/>
      <c r="R20" s="11"/>
    </row>
    <row r="21" spans="1:18" ht="16.5" thickBot="1">
      <c r="A21" s="11"/>
      <c r="B21" s="17"/>
      <c r="C21" s="17"/>
      <c r="D21" s="17"/>
      <c r="E21" s="17"/>
      <c r="F21" s="17"/>
      <c r="G21" s="17"/>
      <c r="H21" s="17"/>
      <c r="I21" s="17"/>
      <c r="J21" s="17"/>
      <c r="K21" s="17"/>
      <c r="L21" s="17"/>
      <c r="M21" s="17"/>
      <c r="N21" s="17"/>
      <c r="O21" s="17"/>
      <c r="P21" s="17"/>
      <c r="Q21" s="17"/>
      <c r="R21" s="11"/>
    </row>
    <row r="22" spans="1:18" ht="36" customHeight="1" thickBot="1">
      <c r="A22" s="11"/>
      <c r="C22" s="33" t="s">
        <v>516</v>
      </c>
      <c r="D22" s="64">
        <f>COUNTA('Monitoria Final'!A11:A53)</f>
        <v>6</v>
      </c>
      <c r="R22" s="11"/>
    </row>
    <row r="23" spans="1:18" ht="15.75" thickBot="1">
      <c r="A23" s="11"/>
      <c r="R23" s="11"/>
    </row>
    <row r="24" spans="1:18" ht="15.75" thickBot="1">
      <c r="A24" s="11"/>
      <c r="C24" s="74" t="s">
        <v>517</v>
      </c>
      <c r="D24" s="74" t="s">
        <v>518</v>
      </c>
      <c r="E24" s="21"/>
      <c r="F24" s="22"/>
      <c r="G24" s="25"/>
      <c r="R24" s="11"/>
    </row>
    <row r="25" spans="1:18">
      <c r="A25" s="11"/>
      <c r="C25" s="72" t="s">
        <v>519</v>
      </c>
      <c r="D25" s="95">
        <f>SUM(E25:G25)</f>
        <v>0</v>
      </c>
      <c r="E25" s="34">
        <f>COUNTA('Monitoria Final'!N11:N18)</f>
        <v>0</v>
      </c>
      <c r="F25" s="62">
        <f>COUNTA('Monitoria Final'!O11:O18)</f>
        <v>0</v>
      </c>
      <c r="G25" s="63">
        <f>COUNTA('Monitoria Final'!P11:P18)</f>
        <v>0</v>
      </c>
      <c r="R25" s="11"/>
    </row>
    <row r="26" spans="1:18">
      <c r="A26" s="11"/>
      <c r="C26" s="73" t="s">
        <v>520</v>
      </c>
      <c r="D26" s="72">
        <f t="shared" ref="D26:D30" si="0">SUM(E26:G26)</f>
        <v>0</v>
      </c>
      <c r="E26" s="35">
        <f>COUNTA('Monitoria Final'!N19:N28)</f>
        <v>0</v>
      </c>
      <c r="F26" s="36">
        <f>COUNTA('Monitoria Final'!O19:O28)</f>
        <v>0</v>
      </c>
      <c r="G26" s="37">
        <f>COUNTA('Monitoria Final'!P19:P28)</f>
        <v>0</v>
      </c>
      <c r="R26" s="11"/>
    </row>
    <row r="27" spans="1:18">
      <c r="A27" s="11"/>
      <c r="C27" s="73" t="s">
        <v>521</v>
      </c>
      <c r="D27" s="72">
        <f t="shared" si="0"/>
        <v>0</v>
      </c>
      <c r="E27" s="35">
        <f>COUNTA('Monitoria Final'!N29:N36)</f>
        <v>0</v>
      </c>
      <c r="F27" s="36">
        <f>COUNTA('Monitoria Final'!O29:O36)</f>
        <v>0</v>
      </c>
      <c r="G27" s="37">
        <f>COUNTA('Monitoria Final'!P29:P36)</f>
        <v>0</v>
      </c>
      <c r="R27" s="11"/>
    </row>
    <row r="28" spans="1:18">
      <c r="A28" s="11"/>
      <c r="C28" s="73" t="s">
        <v>522</v>
      </c>
      <c r="D28" s="72">
        <f t="shared" si="0"/>
        <v>0</v>
      </c>
      <c r="E28" s="35">
        <f>COUNTA('Monitoria Final'!N37:N47)</f>
        <v>0</v>
      </c>
      <c r="F28" s="36">
        <f>COUNTA('Monitoria Final'!O37:O47)</f>
        <v>0</v>
      </c>
      <c r="G28" s="37">
        <f>COUNTA('Monitoria Final'!P37:P47)</f>
        <v>0</v>
      </c>
      <c r="R28" s="11"/>
    </row>
    <row r="29" spans="1:18">
      <c r="A29" s="11"/>
      <c r="C29" s="73" t="s">
        <v>523</v>
      </c>
      <c r="D29" s="72">
        <f t="shared" si="0"/>
        <v>0</v>
      </c>
      <c r="E29" s="35">
        <f>COUNTA('Monitoria Final'!N48:N50)</f>
        <v>0</v>
      </c>
      <c r="F29" s="36">
        <f>COUNTA('Monitoria Final'!O48:O50)</f>
        <v>0</v>
      </c>
      <c r="G29" s="37">
        <f>COUNTA('Monitoria Final'!P48:P50)</f>
        <v>0</v>
      </c>
      <c r="R29" s="11"/>
    </row>
    <row r="30" spans="1:18">
      <c r="A30" s="11"/>
      <c r="C30" s="73" t="s">
        <v>524</v>
      </c>
      <c r="D30" s="72">
        <f t="shared" si="0"/>
        <v>0</v>
      </c>
      <c r="E30" s="35">
        <f>COUNTA('Monitoria Final'!N51:N53)</f>
        <v>0</v>
      </c>
      <c r="F30" s="36">
        <f>COUNTA('Monitoria Final'!O51:O53)</f>
        <v>0</v>
      </c>
      <c r="G30" s="37">
        <f>COUNTA('Monitoria Final'!P51:P53)</f>
        <v>0</v>
      </c>
      <c r="R30" s="11"/>
    </row>
    <row r="31" spans="1:18">
      <c r="A31" s="11"/>
      <c r="R31" s="11"/>
    </row>
    <row r="32" spans="1:18">
      <c r="A32" s="11"/>
      <c r="B32" s="11"/>
      <c r="C32" s="11"/>
      <c r="D32" s="11"/>
      <c r="E32" s="11"/>
      <c r="F32" s="11"/>
      <c r="G32" s="11"/>
      <c r="H32" s="11"/>
      <c r="I32" s="11"/>
      <c r="J32" s="11"/>
      <c r="K32" s="11"/>
      <c r="L32" s="11"/>
      <c r="M32" s="11"/>
      <c r="N32" s="11"/>
      <c r="O32" s="11"/>
      <c r="P32" s="11"/>
      <c r="Q32" s="11"/>
      <c r="R32" s="11"/>
    </row>
  </sheetData>
  <sheetProtection algorithmName="SHA-512" hashValue="zFTMJOYBOP+5Fa6hmhxmYW7nlhAtGhFFQzRzWQpVNlHV5cJz7s/+7jNyIYzgpea/axiAuv8ZaHjgYcsCMraf9Q==" saltValue="0HpYdhKpeB3aUz2G3vsqVA==" spinCount="100000" sheet="1" objects="1" scenarios="1"/>
  <mergeCells count="9">
    <mergeCell ref="B9:Q9"/>
    <mergeCell ref="B11:C11"/>
    <mergeCell ref="C13:E13"/>
    <mergeCell ref="B2:Q2"/>
    <mergeCell ref="B3:Q3"/>
    <mergeCell ref="B5:C5"/>
    <mergeCell ref="D5:I5"/>
    <mergeCell ref="B7:C7"/>
    <mergeCell ref="D7:I7"/>
  </mergeCells>
  <conditionalFormatting sqref="E25:G25 F25:G30">
    <cfRule type="cellIs" dxfId="0" priority="5" stopIfTrue="1" operator="equal">
      <formula>0</formula>
    </cfRule>
  </conditionalFormatting>
  <pageMargins left="0.25" right="0.25" top="0.75" bottom="0.75" header="0.3" footer="0.3"/>
  <pageSetup paperSize="9" scale="52" fitToHeight="0" orientation="landscape"/>
  <colBreaks count="1" manualBreakCount="1">
    <brk id="7" max="1048575" man="1"/>
  </colBreaks>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D43"/>
  <sheetViews>
    <sheetView showGridLines="0" zoomScale="70" zoomScaleNormal="70" zoomScalePageLayoutView="80" workbookViewId="0">
      <selection activeCell="D5" sqref="D5:S5"/>
    </sheetView>
  </sheetViews>
  <sheetFormatPr defaultColWidth="8.85546875" defaultRowHeight="1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13" max="13" width="11.42578125" customWidth="1"/>
    <col min="24" max="24" width="2.85546875" customWidth="1"/>
    <col min="26" max="26" width="0" hidden="1" customWidth="1"/>
    <col min="27" max="28" width="4.140625" hidden="1" customWidth="1"/>
    <col min="29" max="29" width="4.140625" customWidth="1"/>
  </cols>
  <sheetData>
    <row r="1" spans="1:28">
      <c r="A1" s="11"/>
      <c r="B1" s="316" t="s">
        <v>0</v>
      </c>
      <c r="C1" s="316"/>
      <c r="D1" s="316"/>
      <c r="E1" s="316"/>
      <c r="F1" s="316"/>
      <c r="G1" s="316"/>
      <c r="H1" s="316"/>
      <c r="I1" s="316"/>
      <c r="J1" s="316"/>
      <c r="K1" s="316"/>
      <c r="L1" s="316"/>
      <c r="M1" s="316"/>
      <c r="N1" s="316"/>
      <c r="O1" s="316"/>
      <c r="P1" s="316"/>
      <c r="Q1" s="316"/>
      <c r="R1" s="316"/>
      <c r="S1" s="316"/>
      <c r="T1" s="316"/>
      <c r="U1" s="316"/>
      <c r="V1" s="316"/>
      <c r="W1" s="316"/>
      <c r="X1" s="11"/>
    </row>
    <row r="2" spans="1:28" s="15" customFormat="1" ht="21" customHeight="1">
      <c r="A2" s="16"/>
      <c r="B2" s="316"/>
      <c r="C2" s="316"/>
      <c r="D2" s="316"/>
      <c r="E2" s="316"/>
      <c r="F2" s="316"/>
      <c r="G2" s="316"/>
      <c r="H2" s="316"/>
      <c r="I2" s="316"/>
      <c r="J2" s="316"/>
      <c r="K2" s="316"/>
      <c r="L2" s="316"/>
      <c r="M2" s="316"/>
      <c r="N2" s="316"/>
      <c r="O2" s="316"/>
      <c r="P2" s="316"/>
      <c r="Q2" s="316"/>
      <c r="R2" s="316"/>
      <c r="S2" s="316"/>
      <c r="T2" s="316"/>
      <c r="U2" s="316"/>
      <c r="V2" s="316"/>
      <c r="W2" s="316"/>
      <c r="X2" s="16"/>
    </row>
    <row r="3" spans="1:28" ht="33.75" customHeight="1">
      <c r="A3" s="11"/>
      <c r="B3" s="322" t="str">
        <f>'Monitoria Anual - 1'!A2</f>
        <v>Plano de Ação Nacional para a Conservação da Ararinha Azul - National Action Plan for the Conservation of the Spix´s Macaw</v>
      </c>
      <c r="C3" s="322"/>
      <c r="D3" s="322"/>
      <c r="E3" s="322"/>
      <c r="F3" s="322"/>
      <c r="G3" s="322"/>
      <c r="H3" s="322"/>
      <c r="I3" s="322"/>
      <c r="J3" s="322"/>
      <c r="K3" s="322"/>
      <c r="L3" s="322"/>
      <c r="M3" s="322"/>
      <c r="N3" s="322"/>
      <c r="O3" s="322"/>
      <c r="P3" s="322"/>
      <c r="Q3" s="322"/>
      <c r="R3" s="322"/>
      <c r="S3" s="322"/>
      <c r="T3" s="322"/>
      <c r="U3" s="322"/>
      <c r="V3" s="322"/>
      <c r="W3" s="322"/>
      <c r="X3" s="11"/>
    </row>
    <row r="4" spans="1:28">
      <c r="A4" s="11"/>
      <c r="J4" s="12"/>
      <c r="K4" s="12"/>
      <c r="L4" s="12"/>
      <c r="M4" s="12"/>
      <c r="N4" s="12"/>
      <c r="O4" s="12"/>
      <c r="X4" s="11"/>
    </row>
    <row r="5" spans="1:28" s="2" customFormat="1" ht="68.25" customHeight="1">
      <c r="A5" s="18"/>
      <c r="B5" s="327" t="s">
        <v>496</v>
      </c>
      <c r="C5" s="327"/>
      <c r="D5" s="328" t="str">
        <f>'Monitoria Anual - 1'!B4</f>
        <v>Realizar a reintrodução de ararinhas-azuis em sua área de ocorrência original até 2024, buscando seu aumento populacional contínuo e conservando habitats com envolvimento comunitário em práticas sustentáveis. 
Carry out reintroduction of the Spix´s Macaw in their original area of occurrence by 2024, seeking their continuous population increase and conserving habitats with community involvement in sustainable practices.</v>
      </c>
      <c r="E5" s="328"/>
      <c r="F5" s="328"/>
      <c r="G5" s="328"/>
      <c r="H5" s="328"/>
      <c r="I5" s="328"/>
      <c r="J5" s="328"/>
      <c r="K5" s="328"/>
      <c r="L5" s="328"/>
      <c r="M5" s="328"/>
      <c r="N5" s="328"/>
      <c r="O5" s="328"/>
      <c r="P5" s="328"/>
      <c r="Q5" s="328"/>
      <c r="R5" s="328"/>
      <c r="S5" s="329"/>
      <c r="X5" s="18"/>
    </row>
    <row r="6" spans="1:28" ht="3" customHeight="1">
      <c r="A6" s="11"/>
      <c r="J6" s="12"/>
      <c r="K6" s="12"/>
      <c r="L6" s="12"/>
      <c r="M6" s="12"/>
      <c r="N6" s="12"/>
      <c r="O6" s="12"/>
      <c r="X6" s="11"/>
    </row>
    <row r="7" spans="1:28" ht="26.25" customHeight="1">
      <c r="A7" s="11"/>
      <c r="B7" s="327" t="s">
        <v>497</v>
      </c>
      <c r="C7" s="327"/>
      <c r="D7" s="317" t="str">
        <f>'Monitoria Anual - 1'!B6</f>
        <v>16/06/2020 - 15/07/2020 (virtual)</v>
      </c>
      <c r="E7" s="317"/>
      <c r="F7" s="317"/>
      <c r="G7" s="318"/>
      <c r="H7" s="2"/>
      <c r="I7" s="14"/>
      <c r="J7" s="12"/>
      <c r="K7" s="12"/>
      <c r="L7" s="12"/>
      <c r="M7" s="12"/>
      <c r="N7" s="12"/>
      <c r="O7" s="12"/>
      <c r="X7" s="11"/>
    </row>
    <row r="8" spans="1:28">
      <c r="A8" s="11"/>
      <c r="X8" s="11"/>
    </row>
    <row r="9" spans="1:28" ht="31.5" customHeight="1">
      <c r="A9" s="11"/>
      <c r="B9" s="316" t="s">
        <v>498</v>
      </c>
      <c r="C9" s="316"/>
      <c r="D9" s="316"/>
      <c r="E9" s="316"/>
      <c r="F9" s="316"/>
      <c r="G9" s="316"/>
      <c r="H9" s="316"/>
      <c r="I9" s="316"/>
      <c r="J9" s="316"/>
      <c r="K9" s="316"/>
      <c r="L9" s="316"/>
      <c r="M9" s="316"/>
      <c r="N9" s="316"/>
      <c r="O9" s="316"/>
      <c r="P9" s="316"/>
      <c r="Q9" s="316"/>
      <c r="R9" s="316"/>
      <c r="S9" s="316"/>
      <c r="T9" s="316"/>
      <c r="U9" s="316"/>
      <c r="V9" s="316"/>
      <c r="W9" s="316"/>
      <c r="X9" s="11"/>
    </row>
    <row r="10" spans="1:28">
      <c r="A10" s="11"/>
      <c r="G10" s="10"/>
      <c r="H10" s="10"/>
      <c r="I10" s="10"/>
      <c r="X10" s="11"/>
    </row>
    <row r="11" spans="1:28" ht="15.75">
      <c r="A11" s="11"/>
      <c r="B11" s="317" t="s">
        <v>499</v>
      </c>
      <c r="C11" s="318"/>
      <c r="D11" s="42"/>
      <c r="E11" s="42"/>
      <c r="F11" s="42"/>
      <c r="G11" s="42"/>
      <c r="H11" s="42"/>
      <c r="I11" s="42"/>
      <c r="J11" s="42"/>
      <c r="K11" s="42"/>
      <c r="L11" s="42"/>
      <c r="M11" s="42"/>
      <c r="N11" s="42"/>
      <c r="O11" s="42"/>
      <c r="P11" s="42"/>
      <c r="Q11" s="42"/>
      <c r="R11" s="42"/>
      <c r="S11" s="42"/>
      <c r="T11" s="42"/>
      <c r="U11" s="42"/>
      <c r="V11" s="42"/>
      <c r="W11" s="42"/>
      <c r="X11" s="11"/>
    </row>
    <row r="12" spans="1:28" ht="15.75" thickBot="1">
      <c r="A12" s="11"/>
      <c r="F12" s="323"/>
      <c r="G12" s="323"/>
      <c r="H12" s="204"/>
      <c r="X12" s="11"/>
    </row>
    <row r="13" spans="1:28" ht="33.75" customHeight="1" thickBot="1">
      <c r="A13" s="11"/>
      <c r="C13" s="324" t="s">
        <v>500</v>
      </c>
      <c r="D13" s="325"/>
      <c r="E13" s="325"/>
      <c r="F13" s="325"/>
      <c r="G13" s="326"/>
      <c r="H13" s="3"/>
      <c r="X13" s="11"/>
    </row>
    <row r="14" spans="1:28" s="2" customFormat="1" ht="34.5" customHeight="1" thickBot="1">
      <c r="A14" s="18"/>
      <c r="C14" s="26" t="s">
        <v>501</v>
      </c>
      <c r="D14" s="7" t="s">
        <v>502</v>
      </c>
      <c r="E14" s="8" t="s">
        <v>503</v>
      </c>
      <c r="F14" s="7" t="s">
        <v>504</v>
      </c>
      <c r="G14" s="9" t="s">
        <v>503</v>
      </c>
      <c r="H14" s="6"/>
      <c r="X14" s="18"/>
    </row>
    <row r="15" spans="1:28" ht="15.75">
      <c r="A15" s="11"/>
      <c r="C15" s="75" t="s">
        <v>505</v>
      </c>
      <c r="D15" s="85"/>
      <c r="E15" s="97"/>
      <c r="F15" s="82">
        <f>COUNTA('Monitoria Anual - 1'!S11:S839)</f>
        <v>4</v>
      </c>
      <c r="G15" s="98">
        <f t="shared" ref="G15:G21" si="0">F15/$F$22</f>
        <v>0.12903225806451613</v>
      </c>
      <c r="H15" s="99"/>
      <c r="X15" s="11"/>
    </row>
    <row r="16" spans="1:28" ht="15.75">
      <c r="A16" s="11"/>
      <c r="C16" s="76" t="s">
        <v>506</v>
      </c>
      <c r="D16" s="87">
        <f>COUNTA('Monitoria Anual - 1'!N11:N839)</f>
        <v>1</v>
      </c>
      <c r="E16" s="100">
        <f>D16/$D$22</f>
        <v>2.9411764705882353E-2</v>
      </c>
      <c r="F16" s="83">
        <f>D16-AB16</f>
        <v>1</v>
      </c>
      <c r="G16" s="100">
        <f t="shared" si="0"/>
        <v>3.2258064516129031E-2</v>
      </c>
      <c r="H16" s="99"/>
      <c r="X16" s="11"/>
      <c r="Z16">
        <f>COUNTIFS('Monitoria Anual - 1'!N:N,"x",'Monitoria Anual - 1'!S:S,"Excluída")</f>
        <v>0</v>
      </c>
      <c r="AA16">
        <f>COUNTIFS('Monitoria Anual - 1'!N:N,"x",'Monitoria Anual - 1'!S:S,"Agrupada")</f>
        <v>0</v>
      </c>
      <c r="AB16">
        <f>Z16+AA16</f>
        <v>0</v>
      </c>
    </row>
    <row r="17" spans="1:28" ht="15.75">
      <c r="A17" s="11"/>
      <c r="C17" s="77" t="s">
        <v>507</v>
      </c>
      <c r="D17" s="87">
        <f>COUNTA('Monitoria Anual - 1'!O11:O839)</f>
        <v>11</v>
      </c>
      <c r="E17" s="100">
        <f>D17/$D$22</f>
        <v>0.3235294117647059</v>
      </c>
      <c r="F17" s="83">
        <f>D17-AB17</f>
        <v>8</v>
      </c>
      <c r="G17" s="100">
        <f t="shared" si="0"/>
        <v>0.25806451612903225</v>
      </c>
      <c r="H17" s="99"/>
      <c r="X17" s="11"/>
      <c r="Z17">
        <f t="array" ref="Z17">COUNTIFS('Monitoria Anual - 1'!O:O,"x",'Monitoria Anual - 1'!S:S,"Excluída")</f>
        <v>3</v>
      </c>
      <c r="AA17">
        <f t="array" ref="AA17">COUNTIFS('Monitoria Anual - 1'!O:O,"x",'Monitoria Anual - 1'!S:S,"Agrupada")</f>
        <v>0</v>
      </c>
      <c r="AB17">
        <f>Z17+AA17</f>
        <v>3</v>
      </c>
    </row>
    <row r="18" spans="1:28" ht="15.75">
      <c r="A18" s="11"/>
      <c r="C18" s="78" t="s">
        <v>508</v>
      </c>
      <c r="D18" s="87">
        <f>COUNTA('Monitoria Anual - 1'!P11:P839)</f>
        <v>5</v>
      </c>
      <c r="E18" s="100">
        <f>D18/$D$22</f>
        <v>0.14705882352941177</v>
      </c>
      <c r="F18" s="83">
        <f>D18-AB18</f>
        <v>5</v>
      </c>
      <c r="G18" s="100">
        <f t="shared" si="0"/>
        <v>0.16129032258064516</v>
      </c>
      <c r="H18" s="99"/>
      <c r="X18" s="11"/>
      <c r="Z18">
        <f t="array" ref="Z18">COUNTIFS('Monitoria Anual - 1'!P:P,"x",'Monitoria Anual - 1'!S:S,"Excluída")</f>
        <v>0</v>
      </c>
      <c r="AA18">
        <f t="array" ref="AA18">COUNTIFS('Monitoria Anual - 1'!P:P,"x",'Monitoria Anual - 1'!S:S,"Agrupada")</f>
        <v>0</v>
      </c>
      <c r="AB18">
        <f>Z18+AA18</f>
        <v>0</v>
      </c>
    </row>
    <row r="19" spans="1:28" ht="15.75">
      <c r="A19" s="11"/>
      <c r="C19" s="79" t="s">
        <v>509</v>
      </c>
      <c r="D19" s="87">
        <f>COUNTA('Monitoria Anual - 1'!Q11:Q839)</f>
        <v>16</v>
      </c>
      <c r="E19" s="100">
        <f>D19/$D$22</f>
        <v>0.47058823529411764</v>
      </c>
      <c r="F19" s="83">
        <f>D19-AB19</f>
        <v>15</v>
      </c>
      <c r="G19" s="100">
        <f t="shared" si="0"/>
        <v>0.4838709677419355</v>
      </c>
      <c r="H19" s="99"/>
      <c r="X19" s="11"/>
      <c r="Z19">
        <f t="array" ref="Z19">COUNTIFS('Monitoria Anual - 1'!Q:Q,"x",'Monitoria Anual - 1'!S:S,"Excluída")</f>
        <v>0</v>
      </c>
      <c r="AA19">
        <f t="array" ref="AA19">COUNTIFS('Monitoria Anual - 1'!Q:Q,"x",'Monitoria Anual - 1'!S:S,"Agrupada")</f>
        <v>1</v>
      </c>
      <c r="AB19">
        <f>Z19+AA19</f>
        <v>1</v>
      </c>
    </row>
    <row r="20" spans="1:28" ht="15.75">
      <c r="A20" s="11"/>
      <c r="C20" s="80" t="s">
        <v>510</v>
      </c>
      <c r="D20" s="87">
        <f>COUNTA('Monitoria Anual - 1'!R11:R839)</f>
        <v>1</v>
      </c>
      <c r="E20" s="100">
        <f>D20/$D$22</f>
        <v>2.9411764705882353E-2</v>
      </c>
      <c r="F20" s="83">
        <f>D20-AB20</f>
        <v>1</v>
      </c>
      <c r="G20" s="100">
        <f t="shared" si="0"/>
        <v>3.2258064516129031E-2</v>
      </c>
      <c r="H20" s="99"/>
      <c r="X20" s="11"/>
      <c r="Z20">
        <f t="array" ref="Z20">COUNTIFS('Monitoria Anual - 1'!R:R,"x",'Monitoria Anual - 1'!S:S,"Excluída")</f>
        <v>0</v>
      </c>
      <c r="AA20">
        <f t="array" ref="AA20">COUNTIFS('Monitoria Anual - 1'!R:R,"x",'Monitoria Anual - 1'!S:S,"Agrupada")</f>
        <v>0</v>
      </c>
      <c r="AB20">
        <f>Z20+AA20</f>
        <v>0</v>
      </c>
    </row>
    <row r="21" spans="1:28" ht="16.5" thickBot="1">
      <c r="A21" s="11"/>
      <c r="C21" s="81" t="s">
        <v>511</v>
      </c>
      <c r="D21" s="88"/>
      <c r="E21" s="101"/>
      <c r="F21" s="84">
        <f>'Monitoria Anual - 1'!C50</f>
        <v>1</v>
      </c>
      <c r="G21" s="102">
        <f t="shared" si="0"/>
        <v>3.2258064516129031E-2</v>
      </c>
      <c r="H21" s="99"/>
      <c r="X21" s="11"/>
    </row>
    <row r="22" spans="1:28" ht="16.5" thickBot="1">
      <c r="A22" s="11"/>
      <c r="C22" s="90" t="s">
        <v>512</v>
      </c>
      <c r="D22" s="92">
        <f>SUM(D16:D20)</f>
        <v>34</v>
      </c>
      <c r="E22" s="32">
        <f>SUM(E15:E21)</f>
        <v>1</v>
      </c>
      <c r="F22" s="91">
        <f>SUM(F16:F21)</f>
        <v>31</v>
      </c>
      <c r="G22" s="32">
        <f>SUM(G16:G21)</f>
        <v>0.99999999999999989</v>
      </c>
      <c r="H22" s="99"/>
      <c r="X22" s="11"/>
    </row>
    <row r="23" spans="1:28" ht="15.75" thickBot="1">
      <c r="A23" s="11"/>
      <c r="C23" s="71" t="s">
        <v>513</v>
      </c>
      <c r="D23" s="319">
        <f>COUNTIF('Monitoria Anual - 1'!S11:S839,"Agrupada")</f>
        <v>1</v>
      </c>
      <c r="E23" s="320"/>
      <c r="F23" s="320"/>
      <c r="G23" s="321"/>
      <c r="H23" s="5"/>
      <c r="X23" s="11"/>
    </row>
    <row r="24" spans="1:28" ht="15.75" thickBot="1">
      <c r="A24" s="11"/>
      <c r="C24" s="70" t="s">
        <v>514</v>
      </c>
      <c r="D24" s="319">
        <f>COUNTIF('Monitoria Anual - 1'!S11:S45,"Excluída")</f>
        <v>3</v>
      </c>
      <c r="E24" s="320"/>
      <c r="F24" s="320"/>
      <c r="G24" s="321"/>
      <c r="X24" s="11"/>
    </row>
    <row r="25" spans="1:28">
      <c r="A25" s="11"/>
      <c r="X25" s="11"/>
    </row>
    <row r="26" spans="1:28">
      <c r="A26" s="11"/>
      <c r="X26" s="11"/>
    </row>
    <row r="27" spans="1:28" ht="15.75">
      <c r="A27" s="11"/>
      <c r="B27" s="317" t="s">
        <v>515</v>
      </c>
      <c r="C27" s="318"/>
      <c r="D27" s="42"/>
      <c r="E27" s="42"/>
      <c r="F27" s="42"/>
      <c r="G27" s="42"/>
      <c r="X27" s="11"/>
    </row>
    <row r="28" spans="1:28" ht="16.5" thickBot="1">
      <c r="A28" s="11"/>
      <c r="B28" s="42"/>
      <c r="C28" s="17"/>
      <c r="D28" s="17"/>
      <c r="E28" s="17"/>
      <c r="F28" s="17"/>
      <c r="G28" s="17"/>
      <c r="H28" s="42"/>
      <c r="I28" s="42"/>
      <c r="J28" s="42"/>
      <c r="K28" s="42"/>
      <c r="L28" s="42"/>
      <c r="M28" s="42"/>
      <c r="N28" s="42"/>
      <c r="O28" s="42"/>
      <c r="P28" s="42"/>
      <c r="Q28" s="42"/>
      <c r="R28" s="42"/>
      <c r="S28" s="42"/>
      <c r="T28" s="42"/>
      <c r="U28" s="42"/>
      <c r="V28" s="42"/>
      <c r="W28" s="42"/>
      <c r="X28" s="11"/>
    </row>
    <row r="29" spans="1:28" ht="16.5" thickBot="1">
      <c r="A29" s="11"/>
      <c r="B29" s="17"/>
      <c r="C29" s="33" t="s">
        <v>516</v>
      </c>
      <c r="D29" s="64">
        <f>COUNTA('Monitoria Anual - 1'!A11:A44)</f>
        <v>6</v>
      </c>
      <c r="H29" s="17"/>
      <c r="I29" s="17"/>
      <c r="J29" s="17"/>
      <c r="K29" s="17"/>
      <c r="L29" s="17"/>
      <c r="M29" s="17"/>
      <c r="N29" s="17"/>
      <c r="O29" s="17"/>
      <c r="P29" s="17"/>
      <c r="Q29" s="17"/>
      <c r="R29" s="17"/>
      <c r="S29" s="17"/>
      <c r="T29" s="17"/>
      <c r="U29" s="17"/>
      <c r="V29" s="17"/>
      <c r="W29" s="17"/>
      <c r="X29" s="11"/>
    </row>
    <row r="30" spans="1:28" ht="15.75" thickBot="1">
      <c r="A30" s="11"/>
      <c r="X30" s="11"/>
    </row>
    <row r="31" spans="1:28" ht="15.75" thickBot="1">
      <c r="A31" s="11"/>
      <c r="C31" s="74" t="s">
        <v>517</v>
      </c>
      <c r="D31" s="74" t="s">
        <v>518</v>
      </c>
      <c r="E31" s="19"/>
      <c r="F31" s="20"/>
      <c r="G31" s="21"/>
      <c r="H31" s="23"/>
      <c r="I31" s="24"/>
      <c r="J31" s="25"/>
      <c r="W31" s="1"/>
      <c r="X31" s="11"/>
    </row>
    <row r="32" spans="1:28">
      <c r="A32" s="11"/>
      <c r="C32" s="72" t="s">
        <v>519</v>
      </c>
      <c r="D32" s="95">
        <f t="shared" ref="D32:D37" si="1">SUM(F32:J32)</f>
        <v>5</v>
      </c>
      <c r="E32" s="34">
        <f>COUNTA('Monitoria Anual - 1'!S11:S15)</f>
        <v>0</v>
      </c>
      <c r="F32" s="62">
        <f>COUNTA('Monitoria Anual - 1'!N11:N15)</f>
        <v>1</v>
      </c>
      <c r="G32" s="62">
        <f>COUNTA('Monitoria Anual - 1'!O11:O15)</f>
        <v>1</v>
      </c>
      <c r="H32" s="62">
        <f>COUNTA('Monitoria Anual - 1'!P11:P15)</f>
        <v>0</v>
      </c>
      <c r="I32" s="62">
        <f>COUNTA('Monitoria Anual - 1'!Q11:Q15)</f>
        <v>2</v>
      </c>
      <c r="J32" s="63">
        <f>COUNTA('Monitoria Anual - 1'!R11:R15)</f>
        <v>1</v>
      </c>
      <c r="W32" s="1"/>
      <c r="X32" s="11"/>
    </row>
    <row r="33" spans="1:30">
      <c r="A33" s="11"/>
      <c r="C33" s="73" t="s">
        <v>520</v>
      </c>
      <c r="D33" s="72">
        <f t="shared" si="1"/>
        <v>8</v>
      </c>
      <c r="E33" s="35">
        <f>COUNTA('Monitoria Anual - 1'!S16:S23)</f>
        <v>1</v>
      </c>
      <c r="F33" s="36">
        <f>COUNTA('Monitoria Anual - 1'!N16:N23)</f>
        <v>0</v>
      </c>
      <c r="G33" s="36">
        <f>COUNTA('Monitoria Anual - 1'!O16:O23)</f>
        <v>3</v>
      </c>
      <c r="H33" s="36">
        <f>COUNTA('Monitoria Anual - 1'!P16:P23)</f>
        <v>1</v>
      </c>
      <c r="I33" s="36">
        <f>COUNTA('Monitoria Anual - 1'!Q16:Q23)</f>
        <v>4</v>
      </c>
      <c r="J33" s="37">
        <f>COUNTA('Monitoria Anual - 1'!R16:R23)</f>
        <v>0</v>
      </c>
      <c r="W33" s="1"/>
      <c r="X33" s="11"/>
    </row>
    <row r="34" spans="1:30">
      <c r="A34" s="11"/>
      <c r="C34" s="73" t="s">
        <v>521</v>
      </c>
      <c r="D34" s="72">
        <f t="shared" si="1"/>
        <v>8</v>
      </c>
      <c r="E34" s="35">
        <f>COUNTA('Monitoria Anual - 1'!S24:S31)</f>
        <v>2</v>
      </c>
      <c r="F34" s="36">
        <f>COUNTA('Monitoria Anual - 1'!N24:N31)</f>
        <v>0</v>
      </c>
      <c r="G34" s="36">
        <f>COUNTA('Monitoria Anual - 1'!O24:O31)</f>
        <v>2</v>
      </c>
      <c r="H34" s="36">
        <f>COUNTA('Monitoria Anual - 1'!P24:P31)</f>
        <v>0</v>
      </c>
      <c r="I34" s="36">
        <f>COUNTA('Monitoria Anual - 1'!Q24:Q31)</f>
        <v>6</v>
      </c>
      <c r="J34" s="37">
        <f>COUNTA('Monitoria Anual - 1'!R24:R31)</f>
        <v>0</v>
      </c>
      <c r="W34" s="1"/>
      <c r="X34" s="11"/>
    </row>
    <row r="35" spans="1:30">
      <c r="A35" s="11"/>
      <c r="C35" s="73" t="s">
        <v>522</v>
      </c>
      <c r="D35" s="72">
        <f t="shared" si="1"/>
        <v>7</v>
      </c>
      <c r="E35" s="35">
        <f>COUNTA('Monitoria Anual - 1'!S32:S38)</f>
        <v>0</v>
      </c>
      <c r="F35" s="36">
        <f>COUNTA('Monitoria Anual - 1'!N32:N38)</f>
        <v>0</v>
      </c>
      <c r="G35" s="36">
        <f>COUNTA('Monitoria Anual - 1'!O32:O38)</f>
        <v>1</v>
      </c>
      <c r="H35" s="36">
        <f>COUNTA('Monitoria Anual - 1'!P32:P38)</f>
        <v>2</v>
      </c>
      <c r="I35" s="36">
        <f>COUNTA('Monitoria Anual - 1'!Q32:Q38)</f>
        <v>4</v>
      </c>
      <c r="J35" s="37">
        <f>COUNTA('Monitoria Anual - 1'!R32:R38)</f>
        <v>0</v>
      </c>
      <c r="W35" s="1"/>
      <c r="X35" s="11"/>
    </row>
    <row r="36" spans="1:30">
      <c r="A36" s="11"/>
      <c r="C36" s="73" t="s">
        <v>523</v>
      </c>
      <c r="D36" s="72">
        <f t="shared" si="1"/>
        <v>3</v>
      </c>
      <c r="E36" s="35">
        <f>COUNTA('Monitoria Anual - 1'!S39:S41)</f>
        <v>0</v>
      </c>
      <c r="F36" s="36">
        <f>COUNTA('Monitoria Anual - 1'!N39:N41)</f>
        <v>0</v>
      </c>
      <c r="G36" s="36">
        <f>COUNTA('Monitoria Anual - 1'!O39:O41)</f>
        <v>2</v>
      </c>
      <c r="H36" s="36">
        <f>COUNTA('Monitoria Anual - 1'!P39:P41)</f>
        <v>1</v>
      </c>
      <c r="I36" s="36">
        <f>COUNTA('Monitoria Anual - 1'!Q39:Q41)</f>
        <v>0</v>
      </c>
      <c r="J36" s="37">
        <f>COUNTA('Monitoria Anual - 1'!R39:R41)</f>
        <v>0</v>
      </c>
      <c r="W36" s="1"/>
      <c r="X36" s="11"/>
    </row>
    <row r="37" spans="1:30">
      <c r="A37" s="11"/>
      <c r="C37" s="73" t="s">
        <v>524</v>
      </c>
      <c r="D37" s="72">
        <f t="shared" si="1"/>
        <v>3</v>
      </c>
      <c r="E37" s="35">
        <f>COUNTA('Monitoria Anual - 1'!S42:S44)</f>
        <v>1</v>
      </c>
      <c r="F37" s="36">
        <f>COUNTA('Monitoria Anual - 1'!N42:N44)</f>
        <v>0</v>
      </c>
      <c r="G37" s="36">
        <f>COUNTA('Monitoria Anual - 1'!O42:O44)</f>
        <v>2</v>
      </c>
      <c r="H37" s="36">
        <f>COUNTA('Monitoria Anual - 1'!P42:P44)</f>
        <v>1</v>
      </c>
      <c r="I37" s="36">
        <f>COUNTA('Monitoria Anual - 1'!Q42:Q44)</f>
        <v>0</v>
      </c>
      <c r="J37" s="37">
        <f>COUNTA('Monitoria Anual - 1'!R42:R44)</f>
        <v>0</v>
      </c>
      <c r="W37" s="1"/>
      <c r="X37" s="11"/>
    </row>
    <row r="38" spans="1:30">
      <c r="A38" s="11"/>
      <c r="X38" s="11"/>
    </row>
    <row r="39" spans="1:30">
      <c r="A39" s="11"/>
      <c r="B39" s="11"/>
      <c r="C39" s="11"/>
      <c r="D39" s="11"/>
      <c r="E39" s="11"/>
      <c r="F39" s="11"/>
      <c r="G39" s="11"/>
      <c r="H39" s="11"/>
      <c r="I39" s="11"/>
      <c r="J39" s="11"/>
      <c r="K39" s="11"/>
      <c r="L39" s="11"/>
      <c r="M39" s="11"/>
      <c r="N39" s="11"/>
      <c r="O39" s="11"/>
      <c r="P39" s="11"/>
      <c r="Q39" s="11"/>
      <c r="R39" s="11"/>
      <c r="S39" s="11"/>
      <c r="T39" s="11"/>
      <c r="U39" s="11"/>
      <c r="V39" s="11"/>
      <c r="W39" s="11"/>
      <c r="X39" s="11"/>
    </row>
    <row r="41" spans="1:30">
      <c r="A41" s="96"/>
      <c r="B41" s="96"/>
      <c r="C41" s="96"/>
      <c r="D41" s="96"/>
      <c r="E41" s="96"/>
      <c r="F41" s="96"/>
      <c r="G41" s="96"/>
      <c r="H41" s="96"/>
      <c r="I41" s="96"/>
      <c r="J41" s="96"/>
      <c r="K41" s="96"/>
      <c r="L41" s="96"/>
      <c r="M41" s="96"/>
      <c r="N41" s="96"/>
      <c r="O41" s="96"/>
      <c r="P41" s="96"/>
      <c r="Q41" s="96"/>
      <c r="R41" s="96"/>
      <c r="S41" s="96"/>
      <c r="T41" s="96"/>
      <c r="U41" s="96"/>
      <c r="V41" s="96"/>
      <c r="W41" s="96"/>
      <c r="X41" s="96"/>
      <c r="Y41" s="96"/>
      <c r="Z41" s="96"/>
      <c r="AA41" s="96"/>
      <c r="AB41" s="96"/>
      <c r="AC41" s="96"/>
      <c r="AD41" s="96"/>
    </row>
    <row r="42" spans="1:30">
      <c r="A42" s="96"/>
      <c r="B42" s="96"/>
      <c r="C42" s="96"/>
      <c r="D42" s="96"/>
      <c r="E42" s="96"/>
      <c r="F42" s="96"/>
      <c r="G42" s="96"/>
      <c r="H42" s="96"/>
      <c r="I42" s="96"/>
      <c r="J42" s="96"/>
      <c r="K42" s="96"/>
      <c r="L42" s="96"/>
      <c r="M42" s="96"/>
      <c r="N42" s="96"/>
      <c r="O42" s="96"/>
      <c r="P42" s="96"/>
      <c r="Q42" s="96"/>
      <c r="R42" s="96"/>
      <c r="S42" s="96"/>
      <c r="T42" s="96"/>
      <c r="U42" s="96"/>
      <c r="V42" s="96"/>
      <c r="W42" s="96"/>
      <c r="X42" s="96"/>
      <c r="Y42" s="96"/>
      <c r="Z42" s="96"/>
      <c r="AA42" s="96"/>
      <c r="AB42" s="96"/>
      <c r="AC42" s="96"/>
      <c r="AD42" s="96"/>
    </row>
    <row r="43" spans="1:30">
      <c r="A43" s="96"/>
      <c r="B43" s="96"/>
      <c r="C43" s="96"/>
      <c r="D43" s="96"/>
      <c r="E43" s="96"/>
      <c r="F43" s="96"/>
      <c r="G43" s="96"/>
      <c r="H43" s="96"/>
      <c r="I43" s="96"/>
      <c r="J43" s="96"/>
      <c r="K43" s="96"/>
      <c r="L43" s="96"/>
      <c r="M43" s="96"/>
      <c r="N43" s="96"/>
      <c r="O43" s="96"/>
      <c r="P43" s="96"/>
      <c r="Q43" s="96"/>
      <c r="R43" s="96"/>
      <c r="S43" s="96"/>
      <c r="T43" s="96"/>
      <c r="U43" s="96"/>
      <c r="V43" s="96"/>
      <c r="W43" s="96"/>
      <c r="X43" s="96"/>
      <c r="Y43" s="96"/>
      <c r="Z43" s="96"/>
      <c r="AA43" s="96"/>
      <c r="AB43" s="96"/>
      <c r="AC43" s="96"/>
      <c r="AD43" s="96"/>
    </row>
  </sheetData>
  <sheetProtection algorithmName="SHA-512" hashValue="ovZmfaM8FJYql0AcHLDx/u3fWMjd8EAP9x+q26W+laQAYCx98r+ER5ObPGuYNQJRRiO2nnw7GuN1fabshJZrsg==" saltValue="ZjoE+T1WwNQGfPlOM+hYlQ==" spinCount="100000" sheet="1" objects="1" scenarios="1"/>
  <protectedRanges>
    <protectedRange password="ECFE" sqref="A38:AD43 A1:AD37" name="Intervalo1"/>
  </protectedRanges>
  <mergeCells count="13">
    <mergeCell ref="B1:W2"/>
    <mergeCell ref="B27:C27"/>
    <mergeCell ref="D23:G23"/>
    <mergeCell ref="D24:G24"/>
    <mergeCell ref="B3:W3"/>
    <mergeCell ref="D7:G7"/>
    <mergeCell ref="B11:C11"/>
    <mergeCell ref="B9:W9"/>
    <mergeCell ref="F12:G12"/>
    <mergeCell ref="C13:G13"/>
    <mergeCell ref="B5:C5"/>
    <mergeCell ref="B7:C7"/>
    <mergeCell ref="D5:S5"/>
  </mergeCells>
  <conditionalFormatting sqref="E32:F32 F32:J37">
    <cfRule type="cellIs" dxfId="21" priority="5" stopIfTrue="1" operator="equal">
      <formula>0</formula>
    </cfRule>
  </conditionalFormatting>
  <pageMargins left="0.25" right="0.25" top="0.75" bottom="0.75" header="0.3" footer="0.3"/>
  <pageSetup paperSize="9" scale="52" fitToHeight="0" orientation="landscape"/>
  <colBreaks count="1" manualBreakCount="1">
    <brk id="11" max="1048575" man="1"/>
  </colBreaks>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63"/>
  <sheetViews>
    <sheetView showGridLines="0" zoomScale="80" zoomScaleNormal="80" zoomScalePageLayoutView="60" workbookViewId="0">
      <pane xSplit="3" ySplit="10" topLeftCell="D28" activePane="bottomRight" state="frozen"/>
      <selection pane="topRight" activeCell="B11" sqref="B11:C11"/>
      <selection pane="bottomLeft" activeCell="B11" sqref="B11:C11"/>
      <selection pane="bottomRight" activeCell="B4" sqref="B4:J4"/>
    </sheetView>
  </sheetViews>
  <sheetFormatPr defaultColWidth="8.85546875" defaultRowHeight="15"/>
  <cols>
    <col min="1" max="1" width="32.7109375" style="2" customWidth="1"/>
    <col min="2" max="2" width="7.28515625" style="2" customWidth="1"/>
    <col min="3" max="3" width="73.42578125" style="2" customWidth="1"/>
    <col min="4" max="4" width="18.7109375" style="2" customWidth="1"/>
    <col min="5" max="5" width="19.42578125" style="2" customWidth="1"/>
    <col min="6" max="6" width="25.7109375" style="2" customWidth="1"/>
    <col min="7" max="7" width="27.42578125" style="2" customWidth="1"/>
    <col min="8" max="9" width="25.140625" style="2" customWidth="1"/>
    <col min="10" max="10" width="25.140625" style="130" customWidth="1"/>
    <col min="11" max="12" width="25.140625" style="2" customWidth="1"/>
    <col min="13" max="13" width="27.7109375" style="130" bestFit="1" customWidth="1"/>
    <col min="14" max="19" width="26.7109375" style="56" customWidth="1"/>
    <col min="20" max="20" width="37.85546875" style="2" customWidth="1"/>
    <col min="21" max="21" width="28.7109375" style="2" customWidth="1"/>
    <col min="22" max="22" width="40" style="2" customWidth="1"/>
    <col min="23" max="24" width="26.7109375" style="2" customWidth="1"/>
    <col min="25" max="27" width="28.85546875" style="2" customWidth="1"/>
    <col min="28"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11.140625" style="2" bestFit="1" customWidth="1"/>
    <col min="41" max="16384" width="8.85546875" style="2"/>
  </cols>
  <sheetData>
    <row r="1" spans="1:40" ht="50.1" customHeight="1">
      <c r="A1" s="303" t="s">
        <v>0</v>
      </c>
      <c r="B1" s="303"/>
      <c r="C1" s="303"/>
      <c r="D1" s="303"/>
      <c r="E1" s="303"/>
      <c r="F1" s="303"/>
      <c r="G1" s="303"/>
      <c r="H1" s="303"/>
      <c r="I1" s="303"/>
      <c r="J1" s="303"/>
      <c r="K1" s="303"/>
      <c r="L1" s="303"/>
      <c r="M1" s="303"/>
      <c r="N1" s="303"/>
      <c r="O1" s="303"/>
      <c r="P1" s="303"/>
      <c r="Q1" s="303"/>
      <c r="R1" s="303"/>
      <c r="S1" s="303"/>
      <c r="T1" s="303"/>
      <c r="U1" s="303"/>
      <c r="V1" s="303"/>
      <c r="W1" s="303"/>
      <c r="X1" s="303"/>
      <c r="Y1" s="303"/>
      <c r="Z1" s="303"/>
      <c r="AA1" s="303"/>
      <c r="AB1" s="303"/>
      <c r="AC1" s="303"/>
      <c r="AD1" s="303"/>
      <c r="AE1" s="303"/>
      <c r="AF1" s="303"/>
      <c r="AG1" s="303"/>
      <c r="AH1" s="303"/>
      <c r="AI1" s="303"/>
      <c r="AJ1" s="18"/>
    </row>
    <row r="2" spans="1:40" ht="50.1" customHeight="1" thickBot="1">
      <c r="A2" s="304" t="s">
        <v>1</v>
      </c>
      <c r="B2" s="304"/>
      <c r="C2" s="304"/>
      <c r="D2" s="304"/>
      <c r="E2" s="304"/>
      <c r="F2" s="304"/>
      <c r="G2" s="304"/>
      <c r="H2" s="304"/>
      <c r="I2" s="304"/>
      <c r="J2" s="304"/>
      <c r="K2" s="304"/>
      <c r="L2" s="304"/>
      <c r="M2" s="304"/>
      <c r="N2" s="304"/>
      <c r="O2" s="304"/>
      <c r="P2" s="304"/>
      <c r="Q2" s="304"/>
      <c r="R2" s="304"/>
      <c r="S2" s="304"/>
      <c r="T2" s="304"/>
      <c r="U2" s="304"/>
      <c r="V2" s="304"/>
      <c r="W2" s="304"/>
      <c r="X2" s="304"/>
      <c r="Y2" s="304"/>
      <c r="Z2" s="304"/>
      <c r="AA2" s="304"/>
      <c r="AB2" s="304"/>
      <c r="AC2" s="304"/>
      <c r="AD2" s="304"/>
      <c r="AE2" s="304"/>
      <c r="AF2" s="304"/>
      <c r="AG2" s="304"/>
      <c r="AH2" s="304"/>
      <c r="AI2" s="304"/>
      <c r="AJ2" s="18"/>
    </row>
    <row r="3" spans="1:40" ht="15" customHeight="1" thickTop="1">
      <c r="J3" s="2"/>
      <c r="M3" s="2"/>
      <c r="AJ3" s="18"/>
    </row>
    <row r="4" spans="1:40" ht="50.1" customHeight="1">
      <c r="A4" s="113" t="s">
        <v>2</v>
      </c>
      <c r="B4" s="261" t="s">
        <v>3</v>
      </c>
      <c r="C4" s="261"/>
      <c r="D4" s="261"/>
      <c r="E4" s="261"/>
      <c r="F4" s="261"/>
      <c r="G4" s="261"/>
      <c r="H4" s="261"/>
      <c r="I4" s="261"/>
      <c r="J4" s="262"/>
      <c r="K4" s="13"/>
      <c r="L4" s="13"/>
      <c r="M4" s="190"/>
      <c r="N4" s="13"/>
      <c r="O4" s="13"/>
      <c r="P4" s="13"/>
      <c r="Q4" s="13"/>
      <c r="R4" s="13"/>
      <c r="S4" s="2"/>
      <c r="AJ4" s="18"/>
    </row>
    <row r="5" spans="1:40" ht="15" customHeight="1">
      <c r="J5" s="2"/>
      <c r="M5" s="2"/>
      <c r="AJ5" s="18"/>
    </row>
    <row r="6" spans="1:40" ht="31.5" customHeight="1">
      <c r="A6" s="113" t="s">
        <v>4</v>
      </c>
      <c r="B6" s="259" t="s">
        <v>525</v>
      </c>
      <c r="C6" s="259"/>
      <c r="D6" s="260"/>
      <c r="M6" s="191"/>
      <c r="AJ6" s="18"/>
      <c r="AN6" s="2" t="s">
        <v>6</v>
      </c>
    </row>
    <row r="7" spans="1:40" ht="15" customHeight="1" thickBot="1">
      <c r="J7" s="2"/>
      <c r="M7" s="2"/>
      <c r="AJ7" s="18"/>
      <c r="AN7" s="2" t="s">
        <v>7</v>
      </c>
    </row>
    <row r="8" spans="1:40" s="106" customFormat="1" ht="50.1" customHeight="1" thickBot="1">
      <c r="A8" s="291" t="s">
        <v>8</v>
      </c>
      <c r="B8" s="292"/>
      <c r="C8" s="292"/>
      <c r="D8" s="292"/>
      <c r="E8" s="292"/>
      <c r="F8" s="292"/>
      <c r="G8" s="292"/>
      <c r="H8" s="292"/>
      <c r="I8" s="292"/>
      <c r="J8" s="292"/>
      <c r="K8" s="292"/>
      <c r="L8" s="292"/>
      <c r="M8" s="293"/>
      <c r="N8" s="267" t="s">
        <v>9</v>
      </c>
      <c r="O8" s="268"/>
      <c r="P8" s="268"/>
      <c r="Q8" s="268"/>
      <c r="R8" s="268"/>
      <c r="S8" s="268"/>
      <c r="T8" s="268"/>
      <c r="U8" s="268"/>
      <c r="V8" s="268"/>
      <c r="W8" s="268"/>
      <c r="X8" s="269"/>
      <c r="Y8" s="305" t="s">
        <v>10</v>
      </c>
      <c r="Z8" s="306"/>
      <c r="AA8" s="306"/>
      <c r="AB8" s="306"/>
      <c r="AC8" s="306"/>
      <c r="AD8" s="306"/>
      <c r="AE8" s="306"/>
      <c r="AF8" s="306"/>
      <c r="AG8" s="306"/>
      <c r="AH8" s="306"/>
      <c r="AI8" s="307"/>
      <c r="AJ8" s="105"/>
      <c r="AN8" s="2"/>
    </row>
    <row r="9" spans="1:40" ht="30" customHeight="1">
      <c r="A9" s="335" t="s">
        <v>11</v>
      </c>
      <c r="B9" s="337" t="s">
        <v>12</v>
      </c>
      <c r="C9" s="337" t="s">
        <v>13</v>
      </c>
      <c r="D9" s="339" t="s">
        <v>14</v>
      </c>
      <c r="E9" s="339" t="s">
        <v>15</v>
      </c>
      <c r="F9" s="337" t="s">
        <v>16</v>
      </c>
      <c r="G9" s="337"/>
      <c r="H9" s="339" t="s">
        <v>526</v>
      </c>
      <c r="I9" s="339" t="s">
        <v>18</v>
      </c>
      <c r="J9" s="339" t="s">
        <v>19</v>
      </c>
      <c r="K9" s="370" t="s">
        <v>20</v>
      </c>
      <c r="L9" s="371"/>
      <c r="M9" s="337" t="s">
        <v>21</v>
      </c>
      <c r="N9" s="333" t="s">
        <v>527</v>
      </c>
      <c r="O9" s="352" t="s">
        <v>528</v>
      </c>
      <c r="P9" s="354" t="s">
        <v>529</v>
      </c>
      <c r="Q9" s="356" t="s">
        <v>530</v>
      </c>
      <c r="R9" s="358" t="s">
        <v>531</v>
      </c>
      <c r="S9" s="360" t="s">
        <v>532</v>
      </c>
      <c r="T9" s="362" t="s">
        <v>533</v>
      </c>
      <c r="U9" s="362" t="s">
        <v>29</v>
      </c>
      <c r="V9" s="368" t="s">
        <v>534</v>
      </c>
      <c r="W9" s="368" t="s">
        <v>535</v>
      </c>
      <c r="X9" s="372" t="s">
        <v>536</v>
      </c>
      <c r="Y9" s="350" t="s">
        <v>537</v>
      </c>
      <c r="Z9" s="341" t="s">
        <v>538</v>
      </c>
      <c r="AA9" s="364" t="s">
        <v>539</v>
      </c>
      <c r="AB9" s="341" t="s">
        <v>540</v>
      </c>
      <c r="AC9" s="341" t="s">
        <v>541</v>
      </c>
      <c r="AD9" s="366" t="s">
        <v>542</v>
      </c>
      <c r="AE9" s="341" t="s">
        <v>543</v>
      </c>
      <c r="AF9" s="348" t="s">
        <v>544</v>
      </c>
      <c r="AG9" s="341" t="s">
        <v>545</v>
      </c>
      <c r="AH9" s="341" t="s">
        <v>546</v>
      </c>
      <c r="AI9" s="343" t="s">
        <v>547</v>
      </c>
      <c r="AJ9" s="18"/>
    </row>
    <row r="10" spans="1:40" ht="30" customHeight="1" thickBot="1">
      <c r="A10" s="336"/>
      <c r="B10" s="338"/>
      <c r="C10" s="338"/>
      <c r="D10" s="340"/>
      <c r="E10" s="340"/>
      <c r="F10" s="205" t="s">
        <v>44</v>
      </c>
      <c r="G10" s="205" t="s">
        <v>45</v>
      </c>
      <c r="H10" s="340"/>
      <c r="I10" s="340"/>
      <c r="J10" s="340"/>
      <c r="K10" s="107" t="s">
        <v>46</v>
      </c>
      <c r="L10" s="107" t="s">
        <v>47</v>
      </c>
      <c r="M10" s="338"/>
      <c r="N10" s="334"/>
      <c r="O10" s="353"/>
      <c r="P10" s="355"/>
      <c r="Q10" s="357"/>
      <c r="R10" s="359"/>
      <c r="S10" s="361"/>
      <c r="T10" s="363"/>
      <c r="U10" s="363"/>
      <c r="V10" s="369"/>
      <c r="W10" s="369"/>
      <c r="X10" s="373"/>
      <c r="Y10" s="351"/>
      <c r="Z10" s="342"/>
      <c r="AA10" s="365"/>
      <c r="AB10" s="342"/>
      <c r="AC10" s="342"/>
      <c r="AD10" s="367"/>
      <c r="AE10" s="342"/>
      <c r="AF10" s="349"/>
      <c r="AG10" s="342"/>
      <c r="AH10" s="342"/>
      <c r="AI10" s="344"/>
      <c r="AJ10" s="18"/>
    </row>
    <row r="11" spans="1:40" ht="192" customHeight="1">
      <c r="A11" s="345" t="s">
        <v>548</v>
      </c>
      <c r="B11" s="171" t="s">
        <v>49</v>
      </c>
      <c r="C11" s="186" t="s">
        <v>549</v>
      </c>
      <c r="D11" s="171" t="s">
        <v>550</v>
      </c>
      <c r="E11" s="188" t="s">
        <v>551</v>
      </c>
      <c r="F11" s="137">
        <v>43647</v>
      </c>
      <c r="G11" s="137">
        <v>45474</v>
      </c>
      <c r="H11" s="168" t="s">
        <v>552</v>
      </c>
      <c r="I11" s="143">
        <v>50000</v>
      </c>
      <c r="J11" s="168" t="s">
        <v>553</v>
      </c>
      <c r="K11" s="168"/>
      <c r="L11" s="168" t="s">
        <v>55</v>
      </c>
      <c r="M11" s="144"/>
      <c r="N11" s="138"/>
      <c r="O11" s="138"/>
      <c r="P11" s="138"/>
      <c r="Q11" s="138"/>
      <c r="R11" s="138" t="s">
        <v>554</v>
      </c>
      <c r="S11" s="59"/>
      <c r="T11" s="146"/>
      <c r="U11" s="147"/>
      <c r="V11" s="147"/>
      <c r="W11" s="202"/>
      <c r="X11" s="146"/>
      <c r="Y11" s="146"/>
      <c r="Z11" s="148"/>
      <c r="AA11" s="148"/>
      <c r="AB11" s="145"/>
      <c r="AC11" s="145"/>
      <c r="AD11" s="149"/>
      <c r="AE11" s="150"/>
      <c r="AF11" s="151"/>
      <c r="AG11" s="200"/>
      <c r="AH11" s="200"/>
      <c r="AI11" s="200"/>
      <c r="AJ11" s="18"/>
    </row>
    <row r="12" spans="1:40" ht="204.75" customHeight="1">
      <c r="A12" s="346"/>
      <c r="B12" s="171" t="s">
        <v>62</v>
      </c>
      <c r="C12" s="183" t="s">
        <v>555</v>
      </c>
      <c r="D12" s="171" t="s">
        <v>556</v>
      </c>
      <c r="E12" s="171" t="s">
        <v>557</v>
      </c>
      <c r="F12" s="137">
        <v>43647</v>
      </c>
      <c r="G12" s="137">
        <v>44166</v>
      </c>
      <c r="H12" s="168" t="s">
        <v>552</v>
      </c>
      <c r="I12" s="143">
        <v>4500000</v>
      </c>
      <c r="J12" s="171" t="s">
        <v>558</v>
      </c>
      <c r="K12" s="171" t="s">
        <v>76</v>
      </c>
      <c r="L12" s="171"/>
      <c r="M12" s="144" t="s">
        <v>559</v>
      </c>
      <c r="N12" s="138"/>
      <c r="O12" s="138" t="s">
        <v>57</v>
      </c>
      <c r="P12" s="138"/>
      <c r="Q12" s="138"/>
      <c r="R12" s="138"/>
      <c r="S12" s="59" t="s">
        <v>6</v>
      </c>
      <c r="T12" s="152" t="s">
        <v>560</v>
      </c>
      <c r="U12" s="153" t="s">
        <v>561</v>
      </c>
      <c r="V12" s="159" t="s">
        <v>562</v>
      </c>
      <c r="W12" s="203" t="s">
        <v>93</v>
      </c>
      <c r="X12" s="152" t="s">
        <v>563</v>
      </c>
      <c r="Y12" s="155"/>
      <c r="Z12" s="153"/>
      <c r="AA12" s="153"/>
      <c r="AB12" s="156"/>
      <c r="AC12" s="157"/>
      <c r="AD12" s="158"/>
      <c r="AE12" s="159"/>
      <c r="AF12" s="153"/>
      <c r="AG12" s="201"/>
      <c r="AH12" s="201"/>
      <c r="AI12" s="201"/>
      <c r="AJ12" s="18"/>
    </row>
    <row r="13" spans="1:40" ht="270.75" customHeight="1">
      <c r="A13" s="346"/>
      <c r="B13" s="171" t="s">
        <v>78</v>
      </c>
      <c r="C13" s="186" t="s">
        <v>564</v>
      </c>
      <c r="D13" s="171" t="s">
        <v>556</v>
      </c>
      <c r="E13" s="171" t="s">
        <v>565</v>
      </c>
      <c r="F13" s="137">
        <v>43647</v>
      </c>
      <c r="G13" s="137">
        <v>44166</v>
      </c>
      <c r="H13" s="168" t="s">
        <v>552</v>
      </c>
      <c r="I13" s="143">
        <v>4500000</v>
      </c>
      <c r="J13" s="168" t="s">
        <v>566</v>
      </c>
      <c r="K13" s="171" t="s">
        <v>76</v>
      </c>
      <c r="L13" s="168"/>
      <c r="M13" s="144"/>
      <c r="N13" s="138"/>
      <c r="O13" s="138"/>
      <c r="P13" s="138"/>
      <c r="Q13" s="138"/>
      <c r="R13" s="138" t="s">
        <v>57</v>
      </c>
      <c r="S13" s="59"/>
      <c r="T13" s="152" t="s">
        <v>567</v>
      </c>
      <c r="U13" s="160" t="s">
        <v>568</v>
      </c>
      <c r="V13" s="153"/>
      <c r="W13" s="203" t="s">
        <v>569</v>
      </c>
      <c r="X13" s="152" t="s">
        <v>570</v>
      </c>
      <c r="Y13" s="152"/>
      <c r="Z13" s="153"/>
      <c r="AA13" s="153"/>
      <c r="AB13" s="156"/>
      <c r="AC13" s="137"/>
      <c r="AD13" s="159"/>
      <c r="AE13" s="159"/>
      <c r="AF13" s="153"/>
      <c r="AG13" s="201"/>
      <c r="AH13" s="201"/>
      <c r="AI13" s="201"/>
      <c r="AJ13" s="18"/>
    </row>
    <row r="14" spans="1:40" ht="297.75" customHeight="1">
      <c r="A14" s="346"/>
      <c r="B14" s="171" t="s">
        <v>89</v>
      </c>
      <c r="C14" s="186" t="s">
        <v>571</v>
      </c>
      <c r="D14" s="171" t="s">
        <v>572</v>
      </c>
      <c r="E14" s="171" t="s">
        <v>573</v>
      </c>
      <c r="F14" s="137">
        <v>44256</v>
      </c>
      <c r="G14" s="137">
        <v>44621</v>
      </c>
      <c r="H14" s="171" t="s">
        <v>93</v>
      </c>
      <c r="I14" s="143">
        <v>2000000</v>
      </c>
      <c r="J14" s="168" t="s">
        <v>574</v>
      </c>
      <c r="K14" s="171" t="s">
        <v>76</v>
      </c>
      <c r="L14" s="168"/>
      <c r="M14" s="144" t="s">
        <v>575</v>
      </c>
      <c r="N14" s="138"/>
      <c r="O14" s="138"/>
      <c r="P14" s="138" t="s">
        <v>554</v>
      </c>
      <c r="Q14" s="138"/>
      <c r="R14" s="138"/>
      <c r="S14" s="59"/>
      <c r="T14" s="152" t="s">
        <v>576</v>
      </c>
      <c r="U14" s="160" t="s">
        <v>577</v>
      </c>
      <c r="V14" s="153"/>
      <c r="W14" s="203" t="s">
        <v>93</v>
      </c>
      <c r="X14" s="152" t="s">
        <v>578</v>
      </c>
      <c r="Y14" s="212" t="s">
        <v>579</v>
      </c>
      <c r="Z14" s="161"/>
      <c r="AA14" s="161"/>
      <c r="AB14" s="158">
        <v>44713</v>
      </c>
      <c r="AC14" s="158">
        <v>44927</v>
      </c>
      <c r="AD14" s="159"/>
      <c r="AE14" s="158"/>
      <c r="AF14" s="159" t="s">
        <v>580</v>
      </c>
      <c r="AG14" s="201"/>
      <c r="AH14" s="201"/>
      <c r="AI14" s="201"/>
      <c r="AJ14" s="18"/>
    </row>
    <row r="15" spans="1:40" ht="236.25" customHeight="1">
      <c r="A15" s="346"/>
      <c r="B15" s="171" t="s">
        <v>101</v>
      </c>
      <c r="C15" s="186" t="s">
        <v>581</v>
      </c>
      <c r="D15" s="171" t="s">
        <v>582</v>
      </c>
      <c r="E15" s="171" t="s">
        <v>583</v>
      </c>
      <c r="F15" s="137">
        <v>44409</v>
      </c>
      <c r="G15" s="137">
        <v>44866</v>
      </c>
      <c r="H15" s="171" t="s">
        <v>108</v>
      </c>
      <c r="I15" s="143">
        <v>500000</v>
      </c>
      <c r="J15" s="168" t="s">
        <v>584</v>
      </c>
      <c r="K15" s="171" t="s">
        <v>76</v>
      </c>
      <c r="L15" s="168"/>
      <c r="M15" s="144" t="s">
        <v>585</v>
      </c>
      <c r="N15" s="138" t="s">
        <v>554</v>
      </c>
      <c r="O15" s="138"/>
      <c r="P15" s="138"/>
      <c r="Q15" s="138"/>
      <c r="R15" s="138"/>
      <c r="S15" s="59"/>
      <c r="T15" s="155"/>
      <c r="U15" s="161"/>
      <c r="V15" s="153"/>
      <c r="W15" s="203" t="s">
        <v>93</v>
      </c>
      <c r="X15" s="213" t="s">
        <v>586</v>
      </c>
      <c r="Y15" s="212" t="s">
        <v>587</v>
      </c>
      <c r="Z15" s="161"/>
      <c r="AA15" s="161"/>
      <c r="AB15" s="158">
        <v>44958</v>
      </c>
      <c r="AC15" s="158">
        <v>45474</v>
      </c>
      <c r="AD15" s="159"/>
      <c r="AE15" s="158"/>
      <c r="AF15" s="162"/>
      <c r="AG15" s="201"/>
      <c r="AH15" s="201"/>
      <c r="AI15" s="201"/>
      <c r="AJ15" s="18"/>
    </row>
    <row r="16" spans="1:40" ht="409.5" customHeight="1">
      <c r="A16" s="347" t="s">
        <v>588</v>
      </c>
      <c r="B16" s="218" t="s">
        <v>112</v>
      </c>
      <c r="C16" s="186" t="s">
        <v>589</v>
      </c>
      <c r="D16" s="189" t="s">
        <v>590</v>
      </c>
      <c r="E16" s="171" t="s">
        <v>591</v>
      </c>
      <c r="F16" s="137">
        <v>43647</v>
      </c>
      <c r="G16" s="137">
        <v>44378</v>
      </c>
      <c r="H16" s="168" t="s">
        <v>592</v>
      </c>
      <c r="I16" s="143">
        <v>20000</v>
      </c>
      <c r="J16" s="168" t="s">
        <v>593</v>
      </c>
      <c r="K16" s="168" t="s">
        <v>118</v>
      </c>
      <c r="L16" s="168"/>
      <c r="M16" s="144" t="s">
        <v>594</v>
      </c>
      <c r="N16" s="138"/>
      <c r="O16" s="138" t="s">
        <v>57</v>
      </c>
      <c r="P16" s="138"/>
      <c r="Q16" s="138"/>
      <c r="R16" s="138"/>
      <c r="S16" s="59"/>
      <c r="T16" s="212" t="s">
        <v>595</v>
      </c>
      <c r="U16" s="159" t="s">
        <v>596</v>
      </c>
      <c r="V16" s="159"/>
      <c r="W16" s="203" t="s">
        <v>93</v>
      </c>
      <c r="X16" s="212" t="s">
        <v>597</v>
      </c>
      <c r="Y16" s="152"/>
      <c r="Z16" s="161"/>
      <c r="AA16" s="153"/>
      <c r="AB16" s="158"/>
      <c r="AC16" s="158">
        <v>45474</v>
      </c>
      <c r="AD16" s="156"/>
      <c r="AE16" s="156"/>
      <c r="AF16" s="159" t="s">
        <v>598</v>
      </c>
      <c r="AG16" s="201"/>
      <c r="AH16" s="201"/>
      <c r="AI16" s="201"/>
      <c r="AJ16" s="18"/>
    </row>
    <row r="17" spans="1:36" ht="191.25" customHeight="1">
      <c r="A17" s="347"/>
      <c r="B17" s="219" t="s">
        <v>127</v>
      </c>
      <c r="C17" s="186" t="s">
        <v>599</v>
      </c>
      <c r="D17" s="189" t="s">
        <v>600</v>
      </c>
      <c r="E17" s="171" t="s">
        <v>601</v>
      </c>
      <c r="F17" s="137">
        <v>43647</v>
      </c>
      <c r="G17" s="137">
        <v>45474</v>
      </c>
      <c r="H17" s="171" t="s">
        <v>93</v>
      </c>
      <c r="I17" s="143">
        <v>476779</v>
      </c>
      <c r="J17" s="141" t="s">
        <v>602</v>
      </c>
      <c r="K17" s="171" t="s">
        <v>138</v>
      </c>
      <c r="L17" s="171"/>
      <c r="M17" s="144" t="s">
        <v>603</v>
      </c>
      <c r="N17" s="138"/>
      <c r="O17" s="138"/>
      <c r="P17" s="138"/>
      <c r="Q17" s="138" t="s">
        <v>554</v>
      </c>
      <c r="R17" s="138"/>
      <c r="S17" s="59"/>
      <c r="T17" s="152" t="s">
        <v>604</v>
      </c>
      <c r="U17" s="153" t="s">
        <v>605</v>
      </c>
      <c r="V17" s="159"/>
      <c r="W17" s="203" t="s">
        <v>93</v>
      </c>
      <c r="X17" s="159" t="s">
        <v>606</v>
      </c>
      <c r="Y17" s="155"/>
      <c r="Z17" s="161"/>
      <c r="AA17" s="161"/>
      <c r="AB17" s="158"/>
      <c r="AC17" s="158"/>
      <c r="AD17" s="159"/>
      <c r="AE17" s="159"/>
      <c r="AF17" s="153"/>
      <c r="AG17" s="201"/>
      <c r="AH17" s="201"/>
      <c r="AI17" s="201"/>
      <c r="AJ17" s="18"/>
    </row>
    <row r="18" spans="1:36" ht="153.75" customHeight="1">
      <c r="A18" s="347"/>
      <c r="B18" s="220" t="s">
        <v>140</v>
      </c>
      <c r="C18" s="196" t="s">
        <v>607</v>
      </c>
      <c r="D18" s="189" t="s">
        <v>600</v>
      </c>
      <c r="E18" s="171" t="s">
        <v>608</v>
      </c>
      <c r="F18" s="137">
        <v>43739</v>
      </c>
      <c r="G18" s="137">
        <v>45474</v>
      </c>
      <c r="H18" s="171" t="s">
        <v>609</v>
      </c>
      <c r="I18" s="143">
        <v>0</v>
      </c>
      <c r="J18" s="168" t="s">
        <v>610</v>
      </c>
      <c r="K18" s="171" t="s">
        <v>138</v>
      </c>
      <c r="L18" s="168"/>
      <c r="M18" s="144" t="s">
        <v>611</v>
      </c>
      <c r="N18" s="138"/>
      <c r="O18" s="138"/>
      <c r="P18" s="138"/>
      <c r="Q18" s="139" t="s">
        <v>57</v>
      </c>
      <c r="R18" s="138"/>
      <c r="S18" s="59"/>
      <c r="T18" s="152" t="s">
        <v>612</v>
      </c>
      <c r="U18" s="154" t="s">
        <v>613</v>
      </c>
      <c r="V18" s="153" t="s">
        <v>614</v>
      </c>
      <c r="W18" s="203" t="s">
        <v>615</v>
      </c>
      <c r="X18" s="163"/>
      <c r="Y18" s="163"/>
      <c r="Z18" s="164"/>
      <c r="AA18" s="164"/>
      <c r="AB18" s="158"/>
      <c r="AC18" s="158"/>
      <c r="AD18" s="159"/>
      <c r="AE18" s="158"/>
      <c r="AF18" s="162"/>
      <c r="AG18" s="200"/>
      <c r="AH18" s="200"/>
      <c r="AI18" s="200"/>
      <c r="AJ18" s="18"/>
    </row>
    <row r="19" spans="1:36" ht="231.75" customHeight="1">
      <c r="A19" s="347"/>
      <c r="B19" s="221" t="s">
        <v>151</v>
      </c>
      <c r="C19" s="186" t="s">
        <v>616</v>
      </c>
      <c r="D19" s="189" t="s">
        <v>600</v>
      </c>
      <c r="E19" s="171" t="s">
        <v>617</v>
      </c>
      <c r="F19" s="137">
        <v>43647</v>
      </c>
      <c r="G19" s="137">
        <v>45474</v>
      </c>
      <c r="H19" s="171" t="s">
        <v>93</v>
      </c>
      <c r="I19" s="143">
        <v>415000</v>
      </c>
      <c r="J19" s="142" t="s">
        <v>618</v>
      </c>
      <c r="K19" s="171" t="s">
        <v>132</v>
      </c>
      <c r="L19" s="168"/>
      <c r="M19" s="144" t="s">
        <v>619</v>
      </c>
      <c r="N19" s="138"/>
      <c r="O19" s="138"/>
      <c r="P19" s="138"/>
      <c r="Q19" s="138" t="s">
        <v>554</v>
      </c>
      <c r="R19" s="138"/>
      <c r="S19" s="59"/>
      <c r="T19" s="152" t="s">
        <v>620</v>
      </c>
      <c r="U19" s="154" t="s">
        <v>621</v>
      </c>
      <c r="V19" s="154"/>
      <c r="W19" s="203" t="s">
        <v>93</v>
      </c>
      <c r="X19" s="154" t="s">
        <v>622</v>
      </c>
      <c r="Y19" s="163"/>
      <c r="Z19" s="164"/>
      <c r="AA19" s="154"/>
      <c r="AB19" s="158"/>
      <c r="AC19" s="158"/>
      <c r="AD19" s="159"/>
      <c r="AE19" s="159"/>
      <c r="AF19" s="162"/>
      <c r="AG19" s="200"/>
      <c r="AH19" s="200"/>
      <c r="AI19" s="200"/>
      <c r="AJ19" s="18"/>
    </row>
    <row r="20" spans="1:36" ht="176.25" customHeight="1">
      <c r="A20" s="347"/>
      <c r="B20" s="218" t="s">
        <v>162</v>
      </c>
      <c r="C20" s="183" t="s">
        <v>623</v>
      </c>
      <c r="D20" s="189" t="s">
        <v>600</v>
      </c>
      <c r="E20" s="171" t="s">
        <v>624</v>
      </c>
      <c r="F20" s="137">
        <v>43647</v>
      </c>
      <c r="G20" s="137">
        <v>45474</v>
      </c>
      <c r="H20" s="171" t="s">
        <v>625</v>
      </c>
      <c r="I20" s="143">
        <v>150000</v>
      </c>
      <c r="J20" s="168" t="s">
        <v>626</v>
      </c>
      <c r="K20" s="171" t="s">
        <v>132</v>
      </c>
      <c r="L20" s="168"/>
      <c r="M20" s="144" t="s">
        <v>627</v>
      </c>
      <c r="N20" s="138"/>
      <c r="O20" s="138" t="s">
        <v>57</v>
      </c>
      <c r="P20" s="138"/>
      <c r="Q20" s="138"/>
      <c r="R20" s="138"/>
      <c r="S20" s="59"/>
      <c r="T20" s="166" t="s">
        <v>628</v>
      </c>
      <c r="U20" s="164"/>
      <c r="V20" s="203" t="s">
        <v>629</v>
      </c>
      <c r="W20" s="203" t="s">
        <v>164</v>
      </c>
      <c r="X20" s="163"/>
      <c r="Y20" s="166"/>
      <c r="Z20" s="164"/>
      <c r="AA20" s="154"/>
      <c r="AB20" s="158"/>
      <c r="AC20" s="158"/>
      <c r="AD20" s="159"/>
      <c r="AE20" s="159"/>
      <c r="AF20" s="162"/>
      <c r="AG20" s="200"/>
      <c r="AH20" s="200"/>
      <c r="AI20" s="200"/>
      <c r="AJ20" s="18"/>
    </row>
    <row r="21" spans="1:36" ht="197.25" customHeight="1">
      <c r="A21" s="347"/>
      <c r="B21" s="218" t="s">
        <v>175</v>
      </c>
      <c r="C21" s="183" t="s">
        <v>630</v>
      </c>
      <c r="D21" s="189" t="s">
        <v>600</v>
      </c>
      <c r="E21" s="171" t="s">
        <v>631</v>
      </c>
      <c r="F21" s="137">
        <v>43647</v>
      </c>
      <c r="G21" s="137">
        <v>45474</v>
      </c>
      <c r="H21" s="171" t="s">
        <v>177</v>
      </c>
      <c r="I21" s="143">
        <v>12000</v>
      </c>
      <c r="J21" s="168" t="s">
        <v>185</v>
      </c>
      <c r="K21" s="168" t="s">
        <v>179</v>
      </c>
      <c r="L21" s="168"/>
      <c r="M21" s="144" t="s">
        <v>632</v>
      </c>
      <c r="N21" s="138"/>
      <c r="O21" s="138"/>
      <c r="P21" s="138" t="s">
        <v>554</v>
      </c>
      <c r="Q21" s="138"/>
      <c r="R21" s="138"/>
      <c r="S21" s="59"/>
      <c r="T21" s="166" t="s">
        <v>633</v>
      </c>
      <c r="U21" s="164"/>
      <c r="V21" s="154" t="s">
        <v>634</v>
      </c>
      <c r="W21" s="159" t="s">
        <v>177</v>
      </c>
      <c r="X21" s="166" t="s">
        <v>635</v>
      </c>
      <c r="Y21" s="163"/>
      <c r="Z21" s="164"/>
      <c r="AA21" s="154"/>
      <c r="AB21" s="158"/>
      <c r="AC21" s="158"/>
      <c r="AD21" s="167"/>
      <c r="AE21" s="159"/>
      <c r="AF21" s="162"/>
      <c r="AG21" s="200"/>
      <c r="AH21" s="200"/>
      <c r="AI21" s="200"/>
      <c r="AJ21" s="18"/>
    </row>
    <row r="22" spans="1:36" ht="90" customHeight="1">
      <c r="A22" s="347"/>
      <c r="B22" s="218" t="s">
        <v>187</v>
      </c>
      <c r="C22" s="186" t="s">
        <v>636</v>
      </c>
      <c r="D22" s="189"/>
      <c r="E22" s="171"/>
      <c r="F22" s="168"/>
      <c r="G22" s="169"/>
      <c r="H22" s="171"/>
      <c r="I22" s="143"/>
      <c r="J22" s="168"/>
      <c r="K22" s="168"/>
      <c r="L22" s="168"/>
      <c r="M22" s="144"/>
      <c r="N22" s="138"/>
      <c r="O22" s="138"/>
      <c r="P22" s="138"/>
      <c r="Q22" s="138"/>
      <c r="R22" s="138"/>
      <c r="S22" s="59"/>
      <c r="T22" s="166"/>
      <c r="U22" s="164"/>
      <c r="V22" s="164"/>
      <c r="W22" s="165"/>
      <c r="X22" s="163"/>
      <c r="Y22" s="163"/>
      <c r="Z22" s="164"/>
      <c r="AA22" s="164"/>
      <c r="AB22" s="158"/>
      <c r="AC22" s="158"/>
      <c r="AD22" s="165"/>
      <c r="AE22" s="165"/>
      <c r="AF22" s="164"/>
      <c r="AG22" s="200"/>
      <c r="AH22" s="200"/>
      <c r="AI22" s="200"/>
      <c r="AJ22" s="18"/>
    </row>
    <row r="23" spans="1:36" ht="296.25" customHeight="1">
      <c r="A23" s="347"/>
      <c r="B23" s="218" t="s">
        <v>193</v>
      </c>
      <c r="C23" s="186" t="s">
        <v>637</v>
      </c>
      <c r="D23" s="141" t="s">
        <v>638</v>
      </c>
      <c r="E23" s="171" t="s">
        <v>639</v>
      </c>
      <c r="F23" s="137">
        <v>43678</v>
      </c>
      <c r="G23" s="137">
        <v>45474</v>
      </c>
      <c r="H23" s="171" t="s">
        <v>93</v>
      </c>
      <c r="I23" s="143">
        <v>0</v>
      </c>
      <c r="J23" s="171" t="s">
        <v>640</v>
      </c>
      <c r="K23" s="171" t="s">
        <v>205</v>
      </c>
      <c r="L23" s="171" t="s">
        <v>641</v>
      </c>
      <c r="M23" s="144" t="s">
        <v>642</v>
      </c>
      <c r="N23" s="138"/>
      <c r="O23" s="138"/>
      <c r="P23" s="138"/>
      <c r="Q23" s="138" t="s">
        <v>554</v>
      </c>
      <c r="R23" s="138"/>
      <c r="S23" s="59"/>
      <c r="T23" s="166" t="s">
        <v>643</v>
      </c>
      <c r="U23" s="154" t="s">
        <v>644</v>
      </c>
      <c r="V23" s="164"/>
      <c r="W23" s="203" t="s">
        <v>93</v>
      </c>
      <c r="X23" s="214" t="s">
        <v>645</v>
      </c>
      <c r="Y23" s="199" t="s">
        <v>646</v>
      </c>
      <c r="Z23" s="185" t="s">
        <v>647</v>
      </c>
      <c r="AA23" s="200"/>
      <c r="AB23" s="158"/>
      <c r="AC23" s="158"/>
      <c r="AD23" s="200"/>
      <c r="AE23" s="200"/>
      <c r="AF23" s="199" t="s">
        <v>648</v>
      </c>
      <c r="AG23" s="200"/>
      <c r="AH23" s="200"/>
      <c r="AI23" s="200"/>
      <c r="AJ23" s="18"/>
    </row>
    <row r="24" spans="1:36" ht="150" customHeight="1">
      <c r="A24" s="347" t="s">
        <v>649</v>
      </c>
      <c r="B24" s="218" t="s">
        <v>209</v>
      </c>
      <c r="C24" s="186" t="s">
        <v>650</v>
      </c>
      <c r="D24" s="141" t="s">
        <v>651</v>
      </c>
      <c r="E24" s="141" t="s">
        <v>652</v>
      </c>
      <c r="F24" s="137">
        <v>43709</v>
      </c>
      <c r="G24" s="137">
        <v>45474</v>
      </c>
      <c r="H24" s="168" t="s">
        <v>653</v>
      </c>
      <c r="I24" s="143">
        <v>150000</v>
      </c>
      <c r="J24" s="168" t="s">
        <v>654</v>
      </c>
      <c r="K24" s="168" t="s">
        <v>214</v>
      </c>
      <c r="L24" s="168"/>
      <c r="M24" s="144" t="s">
        <v>655</v>
      </c>
      <c r="N24" s="138"/>
      <c r="O24" s="138"/>
      <c r="P24" s="138" t="s">
        <v>554</v>
      </c>
      <c r="Q24" s="138"/>
      <c r="R24" s="138"/>
      <c r="S24" s="59"/>
      <c r="T24" s="166" t="s">
        <v>656</v>
      </c>
      <c r="U24" s="154" t="s">
        <v>657</v>
      </c>
      <c r="V24" s="154"/>
      <c r="W24" s="203" t="s">
        <v>93</v>
      </c>
      <c r="X24" s="152" t="s">
        <v>658</v>
      </c>
      <c r="Y24" s="152"/>
      <c r="Z24" s="153"/>
      <c r="AA24" s="153"/>
      <c r="AB24" s="158"/>
      <c r="AC24" s="158"/>
      <c r="AD24" s="158"/>
      <c r="AE24" s="170"/>
      <c r="AF24" s="162"/>
      <c r="AG24" s="153"/>
      <c r="AH24" s="153"/>
      <c r="AI24" s="152"/>
      <c r="AJ24" s="18"/>
    </row>
    <row r="25" spans="1:36" ht="210.75" customHeight="1">
      <c r="A25" s="347"/>
      <c r="B25" s="218" t="s">
        <v>226</v>
      </c>
      <c r="C25" s="183" t="s">
        <v>659</v>
      </c>
      <c r="D25" s="141" t="s">
        <v>660</v>
      </c>
      <c r="E25" s="141" t="s">
        <v>661</v>
      </c>
      <c r="F25" s="137">
        <v>43647</v>
      </c>
      <c r="G25" s="137">
        <v>45474</v>
      </c>
      <c r="H25" s="171" t="s">
        <v>662</v>
      </c>
      <c r="I25" s="143">
        <v>1000000</v>
      </c>
      <c r="J25" s="171" t="s">
        <v>663</v>
      </c>
      <c r="K25" s="171" t="s">
        <v>232</v>
      </c>
      <c r="L25" s="171"/>
      <c r="M25" s="144" t="s">
        <v>664</v>
      </c>
      <c r="N25" s="138"/>
      <c r="O25" s="138"/>
      <c r="P25" s="138"/>
      <c r="Q25" s="138" t="s">
        <v>57</v>
      </c>
      <c r="R25" s="138"/>
      <c r="S25" s="59"/>
      <c r="T25" s="152" t="s">
        <v>665</v>
      </c>
      <c r="U25" s="161"/>
      <c r="V25" s="153"/>
      <c r="W25" s="159" t="s">
        <v>666</v>
      </c>
      <c r="X25" s="212" t="s">
        <v>667</v>
      </c>
      <c r="Y25" s="212" t="s">
        <v>668</v>
      </c>
      <c r="Z25" s="159" t="s">
        <v>669</v>
      </c>
      <c r="AA25" s="161"/>
      <c r="AB25" s="158"/>
      <c r="AC25" s="158"/>
      <c r="AD25" s="159"/>
      <c r="AE25" s="159"/>
      <c r="AF25" s="153"/>
      <c r="AG25" s="153"/>
      <c r="AH25" s="153"/>
      <c r="AI25" s="152"/>
      <c r="AJ25" s="18"/>
    </row>
    <row r="26" spans="1:36" ht="218.25" customHeight="1">
      <c r="A26" s="347"/>
      <c r="B26" s="218" t="s">
        <v>240</v>
      </c>
      <c r="C26" s="186" t="s">
        <v>670</v>
      </c>
      <c r="D26" s="141" t="s">
        <v>671</v>
      </c>
      <c r="E26" s="141" t="s">
        <v>672</v>
      </c>
      <c r="F26" s="137">
        <v>43647</v>
      </c>
      <c r="G26" s="137">
        <v>45474</v>
      </c>
      <c r="H26" s="171" t="s">
        <v>93</v>
      </c>
      <c r="I26" s="143">
        <v>600000</v>
      </c>
      <c r="J26" s="168" t="s">
        <v>673</v>
      </c>
      <c r="K26" s="168" t="s">
        <v>245</v>
      </c>
      <c r="L26" s="168"/>
      <c r="M26" s="144" t="s">
        <v>674</v>
      </c>
      <c r="N26" s="138"/>
      <c r="O26" s="138"/>
      <c r="P26" s="139"/>
      <c r="Q26" s="138" t="s">
        <v>554</v>
      </c>
      <c r="R26" s="138"/>
      <c r="S26" s="59"/>
      <c r="T26" s="166" t="s">
        <v>675</v>
      </c>
      <c r="U26" s="154" t="s">
        <v>676</v>
      </c>
      <c r="V26" s="153"/>
      <c r="W26" s="203" t="s">
        <v>677</v>
      </c>
      <c r="X26" s="152" t="s">
        <v>678</v>
      </c>
      <c r="Y26" s="152" t="s">
        <v>679</v>
      </c>
      <c r="Z26" s="159" t="s">
        <v>680</v>
      </c>
      <c r="AA26" s="153" t="s">
        <v>681</v>
      </c>
      <c r="AB26" s="158"/>
      <c r="AC26" s="158"/>
      <c r="AD26" s="159"/>
      <c r="AE26" s="159"/>
      <c r="AF26" s="162"/>
      <c r="AG26" s="153"/>
      <c r="AH26" s="153"/>
      <c r="AI26" s="152"/>
      <c r="AJ26" s="18"/>
    </row>
    <row r="27" spans="1:36" ht="132.75" customHeight="1">
      <c r="A27" s="347"/>
      <c r="B27" s="218" t="s">
        <v>252</v>
      </c>
      <c r="C27" s="186" t="s">
        <v>682</v>
      </c>
      <c r="D27" s="171" t="s">
        <v>683</v>
      </c>
      <c r="E27" s="171" t="s">
        <v>684</v>
      </c>
      <c r="F27" s="137">
        <v>43678</v>
      </c>
      <c r="G27" s="137">
        <v>44075</v>
      </c>
      <c r="H27" s="171" t="s">
        <v>609</v>
      </c>
      <c r="I27" s="143">
        <v>6254</v>
      </c>
      <c r="J27" s="142" t="s">
        <v>685</v>
      </c>
      <c r="K27" s="189" t="s">
        <v>257</v>
      </c>
      <c r="L27" s="168"/>
      <c r="M27" s="144"/>
      <c r="N27" s="138"/>
      <c r="O27" s="138"/>
      <c r="P27" s="138"/>
      <c r="Q27" s="139"/>
      <c r="R27" s="138" t="s">
        <v>554</v>
      </c>
      <c r="S27" s="59"/>
      <c r="T27" s="166" t="s">
        <v>686</v>
      </c>
      <c r="U27" s="154" t="s">
        <v>687</v>
      </c>
      <c r="V27" s="206"/>
      <c r="W27" s="208" t="s">
        <v>688</v>
      </c>
      <c r="X27" s="166" t="s">
        <v>689</v>
      </c>
      <c r="Y27" s="152"/>
      <c r="Z27" s="164"/>
      <c r="AA27" s="154"/>
      <c r="AB27" s="158"/>
      <c r="AC27" s="158"/>
      <c r="AD27" s="159"/>
      <c r="AE27" s="170"/>
      <c r="AF27" s="162"/>
      <c r="AG27" s="153"/>
      <c r="AH27" s="153"/>
      <c r="AI27" s="152"/>
      <c r="AJ27" s="18"/>
    </row>
    <row r="28" spans="1:36" ht="157.5" customHeight="1">
      <c r="A28" s="347"/>
      <c r="B28" s="218" t="s">
        <v>263</v>
      </c>
      <c r="C28" s="186" t="s">
        <v>690</v>
      </c>
      <c r="D28" s="171" t="s">
        <v>691</v>
      </c>
      <c r="E28" s="171" t="s">
        <v>692</v>
      </c>
      <c r="F28" s="137">
        <v>44013</v>
      </c>
      <c r="G28" s="137">
        <v>44075</v>
      </c>
      <c r="H28" s="168" t="s">
        <v>693</v>
      </c>
      <c r="I28" s="143">
        <v>150000</v>
      </c>
      <c r="J28" s="168" t="s">
        <v>694</v>
      </c>
      <c r="K28" s="168" t="s">
        <v>214</v>
      </c>
      <c r="L28" s="168"/>
      <c r="M28" s="144" t="s">
        <v>695</v>
      </c>
      <c r="N28" s="138"/>
      <c r="O28" s="138" t="s">
        <v>57</v>
      </c>
      <c r="P28" s="138"/>
      <c r="Q28" s="138"/>
      <c r="R28" s="138"/>
      <c r="S28" s="59" t="s">
        <v>6</v>
      </c>
      <c r="T28" s="214" t="s">
        <v>696</v>
      </c>
      <c r="U28" s="215"/>
      <c r="V28" s="209" t="s">
        <v>697</v>
      </c>
      <c r="W28" s="209" t="s">
        <v>666</v>
      </c>
      <c r="X28" s="207" t="s">
        <v>698</v>
      </c>
      <c r="Y28" s="166"/>
      <c r="Z28" s="154"/>
      <c r="AA28" s="154"/>
      <c r="AB28" s="158"/>
      <c r="AC28" s="158"/>
      <c r="AD28" s="158"/>
      <c r="AE28" s="170"/>
      <c r="AF28" s="162"/>
      <c r="AG28" s="162"/>
      <c r="AH28" s="153"/>
      <c r="AI28" s="152"/>
      <c r="AJ28" s="18"/>
    </row>
    <row r="29" spans="1:36" ht="90" customHeight="1">
      <c r="A29" s="347"/>
      <c r="B29" s="218" t="s">
        <v>279</v>
      </c>
      <c r="C29" s="186" t="s">
        <v>636</v>
      </c>
      <c r="D29" s="171"/>
      <c r="E29" s="171"/>
      <c r="F29" s="169"/>
      <c r="G29" s="169"/>
      <c r="H29" s="168"/>
      <c r="I29" s="143"/>
      <c r="J29" s="168"/>
      <c r="K29" s="168"/>
      <c r="L29" s="168"/>
      <c r="M29" s="144"/>
      <c r="N29" s="138"/>
      <c r="O29" s="138"/>
      <c r="P29" s="138"/>
      <c r="Q29" s="138"/>
      <c r="R29" s="138"/>
      <c r="S29" s="59"/>
      <c r="T29" s="166"/>
      <c r="U29" s="164"/>
      <c r="V29" s="154"/>
      <c r="W29" s="165"/>
      <c r="X29" s="166"/>
      <c r="Y29" s="163"/>
      <c r="Z29" s="164"/>
      <c r="AA29" s="164"/>
      <c r="AB29" s="158"/>
      <c r="AC29" s="158"/>
      <c r="AD29" s="159"/>
      <c r="AE29" s="159"/>
      <c r="AF29" s="162"/>
      <c r="AG29" s="153"/>
      <c r="AH29" s="153"/>
      <c r="AI29" s="152"/>
      <c r="AJ29" s="18"/>
    </row>
    <row r="30" spans="1:36" ht="147" customHeight="1">
      <c r="A30" s="347"/>
      <c r="B30" s="218" t="s">
        <v>288</v>
      </c>
      <c r="C30" s="186" t="s">
        <v>699</v>
      </c>
      <c r="D30" s="141" t="s">
        <v>700</v>
      </c>
      <c r="E30" s="141" t="s">
        <v>701</v>
      </c>
      <c r="F30" s="137">
        <v>43647</v>
      </c>
      <c r="G30" s="137">
        <v>45474</v>
      </c>
      <c r="H30" s="168" t="s">
        <v>702</v>
      </c>
      <c r="I30" s="143">
        <v>0</v>
      </c>
      <c r="J30" s="168" t="s">
        <v>703</v>
      </c>
      <c r="K30" s="168" t="s">
        <v>257</v>
      </c>
      <c r="L30" s="168"/>
      <c r="M30" s="144"/>
      <c r="N30" s="138"/>
      <c r="O30" s="138"/>
      <c r="P30" s="138"/>
      <c r="Q30" s="138" t="s">
        <v>554</v>
      </c>
      <c r="R30" s="138"/>
      <c r="S30" s="59"/>
      <c r="T30" s="152" t="s">
        <v>704</v>
      </c>
      <c r="U30" s="154" t="s">
        <v>705</v>
      </c>
      <c r="V30" s="203"/>
      <c r="W30" s="203" t="s">
        <v>93</v>
      </c>
      <c r="X30" s="166" t="s">
        <v>706</v>
      </c>
      <c r="Y30" s="166"/>
      <c r="Z30" s="154"/>
      <c r="AA30" s="154"/>
      <c r="AB30" s="158"/>
      <c r="AC30" s="158"/>
      <c r="AD30" s="158"/>
      <c r="AE30" s="159"/>
      <c r="AF30" s="162"/>
      <c r="AG30" s="153"/>
      <c r="AH30" s="153"/>
      <c r="AI30" s="152"/>
      <c r="AJ30" s="18"/>
    </row>
    <row r="31" spans="1:36" ht="90" customHeight="1">
      <c r="A31" s="347"/>
      <c r="B31" s="219" t="s">
        <v>301</v>
      </c>
      <c r="C31" s="183" t="s">
        <v>707</v>
      </c>
      <c r="D31" s="171"/>
      <c r="E31" s="171"/>
      <c r="F31" s="169"/>
      <c r="G31" s="169"/>
      <c r="H31" s="171"/>
      <c r="I31" s="143"/>
      <c r="J31" s="171"/>
      <c r="K31" s="171"/>
      <c r="L31" s="171"/>
      <c r="M31" s="144"/>
      <c r="N31" s="138"/>
      <c r="O31" s="138"/>
      <c r="P31" s="138"/>
      <c r="Q31" s="138"/>
      <c r="R31" s="138"/>
      <c r="S31" s="59"/>
      <c r="T31" s="166"/>
      <c r="U31" s="164"/>
      <c r="V31" s="164"/>
      <c r="W31" s="165"/>
      <c r="X31" s="166"/>
      <c r="Y31" s="163"/>
      <c r="Z31" s="164"/>
      <c r="AA31" s="164"/>
      <c r="AB31" s="158"/>
      <c r="AC31" s="158"/>
      <c r="AD31" s="158"/>
      <c r="AE31" s="159"/>
      <c r="AF31" s="153"/>
      <c r="AG31" s="153"/>
      <c r="AH31" s="153"/>
      <c r="AI31" s="152"/>
      <c r="AJ31" s="18"/>
    </row>
    <row r="32" spans="1:36" ht="119.25" customHeight="1">
      <c r="A32" s="347" t="s">
        <v>708</v>
      </c>
      <c r="B32" s="220" t="s">
        <v>309</v>
      </c>
      <c r="C32" s="196" t="s">
        <v>709</v>
      </c>
      <c r="D32" s="171" t="s">
        <v>710</v>
      </c>
      <c r="E32" s="171" t="s">
        <v>711</v>
      </c>
      <c r="F32" s="137">
        <v>43647</v>
      </c>
      <c r="G32" s="137">
        <v>45474</v>
      </c>
      <c r="H32" s="168" t="s">
        <v>313</v>
      </c>
      <c r="I32" s="143">
        <v>0</v>
      </c>
      <c r="J32" s="168" t="s">
        <v>712</v>
      </c>
      <c r="K32" s="168" t="s">
        <v>315</v>
      </c>
      <c r="L32" s="168"/>
      <c r="M32" s="144"/>
      <c r="N32" s="138"/>
      <c r="O32" s="138"/>
      <c r="P32" s="138" t="s">
        <v>57</v>
      </c>
      <c r="Q32" s="138"/>
      <c r="R32" s="138"/>
      <c r="S32" s="59"/>
      <c r="T32" s="152" t="s">
        <v>713</v>
      </c>
      <c r="U32" s="153"/>
      <c r="V32" s="153" t="s">
        <v>714</v>
      </c>
      <c r="W32" s="203" t="s">
        <v>93</v>
      </c>
      <c r="X32" s="152"/>
      <c r="Y32" s="155"/>
      <c r="Z32" s="161"/>
      <c r="AA32" s="161"/>
      <c r="AB32" s="158"/>
      <c r="AC32" s="158"/>
      <c r="AD32" s="159"/>
      <c r="AE32" s="159"/>
      <c r="AF32" s="162"/>
      <c r="AG32" s="153"/>
      <c r="AH32" s="153"/>
      <c r="AI32" s="152"/>
      <c r="AJ32" s="18"/>
    </row>
    <row r="33" spans="1:36" ht="129.75" customHeight="1">
      <c r="A33" s="347"/>
      <c r="B33" s="218" t="s">
        <v>322</v>
      </c>
      <c r="C33" s="183" t="s">
        <v>715</v>
      </c>
      <c r="D33" s="141" t="s">
        <v>716</v>
      </c>
      <c r="E33" s="171" t="s">
        <v>717</v>
      </c>
      <c r="F33" s="137">
        <v>43831</v>
      </c>
      <c r="G33" s="137">
        <v>45474</v>
      </c>
      <c r="H33" s="171" t="s">
        <v>325</v>
      </c>
      <c r="I33" s="143">
        <v>650000</v>
      </c>
      <c r="J33" s="171" t="s">
        <v>718</v>
      </c>
      <c r="K33" s="168" t="s">
        <v>719</v>
      </c>
      <c r="L33" s="171"/>
      <c r="M33" s="144" t="s">
        <v>720</v>
      </c>
      <c r="N33" s="138"/>
      <c r="O33" s="138" t="s">
        <v>57</v>
      </c>
      <c r="P33" s="138"/>
      <c r="Q33" s="138"/>
      <c r="R33" s="138"/>
      <c r="S33" s="59" t="s">
        <v>7</v>
      </c>
      <c r="T33" s="152" t="s">
        <v>721</v>
      </c>
      <c r="U33" s="153"/>
      <c r="V33" s="153" t="s">
        <v>722</v>
      </c>
      <c r="W33" s="203" t="s">
        <v>93</v>
      </c>
      <c r="X33" s="152" t="s">
        <v>723</v>
      </c>
      <c r="Y33" s="155"/>
      <c r="Z33" s="161"/>
      <c r="AA33" s="153"/>
      <c r="AB33" s="158"/>
      <c r="AC33" s="158"/>
      <c r="AD33" s="159"/>
      <c r="AE33" s="159"/>
      <c r="AF33" s="153"/>
      <c r="AG33" s="153"/>
      <c r="AH33" s="153"/>
      <c r="AI33" s="152"/>
      <c r="AJ33" s="18"/>
    </row>
    <row r="34" spans="1:36" ht="115.5" customHeight="1">
      <c r="A34" s="347"/>
      <c r="B34" s="218" t="s">
        <v>336</v>
      </c>
      <c r="C34" s="186" t="s">
        <v>724</v>
      </c>
      <c r="D34" s="141" t="s">
        <v>725</v>
      </c>
      <c r="E34" s="141" t="s">
        <v>726</v>
      </c>
      <c r="F34" s="137">
        <v>43831</v>
      </c>
      <c r="G34" s="137">
        <v>45474</v>
      </c>
      <c r="H34" s="171" t="s">
        <v>727</v>
      </c>
      <c r="I34" s="143">
        <v>40000000</v>
      </c>
      <c r="J34" s="142" t="s">
        <v>352</v>
      </c>
      <c r="K34" s="168" t="s">
        <v>728</v>
      </c>
      <c r="L34" s="168"/>
      <c r="M34" s="144" t="s">
        <v>729</v>
      </c>
      <c r="N34" s="138"/>
      <c r="O34" s="138"/>
      <c r="P34" s="138" t="s">
        <v>554</v>
      </c>
      <c r="Q34" s="138"/>
      <c r="R34" s="138"/>
      <c r="S34" s="59"/>
      <c r="T34" s="152" t="s">
        <v>730</v>
      </c>
      <c r="U34" s="153"/>
      <c r="V34" s="159"/>
      <c r="W34" s="203" t="s">
        <v>93</v>
      </c>
      <c r="X34" s="159" t="s">
        <v>731</v>
      </c>
      <c r="Y34" s="152"/>
      <c r="Z34" s="161"/>
      <c r="AA34" s="153"/>
      <c r="AB34" s="158"/>
      <c r="AC34" s="158"/>
      <c r="AD34" s="159"/>
      <c r="AE34" s="170"/>
      <c r="AF34" s="162"/>
      <c r="AG34" s="162"/>
      <c r="AH34" s="153"/>
      <c r="AI34" s="152"/>
      <c r="AJ34" s="18"/>
    </row>
    <row r="35" spans="1:36" ht="200.25" customHeight="1">
      <c r="A35" s="347"/>
      <c r="B35" s="218" t="s">
        <v>355</v>
      </c>
      <c r="C35" s="198" t="s">
        <v>732</v>
      </c>
      <c r="D35" s="171" t="s">
        <v>733</v>
      </c>
      <c r="E35" s="171" t="s">
        <v>726</v>
      </c>
      <c r="F35" s="137">
        <v>43739</v>
      </c>
      <c r="G35" s="137">
        <v>45474</v>
      </c>
      <c r="H35" s="171" t="s">
        <v>734</v>
      </c>
      <c r="I35" s="171" t="s">
        <v>735</v>
      </c>
      <c r="J35" s="168" t="s">
        <v>736</v>
      </c>
      <c r="K35" s="168" t="s">
        <v>315</v>
      </c>
      <c r="L35" s="168"/>
      <c r="M35" s="144" t="s">
        <v>737</v>
      </c>
      <c r="N35" s="138"/>
      <c r="O35" s="138"/>
      <c r="P35" s="138" t="s">
        <v>57</v>
      </c>
      <c r="Q35" s="138"/>
      <c r="R35" s="138"/>
      <c r="S35" s="59"/>
      <c r="T35" s="152" t="s">
        <v>738</v>
      </c>
      <c r="U35" s="153"/>
      <c r="V35" s="153"/>
      <c r="W35" s="159" t="s">
        <v>387</v>
      </c>
      <c r="X35" s="153" t="s">
        <v>739</v>
      </c>
      <c r="Y35" s="212" t="s">
        <v>740</v>
      </c>
      <c r="Z35" s="159" t="s">
        <v>741</v>
      </c>
      <c r="AA35" s="159" t="s">
        <v>742</v>
      </c>
      <c r="AB35" s="158"/>
      <c r="AC35" s="158"/>
      <c r="AD35" s="159"/>
      <c r="AE35" s="159"/>
      <c r="AF35" s="158"/>
      <c r="AG35" s="159" t="s">
        <v>743</v>
      </c>
      <c r="AH35" s="153"/>
      <c r="AI35" s="152"/>
      <c r="AJ35" s="18"/>
    </row>
    <row r="36" spans="1:36" ht="144.75" customHeight="1">
      <c r="A36" s="347"/>
      <c r="B36" s="219" t="s">
        <v>369</v>
      </c>
      <c r="C36" s="183" t="s">
        <v>744</v>
      </c>
      <c r="D36" s="141" t="s">
        <v>745</v>
      </c>
      <c r="E36" s="141" t="s">
        <v>746</v>
      </c>
      <c r="F36" s="137">
        <v>43647</v>
      </c>
      <c r="G36" s="137">
        <v>45474</v>
      </c>
      <c r="H36" s="171" t="s">
        <v>747</v>
      </c>
      <c r="I36" s="143">
        <v>100000</v>
      </c>
      <c r="J36" s="168" t="s">
        <v>748</v>
      </c>
      <c r="K36" s="168" t="s">
        <v>315</v>
      </c>
      <c r="L36" s="168"/>
      <c r="M36" s="144" t="s">
        <v>749</v>
      </c>
      <c r="N36" s="138"/>
      <c r="O36" s="138"/>
      <c r="P36" s="138"/>
      <c r="Q36" s="139" t="s">
        <v>57</v>
      </c>
      <c r="R36" s="138"/>
      <c r="S36" s="59"/>
      <c r="T36" s="152" t="s">
        <v>750</v>
      </c>
      <c r="U36" s="153" t="s">
        <v>751</v>
      </c>
      <c r="V36" s="161"/>
      <c r="W36" s="203" t="s">
        <v>677</v>
      </c>
      <c r="X36" s="155"/>
      <c r="Y36" s="212" t="s">
        <v>752</v>
      </c>
      <c r="Z36" s="159" t="s">
        <v>753</v>
      </c>
      <c r="AA36" s="159" t="s">
        <v>754</v>
      </c>
      <c r="AB36" s="158"/>
      <c r="AC36" s="158"/>
      <c r="AD36" s="159"/>
      <c r="AE36" s="159"/>
      <c r="AF36" s="159" t="s">
        <v>755</v>
      </c>
      <c r="AG36" s="159"/>
      <c r="AH36" s="153"/>
      <c r="AI36" s="152"/>
      <c r="AJ36" s="18"/>
    </row>
    <row r="37" spans="1:36" ht="222" customHeight="1">
      <c r="A37" s="347"/>
      <c r="B37" s="220" t="s">
        <v>383</v>
      </c>
      <c r="C37" s="196" t="s">
        <v>756</v>
      </c>
      <c r="D37" s="171" t="s">
        <v>757</v>
      </c>
      <c r="E37" s="171" t="s">
        <v>758</v>
      </c>
      <c r="F37" s="137">
        <v>43647</v>
      </c>
      <c r="G37" s="137">
        <v>45474</v>
      </c>
      <c r="H37" s="171" t="s">
        <v>759</v>
      </c>
      <c r="I37" s="143">
        <v>0</v>
      </c>
      <c r="J37" s="168" t="s">
        <v>760</v>
      </c>
      <c r="K37" s="168" t="s">
        <v>315</v>
      </c>
      <c r="L37" s="168"/>
      <c r="M37" s="144" t="s">
        <v>761</v>
      </c>
      <c r="N37" s="138"/>
      <c r="O37" s="138"/>
      <c r="P37" s="138"/>
      <c r="Q37" s="138" t="s">
        <v>57</v>
      </c>
      <c r="R37" s="138"/>
      <c r="S37" s="59"/>
      <c r="T37" s="152" t="s">
        <v>762</v>
      </c>
      <c r="U37" s="159" t="s">
        <v>763</v>
      </c>
      <c r="V37" s="161"/>
      <c r="W37" s="203" t="s">
        <v>93</v>
      </c>
      <c r="X37" s="152"/>
      <c r="Y37" s="155"/>
      <c r="Z37" s="153"/>
      <c r="AA37" s="161"/>
      <c r="AB37" s="158"/>
      <c r="AC37" s="158"/>
      <c r="AD37" s="159"/>
      <c r="AE37" s="158"/>
      <c r="AF37" s="162"/>
      <c r="AG37" s="153"/>
      <c r="AH37" s="153"/>
      <c r="AI37" s="152"/>
      <c r="AJ37" s="18"/>
    </row>
    <row r="38" spans="1:36" ht="159" customHeight="1">
      <c r="A38" s="347"/>
      <c r="B38" s="221" t="s">
        <v>396</v>
      </c>
      <c r="C38" s="183" t="s">
        <v>764</v>
      </c>
      <c r="D38" s="141" t="s">
        <v>765</v>
      </c>
      <c r="E38" s="171" t="s">
        <v>766</v>
      </c>
      <c r="F38" s="137">
        <v>43647</v>
      </c>
      <c r="G38" s="137">
        <v>45474</v>
      </c>
      <c r="H38" s="171" t="s">
        <v>767</v>
      </c>
      <c r="I38" s="143">
        <v>50000</v>
      </c>
      <c r="J38" s="142" t="s">
        <v>768</v>
      </c>
      <c r="K38" s="168" t="s">
        <v>315</v>
      </c>
      <c r="L38" s="168"/>
      <c r="M38" s="144" t="s">
        <v>769</v>
      </c>
      <c r="N38" s="138"/>
      <c r="O38" s="138"/>
      <c r="P38" s="138"/>
      <c r="Q38" s="138" t="s">
        <v>554</v>
      </c>
      <c r="R38" s="138"/>
      <c r="S38" s="59"/>
      <c r="T38" s="152" t="s">
        <v>770</v>
      </c>
      <c r="U38" s="153" t="s">
        <v>771</v>
      </c>
      <c r="V38" s="153"/>
      <c r="W38" s="203" t="s">
        <v>93</v>
      </c>
      <c r="X38" s="152"/>
      <c r="Y38" s="152"/>
      <c r="Z38" s="159" t="s">
        <v>772</v>
      </c>
      <c r="AA38" s="161"/>
      <c r="AB38" s="158"/>
      <c r="AC38" s="158"/>
      <c r="AD38" s="159" t="s">
        <v>773</v>
      </c>
      <c r="AE38" s="159"/>
      <c r="AF38" s="162"/>
      <c r="AG38" s="153"/>
      <c r="AH38" s="172"/>
      <c r="AI38" s="152"/>
      <c r="AJ38" s="18"/>
    </row>
    <row r="39" spans="1:36" ht="135" customHeight="1">
      <c r="A39" s="347"/>
      <c r="B39" s="222" t="s">
        <v>490</v>
      </c>
      <c r="C39" s="186" t="s">
        <v>774</v>
      </c>
      <c r="D39" s="141" t="s">
        <v>775</v>
      </c>
      <c r="E39" s="171" t="s">
        <v>758</v>
      </c>
      <c r="F39" s="137">
        <v>44013</v>
      </c>
      <c r="G39" s="137">
        <v>45474</v>
      </c>
      <c r="H39" s="168" t="s">
        <v>702</v>
      </c>
      <c r="I39" s="173"/>
      <c r="J39" s="189" t="s">
        <v>93</v>
      </c>
      <c r="K39" s="189" t="s">
        <v>494</v>
      </c>
      <c r="L39" s="189" t="s">
        <v>494</v>
      </c>
      <c r="M39" s="140" t="s">
        <v>776</v>
      </c>
      <c r="N39" s="138"/>
      <c r="O39" s="138" t="s">
        <v>554</v>
      </c>
      <c r="P39" s="138"/>
      <c r="Q39" s="138"/>
      <c r="R39" s="138"/>
      <c r="S39" s="59"/>
      <c r="T39" s="212" t="s">
        <v>777</v>
      </c>
      <c r="U39" s="161"/>
      <c r="V39" s="153" t="s">
        <v>778</v>
      </c>
      <c r="W39" s="203" t="s">
        <v>93</v>
      </c>
      <c r="X39" s="155"/>
      <c r="Y39" s="152" t="s">
        <v>779</v>
      </c>
      <c r="Z39" s="159" t="s">
        <v>780</v>
      </c>
      <c r="AA39" s="159" t="s">
        <v>781</v>
      </c>
      <c r="AB39" s="158"/>
      <c r="AC39" s="158"/>
      <c r="AD39" s="156"/>
      <c r="AE39" s="156"/>
      <c r="AF39" s="161"/>
      <c r="AG39" s="161"/>
      <c r="AH39" s="161"/>
      <c r="AI39" s="155"/>
      <c r="AJ39" s="18"/>
    </row>
    <row r="40" spans="1:36" ht="113.25" customHeight="1">
      <c r="A40" s="347" t="s">
        <v>782</v>
      </c>
      <c r="B40" s="218" t="s">
        <v>409</v>
      </c>
      <c r="C40" s="186" t="s">
        <v>783</v>
      </c>
      <c r="D40" s="141" t="s">
        <v>784</v>
      </c>
      <c r="E40" s="141" t="s">
        <v>785</v>
      </c>
      <c r="F40" s="137">
        <v>44562</v>
      </c>
      <c r="G40" s="137">
        <v>45474</v>
      </c>
      <c r="H40" s="171" t="s">
        <v>420</v>
      </c>
      <c r="I40" s="143" t="s">
        <v>414</v>
      </c>
      <c r="J40" s="142" t="s">
        <v>786</v>
      </c>
      <c r="K40" s="168" t="s">
        <v>416</v>
      </c>
      <c r="L40" s="168"/>
      <c r="M40" s="144" t="s">
        <v>787</v>
      </c>
      <c r="N40" s="138" t="s">
        <v>554</v>
      </c>
      <c r="O40" s="138"/>
      <c r="P40" s="138"/>
      <c r="Q40" s="138"/>
      <c r="R40" s="138"/>
      <c r="S40" s="59"/>
      <c r="T40" s="152" t="s">
        <v>788</v>
      </c>
      <c r="U40" s="153"/>
      <c r="V40" s="153"/>
      <c r="W40" s="203" t="s">
        <v>93</v>
      </c>
      <c r="X40" s="152" t="s">
        <v>789</v>
      </c>
      <c r="Y40" s="155"/>
      <c r="Z40" s="161"/>
      <c r="AA40" s="161"/>
      <c r="AC40" s="158"/>
      <c r="AD40" s="159" t="s">
        <v>790</v>
      </c>
      <c r="AE40" s="159"/>
      <c r="AF40" s="162"/>
      <c r="AG40" s="153"/>
      <c r="AH40" s="153"/>
      <c r="AI40" s="152"/>
      <c r="AJ40" s="18"/>
    </row>
    <row r="41" spans="1:36" ht="138.75" customHeight="1">
      <c r="A41" s="347"/>
      <c r="B41" s="219" t="s">
        <v>422</v>
      </c>
      <c r="C41" s="186" t="s">
        <v>791</v>
      </c>
      <c r="D41" s="171" t="s">
        <v>792</v>
      </c>
      <c r="E41" s="171" t="s">
        <v>793</v>
      </c>
      <c r="F41" s="137">
        <v>44562</v>
      </c>
      <c r="G41" s="137">
        <v>45474</v>
      </c>
      <c r="H41" s="171" t="s">
        <v>93</v>
      </c>
      <c r="I41" s="143" t="s">
        <v>414</v>
      </c>
      <c r="J41" s="171" t="s">
        <v>426</v>
      </c>
      <c r="K41" s="171" t="s">
        <v>315</v>
      </c>
      <c r="L41" s="171"/>
      <c r="M41" s="144" t="s">
        <v>794</v>
      </c>
      <c r="N41" s="138" t="s">
        <v>554</v>
      </c>
      <c r="O41" s="138"/>
      <c r="P41" s="138"/>
      <c r="Q41" s="138"/>
      <c r="R41" s="138"/>
      <c r="S41" s="59" t="s">
        <v>6</v>
      </c>
      <c r="T41" s="152" t="s">
        <v>788</v>
      </c>
      <c r="U41" s="153"/>
      <c r="V41" s="153"/>
      <c r="W41" s="203" t="s">
        <v>93</v>
      </c>
      <c r="X41" s="152" t="s">
        <v>795</v>
      </c>
      <c r="Y41" s="155"/>
      <c r="Z41" s="161"/>
      <c r="AA41" s="161"/>
      <c r="AB41" s="158"/>
      <c r="AC41" s="158"/>
      <c r="AD41" s="159"/>
      <c r="AE41" s="159"/>
      <c r="AF41" s="153"/>
      <c r="AG41" s="153"/>
      <c r="AH41" s="153"/>
      <c r="AI41" s="152"/>
      <c r="AJ41" s="18"/>
    </row>
    <row r="42" spans="1:36" ht="220.5" customHeight="1">
      <c r="A42" s="347"/>
      <c r="B42" s="220" t="s">
        <v>429</v>
      </c>
      <c r="C42" s="196" t="s">
        <v>796</v>
      </c>
      <c r="D42" s="171" t="s">
        <v>797</v>
      </c>
      <c r="E42" s="171" t="s">
        <v>798</v>
      </c>
      <c r="F42" s="137">
        <v>44409</v>
      </c>
      <c r="G42" s="137">
        <v>45474</v>
      </c>
      <c r="H42" s="171" t="s">
        <v>799</v>
      </c>
      <c r="I42" s="143">
        <v>50000</v>
      </c>
      <c r="J42" s="171" t="s">
        <v>800</v>
      </c>
      <c r="K42" s="168" t="s">
        <v>257</v>
      </c>
      <c r="L42" s="168"/>
      <c r="M42" s="144" t="s">
        <v>801</v>
      </c>
      <c r="N42" s="138" t="s">
        <v>554</v>
      </c>
      <c r="O42" s="138"/>
      <c r="P42" s="138"/>
      <c r="Q42" s="138"/>
      <c r="R42" s="138"/>
      <c r="S42" s="59"/>
      <c r="T42" s="212" t="s">
        <v>802</v>
      </c>
      <c r="U42" s="153"/>
      <c r="V42" s="159" t="s">
        <v>803</v>
      </c>
      <c r="W42" s="203" t="s">
        <v>93</v>
      </c>
      <c r="X42" s="216" t="s">
        <v>804</v>
      </c>
      <c r="Y42" s="155"/>
      <c r="Z42" s="161"/>
      <c r="AA42" s="153"/>
      <c r="AB42" s="158">
        <v>44927</v>
      </c>
      <c r="AC42" s="158"/>
      <c r="AD42" s="159"/>
      <c r="AE42" s="159"/>
      <c r="AF42" s="174"/>
      <c r="AG42" s="153"/>
      <c r="AH42" s="153"/>
      <c r="AI42" s="152"/>
      <c r="AJ42" s="18"/>
    </row>
    <row r="43" spans="1:36" ht="90" customHeight="1">
      <c r="A43" s="347" t="s">
        <v>805</v>
      </c>
      <c r="B43" s="223" t="s">
        <v>443</v>
      </c>
      <c r="C43" s="196" t="s">
        <v>636</v>
      </c>
      <c r="D43" s="187"/>
      <c r="E43" s="187"/>
      <c r="F43" s="175"/>
      <c r="G43" s="175"/>
      <c r="H43" s="187"/>
      <c r="I43" s="176"/>
      <c r="J43" s="187"/>
      <c r="K43" s="175"/>
      <c r="L43" s="175"/>
      <c r="M43" s="177"/>
      <c r="N43" s="138"/>
      <c r="O43" s="138"/>
      <c r="P43" s="138"/>
      <c r="Q43" s="138"/>
      <c r="R43" s="138"/>
      <c r="S43" s="59"/>
      <c r="T43" s="152"/>
      <c r="U43" s="161"/>
      <c r="V43" s="153"/>
      <c r="W43" s="159"/>
      <c r="X43" s="152"/>
      <c r="Y43" s="155"/>
      <c r="Z43" s="161"/>
      <c r="AA43" s="161"/>
      <c r="AB43" s="158"/>
      <c r="AC43" s="158"/>
      <c r="AD43" s="159"/>
      <c r="AE43" s="159"/>
      <c r="AF43" s="153"/>
      <c r="AG43" s="153"/>
      <c r="AH43" s="153"/>
      <c r="AI43" s="152"/>
      <c r="AJ43" s="18"/>
    </row>
    <row r="44" spans="1:36" ht="141.75" customHeight="1">
      <c r="A44" s="347"/>
      <c r="B44" s="223" t="s">
        <v>450</v>
      </c>
      <c r="C44" s="197" t="s">
        <v>806</v>
      </c>
      <c r="D44" s="171" t="s">
        <v>600</v>
      </c>
      <c r="E44" s="171" t="s">
        <v>807</v>
      </c>
      <c r="F44" s="137">
        <v>43647</v>
      </c>
      <c r="G44" s="137">
        <v>45474</v>
      </c>
      <c r="H44" s="171" t="s">
        <v>177</v>
      </c>
      <c r="I44" s="143">
        <v>0</v>
      </c>
      <c r="J44" s="168" t="s">
        <v>458</v>
      </c>
      <c r="K44" s="143" t="s">
        <v>453</v>
      </c>
      <c r="L44" s="168"/>
      <c r="M44" s="144"/>
      <c r="N44" s="138"/>
      <c r="O44" s="138"/>
      <c r="P44" s="138"/>
      <c r="Q44" s="138" t="s">
        <v>554</v>
      </c>
      <c r="R44" s="138"/>
      <c r="S44" s="59"/>
      <c r="T44" s="152" t="s">
        <v>808</v>
      </c>
      <c r="U44" s="153"/>
      <c r="V44" s="153" t="s">
        <v>809</v>
      </c>
      <c r="W44" s="159" t="s">
        <v>177</v>
      </c>
      <c r="X44" s="152"/>
      <c r="Y44" s="217" t="s">
        <v>810</v>
      </c>
      <c r="Z44" s="156"/>
      <c r="AA44" s="159" t="s">
        <v>811</v>
      </c>
      <c r="AB44" s="158"/>
      <c r="AC44" s="158"/>
      <c r="AD44" s="159"/>
      <c r="AE44" s="159"/>
      <c r="AF44" s="162"/>
      <c r="AG44" s="153"/>
      <c r="AH44" s="153"/>
      <c r="AI44" s="152"/>
      <c r="AJ44" s="18"/>
    </row>
    <row r="45" spans="1:36" ht="108" customHeight="1">
      <c r="A45" s="347"/>
      <c r="B45" s="220" t="s">
        <v>459</v>
      </c>
      <c r="C45" s="196" t="s">
        <v>812</v>
      </c>
      <c r="D45" s="171" t="s">
        <v>600</v>
      </c>
      <c r="E45" s="141" t="s">
        <v>813</v>
      </c>
      <c r="F45" s="137">
        <v>43647</v>
      </c>
      <c r="G45" s="137">
        <v>45474</v>
      </c>
      <c r="H45" s="171" t="s">
        <v>93</v>
      </c>
      <c r="I45" s="143" t="s">
        <v>462</v>
      </c>
      <c r="J45" s="168" t="s">
        <v>471</v>
      </c>
      <c r="K45" s="168" t="s">
        <v>464</v>
      </c>
      <c r="L45" s="168"/>
      <c r="M45" s="144" t="s">
        <v>814</v>
      </c>
      <c r="N45" s="138"/>
      <c r="O45" s="138"/>
      <c r="P45" s="138" t="s">
        <v>554</v>
      </c>
      <c r="Q45" s="138"/>
      <c r="R45" s="138"/>
      <c r="S45" s="59"/>
      <c r="T45" s="152" t="s">
        <v>815</v>
      </c>
      <c r="U45" s="153" t="s">
        <v>816</v>
      </c>
      <c r="V45" s="153" t="s">
        <v>817</v>
      </c>
      <c r="W45" s="203" t="s">
        <v>93</v>
      </c>
      <c r="X45" s="152" t="s">
        <v>818</v>
      </c>
      <c r="Y45" s="155"/>
      <c r="Z45" s="161"/>
      <c r="AA45" s="161"/>
      <c r="AB45" s="156"/>
      <c r="AC45" s="156"/>
      <c r="AD45" s="158"/>
      <c r="AE45" s="158"/>
      <c r="AF45" s="162"/>
      <c r="AG45" s="153"/>
      <c r="AH45" s="153"/>
      <c r="AI45" s="152"/>
      <c r="AJ45" s="18"/>
    </row>
    <row r="46" spans="1:36">
      <c r="AJ46" s="18"/>
    </row>
    <row r="47" spans="1:36">
      <c r="B47" s="61"/>
      <c r="AJ47" s="18"/>
    </row>
    <row r="48" spans="1:36" ht="15.75" thickBot="1">
      <c r="L48" s="69"/>
      <c r="AJ48" s="18"/>
    </row>
    <row r="49" spans="1:36" ht="26.25" customHeight="1" thickBot="1">
      <c r="A49" s="65" t="s">
        <v>473</v>
      </c>
      <c r="B49" s="66"/>
      <c r="C49" s="66"/>
      <c r="D49" s="66"/>
      <c r="E49" s="66"/>
      <c r="F49" s="66"/>
      <c r="G49" s="66"/>
      <c r="H49" s="66"/>
      <c r="I49" s="66"/>
      <c r="J49" s="195"/>
      <c r="K49" s="66"/>
      <c r="L49" s="68"/>
      <c r="M49" s="192"/>
      <c r="AJ49" s="18"/>
    </row>
    <row r="50" spans="1:36" ht="26.25" customHeight="1" thickBot="1">
      <c r="A50" s="47"/>
      <c r="B50" s="48"/>
      <c r="C50" s="48"/>
      <c r="D50" s="49"/>
      <c r="E50" s="49"/>
      <c r="F50" s="49"/>
      <c r="G50" s="49"/>
      <c r="H50" s="49"/>
      <c r="I50" s="49"/>
      <c r="J50" s="193"/>
      <c r="K50" s="49"/>
      <c r="L50" s="49"/>
      <c r="M50" s="193"/>
      <c r="N50" s="49"/>
      <c r="AJ50" s="18"/>
    </row>
    <row r="51" spans="1:36" ht="43.5" customHeight="1" thickBot="1">
      <c r="A51" s="52" t="s">
        <v>474</v>
      </c>
      <c r="B51" s="53"/>
      <c r="C51" s="54">
        <f>COUNTA(C55:C57,C61:C61)</f>
        <v>4</v>
      </c>
      <c r="AJ51" s="18"/>
    </row>
    <row r="52" spans="1:36">
      <c r="AJ52" s="18"/>
    </row>
    <row r="53" spans="1:36" ht="15.75">
      <c r="A53" s="296" t="s">
        <v>475</v>
      </c>
      <c r="B53" s="294" t="s">
        <v>12</v>
      </c>
      <c r="C53" s="294" t="s">
        <v>476</v>
      </c>
      <c r="D53" s="294" t="s">
        <v>477</v>
      </c>
      <c r="E53" s="298" t="s">
        <v>478</v>
      </c>
      <c r="F53" s="294" t="s">
        <v>479</v>
      </c>
      <c r="G53" s="294"/>
      <c r="H53" s="294" t="s">
        <v>480</v>
      </c>
      <c r="I53" s="294" t="s">
        <v>481</v>
      </c>
      <c r="J53" s="374" t="s">
        <v>482</v>
      </c>
      <c r="K53" s="295" t="s">
        <v>483</v>
      </c>
      <c r="L53" s="295"/>
      <c r="M53" s="374" t="s">
        <v>484</v>
      </c>
      <c r="N53" s="46"/>
      <c r="AJ53" s="18"/>
    </row>
    <row r="54" spans="1:36" ht="15.75">
      <c r="A54" s="297"/>
      <c r="B54" s="294"/>
      <c r="C54" s="294"/>
      <c r="D54" s="294"/>
      <c r="E54" s="298"/>
      <c r="F54" s="50" t="s">
        <v>485</v>
      </c>
      <c r="G54" s="50" t="s">
        <v>486</v>
      </c>
      <c r="H54" s="294"/>
      <c r="I54" s="294"/>
      <c r="J54" s="374"/>
      <c r="K54" s="93" t="s">
        <v>487</v>
      </c>
      <c r="L54" s="93" t="s">
        <v>488</v>
      </c>
      <c r="M54" s="374"/>
      <c r="N54" s="2"/>
      <c r="AJ54" s="18"/>
    </row>
    <row r="55" spans="1:36" ht="80.25" customHeight="1">
      <c r="A55" s="330" t="s">
        <v>819</v>
      </c>
      <c r="B55" s="179">
        <v>44348</v>
      </c>
      <c r="C55" s="183" t="s">
        <v>820</v>
      </c>
      <c r="D55" s="141" t="s">
        <v>821</v>
      </c>
      <c r="E55" s="141" t="s">
        <v>822</v>
      </c>
      <c r="F55" s="137">
        <v>44409</v>
      </c>
      <c r="G55" s="137">
        <v>44531</v>
      </c>
      <c r="H55" s="171" t="s">
        <v>93</v>
      </c>
      <c r="I55" s="143">
        <v>0</v>
      </c>
      <c r="J55" s="141" t="s">
        <v>823</v>
      </c>
      <c r="K55" s="145"/>
      <c r="L55" s="141" t="s">
        <v>824</v>
      </c>
      <c r="M55" s="210"/>
      <c r="N55" s="2"/>
      <c r="AJ55" s="18"/>
    </row>
    <row r="56" spans="1:36" ht="69.95" customHeight="1">
      <c r="A56" s="331"/>
      <c r="B56" s="179">
        <v>44378</v>
      </c>
      <c r="C56" s="183" t="s">
        <v>825</v>
      </c>
      <c r="D56" s="141" t="s">
        <v>826</v>
      </c>
      <c r="E56" s="141" t="s">
        <v>827</v>
      </c>
      <c r="F56" s="137">
        <v>44409</v>
      </c>
      <c r="G56" s="137">
        <v>45474</v>
      </c>
      <c r="H56" s="171" t="s">
        <v>93</v>
      </c>
      <c r="I56" s="143">
        <v>0</v>
      </c>
      <c r="J56" s="141" t="s">
        <v>828</v>
      </c>
      <c r="K56" s="173"/>
      <c r="L56" s="141" t="s">
        <v>824</v>
      </c>
      <c r="M56" s="211"/>
      <c r="N56" s="2"/>
      <c r="AJ56" s="18"/>
    </row>
    <row r="57" spans="1:36" ht="69.95" customHeight="1">
      <c r="A57" s="332"/>
      <c r="B57" s="179">
        <v>44409</v>
      </c>
      <c r="C57" s="152" t="s">
        <v>829</v>
      </c>
      <c r="D57" s="141" t="s">
        <v>556</v>
      </c>
      <c r="E57" s="141" t="s">
        <v>830</v>
      </c>
      <c r="F57" s="137">
        <v>44409</v>
      </c>
      <c r="G57" s="137">
        <v>45231</v>
      </c>
      <c r="H57" s="158" t="s">
        <v>53</v>
      </c>
      <c r="I57" s="170">
        <v>4500000</v>
      </c>
      <c r="J57" s="153" t="s">
        <v>831</v>
      </c>
      <c r="K57" s="171" t="s">
        <v>832</v>
      </c>
      <c r="L57" s="173"/>
      <c r="M57" s="212" t="s">
        <v>833</v>
      </c>
      <c r="N57" s="2"/>
      <c r="AJ57" s="18"/>
    </row>
    <row r="58" spans="1:36">
      <c r="AJ58" s="18"/>
    </row>
    <row r="59" spans="1:36" ht="15.75">
      <c r="A59" s="296" t="s">
        <v>475</v>
      </c>
      <c r="B59" s="294" t="s">
        <v>12</v>
      </c>
      <c r="C59" s="294" t="s">
        <v>476</v>
      </c>
      <c r="D59" s="294" t="s">
        <v>477</v>
      </c>
      <c r="E59" s="298" t="s">
        <v>478</v>
      </c>
      <c r="F59" s="294" t="s">
        <v>479</v>
      </c>
      <c r="G59" s="294"/>
      <c r="H59" s="294" t="s">
        <v>480</v>
      </c>
      <c r="I59" s="294" t="s">
        <v>481</v>
      </c>
      <c r="J59" s="375" t="s">
        <v>482</v>
      </c>
      <c r="K59" s="295" t="s">
        <v>483</v>
      </c>
      <c r="L59" s="295"/>
      <c r="M59" s="375" t="s">
        <v>484</v>
      </c>
      <c r="N59" s="46"/>
      <c r="AJ59" s="18"/>
    </row>
    <row r="60" spans="1:36" ht="15" customHeight="1">
      <c r="A60" s="297"/>
      <c r="B60" s="294"/>
      <c r="C60" s="294"/>
      <c r="D60" s="294"/>
      <c r="E60" s="298"/>
      <c r="F60" s="50" t="s">
        <v>485</v>
      </c>
      <c r="G60" s="50" t="s">
        <v>486</v>
      </c>
      <c r="H60" s="294"/>
      <c r="I60" s="294"/>
      <c r="J60" s="375"/>
      <c r="K60" s="93" t="s">
        <v>487</v>
      </c>
      <c r="L60" s="93" t="s">
        <v>488</v>
      </c>
      <c r="M60" s="375"/>
      <c r="N60" s="2"/>
      <c r="AJ60" s="18"/>
    </row>
    <row r="61" spans="1:36" ht="170.1" customHeight="1">
      <c r="A61" s="178" t="s">
        <v>834</v>
      </c>
      <c r="B61" s="181" t="s">
        <v>835</v>
      </c>
      <c r="C61" s="184" t="s">
        <v>836</v>
      </c>
      <c r="D61" s="141" t="s">
        <v>837</v>
      </c>
      <c r="E61" s="141" t="s">
        <v>838</v>
      </c>
      <c r="F61" s="137">
        <v>44409</v>
      </c>
      <c r="G61" s="137">
        <v>44896</v>
      </c>
      <c r="H61" s="171" t="s">
        <v>93</v>
      </c>
      <c r="I61" s="182">
        <v>5000000</v>
      </c>
      <c r="J61" s="141" t="s">
        <v>839</v>
      </c>
      <c r="K61" s="173" t="s">
        <v>840</v>
      </c>
      <c r="L61" s="180"/>
      <c r="M61" s="144"/>
      <c r="N61" s="2"/>
      <c r="AJ61" s="18"/>
    </row>
    <row r="62" spans="1:36">
      <c r="A62" s="18"/>
      <c r="B62" s="18"/>
      <c r="C62" s="18"/>
      <c r="D62" s="18"/>
      <c r="E62" s="18"/>
      <c r="F62" s="18"/>
      <c r="G62" s="18"/>
      <c r="H62" s="18"/>
      <c r="I62" s="18"/>
      <c r="J62" s="194"/>
      <c r="K62" s="18"/>
      <c r="L62" s="18"/>
      <c r="M62" s="194"/>
      <c r="N62" s="55"/>
      <c r="O62" s="55"/>
      <c r="P62" s="55"/>
      <c r="Q62" s="55"/>
      <c r="R62" s="55"/>
      <c r="S62" s="55"/>
      <c r="T62" s="55"/>
      <c r="U62" s="55"/>
      <c r="V62" s="55"/>
      <c r="W62" s="55"/>
      <c r="X62" s="55"/>
      <c r="Y62" s="55"/>
      <c r="Z62" s="55"/>
      <c r="AA62" s="55"/>
      <c r="AB62" s="55"/>
      <c r="AC62" s="55"/>
      <c r="AD62" s="55"/>
      <c r="AE62" s="55"/>
      <c r="AF62" s="55"/>
      <c r="AG62" s="55"/>
      <c r="AH62" s="55"/>
      <c r="AI62" s="55"/>
      <c r="AJ62" s="18"/>
    </row>
    <row r="63" spans="1:36">
      <c r="A63" s="18"/>
      <c r="B63" s="18"/>
      <c r="C63" s="18"/>
      <c r="D63" s="18"/>
      <c r="E63" s="18"/>
      <c r="F63" s="18"/>
      <c r="G63" s="18"/>
      <c r="H63" s="18"/>
      <c r="I63" s="18"/>
      <c r="J63" s="194"/>
      <c r="K63" s="18"/>
      <c r="L63" s="18"/>
      <c r="M63" s="194"/>
      <c r="N63" s="55"/>
      <c r="O63" s="55"/>
      <c r="P63" s="55"/>
      <c r="Q63" s="55"/>
      <c r="R63" s="55"/>
      <c r="S63" s="55"/>
      <c r="T63" s="55"/>
      <c r="U63" s="55"/>
      <c r="V63" s="55"/>
      <c r="W63" s="55"/>
      <c r="X63" s="55"/>
      <c r="Y63" s="55"/>
      <c r="Z63" s="55"/>
      <c r="AA63" s="55"/>
      <c r="AB63" s="55"/>
      <c r="AC63" s="55"/>
      <c r="AD63" s="55"/>
      <c r="AE63" s="55"/>
      <c r="AF63" s="55"/>
      <c r="AG63" s="55"/>
      <c r="AH63" s="55"/>
      <c r="AI63" s="55"/>
      <c r="AJ63" s="18"/>
    </row>
  </sheetData>
  <sheetProtection algorithmName="SHA-512" hashValue="aB/+m2bcZ3oNsx89Id2xD6MZNVRPwoMzepWKg8J0GlUbUTVTfeWxlXUkD0JWTB5tH3uUKdQQSb8twtvbv7Kkyw==" saltValue="LwVNTC0gL1qLsqeZ5g1Erg==" spinCount="100000" sheet="1" objects="1" scenarios="1"/>
  <protectedRanges>
    <protectedRange sqref="F30:G30 F44:G45 F32:G42 F11:G21 F23:G28" name="Intervalo1_1_1"/>
    <protectedRange sqref="AB15 AC13 AC15:AC16" name="Intervalo1_1_5"/>
  </protectedRanges>
  <mergeCells count="69">
    <mergeCell ref="F59:G59"/>
    <mergeCell ref="A59:A60"/>
    <mergeCell ref="B59:B60"/>
    <mergeCell ref="C59:C60"/>
    <mergeCell ref="D59:D60"/>
    <mergeCell ref="E59:E60"/>
    <mergeCell ref="H59:H60"/>
    <mergeCell ref="I59:I60"/>
    <mergeCell ref="J59:J60"/>
    <mergeCell ref="K59:L59"/>
    <mergeCell ref="M59:M60"/>
    <mergeCell ref="A32:A39"/>
    <mergeCell ref="A40:A42"/>
    <mergeCell ref="A43:A45"/>
    <mergeCell ref="K53:L53"/>
    <mergeCell ref="M53:M54"/>
    <mergeCell ref="A53:A54"/>
    <mergeCell ref="B53:B54"/>
    <mergeCell ref="C53:C54"/>
    <mergeCell ref="D53:D54"/>
    <mergeCell ref="E53:E54"/>
    <mergeCell ref="F53:G53"/>
    <mergeCell ref="H53:H54"/>
    <mergeCell ref="I53:I54"/>
    <mergeCell ref="J53:J54"/>
    <mergeCell ref="A24:A31"/>
    <mergeCell ref="AA9:AA10"/>
    <mergeCell ref="AB9:AB10"/>
    <mergeCell ref="AC9:AC10"/>
    <mergeCell ref="AD9:AD10"/>
    <mergeCell ref="U9:U10"/>
    <mergeCell ref="V9:V10"/>
    <mergeCell ref="W9:W10"/>
    <mergeCell ref="J9:J10"/>
    <mergeCell ref="K9:L9"/>
    <mergeCell ref="M9:M10"/>
    <mergeCell ref="X9:X10"/>
    <mergeCell ref="AG9:AG10"/>
    <mergeCell ref="AH9:AH10"/>
    <mergeCell ref="AI9:AI10"/>
    <mergeCell ref="A11:A15"/>
    <mergeCell ref="A16:A23"/>
    <mergeCell ref="AE9:AE10"/>
    <mergeCell ref="AF9:AF10"/>
    <mergeCell ref="Y9:Y10"/>
    <mergeCell ref="Z9:Z10"/>
    <mergeCell ref="O9:O10"/>
    <mergeCell ref="P9:P10"/>
    <mergeCell ref="Q9:Q10"/>
    <mergeCell ref="R9:R10"/>
    <mergeCell ref="S9:S10"/>
    <mergeCell ref="T9:T10"/>
    <mergeCell ref="I9:I10"/>
    <mergeCell ref="A55:A57"/>
    <mergeCell ref="A1:AI1"/>
    <mergeCell ref="A2:AI2"/>
    <mergeCell ref="A8:M8"/>
    <mergeCell ref="N8:X8"/>
    <mergeCell ref="Y8:AI8"/>
    <mergeCell ref="B4:J4"/>
    <mergeCell ref="B6:D6"/>
    <mergeCell ref="N9:N10"/>
    <mergeCell ref="A9:A10"/>
    <mergeCell ref="B9:B10"/>
    <mergeCell ref="C9:C10"/>
    <mergeCell ref="D9:D10"/>
    <mergeCell ref="E9:E10"/>
    <mergeCell ref="F9:G9"/>
    <mergeCell ref="H9:H10"/>
  </mergeCells>
  <conditionalFormatting sqref="N11:N45">
    <cfRule type="cellIs" dxfId="20" priority="3" stopIfTrue="1" operator="equal">
      <formula>"x"</formula>
    </cfRule>
  </conditionalFormatting>
  <conditionalFormatting sqref="O11:O45">
    <cfRule type="cellIs" dxfId="19" priority="4" operator="equal">
      <formula>"x"</formula>
    </cfRule>
  </conditionalFormatting>
  <conditionalFormatting sqref="P11:P45">
    <cfRule type="cellIs" dxfId="18" priority="5" operator="equal">
      <formula>"x"</formula>
    </cfRule>
  </conditionalFormatting>
  <conditionalFormatting sqref="Q11:Q45">
    <cfRule type="cellIs" dxfId="17" priority="6" stopIfTrue="1" operator="equal">
      <formula>"x"</formula>
    </cfRule>
  </conditionalFormatting>
  <conditionalFormatting sqref="R11:R45">
    <cfRule type="cellIs" dxfId="16" priority="7" operator="equal">
      <formula>"x"</formula>
    </cfRule>
  </conditionalFormatting>
  <conditionalFormatting sqref="S11:S45">
    <cfRule type="cellIs" dxfId="15" priority="13" stopIfTrue="1" operator="equal">
      <formula>$AN$7</formula>
    </cfRule>
    <cfRule type="cellIs" dxfId="14" priority="14" stopIfTrue="1" operator="equal">
      <formula>$AN$6</formula>
    </cfRule>
  </conditionalFormatting>
  <conditionalFormatting sqref="AN6">
    <cfRule type="cellIs" dxfId="13" priority="1" stopIfTrue="1" operator="equal">
      <formula>$AN$6</formula>
    </cfRule>
  </conditionalFormatting>
  <dataValidations count="1">
    <dataValidation type="list" allowBlank="1" showInputMessage="1" showErrorMessage="1" sqref="S11:S45" xr:uid="{00000000-0002-0000-0200-000000000000}">
      <formula1>$AN$6:$AN$7</formula1>
    </dataValidation>
  </dataValidations>
  <pageMargins left="0.511811024" right="0.511811024" top="0.78740157499999996" bottom="0.78740157499999996" header="0.31496062000000002" footer="0.31496062000000002"/>
  <pageSetup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B39"/>
  <sheetViews>
    <sheetView showGridLines="0" zoomScale="80" zoomScaleNormal="80" zoomScalePageLayoutView="80" workbookViewId="0">
      <selection activeCell="D7" sqref="D7:G7"/>
    </sheetView>
  </sheetViews>
  <sheetFormatPr defaultColWidth="8.85546875" defaultRowHeight="1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c r="A1" s="11"/>
      <c r="B1" s="316" t="s">
        <v>0</v>
      </c>
      <c r="C1" s="316"/>
      <c r="D1" s="316"/>
      <c r="E1" s="316"/>
      <c r="F1" s="316"/>
      <c r="G1" s="316"/>
      <c r="H1" s="316"/>
      <c r="I1" s="316"/>
      <c r="J1" s="316"/>
      <c r="K1" s="316"/>
      <c r="L1" s="316"/>
      <c r="M1" s="316"/>
      <c r="N1" s="316"/>
      <c r="O1" s="316"/>
      <c r="P1" s="316"/>
      <c r="Q1" s="316"/>
      <c r="R1" s="316"/>
      <c r="S1" s="316"/>
      <c r="T1" s="316"/>
      <c r="U1" s="316"/>
      <c r="V1" s="316"/>
      <c r="W1" s="316"/>
      <c r="X1" s="11"/>
    </row>
    <row r="2" spans="1:28" s="15" customFormat="1" ht="21" customHeight="1">
      <c r="A2" s="16"/>
      <c r="B2" s="316"/>
      <c r="C2" s="316"/>
      <c r="D2" s="316"/>
      <c r="E2" s="316"/>
      <c r="F2" s="316"/>
      <c r="G2" s="316"/>
      <c r="H2" s="316"/>
      <c r="I2" s="316"/>
      <c r="J2" s="316"/>
      <c r="K2" s="316"/>
      <c r="L2" s="316"/>
      <c r="M2" s="316"/>
      <c r="N2" s="316"/>
      <c r="O2" s="316"/>
      <c r="P2" s="316"/>
      <c r="Q2" s="316"/>
      <c r="R2" s="316"/>
      <c r="S2" s="316"/>
      <c r="T2" s="316"/>
      <c r="U2" s="316"/>
      <c r="V2" s="316"/>
      <c r="W2" s="316"/>
      <c r="X2" s="16"/>
    </row>
    <row r="3" spans="1:28" ht="29.25" customHeight="1">
      <c r="A3" s="11"/>
      <c r="B3" s="322" t="str">
        <f>'Monitoria Anual - 2'!A2</f>
        <v>Plano de Ação Nacional para a Conservação da Ararinha Azul - National Action Plan for the Conservation of the Spix´s Macaw</v>
      </c>
      <c r="C3" s="322"/>
      <c r="D3" s="322"/>
      <c r="E3" s="322"/>
      <c r="F3" s="322"/>
      <c r="G3" s="322"/>
      <c r="H3" s="322"/>
      <c r="I3" s="322"/>
      <c r="J3" s="322"/>
      <c r="K3" s="322"/>
      <c r="L3" s="322"/>
      <c r="M3" s="322"/>
      <c r="N3" s="322"/>
      <c r="O3" s="322"/>
      <c r="P3" s="322"/>
      <c r="Q3" s="322"/>
      <c r="R3" s="322"/>
      <c r="S3" s="322"/>
      <c r="T3" s="322"/>
      <c r="U3" s="322"/>
      <c r="V3" s="322"/>
      <c r="W3" s="322"/>
      <c r="X3" s="11"/>
    </row>
    <row r="4" spans="1:28">
      <c r="A4" s="11"/>
      <c r="J4" s="12"/>
      <c r="K4" s="12"/>
      <c r="L4" s="12"/>
      <c r="M4" s="12"/>
      <c r="N4" s="12"/>
      <c r="O4" s="12"/>
      <c r="X4" s="11"/>
    </row>
    <row r="5" spans="1:28" s="2" customFormat="1" ht="69" customHeight="1">
      <c r="A5" s="18"/>
      <c r="B5" s="327" t="s">
        <v>496</v>
      </c>
      <c r="C5" s="327"/>
      <c r="D5" s="328" t="str">
        <f>'Monitoria Anual - 2'!B4</f>
        <v>Realizar a reintrodução de ararinhas-azuis em sua área de ocorrência original até 2024, buscando seu aumento populacional contínuo e conservando habitats com envolvimento comunitário em práticas sustentáveis. 
Carry out reintroduction of the Spix´s Macaw in their original area of occurrence by 2024, seeking their continuous population increase and conserving habitats with community involvement in sustainable practices.</v>
      </c>
      <c r="E5" s="328"/>
      <c r="F5" s="328"/>
      <c r="G5" s="328"/>
      <c r="H5" s="328"/>
      <c r="I5" s="328"/>
      <c r="J5" s="328"/>
      <c r="K5" s="328"/>
      <c r="L5" s="328"/>
      <c r="M5" s="328"/>
      <c r="N5" s="328"/>
      <c r="O5" s="328"/>
      <c r="P5" s="328"/>
      <c r="Q5" s="328"/>
      <c r="R5" s="328"/>
      <c r="S5" s="328"/>
      <c r="T5" s="328"/>
      <c r="U5" s="328"/>
      <c r="V5" s="329"/>
      <c r="X5" s="18"/>
    </row>
    <row r="6" spans="1:28">
      <c r="A6" s="11"/>
      <c r="J6" s="12"/>
      <c r="K6" s="12"/>
      <c r="L6" s="12"/>
      <c r="M6" s="12"/>
      <c r="N6" s="12"/>
      <c r="O6" s="12"/>
      <c r="X6" s="11"/>
    </row>
    <row r="7" spans="1:28" ht="26.25" customHeight="1">
      <c r="A7" s="11"/>
      <c r="B7" s="327" t="s">
        <v>497</v>
      </c>
      <c r="C7" s="327"/>
      <c r="D7" s="317" t="str">
        <f>'Monitoria Anual - 2'!B6</f>
        <v>09/08/2021 - 13/08/2021 (virtual)</v>
      </c>
      <c r="E7" s="317"/>
      <c r="F7" s="317"/>
      <c r="G7" s="318"/>
      <c r="H7" s="2"/>
      <c r="I7" s="14"/>
      <c r="J7" s="12"/>
      <c r="K7" s="12"/>
      <c r="L7" s="12"/>
      <c r="M7" s="12"/>
      <c r="N7" s="12"/>
      <c r="O7" s="12"/>
      <c r="X7" s="11"/>
    </row>
    <row r="8" spans="1:28">
      <c r="A8" s="11"/>
      <c r="X8" s="11"/>
    </row>
    <row r="9" spans="1:28" ht="31.5" customHeight="1">
      <c r="A9" s="11"/>
      <c r="B9" s="316" t="s">
        <v>498</v>
      </c>
      <c r="C9" s="316"/>
      <c r="D9" s="316"/>
      <c r="E9" s="316"/>
      <c r="F9" s="316"/>
      <c r="G9" s="316"/>
      <c r="H9" s="316"/>
      <c r="I9" s="316"/>
      <c r="J9" s="316"/>
      <c r="K9" s="316"/>
      <c r="L9" s="316"/>
      <c r="M9" s="316"/>
      <c r="N9" s="316"/>
      <c r="O9" s="316"/>
      <c r="P9" s="316"/>
      <c r="Q9" s="316"/>
      <c r="R9" s="316"/>
      <c r="S9" s="316"/>
      <c r="T9" s="316"/>
      <c r="U9" s="316"/>
      <c r="V9" s="316"/>
      <c r="W9" s="316"/>
      <c r="X9" s="11"/>
    </row>
    <row r="10" spans="1:28">
      <c r="A10" s="11"/>
      <c r="G10" s="10"/>
      <c r="H10" s="10"/>
      <c r="I10" s="10"/>
      <c r="X10" s="11"/>
    </row>
    <row r="11" spans="1:28" ht="15.75">
      <c r="A11" s="11"/>
      <c r="B11" s="317" t="s">
        <v>499</v>
      </c>
      <c r="C11" s="318"/>
      <c r="D11" s="42"/>
      <c r="E11" s="42"/>
      <c r="F11" s="42"/>
      <c r="G11" s="42"/>
      <c r="H11" s="42"/>
      <c r="I11" s="42"/>
      <c r="J11" s="42"/>
      <c r="K11" s="42"/>
      <c r="L11" s="42"/>
      <c r="M11" s="42"/>
      <c r="N11" s="42"/>
      <c r="O11" s="42"/>
      <c r="P11" s="42"/>
      <c r="Q11" s="42"/>
      <c r="R11" s="42"/>
      <c r="S11" s="42"/>
      <c r="T11" s="42"/>
      <c r="U11" s="42"/>
      <c r="V11" s="42"/>
      <c r="W11" s="42"/>
      <c r="X11" s="11"/>
    </row>
    <row r="12" spans="1:28" ht="15.75" thickBot="1">
      <c r="A12" s="11"/>
      <c r="F12" s="323"/>
      <c r="G12" s="323"/>
      <c r="H12" s="204"/>
      <c r="X12" s="11"/>
    </row>
    <row r="13" spans="1:28" ht="33.75" customHeight="1" thickBot="1">
      <c r="A13" s="11"/>
      <c r="C13" s="324" t="s">
        <v>841</v>
      </c>
      <c r="D13" s="325"/>
      <c r="E13" s="325"/>
      <c r="F13" s="325"/>
      <c r="G13" s="326"/>
      <c r="H13" s="3"/>
      <c r="X13" s="11"/>
    </row>
    <row r="14" spans="1:28" s="2" customFormat="1" ht="34.5" customHeight="1" thickBot="1">
      <c r="A14" s="18"/>
      <c r="C14" s="26" t="s">
        <v>501</v>
      </c>
      <c r="D14" s="7" t="s">
        <v>502</v>
      </c>
      <c r="E14" s="8" t="s">
        <v>503</v>
      </c>
      <c r="F14" s="7" t="s">
        <v>504</v>
      </c>
      <c r="G14" s="9" t="s">
        <v>503</v>
      </c>
      <c r="H14" s="6"/>
      <c r="X14" s="18"/>
    </row>
    <row r="15" spans="1:28" ht="15.75">
      <c r="A15" s="11"/>
      <c r="C15" s="75" t="s">
        <v>505</v>
      </c>
      <c r="D15" s="85"/>
      <c r="E15" s="86"/>
      <c r="F15" s="82">
        <f>COUNTA('Monitoria Anual - 2'!S11:S846)</f>
        <v>4</v>
      </c>
      <c r="G15" s="27">
        <f t="shared" ref="G15:G21" si="0">F15/$F$22</f>
        <v>0.12903225806451613</v>
      </c>
      <c r="H15" s="4"/>
      <c r="X15" s="11"/>
    </row>
    <row r="16" spans="1:28" ht="15.75">
      <c r="A16" s="11"/>
      <c r="C16" s="76" t="s">
        <v>506</v>
      </c>
      <c r="D16" s="87">
        <f>COUNTA('Monitoria Anual - 2'!N11:N846)</f>
        <v>4</v>
      </c>
      <c r="E16" s="29">
        <f>D16/$D$22</f>
        <v>0.12903225806451613</v>
      </c>
      <c r="F16" s="83">
        <f>D16-AB16</f>
        <v>3</v>
      </c>
      <c r="G16" s="29">
        <f t="shared" si="0"/>
        <v>9.6774193548387094E-2</v>
      </c>
      <c r="H16" s="4"/>
      <c r="X16" s="11"/>
      <c r="Z16">
        <f>COUNTIFS('Monitoria Anual - 2'!N:N,"x",'Monitoria Anual - 2'!S:S,"Excluída")</f>
        <v>0</v>
      </c>
      <c r="AA16">
        <f>COUNTIFS('Monitoria Anual - 2'!N:N,"x",'Monitoria Anual - 2'!S:S,"Agrupada")</f>
        <v>1</v>
      </c>
      <c r="AB16">
        <f>Z16+AA16</f>
        <v>1</v>
      </c>
    </row>
    <row r="17" spans="1:28" ht="15.75">
      <c r="A17" s="11"/>
      <c r="C17" s="77" t="s">
        <v>507</v>
      </c>
      <c r="D17" s="87">
        <f>COUNTA('Monitoria Anual - 2'!O11:O846)</f>
        <v>6</v>
      </c>
      <c r="E17" s="29">
        <f>D17/$D$22</f>
        <v>0.19354838709677419</v>
      </c>
      <c r="F17" s="83">
        <f>D17-AB17</f>
        <v>3</v>
      </c>
      <c r="G17" s="29">
        <f t="shared" si="0"/>
        <v>9.6774193548387094E-2</v>
      </c>
      <c r="H17" s="4"/>
      <c r="X17" s="11"/>
      <c r="Z17">
        <f t="array" ref="Z17">COUNTIFS('Monitoria Anual - 2'!O:O,"x",'Monitoria Anual - 2'!S:S,"Excluída")</f>
        <v>1</v>
      </c>
      <c r="AA17">
        <f t="array" ref="AA17">COUNTIFS('Monitoria Anual - 2'!O:O,"x",'Monitoria Anual - 2'!S:S,"Agrupada")</f>
        <v>2</v>
      </c>
      <c r="AB17">
        <f>Z17+AA17</f>
        <v>3</v>
      </c>
    </row>
    <row r="18" spans="1:28" ht="15.75">
      <c r="A18" s="11"/>
      <c r="C18" s="78" t="s">
        <v>508</v>
      </c>
      <c r="D18" s="87">
        <f>COUNTA('Monitoria Anual - 2'!P11:P846)</f>
        <v>7</v>
      </c>
      <c r="E18" s="29">
        <f>D18/$D$22</f>
        <v>0.22580645161290322</v>
      </c>
      <c r="F18" s="83">
        <f>D18-AB18</f>
        <v>7</v>
      </c>
      <c r="G18" s="29">
        <f t="shared" si="0"/>
        <v>0.22580645161290322</v>
      </c>
      <c r="H18" s="4"/>
      <c r="X18" s="11"/>
      <c r="Z18">
        <f t="array" ref="Z18">COUNTIFS('Monitoria Anual - 2'!P:P,"x",'Monitoria Anual - 2'!S:S,"Excluída")</f>
        <v>0</v>
      </c>
      <c r="AA18">
        <f t="array" ref="AA18">COUNTIFS('Monitoria Anual - 2'!P:P,"x",'Monitoria Anual - 2'!S:S,"Agrupada")</f>
        <v>0</v>
      </c>
      <c r="AB18">
        <f>Z18+AA18</f>
        <v>0</v>
      </c>
    </row>
    <row r="19" spans="1:28" ht="15.75">
      <c r="A19" s="11"/>
      <c r="C19" s="79" t="s">
        <v>509</v>
      </c>
      <c r="D19" s="87">
        <f>COUNTA('Monitoria Anual - 2'!Q11:Q846)</f>
        <v>11</v>
      </c>
      <c r="E19" s="29">
        <f>D19/$D$22</f>
        <v>0.35483870967741937</v>
      </c>
      <c r="F19" s="83">
        <f>D19-AB19</f>
        <v>11</v>
      </c>
      <c r="G19" s="29">
        <f t="shared" si="0"/>
        <v>0.35483870967741937</v>
      </c>
      <c r="H19" s="4"/>
      <c r="X19" s="11"/>
      <c r="Z19">
        <f t="array" ref="Z19">COUNTIFS('Monitoria Anual - 2'!Q:Q,"x",'Monitoria Anual - 2'!S:S,"Excluída")</f>
        <v>0</v>
      </c>
      <c r="AA19">
        <f t="array" ref="AA19">COUNTIFS('Monitoria Anual - 2'!Q:Q,"x",'Monitoria Anual - 2'!S:S,"Agrupada")</f>
        <v>0</v>
      </c>
      <c r="AB19">
        <f>Z19+AA19</f>
        <v>0</v>
      </c>
    </row>
    <row r="20" spans="1:28" ht="15.75">
      <c r="A20" s="11"/>
      <c r="C20" s="80" t="s">
        <v>510</v>
      </c>
      <c r="D20" s="87">
        <f>COUNTA('Monitoria Anual - 2'!R11:R846)</f>
        <v>3</v>
      </c>
      <c r="E20" s="29">
        <f>D20/$D$22</f>
        <v>9.6774193548387094E-2</v>
      </c>
      <c r="F20" s="83">
        <f>D20-AB20</f>
        <v>3</v>
      </c>
      <c r="G20" s="29">
        <f t="shared" si="0"/>
        <v>9.6774193548387094E-2</v>
      </c>
      <c r="H20" s="4"/>
      <c r="X20" s="11"/>
      <c r="Z20">
        <f t="array" ref="Z20">COUNTIFS('Monitoria Anual - 2'!R:R,"x",'Monitoria Anual - 2'!S:S,"Excluída")</f>
        <v>0</v>
      </c>
      <c r="AA20">
        <f t="array" ref="AA20">COUNTIFS('Monitoria Anual - 2'!R:R,"x",'Monitoria Anual - 2'!S:S,"Agrupada")</f>
        <v>0</v>
      </c>
      <c r="AB20">
        <f>Z20+AA20</f>
        <v>0</v>
      </c>
    </row>
    <row r="21" spans="1:28" ht="16.5" thickBot="1">
      <c r="A21" s="11"/>
      <c r="C21" s="81" t="s">
        <v>511</v>
      </c>
      <c r="D21" s="88"/>
      <c r="E21" s="89"/>
      <c r="F21" s="84">
        <f>'Monitoria Anual - 2'!C51</f>
        <v>4</v>
      </c>
      <c r="G21" s="30">
        <f t="shared" si="0"/>
        <v>0.12903225806451613</v>
      </c>
      <c r="H21" s="4"/>
      <c r="X21" s="11"/>
    </row>
    <row r="22" spans="1:28" ht="16.5" thickBot="1">
      <c r="A22" s="11"/>
      <c r="C22" s="90" t="s">
        <v>512</v>
      </c>
      <c r="D22" s="92">
        <f>SUM(D16:D20)</f>
        <v>31</v>
      </c>
      <c r="E22" s="32">
        <f>SUM(E15:E21)</f>
        <v>1</v>
      </c>
      <c r="F22" s="91">
        <f>SUM(F16:F21)</f>
        <v>31</v>
      </c>
      <c r="G22" s="32">
        <f>SUM(G16:G21)</f>
        <v>1</v>
      </c>
      <c r="H22" s="4"/>
      <c r="X22" s="11"/>
    </row>
    <row r="23" spans="1:28" ht="15.75" thickBot="1">
      <c r="A23" s="11"/>
      <c r="C23" s="71" t="s">
        <v>513</v>
      </c>
      <c r="D23" s="319">
        <f>COUNTIF('Monitoria Anual - 2'!S11:S846,"Agrupada")</f>
        <v>3</v>
      </c>
      <c r="E23" s="320"/>
      <c r="F23" s="320"/>
      <c r="G23" s="321"/>
      <c r="H23" s="5"/>
      <c r="X23" s="11"/>
    </row>
    <row r="24" spans="1:28" ht="15.75" thickBot="1">
      <c r="A24" s="11"/>
      <c r="C24" s="70" t="s">
        <v>514</v>
      </c>
      <c r="D24" s="319">
        <f>COUNTIF('Monitoria Anual - 2'!S11:S46,"Excluída")</f>
        <v>1</v>
      </c>
      <c r="E24" s="320"/>
      <c r="F24" s="320"/>
      <c r="G24" s="321"/>
      <c r="X24" s="11"/>
    </row>
    <row r="25" spans="1:28">
      <c r="A25" s="11"/>
      <c r="X25" s="11"/>
    </row>
    <row r="26" spans="1:28">
      <c r="A26" s="11"/>
      <c r="X26" s="11"/>
    </row>
    <row r="27" spans="1:28" ht="15.75">
      <c r="A27" s="11"/>
      <c r="B27" s="317" t="s">
        <v>515</v>
      </c>
      <c r="C27" s="318"/>
      <c r="D27" s="42"/>
      <c r="E27" s="42"/>
      <c r="F27" s="42"/>
      <c r="G27" s="42"/>
      <c r="X27" s="11"/>
    </row>
    <row r="28" spans="1:28" ht="16.5" thickBot="1">
      <c r="A28" s="11"/>
      <c r="B28" s="42"/>
      <c r="C28" s="17"/>
      <c r="D28" s="17"/>
      <c r="E28" s="17"/>
      <c r="F28" s="17"/>
      <c r="G28" s="17"/>
      <c r="H28" s="42"/>
      <c r="I28" s="42"/>
      <c r="J28" s="42"/>
      <c r="K28" s="42"/>
      <c r="L28" s="42"/>
      <c r="M28" s="42"/>
      <c r="N28" s="42"/>
      <c r="O28" s="42"/>
      <c r="P28" s="42"/>
      <c r="Q28" s="42"/>
      <c r="R28" s="42"/>
      <c r="S28" s="42"/>
      <c r="T28" s="42"/>
      <c r="U28" s="42"/>
      <c r="V28" s="42"/>
      <c r="W28" s="42"/>
      <c r="X28" s="11"/>
    </row>
    <row r="29" spans="1:28" ht="16.5" thickBot="1">
      <c r="A29" s="11"/>
      <c r="B29" s="17"/>
      <c r="C29" s="33" t="s">
        <v>516</v>
      </c>
      <c r="D29" s="64">
        <f>COUNTA('Monitoria Anual - 2'!A11:A45)</f>
        <v>6</v>
      </c>
      <c r="H29" s="17"/>
      <c r="I29" s="17"/>
      <c r="J29" s="17"/>
      <c r="K29" s="17"/>
      <c r="L29" s="17"/>
      <c r="M29" s="17"/>
      <c r="N29" s="17"/>
      <c r="O29" s="17"/>
      <c r="P29" s="17"/>
      <c r="Q29" s="17"/>
      <c r="R29" s="17"/>
      <c r="S29" s="17"/>
      <c r="T29" s="17"/>
      <c r="U29" s="17"/>
      <c r="V29" s="17"/>
      <c r="W29" s="17"/>
      <c r="X29" s="11"/>
    </row>
    <row r="30" spans="1:28" ht="15.75" thickBot="1">
      <c r="A30" s="11"/>
      <c r="X30" s="11"/>
    </row>
    <row r="31" spans="1:28" ht="15.75" thickBot="1">
      <c r="A31" s="11"/>
      <c r="C31" s="74" t="s">
        <v>517</v>
      </c>
      <c r="D31" s="74" t="s">
        <v>518</v>
      </c>
      <c r="E31" s="19"/>
      <c r="F31" s="20"/>
      <c r="G31" s="21"/>
      <c r="H31" s="23"/>
      <c r="I31" s="24"/>
      <c r="J31" s="25"/>
      <c r="W31" s="1"/>
      <c r="X31" s="11"/>
    </row>
    <row r="32" spans="1:28">
      <c r="A32" s="11"/>
      <c r="C32" s="72" t="s">
        <v>519</v>
      </c>
      <c r="D32" s="95">
        <f>SUM(F32:J32)</f>
        <v>5</v>
      </c>
      <c r="E32" s="34">
        <f>COUNTA('Monitoria Anual - 2'!S11:S15)</f>
        <v>1</v>
      </c>
      <c r="F32" s="62">
        <f>COUNTA('Monitoria Anual - 2'!N11:N15)</f>
        <v>1</v>
      </c>
      <c r="G32" s="62">
        <f>COUNTA('Monitoria Anual - 2'!O11:O15)</f>
        <v>1</v>
      </c>
      <c r="H32" s="62">
        <f>COUNTA('Monitoria Anual - 2'!P11:P15)</f>
        <v>1</v>
      </c>
      <c r="I32" s="62">
        <f>COUNTA('Monitoria Anual - 2'!Q11:Q15)</f>
        <v>0</v>
      </c>
      <c r="J32" s="63">
        <f>COUNTA('Monitoria Anual - 2'!R11:R15)</f>
        <v>2</v>
      </c>
      <c r="W32" s="1"/>
      <c r="X32" s="11"/>
    </row>
    <row r="33" spans="1:24">
      <c r="A33" s="11"/>
      <c r="C33" s="73" t="s">
        <v>520</v>
      </c>
      <c r="D33" s="72">
        <f>SUM(F33:J33)</f>
        <v>7</v>
      </c>
      <c r="E33" s="35">
        <f>COUNTA('Monitoria Anual - 2'!S16:S23)</f>
        <v>0</v>
      </c>
      <c r="F33" s="36">
        <f>COUNTA('Monitoria Anual - 2'!N16:N23)</f>
        <v>0</v>
      </c>
      <c r="G33" s="36">
        <f>COUNTA('Monitoria Anual - 2'!O16:O23)</f>
        <v>2</v>
      </c>
      <c r="H33" s="36">
        <f>COUNTA('Monitoria Anual - 2'!P16:P23)</f>
        <v>1</v>
      </c>
      <c r="I33" s="36">
        <f>COUNTA('Monitoria Anual - 2'!Q16:Q23)</f>
        <v>4</v>
      </c>
      <c r="J33" s="37">
        <f>COUNTA('Monitoria Anual - 2'!R16:R23)</f>
        <v>0</v>
      </c>
      <c r="W33" s="1"/>
      <c r="X33" s="11"/>
    </row>
    <row r="34" spans="1:24">
      <c r="A34" s="11"/>
      <c r="C34" s="73" t="s">
        <v>521</v>
      </c>
      <c r="D34" s="72">
        <f t="shared" ref="D34:D37" si="1">SUM(F34:J34)</f>
        <v>6</v>
      </c>
      <c r="E34" s="35">
        <f>COUNTA('Monitoria Anual - 2'!S24:S31)</f>
        <v>1</v>
      </c>
      <c r="F34" s="36">
        <f>COUNTA('Monitoria Anual - 2'!N24:N31)</f>
        <v>0</v>
      </c>
      <c r="G34" s="36">
        <f>COUNTA('Monitoria Anual - 2'!O24:O31)</f>
        <v>1</v>
      </c>
      <c r="H34" s="36">
        <f>COUNTA('Monitoria Anual - 2'!P24:P31)</f>
        <v>1</v>
      </c>
      <c r="I34" s="36">
        <f>COUNTA('Monitoria Anual - 2'!Q24:Q31)</f>
        <v>3</v>
      </c>
      <c r="J34" s="37">
        <f>COUNTA('Monitoria Anual - 2'!R24:R31)</f>
        <v>1</v>
      </c>
      <c r="W34" s="1"/>
      <c r="X34" s="11"/>
    </row>
    <row r="35" spans="1:24">
      <c r="A35" s="11"/>
      <c r="C35" s="73" t="s">
        <v>522</v>
      </c>
      <c r="D35" s="72">
        <f t="shared" si="1"/>
        <v>8</v>
      </c>
      <c r="E35" s="35">
        <f>COUNTA('Monitoria Anual - 2'!S32:S39)</f>
        <v>1</v>
      </c>
      <c r="F35" s="36">
        <f>COUNTA('Monitoria Anual - 2'!N32:N39)</f>
        <v>0</v>
      </c>
      <c r="G35" s="36">
        <f>COUNTA('Monitoria Anual - 2'!O32:O39)</f>
        <v>2</v>
      </c>
      <c r="H35" s="36">
        <f>COUNTA('Monitoria Anual - 2'!P32:P39)</f>
        <v>3</v>
      </c>
      <c r="I35" s="36">
        <f>COUNTA('Monitoria Anual - 2'!Q32:Q39)</f>
        <v>3</v>
      </c>
      <c r="J35" s="37">
        <f>COUNTA('Monitoria Anual - 2'!R32:R39)</f>
        <v>0</v>
      </c>
      <c r="W35" s="1"/>
      <c r="X35" s="11"/>
    </row>
    <row r="36" spans="1:24">
      <c r="A36" s="11"/>
      <c r="C36" s="73" t="s">
        <v>523</v>
      </c>
      <c r="D36" s="72">
        <f t="shared" si="1"/>
        <v>3</v>
      </c>
      <c r="E36" s="35">
        <f>COUNTA('Monitoria Anual - 2'!S40:S42)</f>
        <v>1</v>
      </c>
      <c r="F36" s="36">
        <f>COUNTA('Monitoria Anual - 2'!N40:N42)</f>
        <v>3</v>
      </c>
      <c r="G36" s="36">
        <f>COUNTA('Monitoria Anual - 2'!O40:O42)</f>
        <v>0</v>
      </c>
      <c r="H36" s="36">
        <f>COUNTA('Monitoria Anual - 2'!P40:P42)</f>
        <v>0</v>
      </c>
      <c r="I36" s="36">
        <f>COUNTA('Monitoria Anual - 2'!Q40:Q42)</f>
        <v>0</v>
      </c>
      <c r="J36" s="37">
        <f>COUNTA('Monitoria Anual - 2'!R40:R42)</f>
        <v>0</v>
      </c>
      <c r="W36" s="1"/>
      <c r="X36" s="11"/>
    </row>
    <row r="37" spans="1:24">
      <c r="A37" s="11"/>
      <c r="C37" s="73" t="s">
        <v>524</v>
      </c>
      <c r="D37" s="72">
        <f t="shared" si="1"/>
        <v>2</v>
      </c>
      <c r="E37" s="35">
        <f>COUNTA('Monitoria Anual - 2'!S43:S45)</f>
        <v>0</v>
      </c>
      <c r="F37" s="36">
        <f>COUNTA('Monitoria Anual - 2'!N43:N45)</f>
        <v>0</v>
      </c>
      <c r="G37" s="36">
        <f>COUNTA('Monitoria Anual - 2'!O43:O45)</f>
        <v>0</v>
      </c>
      <c r="H37" s="36">
        <f>COUNTA('Monitoria Anual - 2'!P43:P45)</f>
        <v>1</v>
      </c>
      <c r="I37" s="36">
        <f>COUNTA('Monitoria Anual - 2'!Q43:Q45)</f>
        <v>1</v>
      </c>
      <c r="J37" s="37">
        <f>COUNTA('Monitoria Anual - 2'!R43:R45)</f>
        <v>0</v>
      </c>
      <c r="W37" s="1"/>
      <c r="X37" s="11"/>
    </row>
    <row r="38" spans="1:24">
      <c r="A38" s="11"/>
      <c r="X38" s="11"/>
    </row>
    <row r="39" spans="1:24">
      <c r="A39" s="11"/>
      <c r="B39" s="11"/>
      <c r="C39" s="11"/>
      <c r="D39" s="11"/>
      <c r="E39" s="11"/>
      <c r="F39" s="11"/>
      <c r="G39" s="11"/>
      <c r="H39" s="11"/>
      <c r="I39" s="11"/>
      <c r="J39" s="11"/>
      <c r="K39" s="11"/>
      <c r="L39" s="11"/>
      <c r="M39" s="11"/>
      <c r="N39" s="11"/>
      <c r="O39" s="11"/>
      <c r="P39" s="11"/>
      <c r="Q39" s="11"/>
      <c r="R39" s="11"/>
      <c r="S39" s="11"/>
      <c r="T39" s="11"/>
      <c r="U39" s="11"/>
      <c r="V39" s="11"/>
      <c r="W39" s="11"/>
      <c r="X39" s="11"/>
    </row>
  </sheetData>
  <sheetProtection algorithmName="SHA-512" hashValue="CMDg9oeD3MBd8VTjnf6wskp81dEXu8ejyP6B8BHxUSz3EuKaDepRNShmPR0BP9HLe8bM2gUpY0JfdjxIM2Ad0g==" saltValue="OKbuteQHJt36FjzGxmVJRQ==" spinCount="100000" sheet="1" objects="1" scenarios="1"/>
  <mergeCells count="13">
    <mergeCell ref="B27:C27"/>
    <mergeCell ref="B9:W9"/>
    <mergeCell ref="B11:C11"/>
    <mergeCell ref="F12:G12"/>
    <mergeCell ref="C13:G13"/>
    <mergeCell ref="D23:G23"/>
    <mergeCell ref="D24:G24"/>
    <mergeCell ref="B1:W2"/>
    <mergeCell ref="B3:W3"/>
    <mergeCell ref="B5:C5"/>
    <mergeCell ref="B7:C7"/>
    <mergeCell ref="D7:G7"/>
    <mergeCell ref="D5:V5"/>
  </mergeCells>
  <conditionalFormatting sqref="E32:F32 G32:J37 F33:F37">
    <cfRule type="cellIs" dxfId="12" priority="1" stopIfTrue="1" operator="equal">
      <formula>0</formula>
    </cfRule>
  </conditionalFormatting>
  <pageMargins left="0.25" right="0.25" top="0.75" bottom="0.75" header="0.3" footer="0.3"/>
  <pageSetup paperSize="9" scale="52" fitToHeight="0" orientation="landscape"/>
  <colBreaks count="1" manualBreakCount="1">
    <brk id="11" max="1048575" man="1"/>
  </colBreaks>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66"/>
  <sheetViews>
    <sheetView showGridLines="0" zoomScale="80" zoomScaleNormal="80" zoomScalePageLayoutView="60" workbookViewId="0">
      <selection activeCell="B4" sqref="B4:J4"/>
    </sheetView>
  </sheetViews>
  <sheetFormatPr defaultColWidth="8.85546875" defaultRowHeight="15"/>
  <cols>
    <col min="1" max="1" width="72.42578125" style="2" customWidth="1"/>
    <col min="2" max="2" width="7.28515625" style="2" customWidth="1"/>
    <col min="3" max="3" width="73.42578125" style="2" customWidth="1"/>
    <col min="4" max="4" width="18.7109375" style="2" customWidth="1"/>
    <col min="5" max="5" width="26.85546875" style="2" bestFit="1" customWidth="1"/>
    <col min="6" max="6" width="25.7109375" style="2" customWidth="1"/>
    <col min="7" max="7" width="27.42578125" style="2" customWidth="1"/>
    <col min="8" max="12" width="25.140625" style="2" customWidth="1"/>
    <col min="13" max="13" width="27.7109375" style="2" customWidth="1"/>
    <col min="14" max="19" width="26.7109375" style="56" customWidth="1"/>
    <col min="20" max="20" width="37.85546875" style="2" customWidth="1"/>
    <col min="21" max="21" width="28.7109375" style="2" customWidth="1"/>
    <col min="22" max="22" width="40" style="2" customWidth="1"/>
    <col min="23" max="24" width="26.7109375" style="2" customWidth="1"/>
    <col min="25" max="27" width="28.85546875" style="2" customWidth="1"/>
    <col min="28"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customWidth="1"/>
    <col min="41" max="16384" width="8.85546875" style="2"/>
  </cols>
  <sheetData>
    <row r="1" spans="1:40" ht="50.1" customHeight="1">
      <c r="A1" s="303" t="s">
        <v>0</v>
      </c>
      <c r="B1" s="303"/>
      <c r="C1" s="303"/>
      <c r="D1" s="303"/>
      <c r="E1" s="303"/>
      <c r="F1" s="303"/>
      <c r="G1" s="303"/>
      <c r="H1" s="303"/>
      <c r="I1" s="303"/>
      <c r="J1" s="303"/>
      <c r="K1" s="303"/>
      <c r="L1" s="303"/>
      <c r="M1" s="303"/>
      <c r="N1" s="303"/>
      <c r="O1" s="303"/>
      <c r="P1" s="303"/>
      <c r="Q1" s="303"/>
      <c r="R1" s="303"/>
      <c r="S1" s="303"/>
      <c r="T1" s="303"/>
      <c r="U1" s="303"/>
      <c r="V1" s="303"/>
      <c r="W1" s="303"/>
      <c r="X1" s="303"/>
      <c r="Y1" s="303"/>
      <c r="Z1" s="303"/>
      <c r="AA1" s="303"/>
      <c r="AB1" s="303"/>
      <c r="AC1" s="303"/>
      <c r="AD1" s="303"/>
      <c r="AE1" s="303"/>
      <c r="AF1" s="303"/>
      <c r="AG1" s="303"/>
      <c r="AH1" s="303"/>
      <c r="AI1" s="303"/>
      <c r="AJ1" s="18"/>
    </row>
    <row r="2" spans="1:40" ht="50.1" customHeight="1" thickBot="1">
      <c r="A2" s="304" t="s">
        <v>1</v>
      </c>
      <c r="B2" s="304"/>
      <c r="C2" s="304"/>
      <c r="D2" s="304"/>
      <c r="E2" s="304"/>
      <c r="F2" s="304"/>
      <c r="G2" s="304"/>
      <c r="H2" s="304"/>
      <c r="I2" s="304"/>
      <c r="J2" s="304"/>
      <c r="K2" s="304"/>
      <c r="L2" s="304"/>
      <c r="M2" s="304"/>
      <c r="N2" s="304"/>
      <c r="O2" s="304"/>
      <c r="P2" s="304"/>
      <c r="Q2" s="304"/>
      <c r="R2" s="304"/>
      <c r="S2" s="304"/>
      <c r="T2" s="304"/>
      <c r="U2" s="304"/>
      <c r="V2" s="304"/>
      <c r="W2" s="304"/>
      <c r="X2" s="304"/>
      <c r="Y2" s="304"/>
      <c r="Z2" s="304"/>
      <c r="AA2" s="304"/>
      <c r="AB2" s="304"/>
      <c r="AC2" s="304"/>
      <c r="AD2" s="304"/>
      <c r="AE2" s="304"/>
      <c r="AF2" s="304"/>
      <c r="AG2" s="304"/>
      <c r="AH2" s="304"/>
      <c r="AI2" s="304"/>
      <c r="AJ2" s="18"/>
    </row>
    <row r="3" spans="1:40" ht="15" customHeight="1" thickTop="1">
      <c r="AJ3" s="18"/>
    </row>
    <row r="4" spans="1:40" ht="50.1" customHeight="1">
      <c r="A4" s="113" t="s">
        <v>2</v>
      </c>
      <c r="B4" s="261" t="s">
        <v>3</v>
      </c>
      <c r="C4" s="261"/>
      <c r="D4" s="261"/>
      <c r="E4" s="261"/>
      <c r="F4" s="261"/>
      <c r="G4" s="261"/>
      <c r="H4" s="261"/>
      <c r="I4" s="261"/>
      <c r="J4" s="262"/>
      <c r="K4" s="13"/>
      <c r="L4" s="13"/>
      <c r="M4" s="190"/>
      <c r="N4" s="13"/>
      <c r="O4" s="13"/>
      <c r="P4" s="13"/>
      <c r="Q4" s="13"/>
      <c r="R4" s="13"/>
      <c r="S4" s="2"/>
      <c r="AJ4" s="18"/>
    </row>
    <row r="5" spans="1:40" ht="15" customHeight="1">
      <c r="AJ5" s="18"/>
    </row>
    <row r="6" spans="1:40" ht="38.25" customHeight="1">
      <c r="A6" s="113" t="s">
        <v>4</v>
      </c>
      <c r="B6" s="259" t="s">
        <v>842</v>
      </c>
      <c r="C6" s="259"/>
      <c r="D6" s="260"/>
      <c r="J6" s="130"/>
      <c r="M6" s="191"/>
      <c r="AJ6" s="18"/>
      <c r="AN6" s="2" t="s">
        <v>6</v>
      </c>
    </row>
    <row r="7" spans="1:40" ht="15" customHeight="1" thickBot="1">
      <c r="AJ7" s="18"/>
      <c r="AN7" s="2" t="s">
        <v>7</v>
      </c>
    </row>
    <row r="8" spans="1:40" s="106" customFormat="1" ht="50.1" customHeight="1" thickBot="1">
      <c r="A8" s="291" t="s">
        <v>8</v>
      </c>
      <c r="B8" s="292"/>
      <c r="C8" s="292"/>
      <c r="D8" s="292"/>
      <c r="E8" s="292"/>
      <c r="F8" s="292"/>
      <c r="G8" s="292"/>
      <c r="H8" s="292"/>
      <c r="I8" s="292"/>
      <c r="J8" s="292"/>
      <c r="K8" s="292"/>
      <c r="L8" s="292"/>
      <c r="M8" s="293"/>
      <c r="N8" s="267" t="s">
        <v>9</v>
      </c>
      <c r="O8" s="268"/>
      <c r="P8" s="268"/>
      <c r="Q8" s="268"/>
      <c r="R8" s="268"/>
      <c r="S8" s="268"/>
      <c r="T8" s="268"/>
      <c r="U8" s="268"/>
      <c r="V8" s="268"/>
      <c r="W8" s="268"/>
      <c r="X8" s="269"/>
      <c r="Y8" s="305" t="s">
        <v>10</v>
      </c>
      <c r="Z8" s="306"/>
      <c r="AA8" s="306"/>
      <c r="AB8" s="306"/>
      <c r="AC8" s="306"/>
      <c r="AD8" s="306"/>
      <c r="AE8" s="306"/>
      <c r="AF8" s="306"/>
      <c r="AG8" s="306"/>
      <c r="AH8" s="306"/>
      <c r="AI8" s="307"/>
      <c r="AJ8" s="105"/>
      <c r="AN8" s="2"/>
    </row>
    <row r="9" spans="1:40" ht="64.5" customHeight="1">
      <c r="A9" s="381" t="s">
        <v>843</v>
      </c>
      <c r="B9" s="383" t="s">
        <v>12</v>
      </c>
      <c r="C9" s="383" t="s">
        <v>476</v>
      </c>
      <c r="D9" s="383" t="s">
        <v>477</v>
      </c>
      <c r="E9" s="385" t="s">
        <v>478</v>
      </c>
      <c r="F9" s="387" t="s">
        <v>479</v>
      </c>
      <c r="G9" s="388"/>
      <c r="H9" s="383" t="s">
        <v>480</v>
      </c>
      <c r="I9" s="383" t="s">
        <v>481</v>
      </c>
      <c r="J9" s="383" t="s">
        <v>482</v>
      </c>
      <c r="K9" s="389" t="s">
        <v>483</v>
      </c>
      <c r="L9" s="390"/>
      <c r="M9" s="383" t="s">
        <v>484</v>
      </c>
      <c r="N9" s="379" t="s">
        <v>844</v>
      </c>
      <c r="O9" s="393" t="s">
        <v>845</v>
      </c>
      <c r="P9" s="395" t="s">
        <v>846</v>
      </c>
      <c r="Q9" s="397" t="s">
        <v>847</v>
      </c>
      <c r="R9" s="399" t="s">
        <v>848</v>
      </c>
      <c r="S9" s="401" t="s">
        <v>849</v>
      </c>
      <c r="T9" s="403" t="s">
        <v>850</v>
      </c>
      <c r="U9" s="403" t="s">
        <v>851</v>
      </c>
      <c r="V9" s="403" t="s">
        <v>852</v>
      </c>
      <c r="W9" s="403" t="s">
        <v>853</v>
      </c>
      <c r="X9" s="407" t="s">
        <v>854</v>
      </c>
      <c r="Y9" s="409" t="s">
        <v>855</v>
      </c>
      <c r="Z9" s="391" t="s">
        <v>856</v>
      </c>
      <c r="AA9" s="391" t="s">
        <v>857</v>
      </c>
      <c r="AB9" s="391" t="s">
        <v>858</v>
      </c>
      <c r="AC9" s="391" t="s">
        <v>859</v>
      </c>
      <c r="AD9" s="391" t="s">
        <v>860</v>
      </c>
      <c r="AE9" s="391" t="s">
        <v>861</v>
      </c>
      <c r="AF9" s="391" t="s">
        <v>862</v>
      </c>
      <c r="AG9" s="391" t="s">
        <v>863</v>
      </c>
      <c r="AH9" s="391" t="s">
        <v>864</v>
      </c>
      <c r="AI9" s="405" t="s">
        <v>865</v>
      </c>
      <c r="AJ9" s="18"/>
    </row>
    <row r="10" spans="1:40" ht="45.75" customHeight="1" thickBot="1">
      <c r="A10" s="382"/>
      <c r="B10" s="384"/>
      <c r="C10" s="384"/>
      <c r="D10" s="384"/>
      <c r="E10" s="386"/>
      <c r="F10" s="51" t="s">
        <v>485</v>
      </c>
      <c r="G10" s="51" t="s">
        <v>486</v>
      </c>
      <c r="H10" s="384"/>
      <c r="I10" s="384"/>
      <c r="J10" s="384"/>
      <c r="K10" s="94" t="s">
        <v>487</v>
      </c>
      <c r="L10" s="94" t="s">
        <v>488</v>
      </c>
      <c r="M10" s="384"/>
      <c r="N10" s="380"/>
      <c r="O10" s="394"/>
      <c r="P10" s="396"/>
      <c r="Q10" s="398"/>
      <c r="R10" s="400"/>
      <c r="S10" s="402"/>
      <c r="T10" s="404"/>
      <c r="U10" s="404"/>
      <c r="V10" s="404"/>
      <c r="W10" s="404"/>
      <c r="X10" s="408"/>
      <c r="Y10" s="410"/>
      <c r="Z10" s="392"/>
      <c r="AA10" s="392"/>
      <c r="AB10" s="392"/>
      <c r="AC10" s="392"/>
      <c r="AD10" s="392"/>
      <c r="AE10" s="392"/>
      <c r="AF10" s="392"/>
      <c r="AG10" s="392"/>
      <c r="AH10" s="392"/>
      <c r="AI10" s="406"/>
      <c r="AJ10" s="18"/>
    </row>
    <row r="11" spans="1:40" ht="30" customHeight="1">
      <c r="A11" s="282" t="s">
        <v>866</v>
      </c>
      <c r="B11" s="115" t="s">
        <v>49</v>
      </c>
      <c r="C11" s="226" t="s">
        <v>867</v>
      </c>
      <c r="D11" s="224" t="s">
        <v>868</v>
      </c>
      <c r="E11" s="224" t="s">
        <v>869</v>
      </c>
      <c r="F11" s="230">
        <v>43647</v>
      </c>
      <c r="G11" s="230">
        <v>45474</v>
      </c>
      <c r="H11" s="224" t="s">
        <v>552</v>
      </c>
      <c r="I11" s="231">
        <v>50000</v>
      </c>
      <c r="J11" s="224" t="s">
        <v>61</v>
      </c>
      <c r="K11" s="224"/>
      <c r="L11" s="224" t="s">
        <v>55</v>
      </c>
      <c r="M11" s="57"/>
      <c r="N11" s="234"/>
      <c r="O11" s="234"/>
      <c r="P11" s="234"/>
      <c r="Q11" s="234"/>
      <c r="R11" s="235" t="s">
        <v>57</v>
      </c>
      <c r="S11" s="59"/>
      <c r="T11" s="226" t="s">
        <v>870</v>
      </c>
      <c r="U11" s="226" t="s">
        <v>871</v>
      </c>
      <c r="V11" s="226"/>
      <c r="W11" s="226" t="s">
        <v>872</v>
      </c>
      <c r="X11" s="226" t="s">
        <v>873</v>
      </c>
      <c r="Y11" s="226"/>
      <c r="Z11" s="226"/>
      <c r="AA11" s="224"/>
      <c r="AB11" s="224"/>
      <c r="AC11" s="224"/>
      <c r="AD11" s="224"/>
      <c r="AE11" s="224"/>
      <c r="AF11" s="224"/>
      <c r="AG11" s="224"/>
      <c r="AH11" s="224"/>
      <c r="AI11" s="226"/>
      <c r="AJ11" s="18"/>
    </row>
    <row r="12" spans="1:40" ht="30" customHeight="1">
      <c r="A12" s="377"/>
      <c r="B12" s="45" t="s">
        <v>62</v>
      </c>
      <c r="C12" s="227" t="s">
        <v>874</v>
      </c>
      <c r="D12" s="178"/>
      <c r="E12" s="178"/>
      <c r="F12" s="178"/>
      <c r="G12" s="178"/>
      <c r="H12" s="178"/>
      <c r="I12" s="178"/>
      <c r="J12" s="178"/>
      <c r="K12" s="178"/>
      <c r="L12" s="178"/>
      <c r="M12" s="60"/>
      <c r="N12" s="234"/>
      <c r="O12" s="234"/>
      <c r="P12" s="234"/>
      <c r="Q12" s="234"/>
      <c r="R12" s="234"/>
      <c r="S12" s="59"/>
      <c r="T12" s="227"/>
      <c r="U12" s="227"/>
      <c r="V12" s="227"/>
      <c r="W12" s="227"/>
      <c r="X12" s="227"/>
      <c r="Y12" s="227"/>
      <c r="Z12" s="227"/>
      <c r="AA12" s="178"/>
      <c r="AB12" s="178"/>
      <c r="AC12" s="178"/>
      <c r="AD12" s="178"/>
      <c r="AE12" s="178"/>
      <c r="AF12" s="178"/>
      <c r="AG12" s="178"/>
      <c r="AH12" s="178"/>
      <c r="AI12" s="227"/>
      <c r="AJ12" s="18"/>
    </row>
    <row r="13" spans="1:40" ht="30" customHeight="1">
      <c r="A13" s="377"/>
      <c r="B13" s="45" t="s">
        <v>78</v>
      </c>
      <c r="C13" s="227" t="s">
        <v>875</v>
      </c>
      <c r="D13" s="178" t="s">
        <v>876</v>
      </c>
      <c r="E13" s="178" t="s">
        <v>877</v>
      </c>
      <c r="F13" s="232">
        <v>43647</v>
      </c>
      <c r="G13" s="232">
        <v>44166</v>
      </c>
      <c r="H13" s="178" t="s">
        <v>552</v>
      </c>
      <c r="I13" s="233">
        <v>4500000</v>
      </c>
      <c r="J13" s="178" t="s">
        <v>88</v>
      </c>
      <c r="K13" s="178" t="s">
        <v>832</v>
      </c>
      <c r="L13" s="178" t="s">
        <v>878</v>
      </c>
      <c r="M13" s="60"/>
      <c r="N13" s="234"/>
      <c r="O13" s="234"/>
      <c r="P13" s="234"/>
      <c r="Q13" s="234"/>
      <c r="R13" s="235" t="s">
        <v>57</v>
      </c>
      <c r="S13" s="59"/>
      <c r="T13" s="227" t="s">
        <v>879</v>
      </c>
      <c r="U13" s="227" t="s">
        <v>880</v>
      </c>
      <c r="V13" s="227"/>
      <c r="W13" s="227"/>
      <c r="X13" s="227"/>
      <c r="Y13" s="227"/>
      <c r="Z13" s="227"/>
      <c r="AA13" s="178"/>
      <c r="AB13" s="178"/>
      <c r="AC13" s="178"/>
      <c r="AD13" s="178"/>
      <c r="AE13" s="178"/>
      <c r="AF13" s="178" t="s">
        <v>881</v>
      </c>
      <c r="AG13" s="178"/>
      <c r="AH13" s="178"/>
      <c r="AI13" s="227"/>
      <c r="AJ13" s="18"/>
    </row>
    <row r="14" spans="1:40" ht="30" customHeight="1">
      <c r="A14" s="377"/>
      <c r="B14" s="45" t="s">
        <v>89</v>
      </c>
      <c r="C14" s="227" t="s">
        <v>882</v>
      </c>
      <c r="D14" s="178" t="s">
        <v>883</v>
      </c>
      <c r="E14" s="178" t="s">
        <v>884</v>
      </c>
      <c r="F14" s="232">
        <v>44713</v>
      </c>
      <c r="G14" s="232">
        <v>44927</v>
      </c>
      <c r="H14" s="178" t="s">
        <v>885</v>
      </c>
      <c r="I14" s="233">
        <v>2000000</v>
      </c>
      <c r="J14" s="178" t="s">
        <v>886</v>
      </c>
      <c r="K14" s="178" t="s">
        <v>832</v>
      </c>
      <c r="L14" s="178" t="s">
        <v>878</v>
      </c>
      <c r="M14" s="60"/>
      <c r="N14" s="234"/>
      <c r="O14" s="234"/>
      <c r="P14" s="234"/>
      <c r="Q14" s="236" t="s">
        <v>57</v>
      </c>
      <c r="R14" s="234"/>
      <c r="S14" s="59"/>
      <c r="T14" s="227" t="s">
        <v>887</v>
      </c>
      <c r="U14" s="227" t="s">
        <v>888</v>
      </c>
      <c r="V14" s="227"/>
      <c r="W14" s="227" t="s">
        <v>889</v>
      </c>
      <c r="X14" s="227" t="s">
        <v>890</v>
      </c>
      <c r="Y14" s="227"/>
      <c r="Z14" s="227"/>
      <c r="AA14" s="178"/>
      <c r="AB14" s="178"/>
      <c r="AC14" s="178"/>
      <c r="AD14" s="178"/>
      <c r="AE14" s="178"/>
      <c r="AF14" s="178" t="s">
        <v>891</v>
      </c>
      <c r="AG14" s="178"/>
      <c r="AH14" s="178"/>
      <c r="AI14" s="227"/>
      <c r="AJ14" s="18"/>
    </row>
    <row r="15" spans="1:40" ht="30" customHeight="1">
      <c r="A15" s="377"/>
      <c r="B15" s="45" t="s">
        <v>101</v>
      </c>
      <c r="C15" s="227" t="s">
        <v>892</v>
      </c>
      <c r="D15" s="178" t="s">
        <v>893</v>
      </c>
      <c r="E15" s="178" t="s">
        <v>894</v>
      </c>
      <c r="F15" s="232">
        <v>44958</v>
      </c>
      <c r="G15" s="232">
        <v>45474</v>
      </c>
      <c r="H15" s="178" t="s">
        <v>895</v>
      </c>
      <c r="I15" s="233">
        <v>500000</v>
      </c>
      <c r="J15" s="178" t="s">
        <v>109</v>
      </c>
      <c r="K15" s="178" t="s">
        <v>832</v>
      </c>
      <c r="L15" s="178" t="s">
        <v>878</v>
      </c>
      <c r="M15" s="227" t="s">
        <v>896</v>
      </c>
      <c r="N15" s="237" t="s">
        <v>57</v>
      </c>
      <c r="O15" s="234"/>
      <c r="P15" s="234"/>
      <c r="Q15" s="234"/>
      <c r="R15" s="234"/>
      <c r="S15" s="59"/>
      <c r="T15" s="227" t="s">
        <v>897</v>
      </c>
      <c r="U15" s="227"/>
      <c r="V15" s="227"/>
      <c r="W15" s="227" t="s">
        <v>889</v>
      </c>
      <c r="X15" s="227"/>
      <c r="Y15" s="227"/>
      <c r="Z15" s="227"/>
      <c r="AA15" s="178"/>
      <c r="AB15" s="178"/>
      <c r="AC15" s="178"/>
      <c r="AD15" s="178"/>
      <c r="AE15" s="178"/>
      <c r="AF15" s="178" t="s">
        <v>898</v>
      </c>
      <c r="AG15" s="178"/>
      <c r="AH15" s="178"/>
      <c r="AI15" s="227"/>
      <c r="AJ15" s="18"/>
    </row>
    <row r="16" spans="1:40" ht="30" customHeight="1">
      <c r="A16" s="377"/>
      <c r="B16" s="45" t="s">
        <v>899</v>
      </c>
      <c r="C16" s="227" t="s">
        <v>900</v>
      </c>
      <c r="D16" s="178" t="s">
        <v>901</v>
      </c>
      <c r="E16" s="178" t="s">
        <v>902</v>
      </c>
      <c r="F16" s="232">
        <v>44409</v>
      </c>
      <c r="G16" s="232">
        <v>44531</v>
      </c>
      <c r="H16" s="178" t="s">
        <v>885</v>
      </c>
      <c r="I16" s="178">
        <v>0</v>
      </c>
      <c r="J16" s="178" t="s">
        <v>823</v>
      </c>
      <c r="K16" s="178"/>
      <c r="L16" s="178" t="s">
        <v>903</v>
      </c>
      <c r="M16" s="60"/>
      <c r="N16" s="234"/>
      <c r="O16" s="238" t="s">
        <v>57</v>
      </c>
      <c r="P16" s="234"/>
      <c r="Q16" s="234"/>
      <c r="R16" s="234"/>
      <c r="S16" s="59"/>
      <c r="T16" s="227" t="s">
        <v>904</v>
      </c>
      <c r="U16" s="227"/>
      <c r="V16" s="227" t="s">
        <v>905</v>
      </c>
      <c r="W16" s="227" t="s">
        <v>889</v>
      </c>
      <c r="X16" s="227"/>
      <c r="Y16" s="227"/>
      <c r="Z16" s="227"/>
      <c r="AA16" s="178"/>
      <c r="AB16" s="178"/>
      <c r="AC16" s="232">
        <v>45078</v>
      </c>
      <c r="AD16" s="178"/>
      <c r="AE16" s="178"/>
      <c r="AF16" s="178"/>
      <c r="AG16" s="178"/>
      <c r="AH16" s="178"/>
      <c r="AI16" s="227"/>
      <c r="AJ16" s="18"/>
    </row>
    <row r="17" spans="1:36" ht="30" customHeight="1">
      <c r="A17" s="377"/>
      <c r="B17" s="45" t="s">
        <v>906</v>
      </c>
      <c r="C17" s="227" t="s">
        <v>907</v>
      </c>
      <c r="D17" s="178" t="s">
        <v>908</v>
      </c>
      <c r="E17" s="178" t="s">
        <v>909</v>
      </c>
      <c r="F17" s="232">
        <v>44409</v>
      </c>
      <c r="G17" s="232">
        <v>45474</v>
      </c>
      <c r="H17" s="178" t="s">
        <v>885</v>
      </c>
      <c r="I17" s="178">
        <v>0</v>
      </c>
      <c r="J17" s="178" t="s">
        <v>828</v>
      </c>
      <c r="K17" s="178"/>
      <c r="L17" s="178" t="s">
        <v>903</v>
      </c>
      <c r="M17" s="60"/>
      <c r="N17" s="234"/>
      <c r="O17" s="238" t="s">
        <v>57</v>
      </c>
      <c r="P17" s="234"/>
      <c r="Q17" s="234"/>
      <c r="R17" s="234"/>
      <c r="S17" s="59"/>
      <c r="T17" s="227" t="s">
        <v>910</v>
      </c>
      <c r="U17" s="227"/>
      <c r="V17" s="227" t="s">
        <v>911</v>
      </c>
      <c r="W17" s="227" t="s">
        <v>889</v>
      </c>
      <c r="X17" s="227"/>
      <c r="Y17" s="227"/>
      <c r="Z17" s="227"/>
      <c r="AA17" s="178"/>
      <c r="AB17" s="232">
        <v>45139</v>
      </c>
      <c r="AC17" s="232">
        <v>45444</v>
      </c>
      <c r="AD17" s="178"/>
      <c r="AE17" s="178"/>
      <c r="AF17" s="178"/>
      <c r="AG17" s="178"/>
      <c r="AH17" s="178"/>
      <c r="AI17" s="227"/>
      <c r="AJ17" s="18"/>
    </row>
    <row r="18" spans="1:36" ht="30" customHeight="1">
      <c r="A18" s="378"/>
      <c r="B18" s="45" t="s">
        <v>912</v>
      </c>
      <c r="C18" s="227" t="s">
        <v>913</v>
      </c>
      <c r="D18" s="178" t="s">
        <v>876</v>
      </c>
      <c r="E18" s="178" t="s">
        <v>914</v>
      </c>
      <c r="F18" s="232">
        <v>44409</v>
      </c>
      <c r="G18" s="232">
        <v>45231</v>
      </c>
      <c r="H18" s="178" t="s">
        <v>552</v>
      </c>
      <c r="I18" s="233">
        <v>4500000</v>
      </c>
      <c r="J18" s="178" t="s">
        <v>831</v>
      </c>
      <c r="K18" s="178" t="s">
        <v>832</v>
      </c>
      <c r="L18" s="178" t="s">
        <v>878</v>
      </c>
      <c r="M18" s="227" t="s">
        <v>915</v>
      </c>
      <c r="N18" s="234"/>
      <c r="O18" s="234"/>
      <c r="P18" s="234"/>
      <c r="Q18" s="236" t="s">
        <v>57</v>
      </c>
      <c r="R18" s="234"/>
      <c r="S18" s="59"/>
      <c r="T18" s="227" t="s">
        <v>916</v>
      </c>
      <c r="U18" s="227" t="s">
        <v>917</v>
      </c>
      <c r="V18" s="227"/>
      <c r="W18" s="227" t="s">
        <v>108</v>
      </c>
      <c r="X18" s="227"/>
      <c r="Y18" s="227"/>
      <c r="Z18" s="227"/>
      <c r="AA18" s="178"/>
      <c r="AB18" s="178"/>
      <c r="AC18" s="178"/>
      <c r="AD18" s="178"/>
      <c r="AE18" s="178"/>
      <c r="AF18" s="178" t="s">
        <v>918</v>
      </c>
      <c r="AG18" s="178"/>
      <c r="AH18" s="178"/>
      <c r="AI18" s="227"/>
      <c r="AJ18" s="18"/>
    </row>
    <row r="19" spans="1:36" ht="30" customHeight="1">
      <c r="A19" s="376" t="s">
        <v>919</v>
      </c>
      <c r="B19" s="45" t="s">
        <v>112</v>
      </c>
      <c r="C19" s="227" t="s">
        <v>920</v>
      </c>
      <c r="D19" s="178" t="s">
        <v>921</v>
      </c>
      <c r="E19" s="178" t="s">
        <v>922</v>
      </c>
      <c r="F19" s="232">
        <v>43647</v>
      </c>
      <c r="G19" s="232">
        <v>45474</v>
      </c>
      <c r="H19" s="178" t="s">
        <v>592</v>
      </c>
      <c r="I19" s="233">
        <v>20000</v>
      </c>
      <c r="J19" s="178" t="s">
        <v>923</v>
      </c>
      <c r="K19" s="178" t="s">
        <v>118</v>
      </c>
      <c r="L19" s="178"/>
      <c r="M19" s="227" t="s">
        <v>924</v>
      </c>
      <c r="N19" s="234"/>
      <c r="O19" s="238" t="s">
        <v>57</v>
      </c>
      <c r="P19" s="234"/>
      <c r="Q19" s="234"/>
      <c r="R19" s="234"/>
      <c r="S19" s="59"/>
      <c r="T19" s="227" t="s">
        <v>925</v>
      </c>
      <c r="U19" s="227"/>
      <c r="V19" s="227" t="s">
        <v>925</v>
      </c>
      <c r="W19" s="227" t="s">
        <v>889</v>
      </c>
      <c r="X19" s="227"/>
      <c r="Y19" s="227"/>
      <c r="Z19" s="227"/>
      <c r="AA19" s="178"/>
      <c r="AB19" s="178"/>
      <c r="AC19" s="178"/>
      <c r="AD19" s="178"/>
      <c r="AE19" s="178"/>
      <c r="AF19" s="178"/>
      <c r="AG19" s="178"/>
      <c r="AH19" s="178"/>
      <c r="AI19" s="227"/>
      <c r="AJ19" s="18"/>
    </row>
    <row r="20" spans="1:36" ht="30" customHeight="1">
      <c r="A20" s="377"/>
      <c r="B20" s="45" t="s">
        <v>127</v>
      </c>
      <c r="C20" s="227" t="s">
        <v>926</v>
      </c>
      <c r="D20" s="178" t="s">
        <v>927</v>
      </c>
      <c r="E20" s="178" t="s">
        <v>928</v>
      </c>
      <c r="F20" s="232">
        <v>43647</v>
      </c>
      <c r="G20" s="232">
        <v>45474</v>
      </c>
      <c r="H20" s="178" t="s">
        <v>929</v>
      </c>
      <c r="I20" s="233">
        <v>476779</v>
      </c>
      <c r="J20" s="178" t="s">
        <v>137</v>
      </c>
      <c r="K20" s="178" t="s">
        <v>930</v>
      </c>
      <c r="L20" s="178" t="s">
        <v>931</v>
      </c>
      <c r="M20" s="60"/>
      <c r="N20" s="234"/>
      <c r="O20" s="234"/>
      <c r="P20" s="234"/>
      <c r="Q20" s="236" t="s">
        <v>57</v>
      </c>
      <c r="R20" s="234"/>
      <c r="S20" s="59"/>
      <c r="T20" s="227" t="s">
        <v>932</v>
      </c>
      <c r="U20" s="227"/>
      <c r="V20" s="227"/>
      <c r="W20" s="227" t="s">
        <v>889</v>
      </c>
      <c r="X20" s="227"/>
      <c r="Y20" s="227"/>
      <c r="Z20" s="227"/>
      <c r="AA20" s="178"/>
      <c r="AB20" s="178"/>
      <c r="AC20" s="178"/>
      <c r="AD20" s="178"/>
      <c r="AE20" s="178"/>
      <c r="AF20" s="178"/>
      <c r="AG20" s="178"/>
      <c r="AH20" s="178"/>
      <c r="AI20" s="227"/>
      <c r="AJ20" s="18"/>
    </row>
    <row r="21" spans="1:36" ht="30" customHeight="1">
      <c r="A21" s="377"/>
      <c r="B21" s="45" t="s">
        <v>140</v>
      </c>
      <c r="C21" s="226" t="s">
        <v>933</v>
      </c>
      <c r="D21" s="224" t="s">
        <v>927</v>
      </c>
      <c r="E21" s="224" t="s">
        <v>934</v>
      </c>
      <c r="F21" s="230">
        <v>43739</v>
      </c>
      <c r="G21" s="230">
        <v>45474</v>
      </c>
      <c r="H21" s="224" t="s">
        <v>935</v>
      </c>
      <c r="I21" s="224">
        <v>0</v>
      </c>
      <c r="J21" s="224" t="s">
        <v>149</v>
      </c>
      <c r="K21" s="224" t="s">
        <v>930</v>
      </c>
      <c r="L21" s="224" t="s">
        <v>931</v>
      </c>
      <c r="M21" s="57"/>
      <c r="N21" s="234"/>
      <c r="O21" s="234"/>
      <c r="P21" s="234"/>
      <c r="Q21" s="236" t="s">
        <v>57</v>
      </c>
      <c r="R21" s="234"/>
      <c r="S21" s="59"/>
      <c r="T21" s="226" t="s">
        <v>936</v>
      </c>
      <c r="U21" s="226" t="s">
        <v>937</v>
      </c>
      <c r="V21" s="226"/>
      <c r="W21" s="226" t="s">
        <v>889</v>
      </c>
      <c r="X21" s="226"/>
      <c r="Y21" s="226"/>
      <c r="Z21" s="226"/>
      <c r="AA21" s="224"/>
      <c r="AB21" s="224"/>
      <c r="AC21" s="224"/>
      <c r="AD21" s="224"/>
      <c r="AE21" s="224"/>
      <c r="AF21" s="224" t="s">
        <v>938</v>
      </c>
      <c r="AG21" s="224"/>
      <c r="AH21" s="224"/>
      <c r="AI21" s="226"/>
      <c r="AJ21" s="18"/>
    </row>
    <row r="22" spans="1:36" ht="30" customHeight="1">
      <c r="A22" s="377"/>
      <c r="B22" s="45" t="s">
        <v>151</v>
      </c>
      <c r="C22" s="226" t="s">
        <v>939</v>
      </c>
      <c r="D22" s="224" t="s">
        <v>927</v>
      </c>
      <c r="E22" s="224" t="s">
        <v>940</v>
      </c>
      <c r="F22" s="230">
        <v>43647</v>
      </c>
      <c r="G22" s="230">
        <v>45474</v>
      </c>
      <c r="H22" s="224" t="s">
        <v>929</v>
      </c>
      <c r="I22" s="231">
        <v>415000</v>
      </c>
      <c r="J22" s="224" t="s">
        <v>941</v>
      </c>
      <c r="K22" s="224" t="s">
        <v>942</v>
      </c>
      <c r="L22" s="224" t="s">
        <v>931</v>
      </c>
      <c r="M22" s="226" t="s">
        <v>943</v>
      </c>
      <c r="N22" s="234"/>
      <c r="O22" s="234"/>
      <c r="P22" s="234"/>
      <c r="Q22" s="236" t="s">
        <v>57</v>
      </c>
      <c r="R22" s="234"/>
      <c r="S22" s="59"/>
      <c r="T22" s="226" t="s">
        <v>944</v>
      </c>
      <c r="U22" s="226"/>
      <c r="V22" s="226"/>
      <c r="W22" s="226" t="s">
        <v>889</v>
      </c>
      <c r="X22" s="226"/>
      <c r="Y22" s="226"/>
      <c r="Z22" s="226"/>
      <c r="AA22" s="224"/>
      <c r="AB22" s="224"/>
      <c r="AC22" s="224"/>
      <c r="AD22" s="224"/>
      <c r="AE22" s="224"/>
      <c r="AF22" s="224"/>
      <c r="AG22" s="224"/>
      <c r="AH22" s="224"/>
      <c r="AI22" s="226"/>
      <c r="AJ22" s="18"/>
    </row>
    <row r="23" spans="1:36" ht="30" customHeight="1">
      <c r="A23" s="377"/>
      <c r="B23" s="45" t="s">
        <v>162</v>
      </c>
      <c r="C23" s="226" t="s">
        <v>945</v>
      </c>
      <c r="D23" s="224" t="s">
        <v>927</v>
      </c>
      <c r="E23" s="224" t="s">
        <v>946</v>
      </c>
      <c r="F23" s="230">
        <v>43647</v>
      </c>
      <c r="G23" s="230">
        <v>45474</v>
      </c>
      <c r="H23" s="224" t="s">
        <v>625</v>
      </c>
      <c r="I23" s="231">
        <v>150000</v>
      </c>
      <c r="J23" s="224" t="s">
        <v>173</v>
      </c>
      <c r="K23" s="224" t="s">
        <v>947</v>
      </c>
      <c r="L23" s="224" t="s">
        <v>931</v>
      </c>
      <c r="M23" s="57"/>
      <c r="N23" s="234"/>
      <c r="O23" s="238" t="s">
        <v>57</v>
      </c>
      <c r="P23" s="234"/>
      <c r="Q23" s="234"/>
      <c r="R23" s="234"/>
      <c r="S23" s="59"/>
      <c r="T23" s="226" t="s">
        <v>948</v>
      </c>
      <c r="U23" s="226"/>
      <c r="V23" s="226" t="s">
        <v>949</v>
      </c>
      <c r="W23" s="226" t="s">
        <v>889</v>
      </c>
      <c r="X23" s="226"/>
      <c r="Y23" s="226"/>
      <c r="Z23" s="226"/>
      <c r="AA23" s="224"/>
      <c r="AB23" s="224"/>
      <c r="AC23" s="224"/>
      <c r="AD23" s="224"/>
      <c r="AE23" s="224"/>
      <c r="AF23" s="224"/>
      <c r="AG23" s="224"/>
      <c r="AH23" s="224"/>
      <c r="AI23" s="226"/>
      <c r="AJ23" s="18"/>
    </row>
    <row r="24" spans="1:36" ht="30" customHeight="1">
      <c r="A24" s="377"/>
      <c r="B24" s="45" t="s">
        <v>175</v>
      </c>
      <c r="C24" s="226" t="s">
        <v>950</v>
      </c>
      <c r="D24" s="224" t="s">
        <v>927</v>
      </c>
      <c r="E24" s="224" t="s">
        <v>951</v>
      </c>
      <c r="F24" s="230">
        <v>43647</v>
      </c>
      <c r="G24" s="230">
        <v>45474</v>
      </c>
      <c r="H24" s="224" t="s">
        <v>952</v>
      </c>
      <c r="I24" s="231">
        <v>12000</v>
      </c>
      <c r="J24" s="224" t="s">
        <v>953</v>
      </c>
      <c r="K24" s="224" t="s">
        <v>954</v>
      </c>
      <c r="L24" s="224" t="s">
        <v>903</v>
      </c>
      <c r="M24" s="226" t="s">
        <v>955</v>
      </c>
      <c r="N24" s="234"/>
      <c r="O24" s="234"/>
      <c r="P24" s="239" t="s">
        <v>57</v>
      </c>
      <c r="Q24" s="234"/>
      <c r="R24" s="234"/>
      <c r="S24" s="59"/>
      <c r="T24" s="226" t="s">
        <v>956</v>
      </c>
      <c r="U24" s="226"/>
      <c r="V24" s="226" t="s">
        <v>957</v>
      </c>
      <c r="W24" s="226" t="s">
        <v>958</v>
      </c>
      <c r="X24" s="226"/>
      <c r="Y24" s="226"/>
      <c r="Z24" s="226"/>
      <c r="AA24" s="224"/>
      <c r="AB24" s="224"/>
      <c r="AC24" s="224"/>
      <c r="AD24" s="224"/>
      <c r="AE24" s="224"/>
      <c r="AF24" s="224"/>
      <c r="AG24" s="224"/>
      <c r="AH24" s="224"/>
      <c r="AI24" s="226"/>
      <c r="AJ24" s="18"/>
    </row>
    <row r="25" spans="1:36" ht="30" customHeight="1">
      <c r="A25" s="377"/>
      <c r="B25" s="45" t="s">
        <v>187</v>
      </c>
      <c r="C25" s="226" t="s">
        <v>959</v>
      </c>
      <c r="D25" s="224"/>
      <c r="E25" s="224"/>
      <c r="F25" s="224"/>
      <c r="G25" s="224"/>
      <c r="H25" s="224"/>
      <c r="I25" s="224"/>
      <c r="J25" s="224"/>
      <c r="K25" s="224"/>
      <c r="L25" s="224"/>
      <c r="M25" s="57"/>
      <c r="N25" s="234"/>
      <c r="O25" s="234"/>
      <c r="P25" s="234"/>
      <c r="Q25" s="234"/>
      <c r="R25" s="234"/>
      <c r="S25" s="59"/>
      <c r="T25" s="226"/>
      <c r="U25" s="226"/>
      <c r="V25" s="226"/>
      <c r="W25" s="226"/>
      <c r="X25" s="226"/>
      <c r="Y25" s="226"/>
      <c r="Z25" s="226"/>
      <c r="AA25" s="224"/>
      <c r="AB25" s="224"/>
      <c r="AC25" s="224"/>
      <c r="AD25" s="224"/>
      <c r="AE25" s="224"/>
      <c r="AF25" s="224"/>
      <c r="AG25" s="224"/>
      <c r="AH25" s="224"/>
      <c r="AI25" s="226"/>
      <c r="AJ25" s="18"/>
    </row>
    <row r="26" spans="1:36" ht="30" customHeight="1">
      <c r="A26" s="378"/>
      <c r="B26" s="45" t="s">
        <v>193</v>
      </c>
      <c r="C26" s="226" t="s">
        <v>960</v>
      </c>
      <c r="D26" s="224" t="s">
        <v>961</v>
      </c>
      <c r="E26" s="224" t="s">
        <v>962</v>
      </c>
      <c r="F26" s="230">
        <v>43678</v>
      </c>
      <c r="G26" s="230">
        <v>45474</v>
      </c>
      <c r="H26" s="224" t="s">
        <v>885</v>
      </c>
      <c r="I26" s="224">
        <v>0</v>
      </c>
      <c r="J26" s="224" t="s">
        <v>963</v>
      </c>
      <c r="K26" s="224" t="s">
        <v>205</v>
      </c>
      <c r="L26" s="224" t="s">
        <v>903</v>
      </c>
      <c r="M26" s="226" t="s">
        <v>964</v>
      </c>
      <c r="N26" s="234"/>
      <c r="O26" s="234"/>
      <c r="P26" s="234"/>
      <c r="Q26" s="236" t="s">
        <v>57</v>
      </c>
      <c r="R26" s="234"/>
      <c r="S26" s="59"/>
      <c r="T26" s="226" t="s">
        <v>965</v>
      </c>
      <c r="U26" s="226"/>
      <c r="V26" s="226"/>
      <c r="W26" s="226" t="s">
        <v>889</v>
      </c>
      <c r="X26" s="226" t="s">
        <v>966</v>
      </c>
      <c r="Y26" s="226" t="s">
        <v>967</v>
      </c>
      <c r="Z26" s="226"/>
      <c r="AA26" s="224" t="s">
        <v>968</v>
      </c>
      <c r="AB26" s="224"/>
      <c r="AC26" s="224"/>
      <c r="AD26" s="224"/>
      <c r="AE26" s="224"/>
      <c r="AF26" s="224"/>
      <c r="AG26" s="224"/>
      <c r="AH26" s="224"/>
      <c r="AI26" s="226"/>
      <c r="AJ26" s="18"/>
    </row>
    <row r="27" spans="1:36" ht="30" customHeight="1">
      <c r="A27" s="376" t="s">
        <v>969</v>
      </c>
      <c r="B27" s="45" t="s">
        <v>209</v>
      </c>
      <c r="C27" s="227" t="s">
        <v>970</v>
      </c>
      <c r="D27" s="178" t="s">
        <v>971</v>
      </c>
      <c r="E27" s="178" t="s">
        <v>972</v>
      </c>
      <c r="F27" s="232">
        <v>43709</v>
      </c>
      <c r="G27" s="232">
        <v>45474</v>
      </c>
      <c r="H27" s="178" t="s">
        <v>973</v>
      </c>
      <c r="I27" s="233">
        <v>150000</v>
      </c>
      <c r="J27" s="178" t="s">
        <v>224</v>
      </c>
      <c r="K27" s="178" t="s">
        <v>974</v>
      </c>
      <c r="L27" s="178"/>
      <c r="M27" s="227" t="s">
        <v>975</v>
      </c>
      <c r="N27" s="234"/>
      <c r="O27" s="234"/>
      <c r="P27" s="234"/>
      <c r="Q27" s="236" t="s">
        <v>57</v>
      </c>
      <c r="R27" s="234"/>
      <c r="S27" s="59"/>
      <c r="T27" s="227" t="s">
        <v>976</v>
      </c>
      <c r="U27" s="227" t="s">
        <v>977</v>
      </c>
      <c r="V27" s="227"/>
      <c r="W27" s="227" t="s">
        <v>889</v>
      </c>
      <c r="X27" s="227" t="s">
        <v>978</v>
      </c>
      <c r="Y27" s="227"/>
      <c r="Z27" s="227"/>
      <c r="AA27" s="178"/>
      <c r="AB27" s="178"/>
      <c r="AC27" s="178"/>
      <c r="AD27" s="178"/>
      <c r="AE27" s="178"/>
      <c r="AF27" s="178"/>
      <c r="AG27" s="178"/>
      <c r="AH27" s="178"/>
      <c r="AI27" s="227"/>
      <c r="AJ27" s="18"/>
    </row>
    <row r="28" spans="1:36" ht="30" customHeight="1">
      <c r="A28" s="377"/>
      <c r="B28" s="45" t="s">
        <v>226</v>
      </c>
      <c r="C28" s="227" t="s">
        <v>979</v>
      </c>
      <c r="D28" s="178" t="s">
        <v>980</v>
      </c>
      <c r="E28" s="178" t="s">
        <v>981</v>
      </c>
      <c r="F28" s="232">
        <v>43647</v>
      </c>
      <c r="G28" s="232">
        <v>45474</v>
      </c>
      <c r="H28" s="178" t="s">
        <v>982</v>
      </c>
      <c r="I28" s="233">
        <v>1000000</v>
      </c>
      <c r="J28" s="178" t="s">
        <v>238</v>
      </c>
      <c r="K28" s="178" t="s">
        <v>232</v>
      </c>
      <c r="L28" s="178" t="s">
        <v>983</v>
      </c>
      <c r="M28" s="227" t="s">
        <v>984</v>
      </c>
      <c r="N28" s="234"/>
      <c r="O28" s="238" t="s">
        <v>57</v>
      </c>
      <c r="P28" s="234"/>
      <c r="Q28" s="234"/>
      <c r="R28" s="234"/>
      <c r="S28" s="59" t="s">
        <v>7</v>
      </c>
      <c r="T28" s="227" t="s">
        <v>985</v>
      </c>
      <c r="U28" s="227"/>
      <c r="V28" s="227" t="s">
        <v>986</v>
      </c>
      <c r="W28" s="227" t="s">
        <v>666</v>
      </c>
      <c r="X28" s="227" t="s">
        <v>986</v>
      </c>
      <c r="Y28" s="227"/>
      <c r="Z28" s="227"/>
      <c r="AA28" s="178"/>
      <c r="AB28" s="178"/>
      <c r="AC28" s="178"/>
      <c r="AD28" s="178"/>
      <c r="AE28" s="178"/>
      <c r="AF28" s="178"/>
      <c r="AG28" s="178"/>
      <c r="AH28" s="178"/>
      <c r="AI28" s="227"/>
      <c r="AJ28" s="18"/>
    </row>
    <row r="29" spans="1:36" ht="30" customHeight="1">
      <c r="A29" s="377"/>
      <c r="B29" s="45" t="s">
        <v>240</v>
      </c>
      <c r="C29" s="227" t="s">
        <v>987</v>
      </c>
      <c r="D29" s="178" t="s">
        <v>988</v>
      </c>
      <c r="E29" s="178" t="s">
        <v>989</v>
      </c>
      <c r="F29" s="232">
        <v>43647</v>
      </c>
      <c r="G29" s="232">
        <v>45474</v>
      </c>
      <c r="H29" s="178" t="s">
        <v>885</v>
      </c>
      <c r="I29" s="233">
        <v>600000</v>
      </c>
      <c r="J29" s="178" t="s">
        <v>250</v>
      </c>
      <c r="K29" s="178" t="s">
        <v>990</v>
      </c>
      <c r="L29" s="178"/>
      <c r="M29" s="227" t="s">
        <v>991</v>
      </c>
      <c r="N29" s="234"/>
      <c r="O29" s="234"/>
      <c r="P29" s="234"/>
      <c r="Q29" s="236" t="s">
        <v>554</v>
      </c>
      <c r="R29" s="234"/>
      <c r="S29" s="59"/>
      <c r="T29" s="227" t="s">
        <v>992</v>
      </c>
      <c r="U29" s="227" t="s">
        <v>993</v>
      </c>
      <c r="V29" s="227"/>
      <c r="W29" s="227" t="s">
        <v>889</v>
      </c>
      <c r="X29" s="227"/>
      <c r="Y29" s="227"/>
      <c r="Z29" s="227"/>
      <c r="AA29" s="178"/>
      <c r="AB29" s="178"/>
      <c r="AC29" s="178"/>
      <c r="AD29" s="178"/>
      <c r="AE29" s="178"/>
      <c r="AF29" s="178"/>
      <c r="AG29" s="178"/>
      <c r="AH29" s="178"/>
      <c r="AI29" s="227"/>
      <c r="AJ29" s="18"/>
    </row>
    <row r="30" spans="1:36" ht="30" customHeight="1">
      <c r="A30" s="377"/>
      <c r="B30" s="45" t="s">
        <v>252</v>
      </c>
      <c r="C30" s="227" t="s">
        <v>994</v>
      </c>
      <c r="D30" s="224" t="s">
        <v>995</v>
      </c>
      <c r="E30" s="224" t="s">
        <v>996</v>
      </c>
      <c r="F30" s="230">
        <v>43678</v>
      </c>
      <c r="G30" s="230">
        <v>44075</v>
      </c>
      <c r="H30" s="224" t="s">
        <v>997</v>
      </c>
      <c r="I30" s="231">
        <v>6254</v>
      </c>
      <c r="J30" s="224" t="s">
        <v>262</v>
      </c>
      <c r="K30" s="224" t="s">
        <v>998</v>
      </c>
      <c r="L30" s="224"/>
      <c r="M30" s="226" t="s">
        <v>999</v>
      </c>
      <c r="N30" s="234"/>
      <c r="O30" s="234"/>
      <c r="P30" s="234"/>
      <c r="Q30" s="234"/>
      <c r="R30" s="235" t="s">
        <v>57</v>
      </c>
      <c r="S30" s="59"/>
      <c r="T30" s="226" t="s">
        <v>1000</v>
      </c>
      <c r="U30" s="226" t="s">
        <v>1001</v>
      </c>
      <c r="V30" s="226"/>
      <c r="W30" s="226" t="s">
        <v>1002</v>
      </c>
      <c r="X30" s="226" t="s">
        <v>1003</v>
      </c>
      <c r="Y30" s="226"/>
      <c r="Z30" s="226"/>
      <c r="AA30" s="224"/>
      <c r="AB30" s="224"/>
      <c r="AC30" s="224"/>
      <c r="AD30" s="224"/>
      <c r="AE30" s="224"/>
      <c r="AF30" s="224"/>
      <c r="AG30" s="224"/>
      <c r="AH30" s="224"/>
      <c r="AI30" s="226"/>
      <c r="AJ30" s="18"/>
    </row>
    <row r="31" spans="1:36" ht="30" customHeight="1">
      <c r="A31" s="377"/>
      <c r="B31" s="45" t="s">
        <v>263</v>
      </c>
      <c r="C31" s="227" t="s">
        <v>1004</v>
      </c>
      <c r="D31" s="224" t="s">
        <v>1005</v>
      </c>
      <c r="E31" s="224" t="s">
        <v>1006</v>
      </c>
      <c r="F31" s="230">
        <v>44013</v>
      </c>
      <c r="G31" s="230">
        <v>44075</v>
      </c>
      <c r="H31" s="224" t="s">
        <v>1007</v>
      </c>
      <c r="I31" s="231">
        <v>150000</v>
      </c>
      <c r="J31" s="224" t="s">
        <v>1008</v>
      </c>
      <c r="K31" s="224" t="s">
        <v>974</v>
      </c>
      <c r="L31" s="224"/>
      <c r="M31" s="57"/>
      <c r="N31" s="234"/>
      <c r="O31" s="238" t="s">
        <v>57</v>
      </c>
      <c r="P31" s="234"/>
      <c r="Q31" s="234"/>
      <c r="R31" s="234"/>
      <c r="S31" s="59" t="s">
        <v>7</v>
      </c>
      <c r="T31" s="226" t="s">
        <v>1009</v>
      </c>
      <c r="U31" s="226"/>
      <c r="V31" s="226" t="s">
        <v>1010</v>
      </c>
      <c r="W31" s="226"/>
      <c r="X31" s="226" t="s">
        <v>1010</v>
      </c>
      <c r="Y31" s="226"/>
      <c r="Z31" s="226"/>
      <c r="AA31" s="224"/>
      <c r="AB31" s="224"/>
      <c r="AC31" s="224"/>
      <c r="AD31" s="224"/>
      <c r="AE31" s="224"/>
      <c r="AF31" s="224"/>
      <c r="AG31" s="224"/>
      <c r="AH31" s="224"/>
      <c r="AI31" s="226"/>
      <c r="AJ31" s="18"/>
    </row>
    <row r="32" spans="1:36" ht="30" customHeight="1">
      <c r="A32" s="377"/>
      <c r="B32" s="45" t="s">
        <v>279</v>
      </c>
      <c r="C32" s="227" t="s">
        <v>1011</v>
      </c>
      <c r="D32" s="224"/>
      <c r="E32" s="224"/>
      <c r="F32" s="224"/>
      <c r="G32" s="224"/>
      <c r="H32" s="224"/>
      <c r="I32" s="224"/>
      <c r="J32" s="224"/>
      <c r="K32" s="224"/>
      <c r="L32" s="224"/>
      <c r="M32" s="57"/>
      <c r="N32" s="234"/>
      <c r="O32" s="234"/>
      <c r="P32" s="234"/>
      <c r="Q32" s="234"/>
      <c r="R32" s="234"/>
      <c r="S32" s="59"/>
      <c r="T32" s="226"/>
      <c r="U32" s="226"/>
      <c r="V32" s="226"/>
      <c r="W32" s="226"/>
      <c r="X32" s="226"/>
      <c r="Y32" s="226"/>
      <c r="Z32" s="226"/>
      <c r="AA32" s="224"/>
      <c r="AB32" s="224"/>
      <c r="AC32" s="224"/>
      <c r="AD32" s="224"/>
      <c r="AE32" s="224"/>
      <c r="AF32" s="224"/>
      <c r="AG32" s="224"/>
      <c r="AH32" s="224"/>
      <c r="AI32" s="226"/>
      <c r="AJ32" s="18"/>
    </row>
    <row r="33" spans="1:36" ht="30" customHeight="1">
      <c r="A33" s="377"/>
      <c r="B33" s="45" t="s">
        <v>288</v>
      </c>
      <c r="C33" s="227" t="s">
        <v>1012</v>
      </c>
      <c r="D33" s="224" t="s">
        <v>1013</v>
      </c>
      <c r="E33" s="224" t="s">
        <v>1014</v>
      </c>
      <c r="F33" s="230">
        <v>43647</v>
      </c>
      <c r="G33" s="230">
        <v>45474</v>
      </c>
      <c r="H33" s="224" t="s">
        <v>1015</v>
      </c>
      <c r="I33" s="224">
        <v>0</v>
      </c>
      <c r="J33" s="224" t="s">
        <v>300</v>
      </c>
      <c r="K33" s="224" t="s">
        <v>998</v>
      </c>
      <c r="L33" s="224"/>
      <c r="M33" s="226" t="s">
        <v>1016</v>
      </c>
      <c r="N33" s="234"/>
      <c r="O33" s="234"/>
      <c r="P33" s="234"/>
      <c r="Q33" s="236" t="s">
        <v>57</v>
      </c>
      <c r="R33" s="234"/>
      <c r="S33" s="59"/>
      <c r="T33" s="226" t="s">
        <v>1017</v>
      </c>
      <c r="U33" s="226" t="s">
        <v>1018</v>
      </c>
      <c r="V33" s="226"/>
      <c r="W33" s="226" t="s">
        <v>889</v>
      </c>
      <c r="X33" s="226"/>
      <c r="Y33" s="226"/>
      <c r="Z33" s="226"/>
      <c r="AA33" s="224"/>
      <c r="AB33" s="224"/>
      <c r="AC33" s="224"/>
      <c r="AD33" s="224"/>
      <c r="AE33" s="224"/>
      <c r="AF33" s="224"/>
      <c r="AG33" s="224"/>
      <c r="AH33" s="224"/>
      <c r="AI33" s="226"/>
      <c r="AJ33" s="18"/>
    </row>
    <row r="34" spans="1:36" ht="30" customHeight="1">
      <c r="A34" s="378"/>
      <c r="B34" s="45" t="s">
        <v>301</v>
      </c>
      <c r="C34" s="227" t="s">
        <v>1019</v>
      </c>
      <c r="D34" s="224"/>
      <c r="E34" s="224"/>
      <c r="F34" s="224"/>
      <c r="G34" s="224"/>
      <c r="H34" s="224"/>
      <c r="I34" s="224"/>
      <c r="J34" s="224"/>
      <c r="K34" s="224"/>
      <c r="L34" s="224"/>
      <c r="M34" s="57"/>
      <c r="N34" s="234"/>
      <c r="O34" s="234"/>
      <c r="P34" s="234"/>
      <c r="Q34" s="234"/>
      <c r="R34" s="234"/>
      <c r="S34" s="59"/>
      <c r="T34" s="226"/>
      <c r="U34" s="226"/>
      <c r="V34" s="226"/>
      <c r="W34" s="226"/>
      <c r="X34" s="226"/>
      <c r="Y34" s="226"/>
      <c r="Z34" s="226"/>
      <c r="AA34" s="224"/>
      <c r="AB34" s="224"/>
      <c r="AC34" s="224"/>
      <c r="AD34" s="224"/>
      <c r="AE34" s="224"/>
      <c r="AF34" s="224"/>
      <c r="AG34" s="224"/>
      <c r="AH34" s="224"/>
      <c r="AI34" s="226"/>
      <c r="AJ34" s="18"/>
    </row>
    <row r="35" spans="1:36" ht="30" customHeight="1">
      <c r="A35" s="376" t="s">
        <v>1020</v>
      </c>
      <c r="B35" s="45" t="s">
        <v>309</v>
      </c>
      <c r="C35" s="227" t="s">
        <v>1021</v>
      </c>
      <c r="D35" s="178" t="s">
        <v>1022</v>
      </c>
      <c r="E35" s="178" t="s">
        <v>1023</v>
      </c>
      <c r="F35" s="232">
        <v>43647</v>
      </c>
      <c r="G35" s="232">
        <v>45474</v>
      </c>
      <c r="H35" s="178" t="s">
        <v>1024</v>
      </c>
      <c r="I35" s="178">
        <v>0</v>
      </c>
      <c r="J35" s="178" t="s">
        <v>321</v>
      </c>
      <c r="K35" s="178" t="s">
        <v>990</v>
      </c>
      <c r="L35" s="178"/>
      <c r="M35" s="60"/>
      <c r="N35" s="234"/>
      <c r="O35" s="234"/>
      <c r="P35" s="234"/>
      <c r="Q35" s="236" t="s">
        <v>57</v>
      </c>
      <c r="R35" s="234"/>
      <c r="S35" s="59"/>
      <c r="T35" s="227" t="s">
        <v>1025</v>
      </c>
      <c r="U35" s="227"/>
      <c r="V35" s="227"/>
      <c r="W35" s="227" t="s">
        <v>889</v>
      </c>
      <c r="X35" s="227" t="s">
        <v>1026</v>
      </c>
      <c r="Y35" s="227"/>
      <c r="Z35" s="227"/>
      <c r="AA35" s="178"/>
      <c r="AB35" s="178"/>
      <c r="AC35" s="178"/>
      <c r="AD35" s="178" t="s">
        <v>1027</v>
      </c>
      <c r="AE35" s="178"/>
      <c r="AF35" s="178"/>
      <c r="AG35" s="178"/>
      <c r="AH35" s="178"/>
      <c r="AI35" s="227"/>
      <c r="AJ35" s="18"/>
    </row>
    <row r="36" spans="1:36" ht="30" customHeight="1">
      <c r="A36" s="377"/>
      <c r="B36" s="45" t="s">
        <v>322</v>
      </c>
      <c r="C36" s="227" t="s">
        <v>1028</v>
      </c>
      <c r="D36" s="178"/>
      <c r="E36" s="178"/>
      <c r="F36" s="178"/>
      <c r="G36" s="178"/>
      <c r="H36" s="178"/>
      <c r="I36" s="178"/>
      <c r="J36" s="178"/>
      <c r="K36" s="178"/>
      <c r="L36" s="178"/>
      <c r="M36" s="60"/>
      <c r="N36" s="234"/>
      <c r="O36" s="234"/>
      <c r="P36" s="234"/>
      <c r="Q36" s="234"/>
      <c r="R36" s="234"/>
      <c r="S36" s="59"/>
      <c r="T36" s="227"/>
      <c r="U36" s="227"/>
      <c r="V36" s="227"/>
      <c r="W36" s="227"/>
      <c r="X36" s="227"/>
      <c r="Y36" s="227"/>
      <c r="Z36" s="227"/>
      <c r="AA36" s="178"/>
      <c r="AB36" s="178"/>
      <c r="AC36" s="178"/>
      <c r="AD36" s="178"/>
      <c r="AE36" s="178"/>
      <c r="AF36" s="178"/>
      <c r="AG36" s="178"/>
      <c r="AH36" s="178"/>
      <c r="AI36" s="227"/>
      <c r="AJ36" s="18"/>
    </row>
    <row r="37" spans="1:36" ht="30" customHeight="1">
      <c r="A37" s="377"/>
      <c r="B37" s="45" t="s">
        <v>336</v>
      </c>
      <c r="C37" s="227" t="s">
        <v>1029</v>
      </c>
      <c r="D37" s="178" t="s">
        <v>1030</v>
      </c>
      <c r="E37" s="178" t="s">
        <v>1031</v>
      </c>
      <c r="F37" s="232">
        <v>43831</v>
      </c>
      <c r="G37" s="232">
        <v>45474</v>
      </c>
      <c r="H37" s="178" t="s">
        <v>1032</v>
      </c>
      <c r="I37" s="233">
        <v>40000000</v>
      </c>
      <c r="J37" s="178" t="s">
        <v>352</v>
      </c>
      <c r="K37" s="178" t="s">
        <v>1033</v>
      </c>
      <c r="L37" s="178" t="s">
        <v>1034</v>
      </c>
      <c r="M37" s="60"/>
      <c r="N37" s="234"/>
      <c r="O37" s="234"/>
      <c r="P37" s="234"/>
      <c r="Q37" s="236" t="s">
        <v>57</v>
      </c>
      <c r="R37" s="234"/>
      <c r="S37" s="59"/>
      <c r="T37" s="227" t="s">
        <v>1035</v>
      </c>
      <c r="U37" s="227" t="s">
        <v>1036</v>
      </c>
      <c r="V37" s="227"/>
      <c r="W37" s="227" t="s">
        <v>889</v>
      </c>
      <c r="X37" s="227"/>
      <c r="Y37" s="227"/>
      <c r="Z37" s="227"/>
      <c r="AA37" s="178"/>
      <c r="AB37" s="178"/>
      <c r="AC37" s="178"/>
      <c r="AD37" s="178"/>
      <c r="AE37" s="178"/>
      <c r="AF37" s="178"/>
      <c r="AG37" s="178"/>
      <c r="AH37" s="178"/>
      <c r="AI37" s="227"/>
      <c r="AJ37" s="18"/>
    </row>
    <row r="38" spans="1:36" ht="30" customHeight="1">
      <c r="A38" s="377"/>
      <c r="B38" s="45" t="s">
        <v>355</v>
      </c>
      <c r="C38" s="227" t="s">
        <v>1037</v>
      </c>
      <c r="D38" s="178" t="s">
        <v>1038</v>
      </c>
      <c r="E38" s="178" t="s">
        <v>1031</v>
      </c>
      <c r="F38" s="232">
        <v>43739</v>
      </c>
      <c r="G38" s="232">
        <v>45474</v>
      </c>
      <c r="H38" s="178" t="s">
        <v>1039</v>
      </c>
      <c r="I38" s="178" t="s">
        <v>1040</v>
      </c>
      <c r="J38" s="178" t="s">
        <v>367</v>
      </c>
      <c r="K38" s="178" t="s">
        <v>743</v>
      </c>
      <c r="L38" s="178" t="s">
        <v>1041</v>
      </c>
      <c r="M38" s="60"/>
      <c r="N38" s="234"/>
      <c r="O38" s="234"/>
      <c r="P38" s="234"/>
      <c r="Q38" s="236" t="s">
        <v>57</v>
      </c>
      <c r="R38" s="234"/>
      <c r="S38" s="59"/>
      <c r="T38" s="227" t="s">
        <v>1042</v>
      </c>
      <c r="U38" s="227" t="s">
        <v>1043</v>
      </c>
      <c r="V38" s="227"/>
      <c r="W38" s="227" t="s">
        <v>358</v>
      </c>
      <c r="X38" s="227"/>
      <c r="Y38" s="227"/>
      <c r="Z38" s="227"/>
      <c r="AA38" s="178"/>
      <c r="AB38" s="178"/>
      <c r="AC38" s="178"/>
      <c r="AD38" s="178"/>
      <c r="AE38" s="178"/>
      <c r="AF38" s="178"/>
      <c r="AG38" s="178"/>
      <c r="AH38" s="178"/>
      <c r="AI38" s="227"/>
      <c r="AJ38" s="18"/>
    </row>
    <row r="39" spans="1:36" ht="30" customHeight="1">
      <c r="A39" s="377"/>
      <c r="B39" s="45" t="s">
        <v>369</v>
      </c>
      <c r="C39" s="227" t="s">
        <v>1044</v>
      </c>
      <c r="D39" s="178" t="s">
        <v>1045</v>
      </c>
      <c r="E39" s="178" t="s">
        <v>1046</v>
      </c>
      <c r="F39" s="232">
        <v>43647</v>
      </c>
      <c r="G39" s="232">
        <v>45474</v>
      </c>
      <c r="H39" s="178" t="s">
        <v>747</v>
      </c>
      <c r="I39" s="233">
        <v>100000</v>
      </c>
      <c r="J39" s="178" t="s">
        <v>1047</v>
      </c>
      <c r="K39" s="178" t="s">
        <v>990</v>
      </c>
      <c r="L39" s="178"/>
      <c r="M39" s="227" t="s">
        <v>1048</v>
      </c>
      <c r="N39" s="234"/>
      <c r="O39" s="234"/>
      <c r="P39" s="239" t="s">
        <v>57</v>
      </c>
      <c r="Q39" s="234"/>
      <c r="R39" s="234"/>
      <c r="S39" s="59"/>
      <c r="T39" s="227" t="s">
        <v>1049</v>
      </c>
      <c r="U39" s="227"/>
      <c r="V39" s="227" t="s">
        <v>1050</v>
      </c>
      <c r="W39" s="227" t="s">
        <v>1051</v>
      </c>
      <c r="X39" s="227"/>
      <c r="Y39" s="227"/>
      <c r="Z39" s="227"/>
      <c r="AA39" s="178"/>
      <c r="AB39" s="178"/>
      <c r="AC39" s="178"/>
      <c r="AD39" s="178"/>
      <c r="AE39" s="178"/>
      <c r="AF39" s="178"/>
      <c r="AG39" s="178"/>
      <c r="AH39" s="178"/>
      <c r="AI39" s="227" t="s">
        <v>1052</v>
      </c>
      <c r="AJ39" s="18"/>
    </row>
    <row r="40" spans="1:36" ht="30" customHeight="1">
      <c r="A40" s="377"/>
      <c r="B40" s="45" t="s">
        <v>383</v>
      </c>
      <c r="C40" s="227" t="s">
        <v>1053</v>
      </c>
      <c r="D40" s="178" t="s">
        <v>1054</v>
      </c>
      <c r="E40" s="178" t="s">
        <v>1055</v>
      </c>
      <c r="F40" s="232">
        <v>43647</v>
      </c>
      <c r="G40" s="232">
        <v>45474</v>
      </c>
      <c r="H40" s="178" t="s">
        <v>1056</v>
      </c>
      <c r="I40" s="178">
        <v>0</v>
      </c>
      <c r="J40" s="178" t="s">
        <v>394</v>
      </c>
      <c r="K40" s="178" t="s">
        <v>990</v>
      </c>
      <c r="L40" s="178"/>
      <c r="M40" s="60"/>
      <c r="N40" s="234"/>
      <c r="O40" s="234"/>
      <c r="P40" s="234"/>
      <c r="Q40" s="236" t="s">
        <v>57</v>
      </c>
      <c r="R40" s="234"/>
      <c r="S40" s="59"/>
      <c r="T40" s="227" t="s">
        <v>1057</v>
      </c>
      <c r="U40" s="227" t="s">
        <v>1058</v>
      </c>
      <c r="V40" s="227" t="s">
        <v>1059</v>
      </c>
      <c r="W40" s="227" t="s">
        <v>387</v>
      </c>
      <c r="X40" s="227"/>
      <c r="Y40" s="227"/>
      <c r="Z40" s="227"/>
      <c r="AA40" s="178"/>
      <c r="AB40" s="178"/>
      <c r="AC40" s="178"/>
      <c r="AD40" s="178"/>
      <c r="AE40" s="178"/>
      <c r="AF40" s="178"/>
      <c r="AG40" s="178"/>
      <c r="AH40" s="178"/>
      <c r="AI40" s="227"/>
      <c r="AJ40" s="18"/>
    </row>
    <row r="41" spans="1:36" ht="30" customHeight="1">
      <c r="A41" s="377"/>
      <c r="B41" s="45" t="s">
        <v>396</v>
      </c>
      <c r="C41" s="227" t="s">
        <v>1060</v>
      </c>
      <c r="D41" s="178" t="s">
        <v>1061</v>
      </c>
      <c r="E41" s="178" t="s">
        <v>1062</v>
      </c>
      <c r="F41" s="232">
        <v>43647</v>
      </c>
      <c r="G41" s="232">
        <v>45474</v>
      </c>
      <c r="H41" s="178" t="s">
        <v>1063</v>
      </c>
      <c r="I41" s="233">
        <v>50000</v>
      </c>
      <c r="J41" s="178" t="s">
        <v>406</v>
      </c>
      <c r="K41" s="178" t="s">
        <v>990</v>
      </c>
      <c r="L41" s="178"/>
      <c r="M41" s="227" t="s">
        <v>1064</v>
      </c>
      <c r="N41" s="234"/>
      <c r="O41" s="234"/>
      <c r="P41" s="234"/>
      <c r="Q41" s="236" t="s">
        <v>57</v>
      </c>
      <c r="R41" s="234"/>
      <c r="S41" s="59"/>
      <c r="T41" s="227" t="s">
        <v>1065</v>
      </c>
      <c r="U41" s="227" t="s">
        <v>1066</v>
      </c>
      <c r="V41" s="227"/>
      <c r="W41" s="227" t="s">
        <v>773</v>
      </c>
      <c r="X41" s="227"/>
      <c r="Y41" s="227"/>
      <c r="Z41" s="227"/>
      <c r="AA41" s="178"/>
      <c r="AB41" s="178"/>
      <c r="AC41" s="178"/>
      <c r="AD41" s="178"/>
      <c r="AE41" s="178"/>
      <c r="AF41" s="178"/>
      <c r="AG41" s="178"/>
      <c r="AH41" s="178"/>
      <c r="AI41" s="227"/>
      <c r="AJ41" s="18"/>
    </row>
    <row r="42" spans="1:36" ht="30" customHeight="1">
      <c r="A42" s="377"/>
      <c r="B42" s="45" t="s">
        <v>490</v>
      </c>
      <c r="C42" s="227" t="s">
        <v>1067</v>
      </c>
      <c r="D42" s="178" t="s">
        <v>1068</v>
      </c>
      <c r="E42" s="178" t="s">
        <v>1069</v>
      </c>
      <c r="F42" s="232">
        <v>44013</v>
      </c>
      <c r="G42" s="232">
        <v>45474</v>
      </c>
      <c r="H42" s="178" t="s">
        <v>1070</v>
      </c>
      <c r="I42" s="178"/>
      <c r="J42" s="178" t="s">
        <v>93</v>
      </c>
      <c r="K42" s="178" t="s">
        <v>494</v>
      </c>
      <c r="L42" s="178" t="s">
        <v>931</v>
      </c>
      <c r="M42" s="60"/>
      <c r="N42" s="234"/>
      <c r="O42" s="234"/>
      <c r="P42" s="234"/>
      <c r="Q42" s="236" t="s">
        <v>57</v>
      </c>
      <c r="R42" s="234"/>
      <c r="S42" s="59"/>
      <c r="T42" s="227" t="s">
        <v>1071</v>
      </c>
      <c r="U42" s="227" t="s">
        <v>1072</v>
      </c>
      <c r="V42" s="227"/>
      <c r="W42" s="227" t="s">
        <v>889</v>
      </c>
      <c r="X42" s="227"/>
      <c r="Y42" s="227"/>
      <c r="Z42" s="227"/>
      <c r="AA42" s="178"/>
      <c r="AB42" s="178"/>
      <c r="AC42" s="178"/>
      <c r="AD42" s="178"/>
      <c r="AE42" s="178"/>
      <c r="AF42" s="178"/>
      <c r="AG42" s="178"/>
      <c r="AH42" s="178"/>
      <c r="AI42" s="227"/>
      <c r="AJ42" s="18"/>
    </row>
    <row r="43" spans="1:36" ht="30" customHeight="1">
      <c r="A43" s="378"/>
      <c r="B43" s="45" t="s">
        <v>835</v>
      </c>
      <c r="C43" s="226" t="s">
        <v>1073</v>
      </c>
      <c r="D43" s="224" t="s">
        <v>1074</v>
      </c>
      <c r="E43" s="224" t="s">
        <v>1075</v>
      </c>
      <c r="F43" s="230">
        <v>44409</v>
      </c>
      <c r="G43" s="230">
        <v>44896</v>
      </c>
      <c r="H43" s="224" t="s">
        <v>885</v>
      </c>
      <c r="I43" s="231">
        <v>5000000</v>
      </c>
      <c r="J43" s="224" t="s">
        <v>839</v>
      </c>
      <c r="K43" s="224" t="s">
        <v>840</v>
      </c>
      <c r="L43" s="224"/>
      <c r="M43" s="57"/>
      <c r="N43" s="234"/>
      <c r="O43" s="234"/>
      <c r="P43" s="239" t="s">
        <v>57</v>
      </c>
      <c r="Q43" s="234"/>
      <c r="R43" s="234"/>
      <c r="S43" s="59"/>
      <c r="T43" s="226" t="s">
        <v>1076</v>
      </c>
      <c r="U43" s="226"/>
      <c r="V43" s="226" t="s">
        <v>1077</v>
      </c>
      <c r="W43" s="226" t="s">
        <v>889</v>
      </c>
      <c r="X43" s="226"/>
      <c r="Y43" s="226"/>
      <c r="Z43" s="226"/>
      <c r="AA43" s="224"/>
      <c r="AB43" s="224"/>
      <c r="AC43" s="230">
        <v>45474</v>
      </c>
      <c r="AD43" s="224"/>
      <c r="AE43" s="224"/>
      <c r="AF43" s="224"/>
      <c r="AG43" s="224"/>
      <c r="AH43" s="224"/>
      <c r="AI43" s="226"/>
      <c r="AJ43" s="18"/>
    </row>
    <row r="44" spans="1:36" ht="30" customHeight="1">
      <c r="A44" s="376" t="s">
        <v>1078</v>
      </c>
      <c r="B44" s="45" t="s">
        <v>409</v>
      </c>
      <c r="C44" s="227" t="s">
        <v>1079</v>
      </c>
      <c r="D44" s="178" t="s">
        <v>1080</v>
      </c>
      <c r="E44" s="178" t="s">
        <v>1081</v>
      </c>
      <c r="F44" s="232">
        <v>44562</v>
      </c>
      <c r="G44" s="232">
        <v>45474</v>
      </c>
      <c r="H44" s="178" t="s">
        <v>1082</v>
      </c>
      <c r="I44" s="178" t="s">
        <v>414</v>
      </c>
      <c r="J44" s="178" t="s">
        <v>421</v>
      </c>
      <c r="K44" s="178" t="s">
        <v>494</v>
      </c>
      <c r="L44" s="178"/>
      <c r="M44" s="227" t="s">
        <v>1083</v>
      </c>
      <c r="N44" s="234"/>
      <c r="O44" s="238" t="s">
        <v>57</v>
      </c>
      <c r="P44" s="234"/>
      <c r="Q44" s="234"/>
      <c r="R44" s="234"/>
      <c r="S44" s="59"/>
      <c r="T44" s="227" t="s">
        <v>1084</v>
      </c>
      <c r="U44" s="227"/>
      <c r="V44" s="227"/>
      <c r="W44" s="227" t="s">
        <v>1085</v>
      </c>
      <c r="X44" s="227" t="s">
        <v>1086</v>
      </c>
      <c r="Y44" s="227"/>
      <c r="Z44" s="227"/>
      <c r="AA44" s="178"/>
      <c r="AB44" s="178"/>
      <c r="AC44" s="178"/>
      <c r="AD44" s="178"/>
      <c r="AE44" s="178"/>
      <c r="AF44" s="178"/>
      <c r="AG44" s="178"/>
      <c r="AH44" s="178"/>
      <c r="AI44" s="227" t="s">
        <v>1086</v>
      </c>
      <c r="AJ44" s="18"/>
    </row>
    <row r="45" spans="1:36" ht="39.75" customHeight="1">
      <c r="A45" s="377"/>
      <c r="B45" s="45" t="s">
        <v>422</v>
      </c>
      <c r="C45" s="240" t="s">
        <v>1087</v>
      </c>
      <c r="D45" s="178"/>
      <c r="E45" s="178"/>
      <c r="F45" s="178"/>
      <c r="G45" s="178"/>
      <c r="H45" s="178"/>
      <c r="I45" s="178"/>
      <c r="J45" s="178"/>
      <c r="K45" s="178"/>
      <c r="L45" s="178"/>
      <c r="M45" s="60"/>
      <c r="N45" s="234"/>
      <c r="O45" s="234"/>
      <c r="P45" s="234"/>
      <c r="Q45" s="234"/>
      <c r="R45" s="234"/>
      <c r="S45" s="59"/>
      <c r="T45" s="227"/>
      <c r="U45" s="227"/>
      <c r="V45" s="227"/>
      <c r="W45" s="227"/>
      <c r="X45" s="227"/>
      <c r="Y45" s="227"/>
      <c r="Z45" s="227"/>
      <c r="AA45" s="178"/>
      <c r="AB45" s="178"/>
      <c r="AC45" s="178"/>
      <c r="AD45" s="178"/>
      <c r="AE45" s="178"/>
      <c r="AF45" s="178"/>
      <c r="AG45" s="178"/>
      <c r="AH45" s="178"/>
      <c r="AI45" s="227"/>
      <c r="AJ45" s="18"/>
    </row>
    <row r="46" spans="1:36" ht="42.75" customHeight="1">
      <c r="A46" s="378"/>
      <c r="B46" s="45" t="s">
        <v>429</v>
      </c>
      <c r="C46" s="227" t="s">
        <v>1088</v>
      </c>
      <c r="D46" s="178" t="s">
        <v>1089</v>
      </c>
      <c r="E46" s="178" t="s">
        <v>1090</v>
      </c>
      <c r="F46" s="232">
        <v>44927</v>
      </c>
      <c r="G46" s="232">
        <v>45474</v>
      </c>
      <c r="H46" s="178" t="s">
        <v>799</v>
      </c>
      <c r="I46" s="233">
        <v>50000</v>
      </c>
      <c r="J46" s="178" t="s">
        <v>1091</v>
      </c>
      <c r="K46" s="178" t="s">
        <v>998</v>
      </c>
      <c r="L46" s="178"/>
      <c r="M46" s="227" t="s">
        <v>1092</v>
      </c>
      <c r="N46" s="237" t="s">
        <v>57</v>
      </c>
      <c r="O46" s="234"/>
      <c r="P46" s="234"/>
      <c r="Q46" s="234"/>
      <c r="R46" s="234"/>
      <c r="S46" s="59"/>
      <c r="T46" s="227"/>
      <c r="U46" s="227"/>
      <c r="V46" s="227" t="s">
        <v>1093</v>
      </c>
      <c r="W46" s="227" t="s">
        <v>889</v>
      </c>
      <c r="X46" s="227"/>
      <c r="Y46" s="227" t="s">
        <v>1094</v>
      </c>
      <c r="Z46" s="227" t="s">
        <v>1095</v>
      </c>
      <c r="AA46" s="178" t="s">
        <v>1096</v>
      </c>
      <c r="AB46" s="232">
        <v>44866</v>
      </c>
      <c r="AC46" s="232">
        <v>45444</v>
      </c>
      <c r="AD46" s="178" t="s">
        <v>889</v>
      </c>
      <c r="AE46" s="178"/>
      <c r="AF46" s="178" t="s">
        <v>1097</v>
      </c>
      <c r="AG46" s="178"/>
      <c r="AH46" s="178"/>
      <c r="AI46" s="227"/>
      <c r="AJ46" s="18"/>
    </row>
    <row r="47" spans="1:36" ht="30" customHeight="1">
      <c r="A47" s="376" t="s">
        <v>1098</v>
      </c>
      <c r="B47" s="45" t="s">
        <v>443</v>
      </c>
      <c r="C47" s="227" t="s">
        <v>959</v>
      </c>
      <c r="D47" s="178"/>
      <c r="E47" s="178"/>
      <c r="F47" s="178"/>
      <c r="G47" s="178"/>
      <c r="H47" s="178"/>
      <c r="I47" s="178"/>
      <c r="J47" s="178"/>
      <c r="K47" s="178"/>
      <c r="L47" s="178"/>
      <c r="M47" s="60"/>
      <c r="N47" s="234"/>
      <c r="O47" s="234"/>
      <c r="P47" s="234"/>
      <c r="Q47" s="234"/>
      <c r="R47" s="234"/>
      <c r="S47" s="59"/>
      <c r="T47" s="227"/>
      <c r="U47" s="227"/>
      <c r="V47" s="227"/>
      <c r="W47" s="227"/>
      <c r="X47" s="227"/>
      <c r="Y47" s="227"/>
      <c r="Z47" s="227"/>
      <c r="AA47" s="178"/>
      <c r="AB47" s="178"/>
      <c r="AC47" s="178"/>
      <c r="AD47" s="178"/>
      <c r="AE47" s="178"/>
      <c r="AF47" s="178"/>
      <c r="AG47" s="178"/>
      <c r="AH47" s="178"/>
      <c r="AI47" s="227"/>
      <c r="AJ47" s="18"/>
    </row>
    <row r="48" spans="1:36" ht="30" customHeight="1">
      <c r="A48" s="377"/>
      <c r="B48" s="45" t="s">
        <v>450</v>
      </c>
      <c r="C48" s="227" t="s">
        <v>1099</v>
      </c>
      <c r="D48" s="178" t="s">
        <v>927</v>
      </c>
      <c r="E48" s="178" t="s">
        <v>1100</v>
      </c>
      <c r="F48" s="232">
        <v>43647</v>
      </c>
      <c r="G48" s="232">
        <v>45474</v>
      </c>
      <c r="H48" s="178" t="s">
        <v>952</v>
      </c>
      <c r="I48" s="178">
        <v>0</v>
      </c>
      <c r="J48" s="178" t="s">
        <v>1101</v>
      </c>
      <c r="K48" s="178" t="s">
        <v>1102</v>
      </c>
      <c r="L48" s="178"/>
      <c r="M48" s="60"/>
      <c r="N48" s="234"/>
      <c r="O48" s="234"/>
      <c r="P48" s="239" t="s">
        <v>57</v>
      </c>
      <c r="Q48" s="234"/>
      <c r="R48" s="234"/>
      <c r="S48" s="59"/>
      <c r="T48" s="227" t="s">
        <v>1103</v>
      </c>
      <c r="U48" s="227"/>
      <c r="V48" s="227" t="s">
        <v>1104</v>
      </c>
      <c r="W48" s="227" t="s">
        <v>177</v>
      </c>
      <c r="X48" s="227"/>
      <c r="Y48" s="227"/>
      <c r="Z48" s="227"/>
      <c r="AA48" s="178"/>
      <c r="AB48" s="178"/>
      <c r="AC48" s="178"/>
      <c r="AD48" s="178"/>
      <c r="AE48" s="178"/>
      <c r="AF48" s="178"/>
      <c r="AG48" s="178"/>
      <c r="AH48" s="178"/>
      <c r="AI48" s="227"/>
      <c r="AJ48" s="18"/>
    </row>
    <row r="49" spans="1:36" ht="30" customHeight="1">
      <c r="A49" s="378"/>
      <c r="B49" s="45" t="s">
        <v>459</v>
      </c>
      <c r="C49" s="227" t="s">
        <v>1105</v>
      </c>
      <c r="D49" s="178" t="s">
        <v>927</v>
      </c>
      <c r="E49" s="178" t="s">
        <v>1106</v>
      </c>
      <c r="F49" s="232">
        <v>43647</v>
      </c>
      <c r="G49" s="232">
        <v>45474</v>
      </c>
      <c r="H49" s="178" t="s">
        <v>885</v>
      </c>
      <c r="I49" s="178" t="s">
        <v>462</v>
      </c>
      <c r="J49" s="178" t="s">
        <v>471</v>
      </c>
      <c r="K49" s="178" t="s">
        <v>1107</v>
      </c>
      <c r="L49" s="178"/>
      <c r="M49" s="227" t="s">
        <v>1108</v>
      </c>
      <c r="N49" s="234"/>
      <c r="O49" s="234"/>
      <c r="P49" s="234"/>
      <c r="Q49" s="236" t="s">
        <v>57</v>
      </c>
      <c r="R49" s="234"/>
      <c r="S49" s="59"/>
      <c r="T49" s="227" t="s">
        <v>1109</v>
      </c>
      <c r="U49" s="227"/>
      <c r="V49" s="227"/>
      <c r="W49" s="227" t="s">
        <v>889</v>
      </c>
      <c r="X49" s="227"/>
      <c r="Y49" s="227"/>
      <c r="Z49" s="227"/>
      <c r="AA49" s="178"/>
      <c r="AB49" s="178"/>
      <c r="AC49" s="178"/>
      <c r="AD49" s="178"/>
      <c r="AE49" s="178"/>
      <c r="AF49" s="178" t="s">
        <v>1110</v>
      </c>
      <c r="AG49" s="178"/>
      <c r="AH49" s="178"/>
      <c r="AI49" s="227"/>
      <c r="AJ49" s="18"/>
    </row>
    <row r="50" spans="1:36">
      <c r="AJ50" s="18"/>
    </row>
    <row r="51" spans="1:36">
      <c r="B51" s="61"/>
      <c r="AJ51" s="18"/>
    </row>
    <row r="52" spans="1:36" ht="15.75" thickBot="1">
      <c r="L52" s="69"/>
      <c r="AJ52" s="18"/>
    </row>
    <row r="53" spans="1:36" ht="26.25" customHeight="1" thickBot="1">
      <c r="A53" s="65" t="s">
        <v>473</v>
      </c>
      <c r="B53" s="66"/>
      <c r="C53" s="66"/>
      <c r="D53" s="66"/>
      <c r="E53" s="66"/>
      <c r="F53" s="66"/>
      <c r="G53" s="66"/>
      <c r="H53" s="66"/>
      <c r="I53" s="66"/>
      <c r="J53" s="66"/>
      <c r="K53" s="66"/>
      <c r="L53" s="68"/>
      <c r="M53" s="67"/>
      <c r="AJ53" s="18"/>
    </row>
    <row r="54" spans="1:36" ht="26.25" customHeight="1" thickBot="1">
      <c r="A54" s="47"/>
      <c r="B54" s="48"/>
      <c r="C54" s="48"/>
      <c r="D54" s="49"/>
      <c r="E54" s="49"/>
      <c r="F54" s="49"/>
      <c r="G54" s="49"/>
      <c r="H54" s="49"/>
      <c r="I54" s="49"/>
      <c r="J54" s="49"/>
      <c r="K54" s="49"/>
      <c r="L54" s="49"/>
      <c r="M54" s="49"/>
      <c r="N54" s="49"/>
      <c r="AJ54" s="18"/>
    </row>
    <row r="55" spans="1:36" ht="43.5" customHeight="1" thickBot="1">
      <c r="A55" s="52" t="s">
        <v>474</v>
      </c>
      <c r="B55" s="53"/>
      <c r="C55" s="54">
        <f>COUNTA(C59:C59,C63:C64)</f>
        <v>3</v>
      </c>
      <c r="AJ55" s="18"/>
    </row>
    <row r="56" spans="1:36">
      <c r="AJ56" s="18"/>
    </row>
    <row r="57" spans="1:36" ht="15.75" customHeight="1">
      <c r="A57" s="296" t="s">
        <v>475</v>
      </c>
      <c r="B57" s="415" t="s">
        <v>12</v>
      </c>
      <c r="C57" s="415" t="s">
        <v>476</v>
      </c>
      <c r="D57" s="415" t="s">
        <v>477</v>
      </c>
      <c r="E57" s="417" t="s">
        <v>478</v>
      </c>
      <c r="F57" s="419" t="s">
        <v>479</v>
      </c>
      <c r="G57" s="420"/>
      <c r="H57" s="415" t="s">
        <v>480</v>
      </c>
      <c r="I57" s="415" t="s">
        <v>481</v>
      </c>
      <c r="J57" s="413" t="s">
        <v>482</v>
      </c>
      <c r="K57" s="411" t="s">
        <v>483</v>
      </c>
      <c r="L57" s="412"/>
      <c r="M57" s="413" t="s">
        <v>484</v>
      </c>
      <c r="N57" s="46"/>
      <c r="AJ57" s="18"/>
    </row>
    <row r="58" spans="1:36" ht="15.75">
      <c r="A58" s="297"/>
      <c r="B58" s="416"/>
      <c r="C58" s="416"/>
      <c r="D58" s="416"/>
      <c r="E58" s="418"/>
      <c r="F58" s="50" t="s">
        <v>485</v>
      </c>
      <c r="G58" s="50" t="s">
        <v>486</v>
      </c>
      <c r="H58" s="416"/>
      <c r="I58" s="416"/>
      <c r="J58" s="414"/>
      <c r="K58" s="93" t="s">
        <v>487</v>
      </c>
      <c r="L58" s="93" t="s">
        <v>488</v>
      </c>
      <c r="M58" s="414"/>
      <c r="N58" s="2"/>
      <c r="AJ58" s="18"/>
    </row>
    <row r="59" spans="1:36" ht="75">
      <c r="A59" s="178" t="s">
        <v>1111</v>
      </c>
      <c r="B59" s="45" t="s">
        <v>1112</v>
      </c>
      <c r="C59" s="227" t="s">
        <v>1113</v>
      </c>
      <c r="D59" s="227" t="s">
        <v>1114</v>
      </c>
      <c r="E59" s="227" t="s">
        <v>1115</v>
      </c>
      <c r="F59" s="228">
        <v>44866</v>
      </c>
      <c r="G59" s="228">
        <v>45444</v>
      </c>
      <c r="H59" s="178" t="s">
        <v>872</v>
      </c>
      <c r="I59" s="229">
        <v>10000</v>
      </c>
      <c r="J59" s="224" t="s">
        <v>1116</v>
      </c>
      <c r="K59" s="57"/>
      <c r="L59" s="57"/>
      <c r="M59" s="57"/>
      <c r="N59" s="2"/>
      <c r="AJ59" s="18"/>
    </row>
    <row r="60" spans="1:36">
      <c r="AJ60" s="18"/>
    </row>
    <row r="61" spans="1:36" ht="15.75" customHeight="1">
      <c r="A61" s="296" t="s">
        <v>475</v>
      </c>
      <c r="B61" s="415" t="s">
        <v>12</v>
      </c>
      <c r="C61" s="415" t="s">
        <v>476</v>
      </c>
      <c r="D61" s="415" t="s">
        <v>477</v>
      </c>
      <c r="E61" s="417" t="s">
        <v>478</v>
      </c>
      <c r="F61" s="419" t="s">
        <v>479</v>
      </c>
      <c r="G61" s="420"/>
      <c r="H61" s="415" t="s">
        <v>480</v>
      </c>
      <c r="I61" s="415" t="s">
        <v>481</v>
      </c>
      <c r="J61" s="415" t="s">
        <v>482</v>
      </c>
      <c r="K61" s="411" t="s">
        <v>483</v>
      </c>
      <c r="L61" s="412"/>
      <c r="M61" s="415" t="s">
        <v>484</v>
      </c>
      <c r="N61" s="46"/>
      <c r="AJ61" s="18"/>
    </row>
    <row r="62" spans="1:36" ht="15" customHeight="1">
      <c r="A62" s="297"/>
      <c r="B62" s="416"/>
      <c r="C62" s="416"/>
      <c r="D62" s="416"/>
      <c r="E62" s="418"/>
      <c r="F62" s="50" t="s">
        <v>485</v>
      </c>
      <c r="G62" s="50" t="s">
        <v>486</v>
      </c>
      <c r="H62" s="416"/>
      <c r="I62" s="416"/>
      <c r="J62" s="416"/>
      <c r="K62" s="93" t="s">
        <v>487</v>
      </c>
      <c r="L62" s="93" t="s">
        <v>488</v>
      </c>
      <c r="M62" s="416"/>
      <c r="N62" s="2"/>
      <c r="AJ62" s="18"/>
    </row>
    <row r="63" spans="1:36" ht="105">
      <c r="A63" s="376" t="s">
        <v>1117</v>
      </c>
      <c r="B63" s="178" t="s">
        <v>1118</v>
      </c>
      <c r="C63" s="227" t="s">
        <v>1119</v>
      </c>
      <c r="D63" s="227" t="s">
        <v>1114</v>
      </c>
      <c r="E63" s="227" t="s">
        <v>1120</v>
      </c>
      <c r="F63" s="232">
        <v>44866</v>
      </c>
      <c r="G63" s="232">
        <v>45444</v>
      </c>
      <c r="H63" s="178" t="s">
        <v>872</v>
      </c>
      <c r="I63" s="233">
        <v>3000000</v>
      </c>
      <c r="J63" s="224" t="s">
        <v>1121</v>
      </c>
      <c r="K63" s="226"/>
      <c r="L63" s="226"/>
      <c r="M63" s="226"/>
      <c r="N63" s="2"/>
      <c r="AJ63" s="18"/>
    </row>
    <row r="64" spans="1:36" ht="105">
      <c r="A64" s="284"/>
      <c r="B64" s="178" t="s">
        <v>1122</v>
      </c>
      <c r="C64" s="227" t="s">
        <v>1123</v>
      </c>
      <c r="D64" s="227" t="s">
        <v>1124</v>
      </c>
      <c r="E64" s="227" t="s">
        <v>1125</v>
      </c>
      <c r="F64" s="232">
        <v>44927</v>
      </c>
      <c r="G64" s="232">
        <v>45444</v>
      </c>
      <c r="H64" s="178" t="s">
        <v>885</v>
      </c>
      <c r="I64" s="233">
        <v>670000</v>
      </c>
      <c r="J64" s="178" t="s">
        <v>1126</v>
      </c>
      <c r="K64" s="227"/>
      <c r="L64" s="227"/>
      <c r="M64" s="227"/>
      <c r="N64" s="2"/>
      <c r="AJ64" s="18"/>
    </row>
    <row r="65" spans="1:36">
      <c r="A65" s="18"/>
      <c r="B65" s="18"/>
      <c r="C65" s="18"/>
      <c r="D65" s="18"/>
      <c r="E65" s="18"/>
      <c r="F65" s="18"/>
      <c r="G65" s="18"/>
      <c r="H65" s="18"/>
      <c r="I65" s="18"/>
      <c r="J65" s="18"/>
      <c r="K65" s="18"/>
      <c r="L65" s="18"/>
      <c r="M65" s="18"/>
      <c r="N65" s="55"/>
      <c r="O65" s="55"/>
      <c r="P65" s="55"/>
      <c r="Q65" s="55"/>
      <c r="R65" s="55"/>
      <c r="S65" s="55"/>
      <c r="T65" s="55"/>
      <c r="U65" s="55"/>
      <c r="V65" s="55"/>
      <c r="W65" s="55"/>
      <c r="X65" s="55"/>
      <c r="Y65" s="55"/>
      <c r="Z65" s="55"/>
      <c r="AA65" s="55"/>
      <c r="AB65" s="55"/>
      <c r="AC65" s="55"/>
      <c r="AD65" s="55"/>
      <c r="AE65" s="55"/>
      <c r="AF65" s="55"/>
      <c r="AG65" s="55"/>
      <c r="AH65" s="55"/>
      <c r="AI65" s="55"/>
      <c r="AJ65" s="18"/>
    </row>
    <row r="66" spans="1:36">
      <c r="A66" s="18"/>
      <c r="B66" s="18"/>
      <c r="C66" s="18"/>
      <c r="D66" s="18"/>
      <c r="E66" s="18"/>
      <c r="F66" s="18"/>
      <c r="G66" s="18"/>
      <c r="H66" s="18"/>
      <c r="I66" s="18"/>
      <c r="J66" s="18"/>
      <c r="K66" s="18"/>
      <c r="L66" s="18"/>
      <c r="M66" s="18"/>
      <c r="N66" s="55"/>
      <c r="O66" s="55"/>
      <c r="P66" s="55"/>
      <c r="Q66" s="55"/>
      <c r="R66" s="55"/>
      <c r="S66" s="55"/>
      <c r="T66" s="55"/>
      <c r="U66" s="55"/>
      <c r="V66" s="55"/>
      <c r="W66" s="55"/>
      <c r="X66" s="55"/>
      <c r="Y66" s="55"/>
      <c r="Z66" s="55"/>
      <c r="AA66" s="55"/>
      <c r="AB66" s="55"/>
      <c r="AC66" s="55"/>
      <c r="AD66" s="55"/>
      <c r="AE66" s="55"/>
      <c r="AF66" s="55"/>
      <c r="AG66" s="55"/>
      <c r="AH66" s="55"/>
      <c r="AI66" s="55"/>
      <c r="AJ66" s="18"/>
    </row>
  </sheetData>
  <sheetProtection algorithmName="SHA-512" hashValue="DLMNTSnf+Hkb2UUnyNSp6pPUUHnqE7wxM36JGAQBrbvIjvc4DLs5A7Lt2YlgAwRID3iiu2YPyBh+t+ZibohJUQ==" saltValue="OwDLO8rfo6eKw/V5uTZnTg==" spinCount="100000" sheet="1" objects="1" scenarios="1"/>
  <mergeCells count="69">
    <mergeCell ref="F61:G61"/>
    <mergeCell ref="A61:A62"/>
    <mergeCell ref="B61:B62"/>
    <mergeCell ref="C61:C62"/>
    <mergeCell ref="D61:D62"/>
    <mergeCell ref="E61:E62"/>
    <mergeCell ref="H61:H62"/>
    <mergeCell ref="I61:I62"/>
    <mergeCell ref="J61:J62"/>
    <mergeCell ref="K61:L61"/>
    <mergeCell ref="M61:M62"/>
    <mergeCell ref="A35:A43"/>
    <mergeCell ref="A44:A46"/>
    <mergeCell ref="A47:A49"/>
    <mergeCell ref="K57:L57"/>
    <mergeCell ref="M57:M58"/>
    <mergeCell ref="A57:A58"/>
    <mergeCell ref="B57:B58"/>
    <mergeCell ref="C57:C58"/>
    <mergeCell ref="D57:D58"/>
    <mergeCell ref="E57:E58"/>
    <mergeCell ref="F57:G57"/>
    <mergeCell ref="H57:H58"/>
    <mergeCell ref="I57:I58"/>
    <mergeCell ref="J57:J58"/>
    <mergeCell ref="AG9:AG10"/>
    <mergeCell ref="AH9:AH10"/>
    <mergeCell ref="AI9:AI10"/>
    <mergeCell ref="A27:A34"/>
    <mergeCell ref="AA9:AA10"/>
    <mergeCell ref="AB9:AB10"/>
    <mergeCell ref="AC9:AC10"/>
    <mergeCell ref="AD9:AD10"/>
    <mergeCell ref="AE9:AE10"/>
    <mergeCell ref="AF9:AF10"/>
    <mergeCell ref="U9:U10"/>
    <mergeCell ref="V9:V10"/>
    <mergeCell ref="W9:W10"/>
    <mergeCell ref="M9:M10"/>
    <mergeCell ref="X9:X10"/>
    <mergeCell ref="Y9:Y10"/>
    <mergeCell ref="Z9:Z10"/>
    <mergeCell ref="O9:O10"/>
    <mergeCell ref="P9:P10"/>
    <mergeCell ref="Q9:Q10"/>
    <mergeCell ref="R9:R10"/>
    <mergeCell ref="S9:S10"/>
    <mergeCell ref="T9:T10"/>
    <mergeCell ref="F9:G9"/>
    <mergeCell ref="H9:H10"/>
    <mergeCell ref="I9:I10"/>
    <mergeCell ref="J9:J10"/>
    <mergeCell ref="K9:L9"/>
    <mergeCell ref="A63:A64"/>
    <mergeCell ref="A11:A18"/>
    <mergeCell ref="A19:A26"/>
    <mergeCell ref="A1:AI1"/>
    <mergeCell ref="A2:AI2"/>
    <mergeCell ref="A8:M8"/>
    <mergeCell ref="N8:X8"/>
    <mergeCell ref="Y8:AI8"/>
    <mergeCell ref="B4:J4"/>
    <mergeCell ref="B6:D6"/>
    <mergeCell ref="N9:N10"/>
    <mergeCell ref="A9:A10"/>
    <mergeCell ref="B9:B10"/>
    <mergeCell ref="C9:C10"/>
    <mergeCell ref="D9:D10"/>
    <mergeCell ref="E9:E10"/>
  </mergeCells>
  <conditionalFormatting sqref="S11:S49">
    <cfRule type="cellIs" dxfId="11" priority="2" stopIfTrue="1" operator="equal">
      <formula>$AN$7</formula>
    </cfRule>
    <cfRule type="cellIs" dxfId="10" priority="3" stopIfTrue="1" operator="equal">
      <formula>$AN$6</formula>
    </cfRule>
  </conditionalFormatting>
  <conditionalFormatting sqref="AN6">
    <cfRule type="cellIs" dxfId="9" priority="1" stopIfTrue="1" operator="equal">
      <formula>$AN$6</formula>
    </cfRule>
  </conditionalFormatting>
  <dataValidations count="1">
    <dataValidation type="list" allowBlank="1" showInputMessage="1" showErrorMessage="1" sqref="S11:S49" xr:uid="{00000000-0002-0000-0400-000000000000}">
      <formula1>$AN$6:$AN$7</formula1>
    </dataValidation>
  </dataValidations>
  <pageMargins left="0.511811024" right="0.511811024" top="0.78740157499999996" bottom="0.78740157499999996" header="0.31496062000000002" footer="0.31496062000000002"/>
  <pageSetup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B39"/>
  <sheetViews>
    <sheetView showGridLines="0" zoomScale="80" zoomScaleNormal="80" zoomScalePageLayoutView="80" workbookViewId="0">
      <selection activeCell="D5" sqref="D5:U5"/>
    </sheetView>
  </sheetViews>
  <sheetFormatPr defaultColWidth="8.85546875" defaultRowHeight="1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c r="A1" s="11"/>
      <c r="B1" s="316" t="s">
        <v>0</v>
      </c>
      <c r="C1" s="316"/>
      <c r="D1" s="316"/>
      <c r="E1" s="316"/>
      <c r="F1" s="316"/>
      <c r="G1" s="316"/>
      <c r="H1" s="316"/>
      <c r="I1" s="316"/>
      <c r="J1" s="316"/>
      <c r="K1" s="316"/>
      <c r="L1" s="316"/>
      <c r="M1" s="316"/>
      <c r="N1" s="316"/>
      <c r="O1" s="316"/>
      <c r="P1" s="316"/>
      <c r="Q1" s="316"/>
      <c r="R1" s="316"/>
      <c r="S1" s="316"/>
      <c r="T1" s="316"/>
      <c r="U1" s="316"/>
      <c r="V1" s="316"/>
      <c r="W1" s="316"/>
      <c r="X1" s="11"/>
    </row>
    <row r="2" spans="1:28" s="15" customFormat="1" ht="21" customHeight="1">
      <c r="A2" s="16"/>
      <c r="B2" s="316"/>
      <c r="C2" s="316"/>
      <c r="D2" s="316"/>
      <c r="E2" s="316"/>
      <c r="F2" s="316"/>
      <c r="G2" s="316"/>
      <c r="H2" s="316"/>
      <c r="I2" s="316"/>
      <c r="J2" s="316"/>
      <c r="K2" s="316"/>
      <c r="L2" s="316"/>
      <c r="M2" s="316"/>
      <c r="N2" s="316"/>
      <c r="O2" s="316"/>
      <c r="P2" s="316"/>
      <c r="Q2" s="316"/>
      <c r="R2" s="316"/>
      <c r="S2" s="316"/>
      <c r="T2" s="316"/>
      <c r="U2" s="316"/>
      <c r="V2" s="316"/>
      <c r="W2" s="316"/>
      <c r="X2" s="16"/>
    </row>
    <row r="3" spans="1:28" ht="33.75" customHeight="1">
      <c r="A3" s="11"/>
      <c r="B3" s="322" t="str">
        <f>'Monitoria Anual - 3'!A2</f>
        <v>Plano de Ação Nacional para a Conservação da Ararinha Azul - National Action Plan for the Conservation of the Spix´s Macaw</v>
      </c>
      <c r="C3" s="322"/>
      <c r="D3" s="322"/>
      <c r="E3" s="322"/>
      <c r="F3" s="322"/>
      <c r="G3" s="322"/>
      <c r="H3" s="322"/>
      <c r="I3" s="322"/>
      <c r="J3" s="322"/>
      <c r="K3" s="322"/>
      <c r="L3" s="322"/>
      <c r="M3" s="322"/>
      <c r="N3" s="322"/>
      <c r="O3" s="322"/>
      <c r="P3" s="322"/>
      <c r="Q3" s="322"/>
      <c r="R3" s="322"/>
      <c r="S3" s="322"/>
      <c r="T3" s="322"/>
      <c r="U3" s="322"/>
      <c r="V3" s="322"/>
      <c r="W3" s="322"/>
      <c r="X3" s="11"/>
    </row>
    <row r="4" spans="1:28">
      <c r="A4" s="11"/>
      <c r="J4" s="12"/>
      <c r="K4" s="12"/>
      <c r="L4" s="12"/>
      <c r="M4" s="12"/>
      <c r="N4" s="12"/>
      <c r="O4" s="12"/>
      <c r="X4" s="11"/>
    </row>
    <row r="5" spans="1:28" s="2" customFormat="1" ht="66.75" customHeight="1">
      <c r="A5" s="18"/>
      <c r="B5" s="327" t="s">
        <v>496</v>
      </c>
      <c r="C5" s="327"/>
      <c r="D5" s="461" t="str">
        <f>'Monitoria Anual - 3'!B4</f>
        <v>Realizar a reintrodução de ararinhas-azuis em sua área de ocorrência original até 2024, buscando seu aumento populacional contínuo e conservando habitats com envolvimento comunitário em práticas sustentáveis. 
Carry out reintroduction of the Spix´s Macaw in their original area of occurrence by 2024, seeking their continuous population increase and conserving habitats with community involvement in sustainable practices.</v>
      </c>
      <c r="E5" s="461"/>
      <c r="F5" s="461"/>
      <c r="G5" s="461"/>
      <c r="H5" s="461"/>
      <c r="I5" s="461"/>
      <c r="J5" s="461"/>
      <c r="K5" s="461"/>
      <c r="L5" s="461"/>
      <c r="M5" s="461"/>
      <c r="N5" s="461"/>
      <c r="O5" s="461"/>
      <c r="P5" s="461"/>
      <c r="Q5" s="461"/>
      <c r="R5" s="461"/>
      <c r="S5" s="461"/>
      <c r="T5" s="461"/>
      <c r="U5" s="462"/>
      <c r="X5" s="18"/>
    </row>
    <row r="6" spans="1:28">
      <c r="A6" s="11"/>
      <c r="J6" s="12"/>
      <c r="K6" s="12"/>
      <c r="L6" s="12"/>
      <c r="M6" s="12"/>
      <c r="N6" s="12"/>
      <c r="O6" s="12"/>
      <c r="X6" s="11"/>
    </row>
    <row r="7" spans="1:28" ht="26.25" customHeight="1">
      <c r="A7" s="11"/>
      <c r="B7" s="327" t="s">
        <v>497</v>
      </c>
      <c r="C7" s="327"/>
      <c r="D7" s="317" t="str">
        <f>'Monitoria Anual - 3'!B6</f>
        <v>13/10/2022 - 14/10/2022 (virtual)</v>
      </c>
      <c r="E7" s="317"/>
      <c r="F7" s="317"/>
      <c r="G7" s="318"/>
      <c r="H7" s="2"/>
      <c r="I7" s="14"/>
      <c r="J7" s="12"/>
      <c r="K7" s="12"/>
      <c r="L7" s="12"/>
      <c r="M7" s="12"/>
      <c r="N7" s="12"/>
      <c r="O7" s="12"/>
      <c r="X7" s="11"/>
    </row>
    <row r="8" spans="1:28">
      <c r="A8" s="11"/>
      <c r="X8" s="11"/>
    </row>
    <row r="9" spans="1:28" ht="31.5" customHeight="1">
      <c r="A9" s="11"/>
      <c r="B9" s="316" t="s">
        <v>498</v>
      </c>
      <c r="C9" s="316"/>
      <c r="D9" s="316"/>
      <c r="E9" s="316"/>
      <c r="F9" s="316"/>
      <c r="G9" s="316"/>
      <c r="H9" s="316"/>
      <c r="I9" s="316"/>
      <c r="J9" s="316"/>
      <c r="K9" s="316"/>
      <c r="L9" s="316"/>
      <c r="M9" s="316"/>
      <c r="N9" s="316"/>
      <c r="O9" s="316"/>
      <c r="P9" s="316"/>
      <c r="Q9" s="316"/>
      <c r="R9" s="316"/>
      <c r="S9" s="316"/>
      <c r="T9" s="316"/>
      <c r="U9" s="316"/>
      <c r="V9" s="316"/>
      <c r="W9" s="316"/>
      <c r="X9" s="11"/>
    </row>
    <row r="10" spans="1:28">
      <c r="A10" s="11"/>
      <c r="G10" s="10"/>
      <c r="H10" s="10"/>
      <c r="I10" s="10"/>
      <c r="X10" s="11"/>
    </row>
    <row r="11" spans="1:28" ht="15.75">
      <c r="A11" s="11"/>
      <c r="B11" s="317" t="s">
        <v>499</v>
      </c>
      <c r="C11" s="318"/>
      <c r="D11" s="42"/>
      <c r="E11" s="42"/>
      <c r="F11" s="42"/>
      <c r="G11" s="42"/>
      <c r="H11" s="42"/>
      <c r="I11" s="42"/>
      <c r="J11" s="42"/>
      <c r="K11" s="42"/>
      <c r="L11" s="42"/>
      <c r="M11" s="42"/>
      <c r="N11" s="42"/>
      <c r="O11" s="42"/>
      <c r="P11" s="42"/>
      <c r="Q11" s="42"/>
      <c r="R11" s="42"/>
      <c r="S11" s="42"/>
      <c r="T11" s="42"/>
      <c r="U11" s="42"/>
      <c r="V11" s="42"/>
      <c r="W11" s="42"/>
      <c r="X11" s="11"/>
    </row>
    <row r="12" spans="1:28" ht="15.75" thickBot="1">
      <c r="A12" s="11"/>
      <c r="F12" s="323"/>
      <c r="G12" s="323"/>
      <c r="H12" s="204"/>
      <c r="X12" s="11"/>
    </row>
    <row r="13" spans="1:28" ht="33.75" customHeight="1" thickBot="1">
      <c r="A13" s="11"/>
      <c r="C13" s="324" t="s">
        <v>1127</v>
      </c>
      <c r="D13" s="325"/>
      <c r="E13" s="325"/>
      <c r="F13" s="325"/>
      <c r="G13" s="326"/>
      <c r="H13" s="3"/>
      <c r="X13" s="11"/>
    </row>
    <row r="14" spans="1:28" s="2" customFormat="1" ht="34.5" customHeight="1" thickBot="1">
      <c r="A14" s="18"/>
      <c r="C14" s="26" t="s">
        <v>501</v>
      </c>
      <c r="D14" s="7" t="s">
        <v>502</v>
      </c>
      <c r="E14" s="8" t="s">
        <v>503</v>
      </c>
      <c r="F14" s="7" t="s">
        <v>504</v>
      </c>
      <c r="G14" s="9" t="s">
        <v>503</v>
      </c>
      <c r="H14" s="6"/>
      <c r="X14" s="18"/>
    </row>
    <row r="15" spans="1:28" ht="15.75">
      <c r="A15" s="11"/>
      <c r="C15" s="75" t="s">
        <v>505</v>
      </c>
      <c r="D15" s="85"/>
      <c r="E15" s="86"/>
      <c r="F15" s="82">
        <f>COUNTA('Monitoria Anual - 3'!S11:S849)</f>
        <v>2</v>
      </c>
      <c r="G15" s="27">
        <f t="shared" ref="G15:G21" si="0">F15/$F$22</f>
        <v>6.0606060606060608E-2</v>
      </c>
      <c r="H15" s="4"/>
      <c r="X15" s="11"/>
    </row>
    <row r="16" spans="1:28" ht="15.75">
      <c r="A16" s="11"/>
      <c r="C16" s="76" t="s">
        <v>506</v>
      </c>
      <c r="D16" s="87">
        <f>COUNTA('Monitoria Anual - 3'!N11:N849)</f>
        <v>2</v>
      </c>
      <c r="E16" s="29">
        <f>D16/$D$22</f>
        <v>6.25E-2</v>
      </c>
      <c r="F16" s="83">
        <f>D16-AB16</f>
        <v>2</v>
      </c>
      <c r="G16" s="29">
        <f t="shared" si="0"/>
        <v>6.0606060606060608E-2</v>
      </c>
      <c r="H16" s="4"/>
      <c r="X16" s="11"/>
      <c r="Z16">
        <f>COUNTIFS('Monitoria Anual - 3'!N:N,"x",'Monitoria Anual - 3'!S:S,"Excluída")</f>
        <v>0</v>
      </c>
      <c r="AA16">
        <f>COUNTIFS('Monitoria Anual - 3'!N:N,"x",'Monitoria Anual - 3'!S:S,"Agrupada")</f>
        <v>0</v>
      </c>
      <c r="AB16">
        <f>Z16+AA16</f>
        <v>0</v>
      </c>
    </row>
    <row r="17" spans="1:28" ht="15.75">
      <c r="A17" s="11"/>
      <c r="C17" s="77" t="s">
        <v>507</v>
      </c>
      <c r="D17" s="87">
        <f>COUNTA('Monitoria Anual - 3'!O11:O849)</f>
        <v>7</v>
      </c>
      <c r="E17" s="29">
        <f>D17/$D$22</f>
        <v>0.21875</v>
      </c>
      <c r="F17" s="83">
        <f>D17-AB17</f>
        <v>5</v>
      </c>
      <c r="G17" s="29">
        <f t="shared" si="0"/>
        <v>0.15151515151515152</v>
      </c>
      <c r="H17" s="4"/>
      <c r="X17" s="11"/>
      <c r="Z17">
        <f t="array" ref="Z17">COUNTIFS('Monitoria Anual - 3'!O:O,"x",'Monitoria Anual - 3'!S:S,"Excluída")</f>
        <v>2</v>
      </c>
      <c r="AA17">
        <f t="array" ref="AA17">COUNTIFS('Monitoria Anual - 3'!O:O,"x",'Monitoria Anual - 3'!S:S,"Agrupada")</f>
        <v>0</v>
      </c>
      <c r="AB17">
        <f>Z17+AA17</f>
        <v>2</v>
      </c>
    </row>
    <row r="18" spans="1:28" ht="15.75">
      <c r="A18" s="11"/>
      <c r="C18" s="78" t="s">
        <v>508</v>
      </c>
      <c r="D18" s="87">
        <f>COUNTA('Monitoria Anual - 3'!P11:P849)</f>
        <v>4</v>
      </c>
      <c r="E18" s="29">
        <f>D18/$D$22</f>
        <v>0.125</v>
      </c>
      <c r="F18" s="83">
        <f>D18-AB18</f>
        <v>4</v>
      </c>
      <c r="G18" s="29">
        <f t="shared" si="0"/>
        <v>0.12121212121212122</v>
      </c>
      <c r="H18" s="4"/>
      <c r="X18" s="11"/>
      <c r="Z18">
        <f t="array" ref="Z18">COUNTIFS('Monitoria Anual - 3'!P:P,"x",'Monitoria Anual - 3'!S:S,"Excluída")</f>
        <v>0</v>
      </c>
      <c r="AA18">
        <f t="array" ref="AA18">COUNTIFS('Monitoria Anual - 3'!P:P,"x",'Monitoria Anual - 3'!S:S,"Agrupada")</f>
        <v>0</v>
      </c>
      <c r="AB18">
        <f>Z18+AA18</f>
        <v>0</v>
      </c>
    </row>
    <row r="19" spans="1:28" ht="15.75">
      <c r="A19" s="11"/>
      <c r="C19" s="79" t="s">
        <v>509</v>
      </c>
      <c r="D19" s="87">
        <f>COUNTA('Monitoria Anual - 3'!Q11:Q849)</f>
        <v>16</v>
      </c>
      <c r="E19" s="29">
        <f>D19/$D$22</f>
        <v>0.5</v>
      </c>
      <c r="F19" s="83">
        <f>D19-AB19</f>
        <v>16</v>
      </c>
      <c r="G19" s="29">
        <f t="shared" si="0"/>
        <v>0.48484848484848486</v>
      </c>
      <c r="H19" s="4"/>
      <c r="X19" s="11"/>
      <c r="Z19">
        <f t="array" ref="Z19">COUNTIFS('Monitoria Anual - 3'!Q:Q,"x",'Monitoria Anual - 3'!S:S,"Excluída")</f>
        <v>0</v>
      </c>
      <c r="AA19">
        <f t="array" ref="AA19">COUNTIFS('Monitoria Anual - 3'!Q:Q,"x",'Monitoria Anual - 3'!S:S,"Agrupada")</f>
        <v>0</v>
      </c>
      <c r="AB19">
        <f>Z19+AA19</f>
        <v>0</v>
      </c>
    </row>
    <row r="20" spans="1:28" ht="15.75">
      <c r="A20" s="11"/>
      <c r="C20" s="80" t="s">
        <v>510</v>
      </c>
      <c r="D20" s="87">
        <f>COUNTA('Monitoria Anual - 3'!R11:R849)</f>
        <v>3</v>
      </c>
      <c r="E20" s="29">
        <f>D20/$D$22</f>
        <v>9.375E-2</v>
      </c>
      <c r="F20" s="83">
        <f>D20-AB20</f>
        <v>3</v>
      </c>
      <c r="G20" s="29">
        <f t="shared" si="0"/>
        <v>9.0909090909090912E-2</v>
      </c>
      <c r="H20" s="4"/>
      <c r="X20" s="11"/>
      <c r="Z20">
        <f t="array" ref="Z20">COUNTIFS('Monitoria Anual - 3'!R:R,"x",'Monitoria Anual - 3'!S:S,"Excluída")</f>
        <v>0</v>
      </c>
      <c r="AA20">
        <f t="array" ref="AA20">COUNTIFS('Monitoria Anual - 3'!R:R,"x",'Monitoria Anual - 3'!S:S,"Agrupada")</f>
        <v>0</v>
      </c>
      <c r="AB20">
        <f>Z20+AA20</f>
        <v>0</v>
      </c>
    </row>
    <row r="21" spans="1:28" ht="16.5" thickBot="1">
      <c r="A21" s="11"/>
      <c r="C21" s="81" t="s">
        <v>511</v>
      </c>
      <c r="D21" s="88"/>
      <c r="E21" s="89"/>
      <c r="F21" s="84">
        <f>'Monitoria Anual - 3'!C55</f>
        <v>3</v>
      </c>
      <c r="G21" s="30">
        <f t="shared" si="0"/>
        <v>9.0909090909090912E-2</v>
      </c>
      <c r="H21" s="4"/>
      <c r="X21" s="11"/>
    </row>
    <row r="22" spans="1:28" ht="16.5" thickBot="1">
      <c r="A22" s="11"/>
      <c r="C22" s="90" t="s">
        <v>512</v>
      </c>
      <c r="D22" s="92">
        <f>SUM(D16:D20)</f>
        <v>32</v>
      </c>
      <c r="E22" s="32">
        <f>SUM(E15:E21)</f>
        <v>1</v>
      </c>
      <c r="F22" s="91">
        <f>SUM(F16:F21)</f>
        <v>33</v>
      </c>
      <c r="G22" s="32">
        <f>SUM(G16:G21)</f>
        <v>1</v>
      </c>
      <c r="H22" s="4"/>
      <c r="X22" s="11"/>
    </row>
    <row r="23" spans="1:28" ht="15.75" thickBot="1">
      <c r="A23" s="11"/>
      <c r="C23" s="71" t="s">
        <v>513</v>
      </c>
      <c r="D23" s="319">
        <f>COUNTIF('Monitoria Anual - 3'!S11:S849,"Agrupada")</f>
        <v>0</v>
      </c>
      <c r="E23" s="320"/>
      <c r="F23" s="320"/>
      <c r="G23" s="321"/>
      <c r="H23" s="5"/>
      <c r="X23" s="11"/>
    </row>
    <row r="24" spans="1:28" ht="15.75" thickBot="1">
      <c r="A24" s="11"/>
      <c r="C24" s="70" t="s">
        <v>514</v>
      </c>
      <c r="D24" s="319">
        <f>COUNTIF('Monitoria Anual - 3'!S11:S50,"Excluída")</f>
        <v>2</v>
      </c>
      <c r="E24" s="320"/>
      <c r="F24" s="320"/>
      <c r="G24" s="321"/>
      <c r="X24" s="11"/>
    </row>
    <row r="25" spans="1:28">
      <c r="A25" s="11"/>
      <c r="X25" s="11"/>
    </row>
    <row r="26" spans="1:28">
      <c r="A26" s="11"/>
      <c r="X26" s="11"/>
    </row>
    <row r="27" spans="1:28" ht="15.75">
      <c r="A27" s="11"/>
      <c r="B27" s="317" t="s">
        <v>515</v>
      </c>
      <c r="C27" s="318"/>
      <c r="D27" s="42"/>
      <c r="E27" s="42"/>
      <c r="F27" s="42"/>
      <c r="G27" s="42"/>
      <c r="X27" s="11"/>
    </row>
    <row r="28" spans="1:28" ht="16.5" thickBot="1">
      <c r="A28" s="11"/>
      <c r="B28" s="42"/>
      <c r="C28" s="17"/>
      <c r="D28" s="17"/>
      <c r="E28" s="17"/>
      <c r="F28" s="17"/>
      <c r="G28" s="17"/>
      <c r="H28" s="42"/>
      <c r="I28" s="42"/>
      <c r="J28" s="42"/>
      <c r="K28" s="42"/>
      <c r="L28" s="42"/>
      <c r="M28" s="42"/>
      <c r="N28" s="42"/>
      <c r="O28" s="42"/>
      <c r="P28" s="42"/>
      <c r="Q28" s="42"/>
      <c r="R28" s="42"/>
      <c r="S28" s="42"/>
      <c r="T28" s="42"/>
      <c r="U28" s="42"/>
      <c r="V28" s="42"/>
      <c r="W28" s="42"/>
      <c r="X28" s="11"/>
    </row>
    <row r="29" spans="1:28" ht="16.5" thickBot="1">
      <c r="A29" s="11"/>
      <c r="B29" s="17"/>
      <c r="C29" s="33" t="s">
        <v>516</v>
      </c>
      <c r="D29" s="64">
        <f>COUNTA('Monitoria Anual - 3'!A11:A49)</f>
        <v>6</v>
      </c>
      <c r="H29" s="17"/>
      <c r="I29" s="17"/>
      <c r="J29" s="17"/>
      <c r="K29" s="17"/>
      <c r="L29" s="17"/>
      <c r="M29" s="17"/>
      <c r="N29" s="17"/>
      <c r="O29" s="17"/>
      <c r="P29" s="17"/>
      <c r="Q29" s="17"/>
      <c r="R29" s="17"/>
      <c r="S29" s="17"/>
      <c r="T29" s="17"/>
      <c r="U29" s="17"/>
      <c r="V29" s="17"/>
      <c r="W29" s="17"/>
      <c r="X29" s="11"/>
    </row>
    <row r="30" spans="1:28" ht="15.75" thickBot="1">
      <c r="A30" s="11"/>
      <c r="X30" s="11"/>
    </row>
    <row r="31" spans="1:28" ht="15.75" thickBot="1">
      <c r="A31" s="11"/>
      <c r="C31" s="74" t="s">
        <v>517</v>
      </c>
      <c r="D31" s="74" t="s">
        <v>518</v>
      </c>
      <c r="E31" s="19"/>
      <c r="F31" s="20"/>
      <c r="G31" s="21"/>
      <c r="H31" s="23"/>
      <c r="I31" s="24"/>
      <c r="J31" s="25"/>
      <c r="W31" s="1"/>
      <c r="X31" s="11"/>
    </row>
    <row r="32" spans="1:28">
      <c r="A32" s="11"/>
      <c r="C32" s="72" t="s">
        <v>519</v>
      </c>
      <c r="D32" s="95">
        <f>SUM(F32:J32)</f>
        <v>7</v>
      </c>
      <c r="E32" s="34">
        <f>COUNTA('Monitoria Anual - 3'!S11:S18)</f>
        <v>0</v>
      </c>
      <c r="F32" s="62">
        <f>COUNTA('Monitoria Anual - 3'!N11:N18)</f>
        <v>1</v>
      </c>
      <c r="G32" s="62">
        <f>COUNTA('Monitoria Anual - 3'!O11:O18)</f>
        <v>2</v>
      </c>
      <c r="H32" s="62">
        <f>COUNTA('Monitoria Anual - 3'!P11:P18)</f>
        <v>0</v>
      </c>
      <c r="I32" s="62">
        <f>COUNTA('Monitoria Anual - 3'!Q11:Q18)</f>
        <v>2</v>
      </c>
      <c r="J32" s="63">
        <f>COUNTA('Monitoria Anual - 3'!R11:R18)</f>
        <v>2</v>
      </c>
      <c r="W32" s="1"/>
      <c r="X32" s="11"/>
    </row>
    <row r="33" spans="1:24">
      <c r="A33" s="11"/>
      <c r="C33" s="73" t="s">
        <v>520</v>
      </c>
      <c r="D33" s="72">
        <f>SUM(F33:J33)</f>
        <v>7</v>
      </c>
      <c r="E33" s="35">
        <f>COUNTA('Monitoria Anual - 3'!S19:S26)</f>
        <v>0</v>
      </c>
      <c r="F33" s="36">
        <f>COUNTA('Monitoria Anual - 3'!N19:N26)</f>
        <v>0</v>
      </c>
      <c r="G33" s="36">
        <f>COUNTA('Monitoria Anual - 3'!O19:O26)</f>
        <v>2</v>
      </c>
      <c r="H33" s="36">
        <f>COUNTA('Monitoria Anual - 3'!P19:P26)</f>
        <v>1</v>
      </c>
      <c r="I33" s="36">
        <f>COUNTA('Monitoria Anual - 3'!Q19:Q26)</f>
        <v>4</v>
      </c>
      <c r="J33" s="37">
        <f>COUNTA('Monitoria Anual - 3'!R19:R26)</f>
        <v>0</v>
      </c>
      <c r="W33" s="1"/>
      <c r="X33" s="11"/>
    </row>
    <row r="34" spans="1:24">
      <c r="A34" s="11"/>
      <c r="C34" s="73" t="s">
        <v>521</v>
      </c>
      <c r="D34" s="72">
        <f t="shared" ref="D34:D37" si="1">SUM(F34:J34)</f>
        <v>6</v>
      </c>
      <c r="E34" s="35">
        <f>COUNTA('Monitoria Anual - 3'!S27:S34)</f>
        <v>2</v>
      </c>
      <c r="F34" s="36">
        <f>COUNTA('Monitoria Anual - 3'!N27:N34)</f>
        <v>0</v>
      </c>
      <c r="G34" s="36">
        <f>COUNTA('Monitoria Anual - 3'!O27:O34)</f>
        <v>2</v>
      </c>
      <c r="H34" s="36">
        <f>COUNTA('Monitoria Anual - 3'!P27:P34)</f>
        <v>0</v>
      </c>
      <c r="I34" s="36">
        <f>COUNTA('Monitoria Anual - 3'!Q27:Q34)</f>
        <v>3</v>
      </c>
      <c r="J34" s="37">
        <f>COUNTA('Monitoria Anual - 3'!R27:R34)</f>
        <v>1</v>
      </c>
      <c r="W34" s="1"/>
      <c r="X34" s="11"/>
    </row>
    <row r="35" spans="1:24">
      <c r="A35" s="11"/>
      <c r="C35" s="73" t="s">
        <v>522</v>
      </c>
      <c r="D35" s="72">
        <f t="shared" si="1"/>
        <v>8</v>
      </c>
      <c r="E35" s="35">
        <f>COUNTA('Monitoria Anual - 3'!S35:S43)</f>
        <v>0</v>
      </c>
      <c r="F35" s="36">
        <f>COUNTA('Monitoria Anual - 3'!N35:N43)</f>
        <v>0</v>
      </c>
      <c r="G35" s="36">
        <f>COUNTA('Monitoria Anual - 3'!O35:O43)</f>
        <v>0</v>
      </c>
      <c r="H35" s="36">
        <f>COUNTA('Monitoria Anual - 3'!P35:P43)</f>
        <v>2</v>
      </c>
      <c r="I35" s="36">
        <f>COUNTA('Monitoria Anual - 3'!Q35:Q43)</f>
        <v>6</v>
      </c>
      <c r="J35" s="37">
        <f>COUNTA('Monitoria Anual - 3'!R35:R43)</f>
        <v>0</v>
      </c>
      <c r="W35" s="1"/>
      <c r="X35" s="11"/>
    </row>
    <row r="36" spans="1:24">
      <c r="A36" s="11"/>
      <c r="C36" s="73" t="s">
        <v>523</v>
      </c>
      <c r="D36" s="72">
        <f t="shared" si="1"/>
        <v>2</v>
      </c>
      <c r="E36" s="35">
        <f>COUNTA('Monitoria Anual - 3'!S44:S46)</f>
        <v>0</v>
      </c>
      <c r="F36" s="36">
        <f>COUNTA('Monitoria Anual - 3'!N44:N46)</f>
        <v>1</v>
      </c>
      <c r="G36" s="36">
        <f>COUNTA('Monitoria Anual - 3'!O44:O46)</f>
        <v>1</v>
      </c>
      <c r="H36" s="36">
        <f>COUNTA('Monitoria Anual - 3'!P44:P46)</f>
        <v>0</v>
      </c>
      <c r="I36" s="36">
        <f>COUNTA('Monitoria Anual - 3'!Q44:Q46)</f>
        <v>0</v>
      </c>
      <c r="J36" s="37">
        <f>COUNTA('Monitoria Anual - 3'!R44:R46)</f>
        <v>0</v>
      </c>
      <c r="W36" s="1"/>
      <c r="X36" s="11"/>
    </row>
    <row r="37" spans="1:24">
      <c r="A37" s="11"/>
      <c r="C37" s="73" t="s">
        <v>524</v>
      </c>
      <c r="D37" s="72">
        <f t="shared" si="1"/>
        <v>2</v>
      </c>
      <c r="E37" s="35">
        <f>COUNTA('Monitoria Anual - 3'!S47:S49)</f>
        <v>0</v>
      </c>
      <c r="F37" s="36">
        <f>COUNTA('Monitoria Anual - 3'!N47:N49)</f>
        <v>0</v>
      </c>
      <c r="G37" s="36">
        <f>COUNTA('Monitoria Anual - 3'!O47:O49)</f>
        <v>0</v>
      </c>
      <c r="H37" s="36">
        <f>COUNTA('Monitoria Anual - 3'!P47:P49)</f>
        <v>1</v>
      </c>
      <c r="I37" s="36">
        <f>COUNTA('Monitoria Anual - 3'!Q47:Q49)</f>
        <v>1</v>
      </c>
      <c r="J37" s="37">
        <f>COUNTA('Monitoria Anual - 3'!R47:R49)</f>
        <v>0</v>
      </c>
      <c r="W37" s="1"/>
      <c r="X37" s="11"/>
    </row>
    <row r="38" spans="1:24">
      <c r="A38" s="11"/>
      <c r="X38" s="11"/>
    </row>
    <row r="39" spans="1:24">
      <c r="A39" s="11"/>
      <c r="B39" s="11"/>
      <c r="C39" s="11"/>
      <c r="D39" s="11"/>
      <c r="E39" s="11"/>
      <c r="F39" s="11"/>
      <c r="G39" s="11"/>
      <c r="H39" s="11"/>
      <c r="I39" s="11"/>
      <c r="J39" s="11"/>
      <c r="K39" s="11"/>
      <c r="L39" s="11"/>
      <c r="M39" s="11"/>
      <c r="N39" s="11"/>
      <c r="O39" s="11"/>
      <c r="P39" s="11"/>
      <c r="Q39" s="11"/>
      <c r="R39" s="11"/>
      <c r="S39" s="11"/>
      <c r="T39" s="11"/>
      <c r="U39" s="11"/>
      <c r="V39" s="11"/>
      <c r="W39" s="11"/>
      <c r="X39" s="11"/>
    </row>
  </sheetData>
  <sheetProtection algorithmName="SHA-512" hashValue="Rb0nmc/4o/E5QzYPG6MxvgIfQPjZwxRU39fc9dTLCjjNFxaH2f7ZXB2+c5A9wd5P/uCBnFh+JtDYk0UhHNVmyQ==" saltValue="cexQXJmvlhAp+UcBuwsOwA==" spinCount="100000" sheet="1" objects="1" scenarios="1"/>
  <mergeCells count="13">
    <mergeCell ref="B27:C27"/>
    <mergeCell ref="B9:W9"/>
    <mergeCell ref="B11:C11"/>
    <mergeCell ref="F12:G12"/>
    <mergeCell ref="C13:G13"/>
    <mergeCell ref="D23:G23"/>
    <mergeCell ref="D24:G24"/>
    <mergeCell ref="B1:W2"/>
    <mergeCell ref="B3:W3"/>
    <mergeCell ref="B5:C5"/>
    <mergeCell ref="B7:C7"/>
    <mergeCell ref="D7:G7"/>
    <mergeCell ref="D5:U5"/>
  </mergeCells>
  <conditionalFormatting sqref="E32:F32 G32:J37 F33:F37">
    <cfRule type="cellIs" dxfId="8" priority="1" stopIfTrue="1" operator="equal">
      <formula>0</formula>
    </cfRule>
  </conditionalFormatting>
  <pageMargins left="0.25" right="0.25" top="0.75" bottom="0.75" header="0.3" footer="0.3"/>
  <pageSetup paperSize="9" scale="52" fitToHeight="0" orientation="landscape"/>
  <colBreaks count="1" manualBreakCount="1">
    <brk id="11" max="1048575" man="1"/>
  </colBreaks>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136"/>
  <sheetViews>
    <sheetView showGridLines="0" tabSelected="1" zoomScale="80" zoomScaleNormal="80" zoomScalePageLayoutView="60" workbookViewId="0">
      <selection activeCell="B11" sqref="A11:XFD52"/>
    </sheetView>
  </sheetViews>
  <sheetFormatPr defaultColWidth="8.85546875" defaultRowHeight="15"/>
  <cols>
    <col min="1" max="1" width="72.42578125" style="2" customWidth="1"/>
    <col min="2" max="2" width="7.28515625" style="2" customWidth="1"/>
    <col min="3" max="3" width="73.42578125" style="2" customWidth="1"/>
    <col min="4" max="4" width="18.7109375" style="241" customWidth="1"/>
    <col min="5" max="5" width="19.42578125" style="241" customWidth="1"/>
    <col min="6" max="6" width="25.7109375" style="241" customWidth="1"/>
    <col min="7" max="7" width="27.42578125" style="241" customWidth="1"/>
    <col min="8" max="12" width="25.140625" style="241" customWidth="1"/>
    <col min="13" max="13" width="27.7109375" style="241" customWidth="1"/>
    <col min="14" max="19" width="26.7109375" style="56" customWidth="1"/>
    <col min="20" max="20" width="37.85546875" style="2" customWidth="1"/>
    <col min="21" max="21" width="28.7109375" style="2" customWidth="1"/>
    <col min="22" max="22" width="40" style="2" customWidth="1"/>
    <col min="23" max="24" width="26.7109375" style="2" customWidth="1"/>
    <col min="25" max="27" width="28.85546875" style="2" customWidth="1"/>
    <col min="28"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ht="50.1" customHeight="1">
      <c r="A1" s="303" t="s">
        <v>0</v>
      </c>
      <c r="B1" s="303"/>
      <c r="C1" s="303"/>
      <c r="D1" s="303"/>
      <c r="E1" s="303"/>
      <c r="F1" s="303"/>
      <c r="G1" s="303"/>
      <c r="H1" s="303"/>
      <c r="I1" s="303"/>
      <c r="J1" s="303"/>
      <c r="K1" s="303"/>
      <c r="L1" s="303"/>
      <c r="M1" s="303"/>
      <c r="N1" s="303"/>
      <c r="O1" s="303"/>
      <c r="P1" s="303"/>
      <c r="Q1" s="303"/>
      <c r="R1" s="303"/>
      <c r="S1" s="303"/>
      <c r="T1" s="303"/>
      <c r="U1" s="303"/>
      <c r="V1" s="303"/>
      <c r="W1" s="303"/>
      <c r="X1" s="303"/>
      <c r="Y1" s="303"/>
      <c r="Z1" s="303"/>
      <c r="AA1" s="303"/>
      <c r="AB1" s="303"/>
      <c r="AC1" s="303"/>
      <c r="AD1" s="303"/>
      <c r="AE1" s="303"/>
      <c r="AF1" s="303"/>
      <c r="AG1" s="303"/>
      <c r="AH1" s="303"/>
      <c r="AI1" s="303"/>
      <c r="AJ1" s="18"/>
    </row>
    <row r="2" spans="1:40" ht="50.1" customHeight="1" thickBot="1">
      <c r="A2" s="304" t="s">
        <v>1</v>
      </c>
      <c r="B2" s="304"/>
      <c r="C2" s="304"/>
      <c r="D2" s="304"/>
      <c r="E2" s="304"/>
      <c r="F2" s="304"/>
      <c r="G2" s="304"/>
      <c r="H2" s="304"/>
      <c r="I2" s="304"/>
      <c r="J2" s="304"/>
      <c r="K2" s="304"/>
      <c r="L2" s="304"/>
      <c r="M2" s="304"/>
      <c r="N2" s="304"/>
      <c r="O2" s="304"/>
      <c r="P2" s="304"/>
      <c r="Q2" s="304"/>
      <c r="R2" s="304"/>
      <c r="S2" s="304"/>
      <c r="T2" s="304"/>
      <c r="U2" s="304"/>
      <c r="V2" s="304"/>
      <c r="W2" s="304"/>
      <c r="X2" s="304"/>
      <c r="Y2" s="304"/>
      <c r="Z2" s="304"/>
      <c r="AA2" s="304"/>
      <c r="AB2" s="304"/>
      <c r="AC2" s="304"/>
      <c r="AD2" s="304"/>
      <c r="AE2" s="304"/>
      <c r="AF2" s="304"/>
      <c r="AG2" s="304"/>
      <c r="AH2" s="304"/>
      <c r="AI2" s="304"/>
      <c r="AJ2" s="18"/>
    </row>
    <row r="3" spans="1:40" ht="15" customHeight="1" thickTop="1">
      <c r="D3" s="2"/>
      <c r="E3" s="2"/>
      <c r="F3" s="2"/>
      <c r="G3" s="2"/>
      <c r="H3" s="2"/>
      <c r="I3" s="2"/>
      <c r="J3" s="2"/>
      <c r="K3" s="2"/>
      <c r="L3" s="2"/>
      <c r="M3" s="2"/>
      <c r="AJ3" s="18"/>
    </row>
    <row r="4" spans="1:40" ht="50.1" customHeight="1">
      <c r="A4" s="113" t="s">
        <v>2</v>
      </c>
      <c r="B4" s="261" t="s">
        <v>3</v>
      </c>
      <c r="C4" s="261"/>
      <c r="D4" s="261"/>
      <c r="E4" s="261"/>
      <c r="F4" s="261"/>
      <c r="G4" s="261"/>
      <c r="H4" s="261"/>
      <c r="I4" s="261"/>
      <c r="J4" s="262"/>
      <c r="K4" s="13"/>
      <c r="L4" s="13"/>
      <c r="M4" s="190"/>
      <c r="N4" s="13"/>
      <c r="O4" s="13"/>
      <c r="P4" s="13"/>
      <c r="Q4" s="13"/>
      <c r="R4" s="13"/>
      <c r="S4" s="2"/>
      <c r="AJ4" s="18"/>
    </row>
    <row r="5" spans="1:40" ht="15" customHeight="1">
      <c r="D5" s="2"/>
      <c r="E5" s="2"/>
      <c r="F5" s="2"/>
      <c r="G5" s="2"/>
      <c r="H5" s="2"/>
      <c r="I5" s="2"/>
      <c r="J5" s="2"/>
      <c r="K5" s="2"/>
      <c r="L5" s="2"/>
      <c r="M5" s="2"/>
      <c r="AJ5" s="18"/>
    </row>
    <row r="6" spans="1:40" ht="50.1" customHeight="1">
      <c r="A6" s="113" t="s">
        <v>4</v>
      </c>
      <c r="B6" s="259" t="s">
        <v>1128</v>
      </c>
      <c r="C6" s="259"/>
      <c r="D6" s="260"/>
      <c r="E6" s="2"/>
      <c r="F6" s="2"/>
      <c r="G6" s="2"/>
      <c r="H6" s="2"/>
      <c r="I6" s="2"/>
      <c r="J6" s="130"/>
      <c r="K6" s="2"/>
      <c r="L6" s="2"/>
      <c r="M6" s="191"/>
      <c r="AJ6" s="18"/>
      <c r="AN6" s="2" t="s">
        <v>6</v>
      </c>
    </row>
    <row r="7" spans="1:40" ht="15" customHeight="1" thickBot="1">
      <c r="D7" s="2"/>
      <c r="E7" s="2"/>
      <c r="F7" s="2"/>
      <c r="G7" s="2"/>
      <c r="H7" s="2"/>
      <c r="I7" s="2"/>
      <c r="J7" s="2"/>
      <c r="K7" s="2"/>
      <c r="L7" s="2"/>
      <c r="M7" s="2"/>
      <c r="AJ7" s="18"/>
      <c r="AN7" s="2" t="s">
        <v>7</v>
      </c>
    </row>
    <row r="8" spans="1:40" s="106" customFormat="1" ht="50.1" customHeight="1" thickBot="1">
      <c r="A8" s="291" t="s">
        <v>8</v>
      </c>
      <c r="B8" s="292"/>
      <c r="C8" s="292"/>
      <c r="D8" s="292"/>
      <c r="E8" s="292"/>
      <c r="F8" s="292"/>
      <c r="G8" s="292"/>
      <c r="H8" s="292"/>
      <c r="I8" s="292"/>
      <c r="J8" s="292"/>
      <c r="K8" s="292"/>
      <c r="L8" s="292"/>
      <c r="M8" s="293"/>
      <c r="N8" s="267" t="s">
        <v>9</v>
      </c>
      <c r="O8" s="268"/>
      <c r="P8" s="268"/>
      <c r="Q8" s="268"/>
      <c r="R8" s="268"/>
      <c r="S8" s="268"/>
      <c r="T8" s="268"/>
      <c r="U8" s="268"/>
      <c r="V8" s="268"/>
      <c r="W8" s="268"/>
      <c r="X8" s="269"/>
      <c r="Y8" s="305" t="s">
        <v>10</v>
      </c>
      <c r="Z8" s="306"/>
      <c r="AA8" s="306"/>
      <c r="AB8" s="306"/>
      <c r="AC8" s="306"/>
      <c r="AD8" s="306"/>
      <c r="AE8" s="306"/>
      <c r="AF8" s="306"/>
      <c r="AG8" s="306"/>
      <c r="AH8" s="306"/>
      <c r="AI8" s="307"/>
      <c r="AJ8" s="105"/>
      <c r="AN8" s="2"/>
    </row>
    <row r="9" spans="1:40" ht="40.5" customHeight="1">
      <c r="A9" s="449" t="s">
        <v>843</v>
      </c>
      <c r="B9" s="416" t="s">
        <v>12</v>
      </c>
      <c r="C9" s="416" t="s">
        <v>476</v>
      </c>
      <c r="D9" s="418" t="s">
        <v>477</v>
      </c>
      <c r="E9" s="418" t="s">
        <v>478</v>
      </c>
      <c r="F9" s="418" t="s">
        <v>479</v>
      </c>
      <c r="G9" s="418"/>
      <c r="H9" s="418" t="s">
        <v>480</v>
      </c>
      <c r="I9" s="418" t="s">
        <v>481</v>
      </c>
      <c r="J9" s="418" t="s">
        <v>482</v>
      </c>
      <c r="K9" s="428" t="s">
        <v>483</v>
      </c>
      <c r="L9" s="429"/>
      <c r="M9" s="418" t="s">
        <v>484</v>
      </c>
      <c r="N9" s="447" t="s">
        <v>844</v>
      </c>
      <c r="O9" s="421" t="s">
        <v>845</v>
      </c>
      <c r="P9" s="423" t="s">
        <v>846</v>
      </c>
      <c r="Q9" s="425" t="s">
        <v>847</v>
      </c>
      <c r="R9" s="443" t="s">
        <v>848</v>
      </c>
      <c r="S9" s="445" t="s">
        <v>849</v>
      </c>
      <c r="T9" s="437" t="s">
        <v>850</v>
      </c>
      <c r="U9" s="437" t="s">
        <v>851</v>
      </c>
      <c r="V9" s="437" t="s">
        <v>852</v>
      </c>
      <c r="W9" s="437" t="s">
        <v>853</v>
      </c>
      <c r="X9" s="439" t="s">
        <v>854</v>
      </c>
      <c r="Y9" s="441" t="s">
        <v>855</v>
      </c>
      <c r="Z9" s="431" t="s">
        <v>856</v>
      </c>
      <c r="AA9" s="391" t="s">
        <v>857</v>
      </c>
      <c r="AB9" s="431" t="s">
        <v>858</v>
      </c>
      <c r="AC9" s="431" t="s">
        <v>859</v>
      </c>
      <c r="AD9" s="431" t="s">
        <v>860</v>
      </c>
      <c r="AE9" s="431" t="s">
        <v>861</v>
      </c>
      <c r="AF9" s="435" t="s">
        <v>862</v>
      </c>
      <c r="AG9" s="431" t="s">
        <v>863</v>
      </c>
      <c r="AH9" s="431" t="s">
        <v>864</v>
      </c>
      <c r="AI9" s="433" t="s">
        <v>865</v>
      </c>
      <c r="AJ9" s="18"/>
    </row>
    <row r="10" spans="1:40" ht="40.5" customHeight="1" thickBot="1">
      <c r="A10" s="450"/>
      <c r="B10" s="430"/>
      <c r="C10" s="430"/>
      <c r="D10" s="427"/>
      <c r="E10" s="427"/>
      <c r="F10" s="225" t="s">
        <v>485</v>
      </c>
      <c r="G10" s="225" t="s">
        <v>486</v>
      </c>
      <c r="H10" s="427"/>
      <c r="I10" s="427"/>
      <c r="J10" s="427"/>
      <c r="K10" s="94" t="s">
        <v>487</v>
      </c>
      <c r="L10" s="94" t="s">
        <v>488</v>
      </c>
      <c r="M10" s="427"/>
      <c r="N10" s="448"/>
      <c r="O10" s="422"/>
      <c r="P10" s="424"/>
      <c r="Q10" s="426"/>
      <c r="R10" s="444"/>
      <c r="S10" s="446"/>
      <c r="T10" s="438"/>
      <c r="U10" s="438"/>
      <c r="V10" s="438"/>
      <c r="W10" s="438"/>
      <c r="X10" s="440"/>
      <c r="Y10" s="442"/>
      <c r="Z10" s="432"/>
      <c r="AA10" s="392"/>
      <c r="AB10" s="432"/>
      <c r="AC10" s="432"/>
      <c r="AD10" s="432"/>
      <c r="AE10" s="432"/>
      <c r="AF10" s="436"/>
      <c r="AG10" s="432"/>
      <c r="AH10" s="432"/>
      <c r="AI10" s="434"/>
      <c r="AJ10" s="18"/>
    </row>
    <row r="11" spans="1:40" ht="49.5" customHeight="1">
      <c r="A11" s="282" t="s">
        <v>866</v>
      </c>
      <c r="B11" s="115" t="s">
        <v>49</v>
      </c>
      <c r="C11" s="256" t="s">
        <v>1129</v>
      </c>
      <c r="D11" s="224" t="s">
        <v>1130</v>
      </c>
      <c r="E11" s="224" t="s">
        <v>1131</v>
      </c>
      <c r="F11" s="230">
        <v>43647</v>
      </c>
      <c r="G11" s="230">
        <v>45474</v>
      </c>
      <c r="H11" s="224" t="s">
        <v>53</v>
      </c>
      <c r="I11" s="231">
        <v>50000</v>
      </c>
      <c r="J11" s="224" t="s">
        <v>1132</v>
      </c>
      <c r="K11" s="224"/>
      <c r="L11" s="224" t="s">
        <v>55</v>
      </c>
      <c r="M11" s="224"/>
      <c r="N11" s="250"/>
      <c r="O11" s="251"/>
      <c r="P11" s="251"/>
      <c r="Q11" s="251"/>
      <c r="R11" s="252" t="s">
        <v>57</v>
      </c>
      <c r="S11" s="59"/>
      <c r="T11" s="256" t="s">
        <v>1133</v>
      </c>
      <c r="U11" s="224" t="s">
        <v>1134</v>
      </c>
      <c r="V11" s="224"/>
      <c r="W11" s="224"/>
      <c r="X11" s="224" t="s">
        <v>1135</v>
      </c>
      <c r="Y11" s="224"/>
      <c r="Z11" s="224"/>
      <c r="AA11" s="224"/>
      <c r="AB11" s="224"/>
      <c r="AC11" s="224"/>
      <c r="AD11" s="224"/>
      <c r="AE11" s="224"/>
      <c r="AF11" s="224"/>
      <c r="AG11" s="224"/>
      <c r="AH11" s="224"/>
      <c r="AI11" s="224"/>
      <c r="AJ11" s="18"/>
    </row>
    <row r="12" spans="1:40" ht="49.5" customHeight="1">
      <c r="A12" s="377"/>
      <c r="B12" s="115" t="s">
        <v>62</v>
      </c>
      <c r="C12" s="240" t="s">
        <v>1136</v>
      </c>
      <c r="D12" s="178"/>
      <c r="E12" s="178"/>
      <c r="F12" s="178"/>
      <c r="G12" s="178"/>
      <c r="H12" s="178"/>
      <c r="I12" s="178"/>
      <c r="J12" s="178"/>
      <c r="K12" s="178"/>
      <c r="L12" s="178"/>
      <c r="M12" s="178"/>
      <c r="N12" s="250"/>
      <c r="O12" s="251"/>
      <c r="P12" s="251"/>
      <c r="Q12" s="251"/>
      <c r="R12" s="251"/>
      <c r="S12" s="59"/>
      <c r="T12" s="227"/>
      <c r="U12" s="178"/>
      <c r="V12" s="178"/>
      <c r="W12" s="178"/>
      <c r="X12" s="178"/>
      <c r="Y12" s="178"/>
      <c r="Z12" s="178"/>
      <c r="AA12" s="178"/>
      <c r="AB12" s="178"/>
      <c r="AC12" s="178"/>
      <c r="AD12" s="178"/>
      <c r="AE12" s="178"/>
      <c r="AF12" s="178"/>
      <c r="AG12" s="178"/>
      <c r="AH12" s="178"/>
      <c r="AI12" s="178"/>
      <c r="AJ12" s="18"/>
    </row>
    <row r="13" spans="1:40" ht="49.5" customHeight="1">
      <c r="A13" s="377"/>
      <c r="B13" s="115" t="s">
        <v>78</v>
      </c>
      <c r="C13" s="240" t="s">
        <v>1137</v>
      </c>
      <c r="D13" s="178" t="s">
        <v>1138</v>
      </c>
      <c r="E13" s="178" t="s">
        <v>1139</v>
      </c>
      <c r="F13" s="232">
        <v>43647</v>
      </c>
      <c r="G13" s="232">
        <v>44166</v>
      </c>
      <c r="H13" s="178" t="s">
        <v>53</v>
      </c>
      <c r="I13" s="233">
        <v>4500000</v>
      </c>
      <c r="J13" s="178" t="s">
        <v>1140</v>
      </c>
      <c r="K13" s="178" t="s">
        <v>76</v>
      </c>
      <c r="L13" s="178"/>
      <c r="M13" s="178"/>
      <c r="N13" s="250"/>
      <c r="O13" s="251"/>
      <c r="P13" s="251"/>
      <c r="Q13" s="251"/>
      <c r="R13" s="252" t="s">
        <v>57</v>
      </c>
      <c r="S13" s="59"/>
      <c r="T13" s="227" t="s">
        <v>1141</v>
      </c>
      <c r="U13" s="178" t="s">
        <v>1142</v>
      </c>
      <c r="V13" s="178"/>
      <c r="W13" s="178" t="s">
        <v>93</v>
      </c>
      <c r="X13" s="178"/>
      <c r="Y13" s="178"/>
      <c r="Z13" s="178"/>
      <c r="AA13" s="178"/>
      <c r="AB13" s="178"/>
      <c r="AC13" s="178"/>
      <c r="AD13" s="178"/>
      <c r="AE13" s="178"/>
      <c r="AF13" s="178"/>
      <c r="AG13" s="178"/>
      <c r="AH13" s="178"/>
      <c r="AI13" s="178"/>
      <c r="AJ13" s="18"/>
    </row>
    <row r="14" spans="1:40" ht="49.5" customHeight="1">
      <c r="A14" s="377"/>
      <c r="B14" s="115" t="s">
        <v>89</v>
      </c>
      <c r="C14" s="240" t="s">
        <v>1143</v>
      </c>
      <c r="D14" s="178" t="s">
        <v>1144</v>
      </c>
      <c r="E14" s="178" t="s">
        <v>1145</v>
      </c>
      <c r="F14" s="232">
        <v>44713</v>
      </c>
      <c r="G14" s="232">
        <v>44927</v>
      </c>
      <c r="H14" s="178" t="s">
        <v>93</v>
      </c>
      <c r="I14" s="233">
        <v>2000000</v>
      </c>
      <c r="J14" s="178" t="s">
        <v>891</v>
      </c>
      <c r="K14" s="178" t="s">
        <v>76</v>
      </c>
      <c r="L14" s="178"/>
      <c r="M14" s="178" t="s">
        <v>1146</v>
      </c>
      <c r="N14" s="250"/>
      <c r="O14" s="251"/>
      <c r="P14" s="251"/>
      <c r="Q14" s="251"/>
      <c r="R14" s="252" t="s">
        <v>57</v>
      </c>
      <c r="S14" s="59"/>
      <c r="T14" s="227" t="s">
        <v>1147</v>
      </c>
      <c r="U14" s="178" t="s">
        <v>1148</v>
      </c>
      <c r="V14" s="178"/>
      <c r="W14" s="178" t="s">
        <v>93</v>
      </c>
      <c r="X14" s="178" t="s">
        <v>1149</v>
      </c>
      <c r="Y14" s="178"/>
      <c r="Z14" s="178"/>
      <c r="AA14" s="178"/>
      <c r="AB14" s="178"/>
      <c r="AC14" s="232">
        <v>45474</v>
      </c>
      <c r="AD14" s="178"/>
      <c r="AE14" s="178"/>
      <c r="AF14" s="178"/>
      <c r="AG14" s="178"/>
      <c r="AH14" s="178"/>
      <c r="AI14" s="178"/>
      <c r="AJ14" s="18"/>
    </row>
    <row r="15" spans="1:40" ht="49.5" customHeight="1">
      <c r="A15" s="377"/>
      <c r="B15" s="115" t="s">
        <v>101</v>
      </c>
      <c r="C15" s="240" t="s">
        <v>1150</v>
      </c>
      <c r="D15" s="178" t="s">
        <v>1151</v>
      </c>
      <c r="E15" s="178" t="s">
        <v>1152</v>
      </c>
      <c r="F15" s="232">
        <v>44958</v>
      </c>
      <c r="G15" s="232">
        <v>45474</v>
      </c>
      <c r="H15" s="178" t="s">
        <v>108</v>
      </c>
      <c r="I15" s="233">
        <v>500000</v>
      </c>
      <c r="J15" s="178" t="s">
        <v>1153</v>
      </c>
      <c r="K15" s="178" t="s">
        <v>76</v>
      </c>
      <c r="L15" s="178"/>
      <c r="M15" s="178" t="s">
        <v>1154</v>
      </c>
      <c r="N15" s="250"/>
      <c r="O15" s="253" t="s">
        <v>57</v>
      </c>
      <c r="P15" s="251"/>
      <c r="Q15" s="251"/>
      <c r="R15" s="251"/>
      <c r="S15" s="59"/>
      <c r="T15" s="227" t="s">
        <v>1155</v>
      </c>
      <c r="U15" s="178"/>
      <c r="V15" s="178" t="s">
        <v>1156</v>
      </c>
      <c r="W15" s="178" t="s">
        <v>93</v>
      </c>
      <c r="X15" s="178" t="s">
        <v>1157</v>
      </c>
      <c r="Y15" s="178"/>
      <c r="Z15" s="178" t="s">
        <v>393</v>
      </c>
      <c r="AA15" s="178"/>
      <c r="AB15" s="178"/>
      <c r="AC15" s="178"/>
      <c r="AD15" s="178"/>
      <c r="AE15" s="178"/>
      <c r="AF15" s="178"/>
      <c r="AG15" s="178"/>
      <c r="AH15" s="178"/>
      <c r="AI15" s="178"/>
      <c r="AJ15" s="18"/>
    </row>
    <row r="16" spans="1:40" ht="49.5" customHeight="1">
      <c r="A16" s="377"/>
      <c r="B16" s="115" t="s">
        <v>899</v>
      </c>
      <c r="C16" s="240" t="s">
        <v>1158</v>
      </c>
      <c r="D16" s="178" t="s">
        <v>1159</v>
      </c>
      <c r="E16" s="178" t="s">
        <v>1160</v>
      </c>
      <c r="F16" s="232">
        <v>44409</v>
      </c>
      <c r="G16" s="232">
        <v>45078</v>
      </c>
      <c r="H16" s="178" t="s">
        <v>93</v>
      </c>
      <c r="I16" s="178">
        <v>0</v>
      </c>
      <c r="J16" s="178" t="s">
        <v>823</v>
      </c>
      <c r="K16" s="178"/>
      <c r="L16" s="178" t="s">
        <v>1161</v>
      </c>
      <c r="M16" s="178"/>
      <c r="N16" s="250"/>
      <c r="O16" s="253" t="s">
        <v>57</v>
      </c>
      <c r="P16" s="251"/>
      <c r="Q16" s="251"/>
      <c r="R16" s="251"/>
      <c r="S16" s="59"/>
      <c r="T16" s="227" t="s">
        <v>1162</v>
      </c>
      <c r="U16" s="178"/>
      <c r="V16" s="178" t="s">
        <v>1163</v>
      </c>
      <c r="W16" s="178" t="s">
        <v>93</v>
      </c>
      <c r="X16" s="178"/>
      <c r="Y16" s="178"/>
      <c r="Z16" s="178"/>
      <c r="AA16" s="178"/>
      <c r="AB16" s="178"/>
      <c r="AC16" s="232">
        <v>45474</v>
      </c>
      <c r="AD16" s="178" t="s">
        <v>1164</v>
      </c>
      <c r="AE16" s="178"/>
      <c r="AF16" s="178"/>
      <c r="AG16" s="178"/>
      <c r="AH16" s="178"/>
      <c r="AI16" s="178"/>
      <c r="AJ16" s="18"/>
    </row>
    <row r="17" spans="1:36" ht="49.5" customHeight="1">
      <c r="A17" s="377"/>
      <c r="B17" s="115" t="s">
        <v>906</v>
      </c>
      <c r="C17" s="240" t="s">
        <v>1165</v>
      </c>
      <c r="D17" s="178" t="s">
        <v>908</v>
      </c>
      <c r="E17" s="178" t="s">
        <v>1166</v>
      </c>
      <c r="F17" s="232">
        <v>45139</v>
      </c>
      <c r="G17" s="232">
        <v>45474</v>
      </c>
      <c r="H17" s="178" t="s">
        <v>93</v>
      </c>
      <c r="I17" s="178">
        <v>0</v>
      </c>
      <c r="J17" s="178" t="s">
        <v>828</v>
      </c>
      <c r="K17" s="178"/>
      <c r="L17" s="178" t="s">
        <v>1161</v>
      </c>
      <c r="M17" s="178"/>
      <c r="N17" s="250"/>
      <c r="O17" s="253" t="s">
        <v>57</v>
      </c>
      <c r="P17" s="251"/>
      <c r="Q17" s="251"/>
      <c r="R17" s="251"/>
      <c r="S17" s="59"/>
      <c r="T17" s="227" t="s">
        <v>1167</v>
      </c>
      <c r="U17" s="178"/>
      <c r="V17" s="178" t="s">
        <v>1168</v>
      </c>
      <c r="W17" s="178" t="s">
        <v>93</v>
      </c>
      <c r="X17" s="178"/>
      <c r="Y17" s="178"/>
      <c r="Z17" s="178"/>
      <c r="AA17" s="178"/>
      <c r="AB17" s="178"/>
      <c r="AC17" s="232">
        <v>45474</v>
      </c>
      <c r="AD17" s="178" t="s">
        <v>1164</v>
      </c>
      <c r="AE17" s="178"/>
      <c r="AF17" s="178" t="s">
        <v>1169</v>
      </c>
      <c r="AG17" s="178"/>
      <c r="AH17" s="178"/>
      <c r="AI17" s="178"/>
      <c r="AJ17" s="18"/>
    </row>
    <row r="18" spans="1:36" ht="49.5" customHeight="1">
      <c r="A18" s="378"/>
      <c r="B18" s="115" t="s">
        <v>912</v>
      </c>
      <c r="C18" s="240" t="s">
        <v>1170</v>
      </c>
      <c r="D18" s="178" t="s">
        <v>1171</v>
      </c>
      <c r="E18" s="178" t="s">
        <v>1172</v>
      </c>
      <c r="F18" s="232">
        <v>44409</v>
      </c>
      <c r="G18" s="232">
        <v>45231</v>
      </c>
      <c r="H18" s="178" t="s">
        <v>53</v>
      </c>
      <c r="I18" s="233">
        <v>4500000</v>
      </c>
      <c r="J18" s="178" t="s">
        <v>1173</v>
      </c>
      <c r="K18" s="178" t="s">
        <v>832</v>
      </c>
      <c r="L18" s="178"/>
      <c r="M18" s="178" t="s">
        <v>1174</v>
      </c>
      <c r="N18" s="250"/>
      <c r="O18" s="251"/>
      <c r="P18" s="254" t="s">
        <v>57</v>
      </c>
      <c r="Q18" s="251"/>
      <c r="R18" s="251"/>
      <c r="S18" s="59"/>
      <c r="T18" s="227" t="s">
        <v>1175</v>
      </c>
      <c r="U18" s="178"/>
      <c r="V18" s="178" t="s">
        <v>1176</v>
      </c>
      <c r="W18" s="178" t="s">
        <v>1177</v>
      </c>
      <c r="X18" s="178" t="s">
        <v>1178</v>
      </c>
      <c r="Y18" s="178"/>
      <c r="Z18" s="178"/>
      <c r="AA18" s="178"/>
      <c r="AB18" s="178"/>
      <c r="AC18" s="178"/>
      <c r="AD18" s="178"/>
      <c r="AE18" s="178"/>
      <c r="AF18" s="178"/>
      <c r="AG18" s="178"/>
      <c r="AH18" s="178"/>
      <c r="AI18" s="178"/>
      <c r="AJ18" s="18"/>
    </row>
    <row r="19" spans="1:36" ht="49.5" customHeight="1">
      <c r="A19" s="376" t="s">
        <v>1179</v>
      </c>
      <c r="B19" s="45" t="s">
        <v>112</v>
      </c>
      <c r="C19" s="240" t="s">
        <v>1180</v>
      </c>
      <c r="D19" s="178" t="s">
        <v>921</v>
      </c>
      <c r="E19" s="178" t="s">
        <v>1181</v>
      </c>
      <c r="F19" s="232">
        <v>43647</v>
      </c>
      <c r="G19" s="232">
        <v>45474</v>
      </c>
      <c r="H19" s="178" t="s">
        <v>116</v>
      </c>
      <c r="I19" s="233">
        <v>20000</v>
      </c>
      <c r="J19" s="178" t="s">
        <v>923</v>
      </c>
      <c r="K19" s="178" t="s">
        <v>118</v>
      </c>
      <c r="L19" s="178"/>
      <c r="M19" s="178" t="s">
        <v>1182</v>
      </c>
      <c r="N19" s="250"/>
      <c r="O19" s="253" t="s">
        <v>57</v>
      </c>
      <c r="P19" s="251"/>
      <c r="Q19" s="251"/>
      <c r="R19" s="251"/>
      <c r="S19" s="59" t="s">
        <v>7</v>
      </c>
      <c r="T19" s="227" t="s">
        <v>1183</v>
      </c>
      <c r="U19" s="178"/>
      <c r="V19" s="178" t="s">
        <v>1184</v>
      </c>
      <c r="W19" s="178" t="s">
        <v>93</v>
      </c>
      <c r="X19" s="178" t="s">
        <v>1185</v>
      </c>
      <c r="Y19" s="178"/>
      <c r="Z19" s="178"/>
      <c r="AA19" s="178"/>
      <c r="AB19" s="178"/>
      <c r="AC19" s="178"/>
      <c r="AD19" s="178"/>
      <c r="AE19" s="178"/>
      <c r="AF19" s="178"/>
      <c r="AG19" s="178"/>
      <c r="AH19" s="178"/>
      <c r="AI19" s="178"/>
      <c r="AJ19" s="18"/>
    </row>
    <row r="20" spans="1:36" ht="49.5" customHeight="1">
      <c r="A20" s="377"/>
      <c r="B20" s="45" t="s">
        <v>127</v>
      </c>
      <c r="C20" s="240" t="s">
        <v>1186</v>
      </c>
      <c r="D20" s="178" t="s">
        <v>927</v>
      </c>
      <c r="E20" s="178" t="s">
        <v>928</v>
      </c>
      <c r="F20" s="232">
        <v>43647</v>
      </c>
      <c r="G20" s="232">
        <v>45474</v>
      </c>
      <c r="H20" s="178" t="s">
        <v>93</v>
      </c>
      <c r="I20" s="233">
        <v>476779</v>
      </c>
      <c r="J20" s="178" t="s">
        <v>137</v>
      </c>
      <c r="K20" s="178" t="s">
        <v>1187</v>
      </c>
      <c r="L20" s="178"/>
      <c r="M20" s="178"/>
      <c r="N20" s="250"/>
      <c r="O20" s="251"/>
      <c r="P20" s="254" t="s">
        <v>57</v>
      </c>
      <c r="Q20" s="251"/>
      <c r="R20" s="251"/>
      <c r="S20" s="59"/>
      <c r="T20" s="227" t="s">
        <v>1188</v>
      </c>
      <c r="U20" s="178"/>
      <c r="V20" s="178" t="s">
        <v>1189</v>
      </c>
      <c r="W20" s="178" t="s">
        <v>93</v>
      </c>
      <c r="X20" s="178" t="s">
        <v>1190</v>
      </c>
      <c r="Y20" s="178"/>
      <c r="Z20" s="178"/>
      <c r="AA20" s="178"/>
      <c r="AB20" s="178"/>
      <c r="AC20" s="178"/>
      <c r="AD20" s="178"/>
      <c r="AE20" s="178"/>
      <c r="AF20" s="178"/>
      <c r="AG20" s="178"/>
      <c r="AH20" s="178"/>
      <c r="AI20" s="178"/>
      <c r="AJ20" s="18"/>
    </row>
    <row r="21" spans="1:36" ht="49.5" customHeight="1">
      <c r="A21" s="377"/>
      <c r="B21" s="45" t="s">
        <v>140</v>
      </c>
      <c r="C21" s="256" t="s">
        <v>1191</v>
      </c>
      <c r="D21" s="224" t="s">
        <v>927</v>
      </c>
      <c r="E21" s="224" t="s">
        <v>934</v>
      </c>
      <c r="F21" s="230">
        <v>43739</v>
      </c>
      <c r="G21" s="230">
        <v>45474</v>
      </c>
      <c r="H21" s="224" t="s">
        <v>143</v>
      </c>
      <c r="I21" s="224">
        <v>0</v>
      </c>
      <c r="J21" s="224" t="s">
        <v>1192</v>
      </c>
      <c r="K21" s="224" t="s">
        <v>1187</v>
      </c>
      <c r="L21" s="224"/>
      <c r="M21" s="224"/>
      <c r="N21" s="250"/>
      <c r="O21" s="251"/>
      <c r="P21" s="254" t="s">
        <v>57</v>
      </c>
      <c r="Q21" s="251"/>
      <c r="R21" s="251"/>
      <c r="S21" s="59"/>
      <c r="T21" s="226" t="s">
        <v>1193</v>
      </c>
      <c r="U21" s="224"/>
      <c r="V21" s="224" t="s">
        <v>1194</v>
      </c>
      <c r="W21" s="224" t="s">
        <v>1195</v>
      </c>
      <c r="X21" s="224" t="s">
        <v>1196</v>
      </c>
      <c r="Y21" s="224"/>
      <c r="Z21" s="224"/>
      <c r="AA21" s="224"/>
      <c r="AB21" s="224"/>
      <c r="AC21" s="224"/>
      <c r="AD21" s="224"/>
      <c r="AE21" s="224"/>
      <c r="AF21" s="224"/>
      <c r="AG21" s="224"/>
      <c r="AH21" s="224"/>
      <c r="AI21" s="224"/>
      <c r="AJ21" s="18"/>
    </row>
    <row r="22" spans="1:36" ht="49.5" customHeight="1">
      <c r="A22" s="377"/>
      <c r="B22" s="45" t="s">
        <v>151</v>
      </c>
      <c r="C22" s="256" t="s">
        <v>1197</v>
      </c>
      <c r="D22" s="224" t="s">
        <v>927</v>
      </c>
      <c r="E22" s="224" t="s">
        <v>1198</v>
      </c>
      <c r="F22" s="230">
        <v>43647</v>
      </c>
      <c r="G22" s="230">
        <v>45474</v>
      </c>
      <c r="H22" s="224" t="s">
        <v>93</v>
      </c>
      <c r="I22" s="231">
        <v>415000</v>
      </c>
      <c r="J22" s="224" t="s">
        <v>1199</v>
      </c>
      <c r="K22" s="224" t="s">
        <v>942</v>
      </c>
      <c r="L22" s="224"/>
      <c r="M22" s="224" t="s">
        <v>1200</v>
      </c>
      <c r="N22" s="250"/>
      <c r="O22" s="251"/>
      <c r="P22" s="251"/>
      <c r="Q22" s="255" t="s">
        <v>57</v>
      </c>
      <c r="R22" s="251"/>
      <c r="S22" s="59"/>
      <c r="T22" s="226" t="s">
        <v>1201</v>
      </c>
      <c r="U22" s="224" t="s">
        <v>1202</v>
      </c>
      <c r="V22" s="224"/>
      <c r="W22" s="224" t="s">
        <v>93</v>
      </c>
      <c r="X22" s="224" t="s">
        <v>1203</v>
      </c>
      <c r="Y22" s="224"/>
      <c r="Z22" s="224"/>
      <c r="AA22" s="224"/>
      <c r="AB22" s="224"/>
      <c r="AC22" s="224"/>
      <c r="AD22" s="224"/>
      <c r="AE22" s="224"/>
      <c r="AF22" s="224"/>
      <c r="AG22" s="224"/>
      <c r="AH22" s="224"/>
      <c r="AI22" s="224"/>
      <c r="AJ22" s="18"/>
    </row>
    <row r="23" spans="1:36" ht="49.5" customHeight="1">
      <c r="A23" s="377"/>
      <c r="B23" s="45" t="s">
        <v>162</v>
      </c>
      <c r="C23" s="256" t="s">
        <v>1204</v>
      </c>
      <c r="D23" s="224" t="s">
        <v>927</v>
      </c>
      <c r="E23" s="224" t="s">
        <v>1205</v>
      </c>
      <c r="F23" s="230">
        <v>43647</v>
      </c>
      <c r="G23" s="230">
        <v>45474</v>
      </c>
      <c r="H23" s="224" t="s">
        <v>172</v>
      </c>
      <c r="I23" s="231">
        <v>150000</v>
      </c>
      <c r="J23" s="224" t="s">
        <v>173</v>
      </c>
      <c r="K23" s="224" t="s">
        <v>942</v>
      </c>
      <c r="L23" s="224"/>
      <c r="M23" s="224"/>
      <c r="N23" s="250"/>
      <c r="O23" s="253" t="s">
        <v>57</v>
      </c>
      <c r="P23" s="251"/>
      <c r="Q23" s="251"/>
      <c r="R23" s="251"/>
      <c r="S23" s="59"/>
      <c r="T23" s="226" t="s">
        <v>1206</v>
      </c>
      <c r="U23" s="224"/>
      <c r="V23" s="224" t="s">
        <v>1207</v>
      </c>
      <c r="W23" s="224" t="s">
        <v>172</v>
      </c>
      <c r="X23" s="224" t="s">
        <v>1208</v>
      </c>
      <c r="Y23" s="224"/>
      <c r="Z23" s="224"/>
      <c r="AA23" s="224"/>
      <c r="AB23" s="224"/>
      <c r="AC23" s="224"/>
      <c r="AD23" s="224"/>
      <c r="AE23" s="224"/>
      <c r="AF23" s="224" t="s">
        <v>1209</v>
      </c>
      <c r="AG23" s="224"/>
      <c r="AH23" s="224"/>
      <c r="AI23" s="224"/>
      <c r="AJ23" s="18"/>
    </row>
    <row r="24" spans="1:36" ht="49.5" customHeight="1">
      <c r="A24" s="377"/>
      <c r="B24" s="45" t="s">
        <v>175</v>
      </c>
      <c r="C24" s="256" t="s">
        <v>1210</v>
      </c>
      <c r="D24" s="224" t="s">
        <v>927</v>
      </c>
      <c r="E24" s="224" t="s">
        <v>1211</v>
      </c>
      <c r="F24" s="230">
        <v>43647</v>
      </c>
      <c r="G24" s="230">
        <v>45474</v>
      </c>
      <c r="H24" s="224" t="s">
        <v>177</v>
      </c>
      <c r="I24" s="231">
        <v>12000</v>
      </c>
      <c r="J24" s="224" t="s">
        <v>185</v>
      </c>
      <c r="K24" s="224" t="s">
        <v>179</v>
      </c>
      <c r="L24" s="224"/>
      <c r="M24" s="224" t="s">
        <v>1212</v>
      </c>
      <c r="N24" s="250"/>
      <c r="O24" s="251"/>
      <c r="P24" s="254" t="s">
        <v>57</v>
      </c>
      <c r="Q24" s="251"/>
      <c r="R24" s="251"/>
      <c r="S24" s="59"/>
      <c r="T24" s="226" t="s">
        <v>1213</v>
      </c>
      <c r="U24" s="224"/>
      <c r="V24" s="224" t="s">
        <v>1214</v>
      </c>
      <c r="W24" s="224" t="s">
        <v>177</v>
      </c>
      <c r="X24" s="224"/>
      <c r="Y24" s="224"/>
      <c r="Z24" s="224"/>
      <c r="AA24" s="224"/>
      <c r="AB24" s="224"/>
      <c r="AC24" s="224"/>
      <c r="AD24" s="224"/>
      <c r="AE24" s="224"/>
      <c r="AF24" s="224" t="s">
        <v>1169</v>
      </c>
      <c r="AG24" s="224"/>
      <c r="AH24" s="224"/>
      <c r="AI24" s="224"/>
      <c r="AJ24" s="18"/>
    </row>
    <row r="25" spans="1:36" ht="49.5" customHeight="1">
      <c r="A25" s="377"/>
      <c r="B25" s="45" t="s">
        <v>187</v>
      </c>
      <c r="C25" s="256" t="s">
        <v>959</v>
      </c>
      <c r="D25" s="224"/>
      <c r="E25" s="224"/>
      <c r="F25" s="224"/>
      <c r="G25" s="224"/>
      <c r="H25" s="224"/>
      <c r="I25" s="224"/>
      <c r="J25" s="224"/>
      <c r="K25" s="224"/>
      <c r="L25" s="224"/>
      <c r="M25" s="224"/>
      <c r="N25" s="250"/>
      <c r="O25" s="251"/>
      <c r="P25" s="251"/>
      <c r="Q25" s="251"/>
      <c r="R25" s="251"/>
      <c r="S25" s="59"/>
      <c r="T25" s="226"/>
      <c r="U25" s="224"/>
      <c r="V25" s="224"/>
      <c r="W25" s="224"/>
      <c r="X25" s="224"/>
      <c r="Y25" s="224"/>
      <c r="Z25" s="224"/>
      <c r="AA25" s="224"/>
      <c r="AB25" s="224"/>
      <c r="AC25" s="224"/>
      <c r="AD25" s="224"/>
      <c r="AE25" s="224"/>
      <c r="AF25" s="224"/>
      <c r="AG25" s="224"/>
      <c r="AH25" s="224"/>
      <c r="AI25" s="224"/>
      <c r="AJ25" s="18"/>
    </row>
    <row r="26" spans="1:36" ht="49.5" customHeight="1">
      <c r="A26" s="377"/>
      <c r="B26" s="45" t="s">
        <v>193</v>
      </c>
      <c r="C26" s="256" t="s">
        <v>1215</v>
      </c>
      <c r="D26" s="224" t="s">
        <v>961</v>
      </c>
      <c r="E26" s="224" t="s">
        <v>968</v>
      </c>
      <c r="F26" s="230">
        <v>43678</v>
      </c>
      <c r="G26" s="230">
        <v>45474</v>
      </c>
      <c r="H26" s="224" t="s">
        <v>93</v>
      </c>
      <c r="I26" s="224">
        <v>0</v>
      </c>
      <c r="J26" s="224" t="s">
        <v>963</v>
      </c>
      <c r="K26" s="224" t="s">
        <v>205</v>
      </c>
      <c r="L26" s="224" t="s">
        <v>1216</v>
      </c>
      <c r="M26" s="224" t="s">
        <v>1217</v>
      </c>
      <c r="N26" s="250"/>
      <c r="O26" s="251"/>
      <c r="P26" s="251"/>
      <c r="Q26" s="255" t="s">
        <v>57</v>
      </c>
      <c r="R26" s="251"/>
      <c r="S26" s="59" t="s">
        <v>7</v>
      </c>
      <c r="T26" s="226" t="s">
        <v>1218</v>
      </c>
      <c r="U26" s="224" t="s">
        <v>1219</v>
      </c>
      <c r="V26" s="224"/>
      <c r="W26" s="224" t="s">
        <v>93</v>
      </c>
      <c r="X26" s="224" t="s">
        <v>1220</v>
      </c>
      <c r="Y26" s="224"/>
      <c r="Z26" s="224"/>
      <c r="AA26" s="224"/>
      <c r="AB26" s="224"/>
      <c r="AC26" s="224"/>
      <c r="AD26" s="224"/>
      <c r="AE26" s="224"/>
      <c r="AF26" s="224"/>
      <c r="AG26" s="224"/>
      <c r="AH26" s="224"/>
      <c r="AI26" s="224"/>
      <c r="AJ26" s="18"/>
    </row>
    <row r="27" spans="1:36" ht="49.5" customHeight="1">
      <c r="A27" s="378"/>
      <c r="B27" s="45" t="s">
        <v>1112</v>
      </c>
      <c r="C27" s="256" t="s">
        <v>1221</v>
      </c>
      <c r="D27" s="224" t="s">
        <v>1222</v>
      </c>
      <c r="E27" s="224" t="s">
        <v>1223</v>
      </c>
      <c r="F27" s="230">
        <v>44866</v>
      </c>
      <c r="G27" s="230">
        <v>45444</v>
      </c>
      <c r="H27" s="224" t="s">
        <v>1224</v>
      </c>
      <c r="I27" s="231">
        <v>10000</v>
      </c>
      <c r="J27" s="224" t="s">
        <v>1116</v>
      </c>
      <c r="K27" s="224"/>
      <c r="L27" s="224"/>
      <c r="M27" s="224"/>
      <c r="N27" s="249"/>
      <c r="O27" s="251"/>
      <c r="P27" s="234"/>
      <c r="Q27" s="234"/>
      <c r="R27" s="252" t="s">
        <v>57</v>
      </c>
      <c r="S27" s="59"/>
      <c r="T27" s="226" t="s">
        <v>1225</v>
      </c>
      <c r="U27" s="224" t="s">
        <v>1226</v>
      </c>
      <c r="V27" s="224"/>
      <c r="W27" s="224" t="s">
        <v>1227</v>
      </c>
      <c r="X27" s="224"/>
      <c r="Y27" s="224"/>
      <c r="Z27" s="224"/>
      <c r="AA27" s="224"/>
      <c r="AB27" s="224"/>
      <c r="AC27" s="224"/>
      <c r="AD27" s="224"/>
      <c r="AE27" s="224"/>
      <c r="AF27" s="224"/>
      <c r="AG27" s="224"/>
      <c r="AH27" s="224"/>
      <c r="AI27" s="224"/>
      <c r="AJ27" s="18"/>
    </row>
    <row r="28" spans="1:36" ht="49.5" customHeight="1">
      <c r="A28" s="376" t="s">
        <v>1228</v>
      </c>
      <c r="B28" s="45" t="s">
        <v>209</v>
      </c>
      <c r="C28" s="256" t="s">
        <v>1229</v>
      </c>
      <c r="D28" s="224" t="s">
        <v>1230</v>
      </c>
      <c r="E28" s="224" t="s">
        <v>1231</v>
      </c>
      <c r="F28" s="230">
        <v>43709</v>
      </c>
      <c r="G28" s="230">
        <v>45474</v>
      </c>
      <c r="H28" s="224" t="s">
        <v>223</v>
      </c>
      <c r="I28" s="231">
        <v>150000</v>
      </c>
      <c r="J28" s="224" t="s">
        <v>224</v>
      </c>
      <c r="K28" s="224" t="s">
        <v>214</v>
      </c>
      <c r="L28" s="224"/>
      <c r="M28" s="224" t="s">
        <v>1232</v>
      </c>
      <c r="N28" s="234"/>
      <c r="O28" s="251"/>
      <c r="P28" s="234"/>
      <c r="Q28" s="236" t="s">
        <v>57</v>
      </c>
      <c r="R28" s="251"/>
      <c r="S28" s="59"/>
      <c r="T28" s="226" t="s">
        <v>1233</v>
      </c>
      <c r="U28" s="224" t="s">
        <v>1234</v>
      </c>
      <c r="V28" s="224"/>
      <c r="W28" s="224" t="s">
        <v>223</v>
      </c>
      <c r="X28" s="224" t="s">
        <v>1235</v>
      </c>
      <c r="Y28" s="224"/>
      <c r="Z28" s="224"/>
      <c r="AA28" s="224"/>
      <c r="AB28" s="224"/>
      <c r="AC28" s="224"/>
      <c r="AD28" s="224"/>
      <c r="AE28" s="224"/>
      <c r="AF28" s="224"/>
      <c r="AG28" s="224"/>
      <c r="AH28" s="224"/>
      <c r="AI28" s="224"/>
      <c r="AJ28" s="18"/>
    </row>
    <row r="29" spans="1:36" ht="49.5" customHeight="1">
      <c r="A29" s="377"/>
      <c r="B29" s="45" t="s">
        <v>226</v>
      </c>
      <c r="C29" s="240" t="s">
        <v>1236</v>
      </c>
      <c r="D29" s="178"/>
      <c r="E29" s="178"/>
      <c r="F29" s="232"/>
      <c r="G29" s="232"/>
      <c r="H29" s="178"/>
      <c r="I29" s="233"/>
      <c r="J29" s="178"/>
      <c r="K29" s="178"/>
      <c r="L29" s="178"/>
      <c r="M29" s="178"/>
      <c r="N29" s="234"/>
      <c r="O29" s="251"/>
      <c r="P29" s="234"/>
      <c r="Q29" s="234"/>
      <c r="R29" s="251"/>
      <c r="S29" s="59"/>
      <c r="T29" s="227"/>
      <c r="U29" s="178"/>
      <c r="V29" s="178"/>
      <c r="W29" s="178"/>
      <c r="X29" s="178"/>
      <c r="Y29" s="178"/>
      <c r="Z29" s="178"/>
      <c r="AA29" s="178"/>
      <c r="AB29" s="178"/>
      <c r="AC29" s="178"/>
      <c r="AD29" s="178"/>
      <c r="AE29" s="178"/>
      <c r="AF29" s="178"/>
      <c r="AG29" s="178"/>
      <c r="AH29" s="178"/>
      <c r="AI29" s="178"/>
      <c r="AJ29" s="18"/>
    </row>
    <row r="30" spans="1:36" ht="49.5" customHeight="1">
      <c r="A30" s="377"/>
      <c r="B30" s="45" t="s">
        <v>240</v>
      </c>
      <c r="C30" s="240" t="s">
        <v>1237</v>
      </c>
      <c r="D30" s="178" t="s">
        <v>1238</v>
      </c>
      <c r="E30" s="178" t="s">
        <v>1239</v>
      </c>
      <c r="F30" s="232">
        <v>43647</v>
      </c>
      <c r="G30" s="232">
        <v>45474</v>
      </c>
      <c r="H30" s="178" t="s">
        <v>93</v>
      </c>
      <c r="I30" s="233">
        <v>600000</v>
      </c>
      <c r="J30" s="178" t="s">
        <v>250</v>
      </c>
      <c r="K30" s="178" t="s">
        <v>245</v>
      </c>
      <c r="L30" s="178"/>
      <c r="M30" s="178" t="s">
        <v>1240</v>
      </c>
      <c r="N30" s="234"/>
      <c r="O30" s="251"/>
      <c r="P30" s="234"/>
      <c r="Q30" s="236" t="s">
        <v>57</v>
      </c>
      <c r="R30" s="251"/>
      <c r="S30" s="59"/>
      <c r="T30" s="227" t="s">
        <v>1241</v>
      </c>
      <c r="U30" s="178" t="s">
        <v>1242</v>
      </c>
      <c r="V30" s="178"/>
      <c r="W30" s="178" t="s">
        <v>93</v>
      </c>
      <c r="X30" s="178" t="s">
        <v>1243</v>
      </c>
      <c r="Y30" s="178"/>
      <c r="Z30" s="178"/>
      <c r="AA30" s="178"/>
      <c r="AB30" s="178"/>
      <c r="AC30" s="178"/>
      <c r="AD30" s="178"/>
      <c r="AE30" s="178"/>
      <c r="AF30" s="178"/>
      <c r="AG30" s="178"/>
      <c r="AH30" s="178"/>
      <c r="AI30" s="178"/>
      <c r="AJ30" s="18"/>
    </row>
    <row r="31" spans="1:36" ht="49.5" customHeight="1">
      <c r="A31" s="377"/>
      <c r="B31" s="45" t="s">
        <v>252</v>
      </c>
      <c r="C31" s="240" t="s">
        <v>1244</v>
      </c>
      <c r="D31" s="178" t="s">
        <v>995</v>
      </c>
      <c r="E31" s="178" t="s">
        <v>1245</v>
      </c>
      <c r="F31" s="232">
        <v>43678</v>
      </c>
      <c r="G31" s="232">
        <v>44075</v>
      </c>
      <c r="H31" s="178" t="s">
        <v>255</v>
      </c>
      <c r="I31" s="233">
        <v>6254</v>
      </c>
      <c r="J31" s="178" t="s">
        <v>262</v>
      </c>
      <c r="K31" s="178" t="s">
        <v>257</v>
      </c>
      <c r="L31" s="178"/>
      <c r="M31" s="178" t="s">
        <v>1246</v>
      </c>
      <c r="N31" s="234"/>
      <c r="O31" s="251"/>
      <c r="P31" s="234"/>
      <c r="Q31" s="234"/>
      <c r="R31" s="252" t="s">
        <v>57</v>
      </c>
      <c r="S31" s="59"/>
      <c r="T31" s="227" t="s">
        <v>1247</v>
      </c>
      <c r="U31" s="178" t="s">
        <v>1248</v>
      </c>
      <c r="V31" s="178"/>
      <c r="W31" s="178"/>
      <c r="X31" s="178"/>
      <c r="Y31" s="178"/>
      <c r="Z31" s="178"/>
      <c r="AA31" s="178"/>
      <c r="AB31" s="178"/>
      <c r="AC31" s="178"/>
      <c r="AD31" s="178"/>
      <c r="AE31" s="178"/>
      <c r="AF31" s="178"/>
      <c r="AG31" s="178"/>
      <c r="AH31" s="178"/>
      <c r="AI31" s="178"/>
      <c r="AJ31" s="18"/>
    </row>
    <row r="32" spans="1:36" ht="49.5" customHeight="1">
      <c r="A32" s="377"/>
      <c r="B32" s="45" t="s">
        <v>263</v>
      </c>
      <c r="C32" s="240" t="s">
        <v>1236</v>
      </c>
      <c r="D32" s="224"/>
      <c r="E32" s="224"/>
      <c r="F32" s="230"/>
      <c r="G32" s="230"/>
      <c r="H32" s="224"/>
      <c r="I32" s="231"/>
      <c r="J32" s="224"/>
      <c r="K32" s="224"/>
      <c r="L32" s="224"/>
      <c r="M32" s="224"/>
      <c r="N32" s="234"/>
      <c r="O32" s="251"/>
      <c r="P32" s="234"/>
      <c r="Q32" s="234"/>
      <c r="R32" s="251"/>
      <c r="S32" s="59"/>
      <c r="T32" s="226"/>
      <c r="U32" s="224"/>
      <c r="V32" s="224"/>
      <c r="W32" s="224"/>
      <c r="X32" s="224"/>
      <c r="Y32" s="224"/>
      <c r="Z32" s="224"/>
      <c r="AA32" s="224"/>
      <c r="AB32" s="224"/>
      <c r="AC32" s="224"/>
      <c r="AD32" s="224"/>
      <c r="AE32" s="224"/>
      <c r="AF32" s="224"/>
      <c r="AG32" s="224"/>
      <c r="AH32" s="224"/>
      <c r="AI32" s="224"/>
      <c r="AJ32" s="18"/>
    </row>
    <row r="33" spans="1:36" ht="49.5" customHeight="1">
      <c r="A33" s="377"/>
      <c r="B33" s="45" t="s">
        <v>279</v>
      </c>
      <c r="C33" s="240" t="s">
        <v>1011</v>
      </c>
      <c r="D33" s="224"/>
      <c r="E33" s="224"/>
      <c r="F33" s="224"/>
      <c r="G33" s="224"/>
      <c r="H33" s="224"/>
      <c r="I33" s="224"/>
      <c r="J33" s="224"/>
      <c r="K33" s="224"/>
      <c r="L33" s="224"/>
      <c r="M33" s="224"/>
      <c r="N33" s="234"/>
      <c r="O33" s="251"/>
      <c r="P33" s="234"/>
      <c r="Q33" s="234"/>
      <c r="R33" s="251"/>
      <c r="S33" s="59"/>
      <c r="T33" s="226"/>
      <c r="U33" s="224"/>
      <c r="V33" s="224"/>
      <c r="W33" s="224"/>
      <c r="X33" s="224"/>
      <c r="Y33" s="224"/>
      <c r="Z33" s="224"/>
      <c r="AA33" s="224"/>
      <c r="AB33" s="224"/>
      <c r="AC33" s="224"/>
      <c r="AD33" s="224"/>
      <c r="AE33" s="224"/>
      <c r="AF33" s="224"/>
      <c r="AG33" s="224"/>
      <c r="AH33" s="224"/>
      <c r="AI33" s="224"/>
      <c r="AJ33" s="18"/>
    </row>
    <row r="34" spans="1:36" ht="49.5" customHeight="1">
      <c r="A34" s="377"/>
      <c r="B34" s="45" t="s">
        <v>288</v>
      </c>
      <c r="C34" s="240" t="s">
        <v>1249</v>
      </c>
      <c r="D34" s="224" t="s">
        <v>1250</v>
      </c>
      <c r="E34" s="224" t="s">
        <v>1251</v>
      </c>
      <c r="F34" s="230">
        <v>43647</v>
      </c>
      <c r="G34" s="230">
        <v>45474</v>
      </c>
      <c r="H34" s="224" t="s">
        <v>299</v>
      </c>
      <c r="I34" s="224">
        <v>0</v>
      </c>
      <c r="J34" s="224" t="s">
        <v>300</v>
      </c>
      <c r="K34" s="224" t="s">
        <v>257</v>
      </c>
      <c r="L34" s="224"/>
      <c r="M34" s="224" t="s">
        <v>1252</v>
      </c>
      <c r="N34" s="234"/>
      <c r="O34" s="251"/>
      <c r="P34" s="234"/>
      <c r="Q34" s="236" t="s">
        <v>57</v>
      </c>
      <c r="R34" s="251"/>
      <c r="S34" s="59"/>
      <c r="T34" s="226" t="s">
        <v>1253</v>
      </c>
      <c r="U34" s="224" t="s">
        <v>1254</v>
      </c>
      <c r="V34" s="224" t="s">
        <v>1255</v>
      </c>
      <c r="W34" s="224" t="s">
        <v>93</v>
      </c>
      <c r="X34" s="224"/>
      <c r="Y34" s="224"/>
      <c r="Z34" s="224"/>
      <c r="AA34" s="224"/>
      <c r="AB34" s="224"/>
      <c r="AC34" s="224"/>
      <c r="AD34" s="224"/>
      <c r="AE34" s="224"/>
      <c r="AF34" s="224"/>
      <c r="AG34" s="224"/>
      <c r="AH34" s="224"/>
      <c r="AI34" s="224" t="s">
        <v>1256</v>
      </c>
      <c r="AJ34" s="18"/>
    </row>
    <row r="35" spans="1:36" ht="49.5" customHeight="1">
      <c r="A35" s="377"/>
      <c r="B35" s="45" t="s">
        <v>301</v>
      </c>
      <c r="C35" s="240" t="s">
        <v>1257</v>
      </c>
      <c r="D35" s="224"/>
      <c r="E35" s="224"/>
      <c r="F35" s="224"/>
      <c r="G35" s="224"/>
      <c r="H35" s="224"/>
      <c r="I35" s="224"/>
      <c r="J35" s="224"/>
      <c r="K35" s="224"/>
      <c r="L35" s="224"/>
      <c r="M35" s="224"/>
      <c r="N35" s="234"/>
      <c r="O35" s="251"/>
      <c r="P35" s="234"/>
      <c r="Q35" s="234"/>
      <c r="R35" s="251"/>
      <c r="S35" s="59"/>
      <c r="T35" s="226"/>
      <c r="U35" s="224"/>
      <c r="V35" s="224"/>
      <c r="W35" s="224"/>
      <c r="X35" s="224"/>
      <c r="Y35" s="224"/>
      <c r="Z35" s="224"/>
      <c r="AA35" s="224"/>
      <c r="AB35" s="224"/>
      <c r="AC35" s="224"/>
      <c r="AD35" s="224"/>
      <c r="AE35" s="224"/>
      <c r="AF35" s="224"/>
      <c r="AG35" s="224"/>
      <c r="AH35" s="224"/>
      <c r="AI35" s="224"/>
      <c r="AJ35" s="18"/>
    </row>
    <row r="36" spans="1:36" ht="49.5" customHeight="1">
      <c r="A36" s="376" t="s">
        <v>1020</v>
      </c>
      <c r="B36" s="45" t="s">
        <v>309</v>
      </c>
      <c r="C36" s="240" t="s">
        <v>1258</v>
      </c>
      <c r="D36" s="224" t="s">
        <v>1259</v>
      </c>
      <c r="E36" s="224" t="s">
        <v>1023</v>
      </c>
      <c r="F36" s="230">
        <v>43647</v>
      </c>
      <c r="G36" s="230">
        <v>45474</v>
      </c>
      <c r="H36" s="224" t="s">
        <v>1260</v>
      </c>
      <c r="I36" s="224">
        <v>0</v>
      </c>
      <c r="J36" s="224" t="s">
        <v>1261</v>
      </c>
      <c r="K36" s="224" t="s">
        <v>315</v>
      </c>
      <c r="L36" s="224"/>
      <c r="M36" s="224"/>
      <c r="N36" s="234"/>
      <c r="O36" s="253" t="s">
        <v>57</v>
      </c>
      <c r="P36" s="234"/>
      <c r="Q36" s="234"/>
      <c r="R36" s="251"/>
      <c r="S36" s="59"/>
      <c r="T36" s="226" t="s">
        <v>1213</v>
      </c>
      <c r="U36" s="224"/>
      <c r="V36" s="224" t="s">
        <v>1262</v>
      </c>
      <c r="W36" s="224"/>
      <c r="X36" s="224"/>
      <c r="Y36" s="224"/>
      <c r="Z36" s="224"/>
      <c r="AA36" s="224"/>
      <c r="AB36" s="224"/>
      <c r="AC36" s="224"/>
      <c r="AD36" s="224"/>
      <c r="AE36" s="224"/>
      <c r="AF36" s="224"/>
      <c r="AG36" s="224"/>
      <c r="AH36" s="224"/>
      <c r="AI36" s="224"/>
      <c r="AJ36" s="18"/>
    </row>
    <row r="37" spans="1:36" ht="49.5" customHeight="1">
      <c r="A37" s="283"/>
      <c r="B37" s="45" t="s">
        <v>322</v>
      </c>
      <c r="C37" s="240" t="s">
        <v>1028</v>
      </c>
      <c r="D37" s="224"/>
      <c r="E37" s="224"/>
      <c r="F37" s="224"/>
      <c r="G37" s="224"/>
      <c r="H37" s="224"/>
      <c r="I37" s="224"/>
      <c r="J37" s="224"/>
      <c r="K37" s="224"/>
      <c r="L37" s="224"/>
      <c r="M37" s="224"/>
      <c r="N37" s="234"/>
      <c r="O37" s="251"/>
      <c r="P37" s="234"/>
      <c r="Q37" s="234"/>
      <c r="R37" s="251"/>
      <c r="S37" s="59"/>
      <c r="T37" s="226"/>
      <c r="U37" s="224"/>
      <c r="V37" s="224"/>
      <c r="W37" s="224"/>
      <c r="X37" s="224"/>
      <c r="Y37" s="224"/>
      <c r="Z37" s="224"/>
      <c r="AA37" s="224"/>
      <c r="AB37" s="224"/>
      <c r="AC37" s="224"/>
      <c r="AD37" s="224"/>
      <c r="AE37" s="224"/>
      <c r="AF37" s="224"/>
      <c r="AG37" s="224"/>
      <c r="AH37" s="224"/>
      <c r="AI37" s="224"/>
      <c r="AJ37" s="18"/>
    </row>
    <row r="38" spans="1:36" ht="49.5" customHeight="1">
      <c r="A38" s="283"/>
      <c r="B38" s="45" t="s">
        <v>336</v>
      </c>
      <c r="C38" s="240" t="s">
        <v>1263</v>
      </c>
      <c r="D38" s="224" t="s">
        <v>1264</v>
      </c>
      <c r="E38" s="224" t="s">
        <v>1265</v>
      </c>
      <c r="F38" s="230">
        <v>43831</v>
      </c>
      <c r="G38" s="230">
        <v>45474</v>
      </c>
      <c r="H38" s="224" t="s">
        <v>351</v>
      </c>
      <c r="I38" s="231">
        <v>40000000</v>
      </c>
      <c r="J38" s="224" t="s">
        <v>352</v>
      </c>
      <c r="K38" s="224" t="s">
        <v>1033</v>
      </c>
      <c r="L38" s="224" t="s">
        <v>1266</v>
      </c>
      <c r="M38" s="224"/>
      <c r="N38" s="234"/>
      <c r="O38" s="251"/>
      <c r="P38" s="234"/>
      <c r="Q38" s="236" t="s">
        <v>57</v>
      </c>
      <c r="R38" s="251"/>
      <c r="S38" s="59"/>
      <c r="T38" s="226" t="s">
        <v>1267</v>
      </c>
      <c r="U38" s="224" t="s">
        <v>1268</v>
      </c>
      <c r="V38" s="224"/>
      <c r="W38" s="224" t="s">
        <v>1177</v>
      </c>
      <c r="X38" s="224" t="s">
        <v>1269</v>
      </c>
      <c r="Y38" s="224"/>
      <c r="Z38" s="224"/>
      <c r="AA38" s="224"/>
      <c r="AB38" s="224"/>
      <c r="AC38" s="224"/>
      <c r="AD38" s="224"/>
      <c r="AE38" s="224"/>
      <c r="AF38" s="224" t="s">
        <v>1270</v>
      </c>
      <c r="AG38" s="224"/>
      <c r="AH38" s="224"/>
      <c r="AI38" s="224"/>
      <c r="AJ38" s="18"/>
    </row>
    <row r="39" spans="1:36" ht="49.5" customHeight="1">
      <c r="A39" s="377"/>
      <c r="B39" s="45" t="s">
        <v>355</v>
      </c>
      <c r="C39" s="240" t="s">
        <v>1271</v>
      </c>
      <c r="D39" s="178" t="s">
        <v>1272</v>
      </c>
      <c r="E39" s="178" t="s">
        <v>1265</v>
      </c>
      <c r="F39" s="232">
        <v>43739</v>
      </c>
      <c r="G39" s="232">
        <v>45474</v>
      </c>
      <c r="H39" s="178" t="s">
        <v>358</v>
      </c>
      <c r="I39" s="178" t="s">
        <v>1040</v>
      </c>
      <c r="J39" s="178" t="s">
        <v>367</v>
      </c>
      <c r="K39" s="178" t="s">
        <v>743</v>
      </c>
      <c r="L39" s="178" t="s">
        <v>1273</v>
      </c>
      <c r="M39" s="178"/>
      <c r="N39" s="234"/>
      <c r="O39" s="251"/>
      <c r="P39" s="234"/>
      <c r="Q39" s="236" t="s">
        <v>57</v>
      </c>
      <c r="R39" s="251"/>
      <c r="S39" s="59"/>
      <c r="T39" s="227" t="s">
        <v>1274</v>
      </c>
      <c r="U39" s="178" t="s">
        <v>1275</v>
      </c>
      <c r="V39" s="178"/>
      <c r="W39" s="178" t="s">
        <v>1276</v>
      </c>
      <c r="X39" s="178"/>
      <c r="Y39" s="178"/>
      <c r="Z39" s="178"/>
      <c r="AA39" s="178"/>
      <c r="AB39" s="178"/>
      <c r="AC39" s="178"/>
      <c r="AD39" s="178"/>
      <c r="AE39" s="178"/>
      <c r="AF39" s="178"/>
      <c r="AG39" s="178"/>
      <c r="AH39" s="178"/>
      <c r="AI39" s="178"/>
      <c r="AJ39" s="18"/>
    </row>
    <row r="40" spans="1:36" ht="49.5" customHeight="1">
      <c r="A40" s="377"/>
      <c r="B40" s="45" t="s">
        <v>369</v>
      </c>
      <c r="C40" s="240" t="s">
        <v>1277</v>
      </c>
      <c r="D40" s="178" t="s">
        <v>1278</v>
      </c>
      <c r="E40" s="178" t="s">
        <v>1279</v>
      </c>
      <c r="F40" s="232">
        <v>43647</v>
      </c>
      <c r="G40" s="232">
        <v>45474</v>
      </c>
      <c r="H40" s="178" t="s">
        <v>747</v>
      </c>
      <c r="I40" s="233">
        <v>100000</v>
      </c>
      <c r="J40" s="178" t="s">
        <v>1047</v>
      </c>
      <c r="K40" s="178" t="s">
        <v>315</v>
      </c>
      <c r="L40" s="178"/>
      <c r="M40" s="178" t="s">
        <v>1280</v>
      </c>
      <c r="N40" s="234"/>
      <c r="O40" s="251"/>
      <c r="P40" s="234"/>
      <c r="Q40" s="236" t="s">
        <v>57</v>
      </c>
      <c r="R40" s="251"/>
      <c r="S40" s="59"/>
      <c r="T40" s="227" t="s">
        <v>1281</v>
      </c>
      <c r="U40" s="178" t="s">
        <v>1282</v>
      </c>
      <c r="V40" s="178"/>
      <c r="W40" s="178" t="s">
        <v>1227</v>
      </c>
      <c r="X40" s="178"/>
      <c r="Y40" s="178"/>
      <c r="Z40" s="178"/>
      <c r="AA40" s="178"/>
      <c r="AB40" s="178"/>
      <c r="AC40" s="178"/>
      <c r="AD40" s="178"/>
      <c r="AE40" s="178"/>
      <c r="AF40" s="178"/>
      <c r="AG40" s="178"/>
      <c r="AH40" s="178"/>
      <c r="AI40" s="178"/>
      <c r="AJ40" s="18"/>
    </row>
    <row r="41" spans="1:36" ht="49.5" customHeight="1">
      <c r="A41" s="377"/>
      <c r="B41" s="45" t="s">
        <v>383</v>
      </c>
      <c r="C41" s="240" t="s">
        <v>1283</v>
      </c>
      <c r="D41" s="178" t="s">
        <v>1284</v>
      </c>
      <c r="E41" s="178" t="s">
        <v>1285</v>
      </c>
      <c r="F41" s="232">
        <v>43647</v>
      </c>
      <c r="G41" s="232">
        <v>45474</v>
      </c>
      <c r="H41" s="178" t="s">
        <v>387</v>
      </c>
      <c r="I41" s="233">
        <v>0</v>
      </c>
      <c r="J41" s="178" t="s">
        <v>394</v>
      </c>
      <c r="K41" s="178" t="s">
        <v>315</v>
      </c>
      <c r="L41" s="178"/>
      <c r="M41" s="178"/>
      <c r="N41" s="234"/>
      <c r="O41" s="251"/>
      <c r="P41" s="239" t="s">
        <v>57</v>
      </c>
      <c r="Q41" s="234"/>
      <c r="R41" s="251"/>
      <c r="S41" s="59"/>
      <c r="T41" s="227" t="s">
        <v>1286</v>
      </c>
      <c r="U41" s="178"/>
      <c r="V41" s="178" t="s">
        <v>1287</v>
      </c>
      <c r="W41" s="178" t="s">
        <v>387</v>
      </c>
      <c r="X41" s="178" t="s">
        <v>1288</v>
      </c>
      <c r="Y41" s="178"/>
      <c r="Z41" s="178"/>
      <c r="AA41" s="178"/>
      <c r="AB41" s="178"/>
      <c r="AC41" s="178"/>
      <c r="AD41" s="178"/>
      <c r="AE41" s="178"/>
      <c r="AF41" s="178"/>
      <c r="AG41" s="178"/>
      <c r="AH41" s="178"/>
      <c r="AI41" s="178"/>
      <c r="AJ41" s="18"/>
    </row>
    <row r="42" spans="1:36" ht="49.5" customHeight="1">
      <c r="A42" s="377"/>
      <c r="B42" s="45" t="s">
        <v>396</v>
      </c>
      <c r="C42" s="240" t="s">
        <v>1289</v>
      </c>
      <c r="D42" s="178" t="s">
        <v>1290</v>
      </c>
      <c r="E42" s="178" t="s">
        <v>1291</v>
      </c>
      <c r="F42" s="232">
        <v>43647</v>
      </c>
      <c r="G42" s="232">
        <v>45474</v>
      </c>
      <c r="H42" s="178" t="s">
        <v>773</v>
      </c>
      <c r="I42" s="233">
        <v>50000</v>
      </c>
      <c r="J42" s="178" t="s">
        <v>406</v>
      </c>
      <c r="K42" s="178" t="s">
        <v>315</v>
      </c>
      <c r="L42" s="178"/>
      <c r="M42" s="178" t="s">
        <v>1292</v>
      </c>
      <c r="N42" s="234"/>
      <c r="O42" s="251"/>
      <c r="P42" s="234"/>
      <c r="Q42" s="236" t="s">
        <v>57</v>
      </c>
      <c r="R42" s="251"/>
      <c r="S42" s="59"/>
      <c r="T42" s="227" t="s">
        <v>1293</v>
      </c>
      <c r="U42" s="178" t="s">
        <v>1294</v>
      </c>
      <c r="V42" s="178"/>
      <c r="W42" s="178" t="s">
        <v>93</v>
      </c>
      <c r="X42" s="178"/>
      <c r="Y42" s="178"/>
      <c r="Z42" s="178"/>
      <c r="AA42" s="178"/>
      <c r="AB42" s="178"/>
      <c r="AC42" s="178"/>
      <c r="AD42" s="178"/>
      <c r="AE42" s="178"/>
      <c r="AF42" s="178"/>
      <c r="AG42" s="178"/>
      <c r="AH42" s="178"/>
      <c r="AI42" s="178"/>
      <c r="AJ42" s="18"/>
    </row>
    <row r="43" spans="1:36" ht="49.5" customHeight="1">
      <c r="A43" s="377"/>
      <c r="B43" s="45" t="s">
        <v>490</v>
      </c>
      <c r="C43" s="240" t="s">
        <v>1295</v>
      </c>
      <c r="D43" s="178" t="s">
        <v>1296</v>
      </c>
      <c r="E43" s="178" t="s">
        <v>1297</v>
      </c>
      <c r="F43" s="232">
        <v>44013</v>
      </c>
      <c r="G43" s="232">
        <v>45474</v>
      </c>
      <c r="H43" s="178" t="s">
        <v>1070</v>
      </c>
      <c r="I43" s="233"/>
      <c r="J43" s="178" t="s">
        <v>93</v>
      </c>
      <c r="K43" s="178" t="s">
        <v>494</v>
      </c>
      <c r="L43" s="178" t="s">
        <v>494</v>
      </c>
      <c r="M43" s="178"/>
      <c r="N43" s="234"/>
      <c r="O43" s="251"/>
      <c r="P43" s="234"/>
      <c r="Q43" s="236" t="s">
        <v>57</v>
      </c>
      <c r="R43" s="251"/>
      <c r="S43" s="59"/>
      <c r="T43" s="227" t="s">
        <v>1298</v>
      </c>
      <c r="U43" s="178"/>
      <c r="V43" s="178"/>
      <c r="W43" s="178" t="s">
        <v>93</v>
      </c>
      <c r="X43" s="178" t="s">
        <v>1299</v>
      </c>
      <c r="Y43" s="178"/>
      <c r="Z43" s="178"/>
      <c r="AA43" s="178"/>
      <c r="AB43" s="178"/>
      <c r="AC43" s="178"/>
      <c r="AD43" s="178"/>
      <c r="AE43" s="178"/>
      <c r="AF43" s="178"/>
      <c r="AG43" s="178"/>
      <c r="AH43" s="178"/>
      <c r="AI43" s="178" t="s">
        <v>1300</v>
      </c>
      <c r="AJ43" s="18"/>
    </row>
    <row r="44" spans="1:36" ht="49.5" customHeight="1">
      <c r="A44" s="377"/>
      <c r="B44" s="45" t="s">
        <v>835</v>
      </c>
      <c r="C44" s="240" t="s">
        <v>1301</v>
      </c>
      <c r="D44" s="178" t="s">
        <v>1302</v>
      </c>
      <c r="E44" s="178" t="s">
        <v>1303</v>
      </c>
      <c r="F44" s="232">
        <v>44409</v>
      </c>
      <c r="G44" s="232">
        <v>45474</v>
      </c>
      <c r="H44" s="178" t="s">
        <v>93</v>
      </c>
      <c r="I44" s="233">
        <v>5000000</v>
      </c>
      <c r="J44" s="178" t="s">
        <v>839</v>
      </c>
      <c r="K44" s="178" t="s">
        <v>840</v>
      </c>
      <c r="L44" s="178"/>
      <c r="M44" s="178"/>
      <c r="N44" s="234"/>
      <c r="O44" s="253" t="s">
        <v>57</v>
      </c>
      <c r="P44" s="234"/>
      <c r="Q44" s="234"/>
      <c r="R44" s="251"/>
      <c r="S44" s="59" t="s">
        <v>7</v>
      </c>
      <c r="T44" s="227" t="s">
        <v>1304</v>
      </c>
      <c r="U44" s="178"/>
      <c r="V44" s="178" t="s">
        <v>1305</v>
      </c>
      <c r="W44" s="178" t="s">
        <v>93</v>
      </c>
      <c r="X44" s="178" t="s">
        <v>1306</v>
      </c>
      <c r="Y44" s="178"/>
      <c r="Z44" s="178"/>
      <c r="AA44" s="178"/>
      <c r="AB44" s="178"/>
      <c r="AC44" s="178"/>
      <c r="AD44" s="178"/>
      <c r="AE44" s="178"/>
      <c r="AF44" s="178"/>
      <c r="AG44" s="178"/>
      <c r="AH44" s="178"/>
      <c r="AI44" s="178"/>
      <c r="AJ44" s="18"/>
    </row>
    <row r="45" spans="1:36" ht="49.5" customHeight="1">
      <c r="A45" s="377"/>
      <c r="B45" s="45" t="s">
        <v>1118</v>
      </c>
      <c r="C45" s="240" t="s">
        <v>1119</v>
      </c>
      <c r="D45" s="178" t="s">
        <v>1114</v>
      </c>
      <c r="E45" s="178" t="s">
        <v>1120</v>
      </c>
      <c r="F45" s="232">
        <v>44866</v>
      </c>
      <c r="G45" s="232">
        <v>45444</v>
      </c>
      <c r="H45" s="178" t="s">
        <v>872</v>
      </c>
      <c r="I45" s="233"/>
      <c r="J45" s="178" t="s">
        <v>1121</v>
      </c>
      <c r="K45" s="178"/>
      <c r="L45" s="178"/>
      <c r="M45" s="178"/>
      <c r="N45" s="234"/>
      <c r="O45" s="251"/>
      <c r="P45" s="234"/>
      <c r="Q45" s="236" t="s">
        <v>57</v>
      </c>
      <c r="R45" s="251"/>
      <c r="S45" s="59"/>
      <c r="T45" s="227" t="s">
        <v>1307</v>
      </c>
      <c r="U45" s="178"/>
      <c r="V45" s="178"/>
      <c r="W45" s="178" t="s">
        <v>1227</v>
      </c>
      <c r="X45" s="178"/>
      <c r="Y45" s="178"/>
      <c r="Z45" s="178"/>
      <c r="AA45" s="178"/>
      <c r="AB45" s="178"/>
      <c r="AC45" s="178"/>
      <c r="AD45" s="178"/>
      <c r="AE45" s="178"/>
      <c r="AF45" s="178"/>
      <c r="AG45" s="178"/>
      <c r="AH45" s="178"/>
      <c r="AI45" s="178"/>
      <c r="AJ45" s="18"/>
    </row>
    <row r="46" spans="1:36" ht="49.5" customHeight="1">
      <c r="A46" s="378"/>
      <c r="B46" s="45" t="s">
        <v>1122</v>
      </c>
      <c r="C46" s="240" t="s">
        <v>1123</v>
      </c>
      <c r="D46" s="178" t="s">
        <v>1124</v>
      </c>
      <c r="E46" s="178" t="s">
        <v>1125</v>
      </c>
      <c r="F46" s="232">
        <v>44927</v>
      </c>
      <c r="G46" s="232">
        <v>45444</v>
      </c>
      <c r="H46" s="178" t="s">
        <v>885</v>
      </c>
      <c r="I46" s="233">
        <v>670000</v>
      </c>
      <c r="J46" s="178" t="s">
        <v>1126</v>
      </c>
      <c r="K46" s="178"/>
      <c r="L46" s="178"/>
      <c r="M46" s="178"/>
      <c r="N46" s="234"/>
      <c r="O46" s="251"/>
      <c r="P46" s="234"/>
      <c r="Q46" s="236" t="s">
        <v>57</v>
      </c>
      <c r="R46" s="251"/>
      <c r="S46" s="59"/>
      <c r="T46" s="227" t="s">
        <v>1308</v>
      </c>
      <c r="U46" s="178" t="s">
        <v>1309</v>
      </c>
      <c r="V46" s="178"/>
      <c r="W46" s="178" t="s">
        <v>93</v>
      </c>
      <c r="X46" s="178" t="s">
        <v>1310</v>
      </c>
      <c r="Y46" s="178"/>
      <c r="Z46" s="178"/>
      <c r="AA46" s="178"/>
      <c r="AB46" s="178"/>
      <c r="AC46" s="178"/>
      <c r="AD46" s="178"/>
      <c r="AE46" s="178"/>
      <c r="AF46" s="178"/>
      <c r="AG46" s="178"/>
      <c r="AH46" s="178"/>
      <c r="AI46" s="178"/>
      <c r="AJ46" s="18"/>
    </row>
    <row r="47" spans="1:36" ht="49.5" customHeight="1">
      <c r="A47" s="376" t="s">
        <v>1078</v>
      </c>
      <c r="B47" s="45" t="s">
        <v>409</v>
      </c>
      <c r="C47" s="256" t="s">
        <v>1311</v>
      </c>
      <c r="D47" s="224" t="s">
        <v>1312</v>
      </c>
      <c r="E47" s="224" t="s">
        <v>1313</v>
      </c>
      <c r="F47" s="230">
        <v>44562</v>
      </c>
      <c r="G47" s="230">
        <v>45474</v>
      </c>
      <c r="H47" s="224" t="s">
        <v>790</v>
      </c>
      <c r="I47" s="231" t="s">
        <v>414</v>
      </c>
      <c r="J47" s="224" t="s">
        <v>421</v>
      </c>
      <c r="K47" s="224" t="s">
        <v>416</v>
      </c>
      <c r="L47" s="224"/>
      <c r="M47" s="224" t="s">
        <v>1086</v>
      </c>
      <c r="N47" s="234"/>
      <c r="O47" s="251"/>
      <c r="P47" s="234"/>
      <c r="Q47" s="236" t="s">
        <v>57</v>
      </c>
      <c r="R47" s="251"/>
      <c r="S47" s="59"/>
      <c r="T47" s="226" t="s">
        <v>1314</v>
      </c>
      <c r="U47" s="224"/>
      <c r="V47" s="224"/>
      <c r="W47" s="224" t="s">
        <v>1177</v>
      </c>
      <c r="X47" s="224"/>
      <c r="Y47" s="224"/>
      <c r="Z47" s="224"/>
      <c r="AA47" s="224"/>
      <c r="AB47" s="224"/>
      <c r="AC47" s="224"/>
      <c r="AD47" s="224"/>
      <c r="AE47" s="224"/>
      <c r="AF47" s="224"/>
      <c r="AG47" s="224"/>
      <c r="AH47" s="224"/>
      <c r="AI47" s="224"/>
      <c r="AJ47" s="18"/>
    </row>
    <row r="48" spans="1:36" ht="49.5" customHeight="1">
      <c r="A48" s="377"/>
      <c r="B48" s="45" t="s">
        <v>422</v>
      </c>
      <c r="C48" s="256" t="s">
        <v>1315</v>
      </c>
      <c r="D48" s="224"/>
      <c r="E48" s="224"/>
      <c r="F48" s="230"/>
      <c r="G48" s="230"/>
      <c r="H48" s="224"/>
      <c r="I48" s="224"/>
      <c r="J48" s="224"/>
      <c r="K48" s="224"/>
      <c r="L48" s="224"/>
      <c r="M48" s="224"/>
      <c r="N48" s="234"/>
      <c r="O48" s="251"/>
      <c r="P48" s="234"/>
      <c r="Q48" s="234"/>
      <c r="R48" s="251"/>
      <c r="S48" s="59"/>
      <c r="T48" s="226"/>
      <c r="U48" s="224"/>
      <c r="V48" s="224"/>
      <c r="W48" s="224"/>
      <c r="X48" s="224"/>
      <c r="Y48" s="224"/>
      <c r="Z48" s="224"/>
      <c r="AA48" s="224"/>
      <c r="AB48" s="224"/>
      <c r="AC48" s="224"/>
      <c r="AD48" s="224"/>
      <c r="AE48" s="224"/>
      <c r="AF48" s="224"/>
      <c r="AG48" s="224"/>
      <c r="AH48" s="224"/>
      <c r="AI48" s="224"/>
      <c r="AJ48" s="18"/>
    </row>
    <row r="49" spans="1:36" ht="49.5" customHeight="1">
      <c r="A49" s="378"/>
      <c r="B49" s="45" t="s">
        <v>429</v>
      </c>
      <c r="C49" s="256" t="s">
        <v>1094</v>
      </c>
      <c r="D49" s="224" t="s">
        <v>1095</v>
      </c>
      <c r="E49" s="224" t="s">
        <v>1316</v>
      </c>
      <c r="F49" s="230">
        <v>44866</v>
      </c>
      <c r="G49" s="230">
        <v>45474</v>
      </c>
      <c r="H49" s="224" t="s">
        <v>93</v>
      </c>
      <c r="I49" s="231">
        <v>50000</v>
      </c>
      <c r="J49" s="224" t="s">
        <v>1317</v>
      </c>
      <c r="K49" s="224" t="s">
        <v>257</v>
      </c>
      <c r="L49" s="224"/>
      <c r="M49" s="224" t="s">
        <v>1318</v>
      </c>
      <c r="N49" s="234"/>
      <c r="O49" s="251"/>
      <c r="P49" s="234"/>
      <c r="Q49" s="236" t="s">
        <v>57</v>
      </c>
      <c r="R49" s="251"/>
      <c r="S49" s="59"/>
      <c r="T49" s="226" t="s">
        <v>1319</v>
      </c>
      <c r="U49" s="224"/>
      <c r="V49" s="224" t="s">
        <v>1320</v>
      </c>
      <c r="W49" s="224" t="s">
        <v>93</v>
      </c>
      <c r="X49" s="224" t="s">
        <v>1321</v>
      </c>
      <c r="Y49" s="224"/>
      <c r="Z49" s="224"/>
      <c r="AA49" s="224"/>
      <c r="AB49" s="224"/>
      <c r="AC49" s="224"/>
      <c r="AD49" s="224"/>
      <c r="AE49" s="224"/>
      <c r="AF49" s="224"/>
      <c r="AG49" s="224"/>
      <c r="AH49" s="224"/>
      <c r="AI49" s="224"/>
      <c r="AJ49" s="18"/>
    </row>
    <row r="50" spans="1:36" ht="49.5" customHeight="1">
      <c r="A50" s="376" t="s">
        <v>1098</v>
      </c>
      <c r="B50" s="45" t="s">
        <v>443</v>
      </c>
      <c r="C50" s="240" t="s">
        <v>959</v>
      </c>
      <c r="D50" s="178"/>
      <c r="E50" s="178"/>
      <c r="F50" s="232"/>
      <c r="G50" s="232"/>
      <c r="H50" s="178"/>
      <c r="I50" s="178"/>
      <c r="J50" s="178"/>
      <c r="K50" s="178"/>
      <c r="L50" s="178"/>
      <c r="M50" s="178"/>
      <c r="N50" s="234"/>
      <c r="O50" s="251"/>
      <c r="P50" s="234"/>
      <c r="Q50" s="234"/>
      <c r="R50" s="251"/>
      <c r="S50" s="59"/>
      <c r="T50" s="227"/>
      <c r="U50" s="178"/>
      <c r="V50" s="178"/>
      <c r="W50" s="178"/>
      <c r="X50" s="178"/>
      <c r="Y50" s="178"/>
      <c r="Z50" s="178"/>
      <c r="AA50" s="178"/>
      <c r="AB50" s="178"/>
      <c r="AC50" s="178"/>
      <c r="AD50" s="178"/>
      <c r="AE50" s="178"/>
      <c r="AF50" s="178"/>
      <c r="AG50" s="178"/>
      <c r="AH50" s="178"/>
      <c r="AI50" s="178"/>
      <c r="AJ50" s="18"/>
    </row>
    <row r="51" spans="1:36" ht="49.5" customHeight="1">
      <c r="A51" s="377"/>
      <c r="B51" s="45" t="s">
        <v>450</v>
      </c>
      <c r="C51" s="240" t="s">
        <v>1099</v>
      </c>
      <c r="D51" s="178" t="s">
        <v>927</v>
      </c>
      <c r="E51" s="178" t="s">
        <v>1322</v>
      </c>
      <c r="F51" s="232">
        <v>43647</v>
      </c>
      <c r="G51" s="232">
        <v>45474</v>
      </c>
      <c r="H51" s="178" t="s">
        <v>177</v>
      </c>
      <c r="I51" s="178">
        <v>0</v>
      </c>
      <c r="J51" s="178" t="s">
        <v>458</v>
      </c>
      <c r="K51" s="178" t="s">
        <v>453</v>
      </c>
      <c r="L51" s="178"/>
      <c r="M51" s="178"/>
      <c r="N51" s="234"/>
      <c r="O51" s="251"/>
      <c r="P51" s="239" t="s">
        <v>57</v>
      </c>
      <c r="Q51" s="234"/>
      <c r="R51" s="251"/>
      <c r="S51" s="59" t="s">
        <v>7</v>
      </c>
      <c r="T51" s="227" t="s">
        <v>1323</v>
      </c>
      <c r="U51" s="178"/>
      <c r="V51" s="178" t="s">
        <v>1324</v>
      </c>
      <c r="W51" s="178" t="s">
        <v>177</v>
      </c>
      <c r="X51" s="178" t="s">
        <v>1325</v>
      </c>
      <c r="Y51" s="178"/>
      <c r="Z51" s="178"/>
      <c r="AA51" s="178"/>
      <c r="AB51" s="178"/>
      <c r="AC51" s="178"/>
      <c r="AD51" s="178"/>
      <c r="AE51" s="178"/>
      <c r="AF51" s="178"/>
      <c r="AG51" s="178"/>
      <c r="AH51" s="178"/>
      <c r="AI51" s="178"/>
      <c r="AJ51" s="18"/>
    </row>
    <row r="52" spans="1:36" ht="49.5" customHeight="1">
      <c r="A52" s="378"/>
      <c r="B52" s="45" t="s">
        <v>459</v>
      </c>
      <c r="C52" s="240" t="s">
        <v>1326</v>
      </c>
      <c r="D52" s="178" t="s">
        <v>927</v>
      </c>
      <c r="E52" s="178" t="s">
        <v>1327</v>
      </c>
      <c r="F52" s="232">
        <v>43647</v>
      </c>
      <c r="G52" s="232">
        <v>45474</v>
      </c>
      <c r="H52" s="178" t="s">
        <v>93</v>
      </c>
      <c r="I52" s="233" t="s">
        <v>1328</v>
      </c>
      <c r="J52" s="178" t="s">
        <v>1110</v>
      </c>
      <c r="K52" s="178" t="s">
        <v>464</v>
      </c>
      <c r="L52" s="178"/>
      <c r="M52" s="178" t="s">
        <v>1329</v>
      </c>
      <c r="N52" s="234"/>
      <c r="O52" s="251"/>
      <c r="P52" s="239" t="s">
        <v>57</v>
      </c>
      <c r="Q52" s="234"/>
      <c r="R52" s="251"/>
      <c r="S52" s="59" t="s">
        <v>6</v>
      </c>
      <c r="T52" s="227" t="s">
        <v>1330</v>
      </c>
      <c r="U52" s="178" t="s">
        <v>1331</v>
      </c>
      <c r="V52" s="178" t="s">
        <v>1332</v>
      </c>
      <c r="W52" s="178" t="s">
        <v>1333</v>
      </c>
      <c r="X52" s="178" t="s">
        <v>1334</v>
      </c>
      <c r="Y52" s="178"/>
      <c r="Z52" s="178"/>
      <c r="AA52" s="178"/>
      <c r="AB52" s="178"/>
      <c r="AC52" s="178"/>
      <c r="AD52" s="178"/>
      <c r="AE52" s="178"/>
      <c r="AF52" s="178" t="s">
        <v>1169</v>
      </c>
      <c r="AG52" s="178"/>
      <c r="AH52" s="178"/>
      <c r="AI52" s="178"/>
      <c r="AJ52" s="18"/>
    </row>
    <row r="53" spans="1:36">
      <c r="AJ53" s="18"/>
    </row>
    <row r="54" spans="1:36">
      <c r="B54" s="61"/>
      <c r="AJ54" s="18"/>
    </row>
    <row r="55" spans="1:36" ht="111" customHeight="1" thickBot="1">
      <c r="L55" s="242"/>
      <c r="AJ55" s="18"/>
    </row>
    <row r="56" spans="1:36" ht="26.25" customHeight="1" thickBot="1">
      <c r="A56" s="65" t="s">
        <v>473</v>
      </c>
      <c r="B56" s="66"/>
      <c r="C56" s="66"/>
      <c r="D56" s="243"/>
      <c r="E56" s="243"/>
      <c r="F56" s="243"/>
      <c r="G56" s="243"/>
      <c r="H56" s="243"/>
      <c r="I56" s="243"/>
      <c r="J56" s="243"/>
      <c r="K56" s="243"/>
      <c r="L56" s="244"/>
      <c r="M56" s="245"/>
      <c r="AJ56" s="18"/>
    </row>
    <row r="57" spans="1:36" ht="26.25" customHeight="1" thickBot="1">
      <c r="A57" s="47"/>
      <c r="B57" s="48"/>
      <c r="C57" s="48"/>
      <c r="D57" s="246"/>
      <c r="E57" s="246"/>
      <c r="F57" s="246"/>
      <c r="G57" s="246"/>
      <c r="H57" s="246"/>
      <c r="I57" s="246"/>
      <c r="J57" s="246"/>
      <c r="K57" s="246"/>
      <c r="L57" s="246"/>
      <c r="M57" s="246"/>
      <c r="N57" s="49"/>
      <c r="AJ57" s="18"/>
    </row>
    <row r="58" spans="1:36" ht="43.5" customHeight="1" thickBot="1">
      <c r="A58" s="52" t="s">
        <v>474</v>
      </c>
      <c r="B58" s="53"/>
      <c r="C58" s="54">
        <f>COUNTA(C62:C62)</f>
        <v>1</v>
      </c>
      <c r="AJ58" s="18"/>
    </row>
    <row r="59" spans="1:36" ht="47.25" customHeight="1">
      <c r="AJ59" s="18"/>
    </row>
    <row r="60" spans="1:36" ht="15.75" customHeight="1">
      <c r="A60" s="296" t="s">
        <v>475</v>
      </c>
      <c r="B60" s="415" t="s">
        <v>12</v>
      </c>
      <c r="C60" s="415" t="s">
        <v>476</v>
      </c>
      <c r="D60" s="417" t="s">
        <v>477</v>
      </c>
      <c r="E60" s="417" t="s">
        <v>478</v>
      </c>
      <c r="F60" s="455" t="s">
        <v>479</v>
      </c>
      <c r="G60" s="456"/>
      <c r="H60" s="417" t="s">
        <v>480</v>
      </c>
      <c r="I60" s="417" t="s">
        <v>481</v>
      </c>
      <c r="J60" s="451" t="s">
        <v>482</v>
      </c>
      <c r="K60" s="453" t="s">
        <v>483</v>
      </c>
      <c r="L60" s="454"/>
      <c r="M60" s="451" t="s">
        <v>484</v>
      </c>
      <c r="N60" s="46"/>
      <c r="AJ60" s="18"/>
    </row>
    <row r="61" spans="1:36" ht="15.75">
      <c r="A61" s="297"/>
      <c r="B61" s="416"/>
      <c r="C61" s="416"/>
      <c r="D61" s="418"/>
      <c r="E61" s="418"/>
      <c r="F61" s="247" t="s">
        <v>485</v>
      </c>
      <c r="G61" s="247" t="s">
        <v>486</v>
      </c>
      <c r="H61" s="418"/>
      <c r="I61" s="418"/>
      <c r="J61" s="452"/>
      <c r="K61" s="93" t="s">
        <v>487</v>
      </c>
      <c r="L61" s="93" t="s">
        <v>488</v>
      </c>
      <c r="M61" s="452"/>
      <c r="N61" s="2"/>
      <c r="AJ61" s="18"/>
    </row>
    <row r="62" spans="1:36" ht="150">
      <c r="A62" s="178" t="s">
        <v>1335</v>
      </c>
      <c r="B62" s="45" t="s">
        <v>1336</v>
      </c>
      <c r="C62" s="227" t="s">
        <v>1337</v>
      </c>
      <c r="D62" s="178" t="s">
        <v>1338</v>
      </c>
      <c r="E62" s="178" t="s">
        <v>1339</v>
      </c>
      <c r="F62" s="232">
        <v>45139</v>
      </c>
      <c r="G62" s="232">
        <v>45474</v>
      </c>
      <c r="H62" s="178" t="s">
        <v>1340</v>
      </c>
      <c r="I62" s="233">
        <v>500000</v>
      </c>
      <c r="J62" s="224" t="s">
        <v>1341</v>
      </c>
      <c r="K62" s="224" t="s">
        <v>1342</v>
      </c>
      <c r="L62" s="224" t="s">
        <v>1343</v>
      </c>
      <c r="M62" s="224" t="s">
        <v>1344</v>
      </c>
      <c r="N62" s="2"/>
      <c r="AJ62" s="18"/>
    </row>
    <row r="63" spans="1:36">
      <c r="A63" s="18"/>
      <c r="B63" s="18"/>
      <c r="C63" s="18"/>
      <c r="D63" s="248"/>
      <c r="E63" s="248"/>
      <c r="F63" s="248"/>
      <c r="G63" s="248"/>
      <c r="H63" s="248"/>
      <c r="I63" s="248"/>
      <c r="J63" s="248"/>
      <c r="K63" s="248"/>
      <c r="L63" s="248"/>
      <c r="M63" s="248"/>
      <c r="N63" s="55"/>
      <c r="O63" s="55"/>
      <c r="P63" s="55"/>
      <c r="Q63" s="55"/>
      <c r="R63" s="55"/>
      <c r="S63" s="55"/>
      <c r="T63" s="55"/>
      <c r="U63" s="55"/>
      <c r="V63" s="55"/>
      <c r="W63" s="55"/>
      <c r="X63" s="55"/>
      <c r="Y63" s="55"/>
      <c r="Z63" s="55"/>
      <c r="AA63" s="55"/>
      <c r="AB63" s="55"/>
      <c r="AC63" s="55"/>
      <c r="AD63" s="55"/>
      <c r="AE63" s="55"/>
      <c r="AF63" s="55"/>
      <c r="AG63" s="55"/>
      <c r="AH63" s="55"/>
      <c r="AI63" s="55"/>
      <c r="AJ63" s="18"/>
    </row>
    <row r="64" spans="1:36" ht="94.5" customHeight="1">
      <c r="A64" s="18"/>
      <c r="B64" s="18"/>
      <c r="C64" s="18"/>
      <c r="D64" s="248"/>
      <c r="E64" s="248"/>
      <c r="F64" s="248"/>
      <c r="G64" s="248"/>
      <c r="H64" s="248"/>
      <c r="I64" s="248"/>
      <c r="J64" s="248"/>
      <c r="K64" s="248"/>
      <c r="L64" s="248"/>
      <c r="M64" s="248"/>
      <c r="N64" s="55"/>
      <c r="O64" s="55"/>
      <c r="P64" s="55"/>
      <c r="Q64" s="55"/>
      <c r="R64" s="55"/>
      <c r="S64" s="55"/>
      <c r="T64" s="55"/>
      <c r="U64" s="55"/>
      <c r="V64" s="55"/>
      <c r="W64" s="55"/>
      <c r="X64" s="55"/>
      <c r="Y64" s="55"/>
      <c r="Z64" s="55"/>
      <c r="AA64" s="55"/>
      <c r="AB64" s="55"/>
      <c r="AC64" s="55"/>
      <c r="AD64" s="55"/>
      <c r="AE64" s="55"/>
      <c r="AF64" s="55"/>
      <c r="AG64" s="55"/>
      <c r="AH64" s="55"/>
      <c r="AI64" s="55"/>
      <c r="AJ64" s="18"/>
    </row>
    <row r="67" ht="204.75" customHeight="1"/>
    <row r="70" ht="47.25" customHeight="1"/>
    <row r="80" ht="126" customHeight="1"/>
    <row r="83" ht="141.75" customHeight="1"/>
    <row r="89" ht="299.25" customHeight="1"/>
    <row r="95" ht="110.25" customHeight="1"/>
    <row r="101" ht="315" customHeight="1"/>
    <row r="107" ht="94.5" customHeight="1"/>
    <row r="113" ht="47.25" customHeight="1"/>
    <row r="123" ht="110.25" customHeight="1"/>
    <row r="136" ht="110.25" customHeight="1"/>
  </sheetData>
  <mergeCells count="57">
    <mergeCell ref="M60:M61"/>
    <mergeCell ref="A19:A27"/>
    <mergeCell ref="A28:A35"/>
    <mergeCell ref="A36:A46"/>
    <mergeCell ref="A47:A49"/>
    <mergeCell ref="F60:G60"/>
    <mergeCell ref="A60:A61"/>
    <mergeCell ref="B60:B61"/>
    <mergeCell ref="C60:C61"/>
    <mergeCell ref="D60:D61"/>
    <mergeCell ref="E60:E61"/>
    <mergeCell ref="A50:A52"/>
    <mergeCell ref="A9:A10"/>
    <mergeCell ref="H60:H61"/>
    <mergeCell ref="I60:I61"/>
    <mergeCell ref="J60:J61"/>
    <mergeCell ref="K60:L60"/>
    <mergeCell ref="AH9:AH10"/>
    <mergeCell ref="AI9:AI10"/>
    <mergeCell ref="AE9:AE10"/>
    <mergeCell ref="AF9:AF10"/>
    <mergeCell ref="A11:A18"/>
    <mergeCell ref="AA9:AA10"/>
    <mergeCell ref="AB9:AB10"/>
    <mergeCell ref="AC9:AC10"/>
    <mergeCell ref="AD9:AD10"/>
    <mergeCell ref="U9:U10"/>
    <mergeCell ref="V9:V10"/>
    <mergeCell ref="W9:W10"/>
    <mergeCell ref="X9:X10"/>
    <mergeCell ref="Y9:Y10"/>
    <mergeCell ref="Z9:Z10"/>
    <mergeCell ref="R9:R10"/>
    <mergeCell ref="C9:C10"/>
    <mergeCell ref="D9:D10"/>
    <mergeCell ref="E9:E10"/>
    <mergeCell ref="F9:G9"/>
    <mergeCell ref="AG9:AG10"/>
    <mergeCell ref="S9:S10"/>
    <mergeCell ref="T9:T10"/>
    <mergeCell ref="N9:N10"/>
    <mergeCell ref="O9:O10"/>
    <mergeCell ref="P9:P10"/>
    <mergeCell ref="Q9:Q10"/>
    <mergeCell ref="A1:AI1"/>
    <mergeCell ref="A2:AI2"/>
    <mergeCell ref="A8:M8"/>
    <mergeCell ref="N8:X8"/>
    <mergeCell ref="Y8:AI8"/>
    <mergeCell ref="B4:J4"/>
    <mergeCell ref="B6:D6"/>
    <mergeCell ref="H9:H10"/>
    <mergeCell ref="I9:I10"/>
    <mergeCell ref="J9:J10"/>
    <mergeCell ref="K9:L9"/>
    <mergeCell ref="M9:M10"/>
    <mergeCell ref="B9:B10"/>
  </mergeCells>
  <conditionalFormatting sqref="S11:S52">
    <cfRule type="cellIs" dxfId="7" priority="3" stopIfTrue="1" operator="equal">
      <formula>$AN$7</formula>
    </cfRule>
    <cfRule type="cellIs" dxfId="6" priority="4" stopIfTrue="1" operator="equal">
      <formula>$AN$6</formula>
    </cfRule>
  </conditionalFormatting>
  <conditionalFormatting sqref="AN6">
    <cfRule type="cellIs" dxfId="5" priority="1" stopIfTrue="1" operator="equal">
      <formula>$AN$6</formula>
    </cfRule>
  </conditionalFormatting>
  <dataValidations count="1">
    <dataValidation type="list" allowBlank="1" showInputMessage="1" showErrorMessage="1" sqref="S11:S52" xr:uid="{00000000-0002-0000-0600-000000000000}">
      <formula1>$AN$6:$AN$7</formula1>
    </dataValidation>
  </dataValidations>
  <pageMargins left="0.511811024" right="0.511811024" top="0.78740157499999996" bottom="0.78740157499999996" header="0.31496062000000002" footer="0.31496062000000002"/>
  <pageSetup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B39"/>
  <sheetViews>
    <sheetView showGridLines="0" topLeftCell="A5" zoomScale="80" zoomScaleNormal="80" zoomScalePageLayoutView="80" workbookViewId="0">
      <selection activeCell="I26" sqref="I26"/>
    </sheetView>
  </sheetViews>
  <sheetFormatPr defaultColWidth="8.85546875" defaultRowHeight="1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c r="A1" s="11"/>
      <c r="B1" s="316" t="s">
        <v>0</v>
      </c>
      <c r="C1" s="316"/>
      <c r="D1" s="316"/>
      <c r="E1" s="316"/>
      <c r="F1" s="316"/>
      <c r="G1" s="316"/>
      <c r="H1" s="316"/>
      <c r="I1" s="316"/>
      <c r="J1" s="316"/>
      <c r="K1" s="316"/>
      <c r="L1" s="316"/>
      <c r="M1" s="316"/>
      <c r="N1" s="316"/>
      <c r="O1" s="316"/>
      <c r="P1" s="316"/>
      <c r="Q1" s="316"/>
      <c r="R1" s="316"/>
      <c r="S1" s="316"/>
      <c r="T1" s="316"/>
      <c r="U1" s="316"/>
      <c r="V1" s="316"/>
      <c r="W1" s="316"/>
      <c r="X1" s="11"/>
    </row>
    <row r="2" spans="1:28" s="15" customFormat="1" ht="21" customHeight="1">
      <c r="A2" s="16"/>
      <c r="B2" s="316"/>
      <c r="C2" s="316"/>
      <c r="D2" s="316"/>
      <c r="E2" s="316"/>
      <c r="F2" s="316"/>
      <c r="G2" s="316"/>
      <c r="H2" s="316"/>
      <c r="I2" s="316"/>
      <c r="J2" s="316"/>
      <c r="K2" s="316"/>
      <c r="L2" s="316"/>
      <c r="M2" s="316"/>
      <c r="N2" s="316"/>
      <c r="O2" s="316"/>
      <c r="P2" s="316"/>
      <c r="Q2" s="316"/>
      <c r="R2" s="316"/>
      <c r="S2" s="316"/>
      <c r="T2" s="316"/>
      <c r="U2" s="316"/>
      <c r="V2" s="316"/>
      <c r="W2" s="316"/>
      <c r="X2" s="16"/>
    </row>
    <row r="3" spans="1:28" ht="33.75" customHeight="1">
      <c r="A3" s="11"/>
      <c r="B3" s="322" t="str">
        <f>'Monitoria Anual - 4'!A2</f>
        <v>Plano de Ação Nacional para a Conservação da Ararinha Azul - National Action Plan for the Conservation of the Spix´s Macaw</v>
      </c>
      <c r="C3" s="322"/>
      <c r="D3" s="322"/>
      <c r="E3" s="322"/>
      <c r="F3" s="322"/>
      <c r="G3" s="322"/>
      <c r="H3" s="322"/>
      <c r="I3" s="322"/>
      <c r="J3" s="322"/>
      <c r="K3" s="322"/>
      <c r="L3" s="322"/>
      <c r="M3" s="322"/>
      <c r="N3" s="322"/>
      <c r="O3" s="322"/>
      <c r="P3" s="322"/>
      <c r="Q3" s="322"/>
      <c r="R3" s="322"/>
      <c r="S3" s="322"/>
      <c r="T3" s="322"/>
      <c r="U3" s="322"/>
      <c r="V3" s="322"/>
      <c r="W3" s="322"/>
      <c r="X3" s="11"/>
    </row>
    <row r="4" spans="1:28">
      <c r="A4" s="11"/>
      <c r="J4" s="12"/>
      <c r="K4" s="12"/>
      <c r="L4" s="12"/>
      <c r="M4" s="12"/>
      <c r="N4" s="12"/>
      <c r="O4" s="12"/>
      <c r="X4" s="11"/>
    </row>
    <row r="5" spans="1:28" s="2" customFormat="1" ht="68.25" customHeight="1">
      <c r="A5" s="18"/>
      <c r="B5" s="327" t="s">
        <v>496</v>
      </c>
      <c r="C5" s="327"/>
      <c r="D5" s="461" t="str">
        <f>'Monitoria Anual - 4'!B4</f>
        <v>Realizar a reintrodução de ararinhas-azuis em sua área de ocorrência original até 2024, buscando seu aumento populacional contínuo e conservando habitats com envolvimento comunitário em práticas sustentáveis. 
Carry out reintroduction of the Spix´s Macaw in their original area of occurrence by 2024, seeking their continuous population increase and conserving habitats with community involvement in sustainable practices.</v>
      </c>
      <c r="E5" s="461"/>
      <c r="F5" s="461"/>
      <c r="G5" s="461"/>
      <c r="H5" s="461"/>
      <c r="I5" s="461"/>
      <c r="J5" s="461"/>
      <c r="K5" s="461"/>
      <c r="L5" s="461"/>
      <c r="M5" s="461"/>
      <c r="N5" s="461"/>
      <c r="O5" s="461"/>
      <c r="P5" s="461"/>
      <c r="Q5" s="461"/>
      <c r="R5" s="461"/>
      <c r="S5" s="461"/>
      <c r="T5" s="462"/>
      <c r="X5" s="18"/>
    </row>
    <row r="6" spans="1:28">
      <c r="A6" s="11"/>
      <c r="J6" s="12"/>
      <c r="K6" s="12"/>
      <c r="L6" s="12"/>
      <c r="M6" s="12"/>
      <c r="N6" s="12"/>
      <c r="O6" s="12"/>
      <c r="X6" s="11"/>
    </row>
    <row r="7" spans="1:28" ht="26.25" customHeight="1">
      <c r="A7" s="11"/>
      <c r="B7" s="327" t="s">
        <v>497</v>
      </c>
      <c r="C7" s="327"/>
      <c r="D7" s="317" t="str">
        <f>'Monitoria Anual - 4'!B6</f>
        <v>27/10/2023 (virtual)</v>
      </c>
      <c r="E7" s="317"/>
      <c r="F7" s="317"/>
      <c r="G7" s="318"/>
      <c r="H7" s="2"/>
      <c r="I7" s="14"/>
      <c r="J7" s="12"/>
      <c r="K7" s="12"/>
      <c r="L7" s="12"/>
      <c r="M7" s="12"/>
      <c r="N7" s="12"/>
      <c r="O7" s="12"/>
      <c r="X7" s="11"/>
    </row>
    <row r="8" spans="1:28">
      <c r="A8" s="11"/>
      <c r="X8" s="11"/>
    </row>
    <row r="9" spans="1:28" ht="31.5" customHeight="1">
      <c r="A9" s="11"/>
      <c r="B9" s="316" t="s">
        <v>498</v>
      </c>
      <c r="C9" s="316"/>
      <c r="D9" s="316"/>
      <c r="E9" s="316"/>
      <c r="F9" s="316"/>
      <c r="G9" s="316"/>
      <c r="H9" s="316"/>
      <c r="I9" s="316"/>
      <c r="J9" s="316"/>
      <c r="K9" s="316"/>
      <c r="L9" s="316"/>
      <c r="M9" s="316"/>
      <c r="N9" s="316"/>
      <c r="O9" s="316"/>
      <c r="P9" s="316"/>
      <c r="Q9" s="316"/>
      <c r="R9" s="316"/>
      <c r="S9" s="316"/>
      <c r="T9" s="316"/>
      <c r="U9" s="316"/>
      <c r="V9" s="316"/>
      <c r="W9" s="316"/>
      <c r="X9" s="11"/>
    </row>
    <row r="10" spans="1:28">
      <c r="A10" s="11"/>
      <c r="G10" s="10"/>
      <c r="H10" s="10"/>
      <c r="I10" s="10"/>
      <c r="X10" s="11"/>
    </row>
    <row r="11" spans="1:28" ht="15.75">
      <c r="A11" s="11"/>
      <c r="B11" s="317" t="s">
        <v>499</v>
      </c>
      <c r="C11" s="318"/>
      <c r="D11" s="42"/>
      <c r="E11" s="42"/>
      <c r="F11" s="42"/>
      <c r="G11" s="42"/>
      <c r="H11" s="42"/>
      <c r="I11" s="42"/>
      <c r="J11" s="42"/>
      <c r="K11" s="42"/>
      <c r="L11" s="42"/>
      <c r="M11" s="42"/>
      <c r="N11" s="42"/>
      <c r="O11" s="42"/>
      <c r="P11" s="42"/>
      <c r="Q11" s="42"/>
      <c r="R11" s="42"/>
      <c r="S11" s="42"/>
      <c r="T11" s="42"/>
      <c r="U11" s="42"/>
      <c r="V11" s="42"/>
      <c r="W11" s="42"/>
      <c r="X11" s="11"/>
    </row>
    <row r="12" spans="1:28" ht="15.75" thickBot="1">
      <c r="A12" s="11"/>
      <c r="F12" s="323"/>
      <c r="G12" s="323"/>
      <c r="H12" s="204"/>
      <c r="X12" s="11"/>
    </row>
    <row r="13" spans="1:28" ht="33.75" customHeight="1" thickBot="1">
      <c r="A13" s="11"/>
      <c r="C13" s="324" t="s">
        <v>1345</v>
      </c>
      <c r="D13" s="325"/>
      <c r="E13" s="325"/>
      <c r="F13" s="325"/>
      <c r="G13" s="326"/>
      <c r="H13" s="3"/>
      <c r="X13" s="11"/>
    </row>
    <row r="14" spans="1:28" s="2" customFormat="1" ht="34.5" customHeight="1" thickBot="1">
      <c r="A14" s="18"/>
      <c r="C14" s="26" t="s">
        <v>501</v>
      </c>
      <c r="D14" s="7" t="s">
        <v>502</v>
      </c>
      <c r="E14" s="8" t="s">
        <v>503</v>
      </c>
      <c r="F14" s="7" t="s">
        <v>504</v>
      </c>
      <c r="G14" s="9" t="s">
        <v>503</v>
      </c>
      <c r="H14" s="6"/>
      <c r="X14" s="18"/>
    </row>
    <row r="15" spans="1:28" ht="15.75">
      <c r="A15" s="11"/>
      <c r="C15" s="75" t="s">
        <v>505</v>
      </c>
      <c r="D15" s="85"/>
      <c r="E15" s="86"/>
      <c r="F15" s="82">
        <f>COUNTA('Monitoria Anual - 4'!S11:S847)</f>
        <v>5</v>
      </c>
      <c r="G15" s="27">
        <f t="shared" ref="G15:G21" si="0">F15/$F$22</f>
        <v>0.17241379310344829</v>
      </c>
      <c r="H15" s="4"/>
      <c r="X15" s="11"/>
    </row>
    <row r="16" spans="1:28" ht="15.75">
      <c r="A16" s="11"/>
      <c r="C16" s="76" t="s">
        <v>506</v>
      </c>
      <c r="D16" s="87">
        <f>COUNTA('Monitoria Anual - 4'!N11:N847)</f>
        <v>0</v>
      </c>
      <c r="E16" s="29">
        <f>D16/$D$22</f>
        <v>0</v>
      </c>
      <c r="F16" s="83">
        <f>D16-AB16</f>
        <v>0</v>
      </c>
      <c r="G16" s="29">
        <f t="shared" si="0"/>
        <v>0</v>
      </c>
      <c r="H16" s="4"/>
      <c r="X16" s="11"/>
      <c r="Z16">
        <f>COUNTIFS('Monitoria Anual - 4'!N:N,"x",'Monitoria Anual - 4'!S:S,"Excluída")</f>
        <v>0</v>
      </c>
      <c r="AA16">
        <f>COUNTIFS('Monitoria Anual - 4'!N:N,"x",'Monitoria Anual - 4'!S:S,"Agrupada")</f>
        <v>0</v>
      </c>
      <c r="AB16">
        <f>Z16+AA16</f>
        <v>0</v>
      </c>
    </row>
    <row r="17" spans="1:28" ht="15.75">
      <c r="A17" s="11"/>
      <c r="C17" s="77" t="s">
        <v>507</v>
      </c>
      <c r="D17" s="87">
        <f>COUNTA('Monitoria Anual - 4'!O11:O847)</f>
        <v>7</v>
      </c>
      <c r="E17" s="29">
        <f>D17/$D$22</f>
        <v>0.21212121212121213</v>
      </c>
      <c r="F17" s="83">
        <f>D17-AB17</f>
        <v>5</v>
      </c>
      <c r="G17" s="29">
        <f t="shared" si="0"/>
        <v>0.17241379310344829</v>
      </c>
      <c r="H17" s="4"/>
      <c r="X17" s="11"/>
      <c r="Z17">
        <f t="array" ref="Z17">COUNTIFS('Monitoria Anual - 4'!O:O,"x",'Monitoria Anual - 4'!S:S,"Excluída")</f>
        <v>2</v>
      </c>
      <c r="AA17">
        <f t="array" ref="AA17">COUNTIFS('Monitoria Anual - 4'!O:O,"x",'Monitoria Anual - 4'!S:S,"Agrupada")</f>
        <v>0</v>
      </c>
      <c r="AB17">
        <f>Z17+AA17</f>
        <v>2</v>
      </c>
    </row>
    <row r="18" spans="1:28" ht="15.75">
      <c r="A18" s="11"/>
      <c r="C18" s="78" t="s">
        <v>508</v>
      </c>
      <c r="D18" s="87">
        <f>COUNTA('Monitoria Anual - 4'!P11:P847)</f>
        <v>7</v>
      </c>
      <c r="E18" s="29">
        <f>D18/$D$22</f>
        <v>0.21212121212121213</v>
      </c>
      <c r="F18" s="83">
        <f>D18-AB18</f>
        <v>5</v>
      </c>
      <c r="G18" s="29">
        <f t="shared" si="0"/>
        <v>0.17241379310344829</v>
      </c>
      <c r="H18" s="4"/>
      <c r="X18" s="11"/>
      <c r="Z18">
        <f t="array" ref="Z18">COUNTIFS('Monitoria Anual - 4'!P:P,"x",'Monitoria Anual - 4'!S:S,"Excluída")</f>
        <v>1</v>
      </c>
      <c r="AA18">
        <f t="array" ref="AA18">COUNTIFS('Monitoria Anual - 4'!P:P,"x",'Monitoria Anual - 4'!S:S,"Agrupada")</f>
        <v>1</v>
      </c>
      <c r="AB18">
        <f>Z18+AA18</f>
        <v>2</v>
      </c>
    </row>
    <row r="19" spans="1:28" ht="15.75">
      <c r="A19" s="11"/>
      <c r="C19" s="79" t="s">
        <v>509</v>
      </c>
      <c r="D19" s="87">
        <f>COUNTA('Monitoria Anual - 4'!Q11:Q847)</f>
        <v>14</v>
      </c>
      <c r="E19" s="29">
        <f>D19/$D$22</f>
        <v>0.42424242424242425</v>
      </c>
      <c r="F19" s="83">
        <f>D19-AB19</f>
        <v>13</v>
      </c>
      <c r="G19" s="29">
        <f t="shared" si="0"/>
        <v>0.44827586206896552</v>
      </c>
      <c r="H19" s="4"/>
      <c r="X19" s="11"/>
      <c r="Z19">
        <f t="array" ref="Z19">COUNTIFS('Monitoria Anual - 4'!Q:Q,"x",'Monitoria Anual - 4'!S:S,"Excluída")</f>
        <v>1</v>
      </c>
      <c r="AA19">
        <f t="array" ref="AA19">COUNTIFS('Monitoria Anual - 4'!Q:Q,"x",'Monitoria Anual - 4'!S:S,"Agrupada")</f>
        <v>0</v>
      </c>
      <c r="AB19">
        <f>Z19+AA19</f>
        <v>1</v>
      </c>
    </row>
    <row r="20" spans="1:28" ht="15.75">
      <c r="A20" s="11"/>
      <c r="C20" s="80" t="s">
        <v>510</v>
      </c>
      <c r="D20" s="87">
        <f>COUNTA('Monitoria Anual - 4'!R11:R847)</f>
        <v>5</v>
      </c>
      <c r="E20" s="29">
        <f>D20/$D$22</f>
        <v>0.15151515151515152</v>
      </c>
      <c r="F20" s="83">
        <f>D20-AB20</f>
        <v>5</v>
      </c>
      <c r="G20" s="29">
        <f t="shared" si="0"/>
        <v>0.17241379310344829</v>
      </c>
      <c r="H20" s="4"/>
      <c r="X20" s="11"/>
      <c r="Z20">
        <f t="array" ref="Z20">COUNTIFS('Monitoria Anual - 4'!R:R,"x",'Monitoria Anual - 4'!S:S,"Excluída")</f>
        <v>0</v>
      </c>
      <c r="AA20">
        <f t="array" ref="AA20">COUNTIFS('Monitoria Anual - 4'!R:R,"x",'Monitoria Anual - 4'!S:S,"Agrupada")</f>
        <v>0</v>
      </c>
      <c r="AB20">
        <f>Z20+AA20</f>
        <v>0</v>
      </c>
    </row>
    <row r="21" spans="1:28" ht="16.5" thickBot="1">
      <c r="A21" s="11"/>
      <c r="C21" s="81" t="s">
        <v>511</v>
      </c>
      <c r="D21" s="88"/>
      <c r="E21" s="89"/>
      <c r="F21" s="84">
        <f>'Monitoria Anual - 4'!C58</f>
        <v>1</v>
      </c>
      <c r="G21" s="30">
        <f t="shared" si="0"/>
        <v>3.4482758620689655E-2</v>
      </c>
      <c r="H21" s="4"/>
      <c r="X21" s="11"/>
    </row>
    <row r="22" spans="1:28" ht="16.5" thickBot="1">
      <c r="A22" s="11"/>
      <c r="C22" s="90" t="s">
        <v>512</v>
      </c>
      <c r="D22" s="92">
        <f>SUM(D16:D20)</f>
        <v>33</v>
      </c>
      <c r="E22" s="32">
        <f>SUM(E15:E21)</f>
        <v>1</v>
      </c>
      <c r="F22" s="91">
        <f>SUM(F16:F21)</f>
        <v>29</v>
      </c>
      <c r="G22" s="32">
        <f>SUM(G16:G21)</f>
        <v>1</v>
      </c>
      <c r="H22" s="4"/>
      <c r="X22" s="11"/>
    </row>
    <row r="23" spans="1:28" ht="15.75" thickBot="1">
      <c r="A23" s="11"/>
      <c r="C23" s="71" t="s">
        <v>513</v>
      </c>
      <c r="D23" s="319">
        <f>COUNTIF('Monitoria Anual - 4'!S11:S847,"Agrupada")</f>
        <v>1</v>
      </c>
      <c r="E23" s="320"/>
      <c r="F23" s="320"/>
      <c r="G23" s="321"/>
      <c r="H23" s="5"/>
      <c r="X23" s="11"/>
    </row>
    <row r="24" spans="1:28" ht="15.75" thickBot="1">
      <c r="A24" s="11"/>
      <c r="C24" s="70" t="s">
        <v>514</v>
      </c>
      <c r="D24" s="319">
        <f>COUNTIF('Monitoria Anual - 4'!S11:S53,"Excluída")</f>
        <v>4</v>
      </c>
      <c r="E24" s="320"/>
      <c r="F24" s="320"/>
      <c r="G24" s="321"/>
      <c r="X24" s="11"/>
    </row>
    <row r="25" spans="1:28">
      <c r="A25" s="11"/>
      <c r="X25" s="11"/>
    </row>
    <row r="26" spans="1:28">
      <c r="A26" s="11"/>
      <c r="X26" s="11"/>
    </row>
    <row r="27" spans="1:28" ht="15.75">
      <c r="A27" s="11"/>
      <c r="B27" s="317" t="s">
        <v>515</v>
      </c>
      <c r="C27" s="318"/>
      <c r="D27" s="42"/>
      <c r="E27" s="42"/>
      <c r="F27" s="42"/>
      <c r="G27" s="42"/>
      <c r="X27" s="11"/>
    </row>
    <row r="28" spans="1:28" ht="16.5" thickBot="1">
      <c r="A28" s="11"/>
      <c r="B28" s="42"/>
      <c r="C28" s="17"/>
      <c r="D28" s="17"/>
      <c r="E28" s="17"/>
      <c r="F28" s="17"/>
      <c r="G28" s="17"/>
      <c r="H28" s="42"/>
      <c r="I28" s="42"/>
      <c r="J28" s="42"/>
      <c r="K28" s="42"/>
      <c r="L28" s="42"/>
      <c r="M28" s="42"/>
      <c r="N28" s="42"/>
      <c r="O28" s="42"/>
      <c r="P28" s="42"/>
      <c r="Q28" s="42"/>
      <c r="R28" s="42"/>
      <c r="S28" s="42"/>
      <c r="T28" s="42"/>
      <c r="U28" s="42"/>
      <c r="V28" s="42"/>
      <c r="W28" s="42"/>
      <c r="X28" s="11"/>
    </row>
    <row r="29" spans="1:28" ht="16.5" thickBot="1">
      <c r="A29" s="11"/>
      <c r="B29" s="17"/>
      <c r="C29" s="33" t="s">
        <v>516</v>
      </c>
      <c r="D29" s="64">
        <f>COUNTA('Monitoria Anual - 4'!A11:A52)</f>
        <v>6</v>
      </c>
      <c r="H29" s="17"/>
      <c r="I29" s="17"/>
      <c r="J29" s="17"/>
      <c r="K29" s="17"/>
      <c r="L29" s="17"/>
      <c r="M29" s="17"/>
      <c r="N29" s="17"/>
      <c r="O29" s="17"/>
      <c r="P29" s="17"/>
      <c r="Q29" s="17"/>
      <c r="R29" s="17"/>
      <c r="S29" s="17"/>
      <c r="T29" s="17"/>
      <c r="U29" s="17"/>
      <c r="V29" s="17"/>
      <c r="W29" s="17"/>
      <c r="X29" s="11"/>
    </row>
    <row r="30" spans="1:28" ht="15.75" thickBot="1">
      <c r="A30" s="11"/>
      <c r="X30" s="11"/>
    </row>
    <row r="31" spans="1:28" ht="15.75" thickBot="1">
      <c r="A31" s="11"/>
      <c r="C31" s="74" t="s">
        <v>517</v>
      </c>
      <c r="D31" s="74" t="s">
        <v>518</v>
      </c>
      <c r="E31" s="19"/>
      <c r="F31" s="20"/>
      <c r="G31" s="21"/>
      <c r="H31" s="23"/>
      <c r="I31" s="24"/>
      <c r="J31" s="25"/>
      <c r="W31" s="1"/>
      <c r="X31" s="11"/>
    </row>
    <row r="32" spans="1:28">
      <c r="A32" s="11"/>
      <c r="C32" s="72" t="s">
        <v>519</v>
      </c>
      <c r="D32" s="95">
        <f>SUM(F32:J32)</f>
        <v>7</v>
      </c>
      <c r="E32" s="34">
        <f>COUNTA('Monitoria Anual - 4'!S11:S18)</f>
        <v>0</v>
      </c>
      <c r="F32" s="62">
        <f>COUNTA('Monitoria Anual - 4'!N11:N18)</f>
        <v>0</v>
      </c>
      <c r="G32" s="62">
        <f>COUNTA('Monitoria Anual - 4'!O11:O18)</f>
        <v>3</v>
      </c>
      <c r="H32" s="62">
        <f>COUNTA('Monitoria Anual - 4'!P11:P18)</f>
        <v>1</v>
      </c>
      <c r="I32" s="62">
        <f>COUNTA('Monitoria Anual - 4'!Q11:Q18)</f>
        <v>0</v>
      </c>
      <c r="J32" s="63">
        <f>COUNTA('Monitoria Anual - 4'!R11:R18)</f>
        <v>3</v>
      </c>
      <c r="W32" s="1"/>
      <c r="X32" s="11"/>
    </row>
    <row r="33" spans="1:24">
      <c r="A33" s="11"/>
      <c r="C33" s="73" t="s">
        <v>520</v>
      </c>
      <c r="D33" s="72">
        <f>SUM(F33:J33)</f>
        <v>8</v>
      </c>
      <c r="E33" s="35">
        <f>COUNTA('Monitoria Anual - 4'!S19:S28)</f>
        <v>2</v>
      </c>
      <c r="F33" s="36">
        <f>COUNTA('Monitoria Anual - 4'!N19:N28)</f>
        <v>0</v>
      </c>
      <c r="G33" s="36">
        <f>COUNTA('Monitoria Anual - 4'!O19:O28)</f>
        <v>2</v>
      </c>
      <c r="H33" s="36">
        <f>COUNTA('Monitoria Anual - 4'!P19:P28)</f>
        <v>3</v>
      </c>
      <c r="I33" s="36">
        <f>COUNTA('Monitoria Anual - 4'!Q19:Q27)</f>
        <v>2</v>
      </c>
      <c r="J33" s="37">
        <f>COUNTA('Monitoria Anual - 4'!R19:R28)</f>
        <v>1</v>
      </c>
      <c r="W33" s="1"/>
      <c r="X33" s="11"/>
    </row>
    <row r="34" spans="1:24">
      <c r="A34" s="11"/>
      <c r="C34" s="73" t="s">
        <v>521</v>
      </c>
      <c r="D34" s="72">
        <f t="shared" ref="D34:D36" si="1">SUM(F34:J34)</f>
        <v>4</v>
      </c>
      <c r="E34" s="35">
        <f>COUNTA('Monitoria Anual - 4'!S29:S36)</f>
        <v>0</v>
      </c>
      <c r="F34" s="36">
        <f>COUNTA('Monitoria Anual - 4'!N29:N36)</f>
        <v>0</v>
      </c>
      <c r="G34" s="36">
        <f>COUNTA('Monitoria Anual - 4'!O29:O36)</f>
        <v>1</v>
      </c>
      <c r="H34" s="36">
        <f>COUNTA('Monitoria Anual - 4'!P29:P36)</f>
        <v>0</v>
      </c>
      <c r="I34" s="36">
        <f>COUNTA('Monitoria Anual - 4'!Q29:Q36)</f>
        <v>2</v>
      </c>
      <c r="J34" s="37">
        <f>COUNTA('Monitoria Anual - 4'!R29:R36)</f>
        <v>1</v>
      </c>
      <c r="W34" s="1"/>
      <c r="X34" s="11"/>
    </row>
    <row r="35" spans="1:24">
      <c r="A35" s="11"/>
      <c r="C35" s="73" t="s">
        <v>522</v>
      </c>
      <c r="D35" s="72">
        <f t="shared" si="1"/>
        <v>10</v>
      </c>
      <c r="E35" s="35">
        <f>COUNTA('Monitoria Anual - 4'!S39:S49)</f>
        <v>1</v>
      </c>
      <c r="F35" s="36">
        <f>COUNTA('Monitoria Anual - 4'!N39:N49)</f>
        <v>0</v>
      </c>
      <c r="G35" s="36">
        <f>COUNTA('Monitoria Anual - 4'!O39:O49)</f>
        <v>1</v>
      </c>
      <c r="H35" s="36">
        <f>COUNTA('Monitoria Anual - 4'!P39:P49)</f>
        <v>1</v>
      </c>
      <c r="I35" s="36">
        <f>COUNTA('Monitoria Anual - 4'!Q39:Q49)</f>
        <v>8</v>
      </c>
      <c r="J35" s="37">
        <f>COUNTA('Monitoria Anual - 4'!R39:R49)</f>
        <v>0</v>
      </c>
      <c r="W35" s="1"/>
      <c r="X35" s="11"/>
    </row>
    <row r="36" spans="1:24">
      <c r="A36" s="11"/>
      <c r="C36" s="73" t="s">
        <v>523</v>
      </c>
      <c r="D36" s="72">
        <f t="shared" si="1"/>
        <v>2</v>
      </c>
      <c r="E36" s="35">
        <f>COUNTA('Monitoria Anual - 4'!S50:S52)</f>
        <v>2</v>
      </c>
      <c r="F36" s="36">
        <f>COUNTA('Monitoria Anual - 4'!N50:N52)</f>
        <v>0</v>
      </c>
      <c r="G36" s="36">
        <f>COUNTA('Monitoria Anual - 4'!O50:O52)</f>
        <v>0</v>
      </c>
      <c r="H36" s="36">
        <f>COUNTA('Monitoria Anual - 4'!P50:P52)</f>
        <v>2</v>
      </c>
      <c r="I36" s="36">
        <f>COUNTA('Monitoria Anual - 4'!Q50:Q52)</f>
        <v>0</v>
      </c>
      <c r="J36" s="37">
        <f>COUNTA('Monitoria Anual - 4'!R50:R52)</f>
        <v>0</v>
      </c>
      <c r="W36" s="1"/>
      <c r="X36" s="11"/>
    </row>
    <row r="37" spans="1:24">
      <c r="A37" s="11"/>
      <c r="C37" s="73" t="s">
        <v>524</v>
      </c>
      <c r="D37" s="72">
        <f>SUM(F37:J37)</f>
        <v>2</v>
      </c>
      <c r="E37" s="35">
        <f>COUNTA('Monitoria Anual - 4'!S50:S52)</f>
        <v>2</v>
      </c>
      <c r="F37" s="36">
        <f>COUNTA('Monitoria Anual - 4'!N51:N53)</f>
        <v>0</v>
      </c>
      <c r="G37" s="36">
        <f>COUNTA('Monitoria Anual - 4'!O51:O53)</f>
        <v>0</v>
      </c>
      <c r="H37" s="36">
        <f>COUNTA('Monitoria Anual - 4'!P51:P53)</f>
        <v>2</v>
      </c>
      <c r="I37" s="36">
        <f>COUNTA('Monitoria Anual - 4'!Q51:Q53)</f>
        <v>0</v>
      </c>
      <c r="J37" s="37">
        <f>COUNTA('Monitoria Anual - 4'!R51:R53)</f>
        <v>0</v>
      </c>
      <c r="W37" s="1"/>
      <c r="X37" s="11"/>
    </row>
    <row r="38" spans="1:24">
      <c r="A38" s="11"/>
      <c r="X38" s="11"/>
    </row>
    <row r="39" spans="1:24">
      <c r="A39" s="11"/>
      <c r="B39" s="11"/>
      <c r="C39" s="11"/>
      <c r="D39" s="11"/>
      <c r="E39" s="11"/>
      <c r="F39" s="11"/>
      <c r="G39" s="11"/>
      <c r="H39" s="11"/>
      <c r="I39" s="11"/>
      <c r="J39" s="11"/>
      <c r="K39" s="11"/>
      <c r="L39" s="11"/>
      <c r="M39" s="11"/>
      <c r="N39" s="11"/>
      <c r="O39" s="11"/>
      <c r="P39" s="11"/>
      <c r="Q39" s="11"/>
      <c r="R39" s="11"/>
      <c r="S39" s="11"/>
      <c r="T39" s="11"/>
      <c r="U39" s="11"/>
      <c r="V39" s="11"/>
      <c r="W39" s="11"/>
      <c r="X39" s="11"/>
    </row>
  </sheetData>
  <sheetProtection algorithmName="SHA-512" hashValue="/Ho/VO9AaUHnGZWEY7lQ0c0oMO/b0C5aLUw0CORmhn8wjP+AJ7krcBQ+GmCYt0P1ZsZ5AQ9cswnV28ee7O1q1g==" saltValue="veUDlOXqIsF+ASvI2wqC3w==" spinCount="100000" sheet="1" objects="1" scenarios="1"/>
  <mergeCells count="13">
    <mergeCell ref="B27:C27"/>
    <mergeCell ref="B9:W9"/>
    <mergeCell ref="B11:C11"/>
    <mergeCell ref="F12:G12"/>
    <mergeCell ref="C13:G13"/>
    <mergeCell ref="D23:G23"/>
    <mergeCell ref="D24:G24"/>
    <mergeCell ref="B1:W2"/>
    <mergeCell ref="B3:W3"/>
    <mergeCell ref="B5:C5"/>
    <mergeCell ref="B7:C7"/>
    <mergeCell ref="D7:G7"/>
    <mergeCell ref="D5:T5"/>
  </mergeCells>
  <conditionalFormatting sqref="E32:F32 G32:J36 F33:F36 F37:J37">
    <cfRule type="cellIs" dxfId="4" priority="1" stopIfTrue="1" operator="equal">
      <formula>0</formula>
    </cfRule>
  </conditionalFormatting>
  <pageMargins left="0.25" right="0.25" top="0.75" bottom="0.75" header="0.3" footer="0.3"/>
  <pageSetup paperSize="9" scale="52" fitToHeight="0" orientation="landscape"/>
  <colBreaks count="1" manualBreakCount="1">
    <brk id="11" max="1048575" man="1"/>
  </colBreaks>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N217"/>
  <sheetViews>
    <sheetView showGridLines="0" topLeftCell="A2" zoomScale="60" zoomScaleNormal="60" zoomScalePageLayoutView="60" workbookViewId="0">
      <selection activeCell="A2" sqref="A1:XFD1048576"/>
    </sheetView>
  </sheetViews>
  <sheetFormatPr defaultColWidth="8.85546875" defaultRowHeight="15"/>
  <cols>
    <col min="1" max="1" width="72.42578125" style="2" customWidth="1"/>
    <col min="2" max="2" width="7.28515625" style="2" customWidth="1"/>
    <col min="3" max="3" width="73.42578125" style="2" customWidth="1"/>
    <col min="4" max="4" width="18.7109375" style="2" customWidth="1"/>
    <col min="5" max="5" width="19.42578125" style="2" customWidth="1"/>
    <col min="6" max="6" width="25.7109375" style="2" customWidth="1"/>
    <col min="7" max="7" width="27.42578125" style="2" customWidth="1"/>
    <col min="8" max="12" width="25.140625" style="2" customWidth="1"/>
    <col min="13" max="13" width="27.7109375" style="2" bestFit="1" customWidth="1"/>
    <col min="14" max="16" width="26.7109375" style="56" customWidth="1"/>
    <col min="17" max="17" width="37.85546875" style="2" customWidth="1"/>
    <col min="18" max="18" width="28.7109375" style="2" customWidth="1"/>
    <col min="19" max="19" width="40" style="2" customWidth="1"/>
    <col min="20" max="21" width="26.7109375" style="2" customWidth="1"/>
    <col min="22" max="22" width="2.7109375" style="2" customWidth="1"/>
    <col min="23" max="25" width="8.85546875" style="2"/>
    <col min="26" max="26" width="8.85546875" style="2" hidden="1" customWidth="1"/>
    <col min="27" max="16384" width="8.85546875" style="2"/>
  </cols>
  <sheetData>
    <row r="1" spans="1:40" ht="50.1" customHeight="1">
      <c r="A1" s="303" t="s">
        <v>0</v>
      </c>
      <c r="B1" s="303"/>
      <c r="C1" s="303"/>
      <c r="D1" s="303"/>
      <c r="E1" s="303"/>
      <c r="F1" s="303"/>
      <c r="G1" s="303"/>
      <c r="H1" s="303"/>
      <c r="I1" s="303"/>
      <c r="J1" s="303"/>
      <c r="K1" s="303"/>
      <c r="L1" s="303"/>
      <c r="M1" s="303"/>
      <c r="N1" s="303"/>
      <c r="O1" s="303"/>
      <c r="P1" s="303"/>
      <c r="Q1" s="303"/>
      <c r="R1" s="303"/>
      <c r="S1" s="303"/>
      <c r="T1" s="303"/>
      <c r="U1" s="303"/>
      <c r="V1" s="303"/>
      <c r="W1" s="303"/>
      <c r="X1" s="303"/>
      <c r="Y1" s="303"/>
      <c r="Z1" s="303"/>
      <c r="AA1" s="303"/>
      <c r="AB1" s="303"/>
      <c r="AC1" s="303"/>
      <c r="AD1" s="303"/>
      <c r="AE1" s="303"/>
      <c r="AF1" s="303"/>
      <c r="AG1" s="303"/>
      <c r="AH1" s="303"/>
      <c r="AI1" s="303"/>
      <c r="AJ1" s="18"/>
    </row>
    <row r="2" spans="1:40" ht="50.1" customHeight="1" thickBot="1">
      <c r="A2" s="304" t="s">
        <v>1</v>
      </c>
      <c r="B2" s="304"/>
      <c r="C2" s="304"/>
      <c r="D2" s="304"/>
      <c r="E2" s="304"/>
      <c r="F2" s="304"/>
      <c r="G2" s="304"/>
      <c r="H2" s="304"/>
      <c r="I2" s="304"/>
      <c r="J2" s="304"/>
      <c r="K2" s="304"/>
      <c r="L2" s="304"/>
      <c r="M2" s="304"/>
      <c r="N2" s="304"/>
      <c r="O2" s="304"/>
      <c r="P2" s="304"/>
      <c r="Q2" s="304"/>
      <c r="R2" s="304"/>
      <c r="S2" s="304"/>
      <c r="T2" s="304"/>
      <c r="U2" s="304"/>
      <c r="V2" s="304"/>
      <c r="W2" s="304"/>
      <c r="X2" s="304"/>
      <c r="Y2" s="304"/>
      <c r="Z2" s="304"/>
      <c r="AA2" s="304"/>
      <c r="AB2" s="304"/>
      <c r="AC2" s="304"/>
      <c r="AD2" s="304"/>
      <c r="AE2" s="304"/>
      <c r="AF2" s="304"/>
      <c r="AG2" s="304"/>
      <c r="AH2" s="304"/>
      <c r="AI2" s="304"/>
      <c r="AJ2" s="18"/>
    </row>
    <row r="3" spans="1:40" ht="15" customHeight="1" thickTop="1">
      <c r="Q3" s="56"/>
      <c r="R3" s="56"/>
      <c r="S3" s="56"/>
      <c r="AJ3" s="18"/>
    </row>
    <row r="4" spans="1:40" ht="50.1" customHeight="1">
      <c r="A4" s="113" t="s">
        <v>2</v>
      </c>
      <c r="B4" s="261" t="s">
        <v>3</v>
      </c>
      <c r="C4" s="261"/>
      <c r="D4" s="261"/>
      <c r="E4" s="261"/>
      <c r="F4" s="261"/>
      <c r="G4" s="261"/>
      <c r="H4" s="261"/>
      <c r="I4" s="261"/>
      <c r="J4" s="262"/>
      <c r="K4" s="13"/>
      <c r="L4" s="13"/>
      <c r="M4" s="190"/>
      <c r="N4" s="13"/>
      <c r="O4" s="13"/>
      <c r="P4" s="13"/>
      <c r="Q4" s="13"/>
      <c r="R4" s="13"/>
      <c r="AJ4" s="18"/>
    </row>
    <row r="5" spans="1:40" ht="15" customHeight="1">
      <c r="Q5" s="56"/>
      <c r="R5" s="56"/>
      <c r="S5" s="56"/>
      <c r="AJ5" s="18"/>
    </row>
    <row r="6" spans="1:40" ht="50.1" customHeight="1">
      <c r="A6" s="113" t="s">
        <v>4</v>
      </c>
      <c r="B6" s="303"/>
      <c r="C6" s="259"/>
      <c r="D6" s="260"/>
      <c r="J6" s="130"/>
      <c r="M6" s="191"/>
      <c r="Q6" s="56"/>
      <c r="R6" s="56"/>
      <c r="S6" s="56"/>
      <c r="Z6" s="2" t="s">
        <v>6</v>
      </c>
      <c r="AJ6" s="18"/>
    </row>
    <row r="7" spans="1:40" ht="15" customHeight="1" thickBot="1">
      <c r="Q7" s="56"/>
      <c r="R7" s="56"/>
      <c r="S7" s="56"/>
      <c r="Z7" s="2" t="s">
        <v>7</v>
      </c>
      <c r="AJ7" s="18"/>
    </row>
    <row r="8" spans="1:40" s="106" customFormat="1" ht="50.1" customHeight="1" thickBot="1">
      <c r="A8" s="291" t="s">
        <v>8</v>
      </c>
      <c r="B8" s="292"/>
      <c r="C8" s="292"/>
      <c r="D8" s="292"/>
      <c r="E8" s="292"/>
      <c r="F8" s="292"/>
      <c r="G8" s="292"/>
      <c r="H8" s="292"/>
      <c r="I8" s="292"/>
      <c r="J8" s="292"/>
      <c r="K8" s="292"/>
      <c r="L8" s="292"/>
      <c r="M8" s="293"/>
      <c r="N8" s="267" t="s">
        <v>9</v>
      </c>
      <c r="O8" s="268"/>
      <c r="P8" s="268"/>
      <c r="Q8" s="268"/>
      <c r="R8" s="268"/>
      <c r="S8" s="268"/>
      <c r="T8" s="268"/>
      <c r="U8" s="268"/>
      <c r="V8" s="268"/>
      <c r="W8" s="268"/>
      <c r="X8" s="269"/>
      <c r="Y8" s="305"/>
      <c r="Z8" s="306"/>
      <c r="AA8" s="306"/>
      <c r="AB8" s="306"/>
      <c r="AC8" s="306"/>
      <c r="AD8" s="306"/>
      <c r="AE8" s="306"/>
      <c r="AF8" s="306"/>
      <c r="AG8" s="306"/>
      <c r="AH8" s="306"/>
      <c r="AI8" s="307"/>
      <c r="AJ8" s="105"/>
      <c r="AN8" s="2"/>
    </row>
    <row r="9" spans="1:40" ht="64.5" customHeight="1">
      <c r="A9" s="449" t="s">
        <v>843</v>
      </c>
      <c r="B9" s="416" t="s">
        <v>12</v>
      </c>
      <c r="C9" s="416" t="s">
        <v>476</v>
      </c>
      <c r="D9" s="416" t="s">
        <v>477</v>
      </c>
      <c r="E9" s="418" t="s">
        <v>478</v>
      </c>
      <c r="F9" s="416" t="s">
        <v>479</v>
      </c>
      <c r="G9" s="416"/>
      <c r="H9" s="416" t="s">
        <v>480</v>
      </c>
      <c r="I9" s="416" t="s">
        <v>481</v>
      </c>
      <c r="J9" s="416" t="s">
        <v>482</v>
      </c>
      <c r="K9" s="389" t="s">
        <v>483</v>
      </c>
      <c r="L9" s="390"/>
      <c r="M9" s="416" t="s">
        <v>484</v>
      </c>
      <c r="N9" s="421" t="s">
        <v>845</v>
      </c>
      <c r="O9" s="457" t="s">
        <v>1346</v>
      </c>
      <c r="P9" s="443" t="s">
        <v>848</v>
      </c>
      <c r="Q9" s="437" t="s">
        <v>850</v>
      </c>
      <c r="R9" s="437" t="s">
        <v>851</v>
      </c>
      <c r="S9" s="437" t="s">
        <v>852</v>
      </c>
      <c r="T9" s="437" t="s">
        <v>853</v>
      </c>
      <c r="U9" s="437" t="s">
        <v>854</v>
      </c>
      <c r="W9" s="18"/>
    </row>
    <row r="10" spans="1:40" ht="45.75" customHeight="1" thickBot="1">
      <c r="A10" s="450"/>
      <c r="B10" s="430"/>
      <c r="C10" s="430"/>
      <c r="D10" s="430"/>
      <c r="E10" s="427"/>
      <c r="F10" s="51" t="s">
        <v>485</v>
      </c>
      <c r="G10" s="51" t="s">
        <v>486</v>
      </c>
      <c r="H10" s="430"/>
      <c r="I10" s="430"/>
      <c r="J10" s="430"/>
      <c r="K10" s="94" t="s">
        <v>487</v>
      </c>
      <c r="L10" s="94" t="s">
        <v>488</v>
      </c>
      <c r="M10" s="430"/>
      <c r="N10" s="422"/>
      <c r="O10" s="458"/>
      <c r="P10" s="444"/>
      <c r="Q10" s="438"/>
      <c r="R10" s="438"/>
      <c r="S10" s="438"/>
      <c r="T10" s="438"/>
      <c r="U10" s="438"/>
      <c r="W10" s="18"/>
    </row>
    <row r="11" spans="1:40" ht="45" customHeight="1">
      <c r="A11" s="282" t="s">
        <v>866</v>
      </c>
      <c r="B11" s="115" t="s">
        <v>49</v>
      </c>
      <c r="C11" s="226" t="s">
        <v>1129</v>
      </c>
      <c r="D11" s="224" t="s">
        <v>1130</v>
      </c>
      <c r="E11" s="224" t="s">
        <v>1131</v>
      </c>
      <c r="F11" s="230">
        <v>43647</v>
      </c>
      <c r="G11" s="230">
        <v>45474</v>
      </c>
      <c r="H11" s="224" t="s">
        <v>53</v>
      </c>
      <c r="I11" s="231">
        <v>50000</v>
      </c>
      <c r="J11" s="224" t="s">
        <v>1132</v>
      </c>
      <c r="K11" s="224"/>
      <c r="L11" s="224" t="s">
        <v>55</v>
      </c>
      <c r="M11" s="224"/>
      <c r="N11" s="58"/>
      <c r="O11" s="57"/>
      <c r="P11" s="57"/>
      <c r="Q11" s="57"/>
      <c r="R11" s="57"/>
      <c r="S11" s="57"/>
      <c r="T11" s="57"/>
      <c r="U11" s="57"/>
      <c r="W11" s="18"/>
    </row>
    <row r="12" spans="1:40" ht="45" customHeight="1">
      <c r="A12" s="377"/>
      <c r="B12" s="115" t="s">
        <v>62</v>
      </c>
      <c r="C12" s="227" t="s">
        <v>1136</v>
      </c>
      <c r="D12" s="178"/>
      <c r="E12" s="178"/>
      <c r="F12" s="178"/>
      <c r="G12" s="178"/>
      <c r="H12" s="178"/>
      <c r="I12" s="178"/>
      <c r="J12" s="178"/>
      <c r="K12" s="178"/>
      <c r="L12" s="178"/>
      <c r="M12" s="178"/>
      <c r="N12" s="57"/>
      <c r="O12" s="57"/>
      <c r="P12" s="57"/>
      <c r="Q12" s="60"/>
      <c r="R12" s="60"/>
      <c r="S12" s="60"/>
      <c r="T12" s="60"/>
      <c r="U12" s="60"/>
      <c r="W12" s="18"/>
    </row>
    <row r="13" spans="1:40" ht="45" customHeight="1">
      <c r="A13" s="377"/>
      <c r="B13" s="115" t="s">
        <v>78</v>
      </c>
      <c r="C13" s="227" t="s">
        <v>1137</v>
      </c>
      <c r="D13" s="178" t="s">
        <v>1138</v>
      </c>
      <c r="E13" s="178" t="s">
        <v>1139</v>
      </c>
      <c r="F13" s="232">
        <v>43647</v>
      </c>
      <c r="G13" s="232">
        <v>44166</v>
      </c>
      <c r="H13" s="178" t="s">
        <v>53</v>
      </c>
      <c r="I13" s="233">
        <v>4500000</v>
      </c>
      <c r="J13" s="178" t="s">
        <v>1140</v>
      </c>
      <c r="K13" s="178" t="s">
        <v>76</v>
      </c>
      <c r="L13" s="178"/>
      <c r="M13" s="178"/>
      <c r="N13" s="57"/>
      <c r="O13" s="57"/>
      <c r="P13" s="57"/>
      <c r="Q13" s="60"/>
      <c r="R13" s="60"/>
      <c r="S13" s="60"/>
      <c r="T13" s="60"/>
      <c r="U13" s="60"/>
      <c r="W13" s="18"/>
    </row>
    <row r="14" spans="1:40" ht="45" customHeight="1">
      <c r="A14" s="377"/>
      <c r="B14" s="115" t="s">
        <v>89</v>
      </c>
      <c r="C14" s="227" t="s">
        <v>1143</v>
      </c>
      <c r="D14" s="178" t="s">
        <v>1144</v>
      </c>
      <c r="E14" s="178" t="s">
        <v>1145</v>
      </c>
      <c r="F14" s="232">
        <v>44713</v>
      </c>
      <c r="G14" s="232">
        <v>45474</v>
      </c>
      <c r="H14" s="178" t="s">
        <v>93</v>
      </c>
      <c r="I14" s="233">
        <v>2000000</v>
      </c>
      <c r="J14" s="178" t="s">
        <v>891</v>
      </c>
      <c r="K14" s="178" t="s">
        <v>76</v>
      </c>
      <c r="L14" s="178"/>
      <c r="M14" s="178" t="s">
        <v>1146</v>
      </c>
      <c r="N14" s="57"/>
      <c r="O14" s="57"/>
      <c r="P14" s="57"/>
      <c r="Q14" s="60"/>
      <c r="R14" s="60"/>
      <c r="S14" s="60"/>
      <c r="T14" s="60"/>
      <c r="U14" s="60"/>
      <c r="W14" s="18"/>
    </row>
    <row r="15" spans="1:40" ht="45" customHeight="1">
      <c r="A15" s="377"/>
      <c r="B15" s="115" t="s">
        <v>101</v>
      </c>
      <c r="C15" s="227" t="s">
        <v>1150</v>
      </c>
      <c r="D15" s="178" t="s">
        <v>1151</v>
      </c>
      <c r="E15" s="178" t="s">
        <v>1152</v>
      </c>
      <c r="F15" s="232">
        <v>44958</v>
      </c>
      <c r="G15" s="232">
        <v>45474</v>
      </c>
      <c r="H15" s="178" t="s">
        <v>108</v>
      </c>
      <c r="I15" s="233">
        <v>500000</v>
      </c>
      <c r="J15" s="178" t="s">
        <v>1153</v>
      </c>
      <c r="K15" s="178" t="s">
        <v>76</v>
      </c>
      <c r="L15" s="178"/>
      <c r="M15" s="178" t="s">
        <v>1154</v>
      </c>
      <c r="N15" s="57"/>
      <c r="O15" s="57"/>
      <c r="P15" s="57"/>
      <c r="Q15" s="60"/>
      <c r="R15" s="60"/>
      <c r="S15" s="60"/>
      <c r="T15" s="60"/>
      <c r="U15" s="60"/>
      <c r="W15" s="18"/>
    </row>
    <row r="16" spans="1:40" ht="45" customHeight="1">
      <c r="A16" s="377"/>
      <c r="B16" s="115" t="s">
        <v>899</v>
      </c>
      <c r="C16" s="227" t="s">
        <v>1158</v>
      </c>
      <c r="D16" s="178" t="s">
        <v>1159</v>
      </c>
      <c r="E16" s="178" t="s">
        <v>1160</v>
      </c>
      <c r="F16" s="232">
        <v>44409</v>
      </c>
      <c r="G16" s="232">
        <v>45474</v>
      </c>
      <c r="H16" s="178" t="s">
        <v>1164</v>
      </c>
      <c r="I16" s="178">
        <v>0</v>
      </c>
      <c r="J16" s="178" t="s">
        <v>1347</v>
      </c>
      <c r="K16" s="178"/>
      <c r="L16" s="178" t="s">
        <v>1161</v>
      </c>
      <c r="M16" s="178"/>
      <c r="N16" s="57"/>
      <c r="O16" s="57"/>
      <c r="P16" s="57"/>
      <c r="Q16" s="60"/>
      <c r="R16" s="60"/>
      <c r="S16" s="60"/>
      <c r="T16" s="60"/>
      <c r="U16" s="60"/>
      <c r="W16" s="18"/>
    </row>
    <row r="17" spans="1:23" ht="45" customHeight="1">
      <c r="A17" s="377"/>
      <c r="B17" s="115" t="s">
        <v>906</v>
      </c>
      <c r="C17" s="227" t="s">
        <v>1165</v>
      </c>
      <c r="D17" s="178" t="s">
        <v>908</v>
      </c>
      <c r="E17" s="178" t="s">
        <v>1166</v>
      </c>
      <c r="F17" s="232">
        <v>45139</v>
      </c>
      <c r="G17" s="232">
        <v>45474</v>
      </c>
      <c r="H17" s="178" t="s">
        <v>1164</v>
      </c>
      <c r="I17" s="178">
        <v>0</v>
      </c>
      <c r="J17" s="178" t="s">
        <v>1348</v>
      </c>
      <c r="K17" s="178"/>
      <c r="L17" s="178" t="s">
        <v>1161</v>
      </c>
      <c r="M17" s="178"/>
      <c r="N17" s="57"/>
      <c r="O17" s="57"/>
      <c r="P17" s="57"/>
      <c r="Q17" s="60"/>
      <c r="R17" s="60"/>
      <c r="S17" s="60"/>
      <c r="T17" s="60"/>
      <c r="U17" s="60"/>
      <c r="W17" s="18"/>
    </row>
    <row r="18" spans="1:23" ht="45" customHeight="1">
      <c r="A18" s="378"/>
      <c r="B18" s="115" t="s">
        <v>912</v>
      </c>
      <c r="C18" s="227" t="s">
        <v>1170</v>
      </c>
      <c r="D18" s="178" t="s">
        <v>1171</v>
      </c>
      <c r="E18" s="178" t="s">
        <v>1172</v>
      </c>
      <c r="F18" s="232">
        <v>44409</v>
      </c>
      <c r="G18" s="232">
        <v>45231</v>
      </c>
      <c r="H18" s="178" t="s">
        <v>53</v>
      </c>
      <c r="I18" s="233">
        <v>4500000</v>
      </c>
      <c r="J18" s="178" t="s">
        <v>1173</v>
      </c>
      <c r="K18" s="178" t="s">
        <v>832</v>
      </c>
      <c r="L18" s="178"/>
      <c r="M18" s="178" t="s">
        <v>1174</v>
      </c>
      <c r="N18" s="57"/>
      <c r="O18" s="57"/>
      <c r="P18" s="57"/>
      <c r="Q18" s="60"/>
      <c r="R18" s="60"/>
      <c r="S18" s="60"/>
      <c r="T18" s="60"/>
      <c r="U18" s="60"/>
      <c r="W18" s="18"/>
    </row>
    <row r="19" spans="1:23" ht="45" customHeight="1">
      <c r="A19" s="376" t="s">
        <v>1349</v>
      </c>
      <c r="B19" s="45" t="s">
        <v>112</v>
      </c>
      <c r="C19" s="226" t="s">
        <v>1350</v>
      </c>
      <c r="D19" s="178"/>
      <c r="E19" s="178"/>
      <c r="F19" s="232"/>
      <c r="G19" s="232"/>
      <c r="H19" s="178"/>
      <c r="I19" s="233"/>
      <c r="J19" s="178"/>
      <c r="K19" s="178"/>
      <c r="L19" s="178"/>
      <c r="M19" s="178"/>
      <c r="N19" s="57"/>
      <c r="O19" s="57"/>
      <c r="P19" s="57"/>
      <c r="Q19" s="60"/>
      <c r="R19" s="60"/>
      <c r="S19" s="60"/>
      <c r="T19" s="60"/>
      <c r="U19" s="60"/>
      <c r="W19" s="18"/>
    </row>
    <row r="20" spans="1:23" ht="45" customHeight="1">
      <c r="A20" s="377"/>
      <c r="B20" s="45" t="s">
        <v>127</v>
      </c>
      <c r="C20" s="227" t="s">
        <v>1186</v>
      </c>
      <c r="D20" s="178" t="s">
        <v>927</v>
      </c>
      <c r="E20" s="178" t="s">
        <v>928</v>
      </c>
      <c r="F20" s="232">
        <v>43647</v>
      </c>
      <c r="G20" s="232">
        <v>45474</v>
      </c>
      <c r="H20" s="178" t="s">
        <v>93</v>
      </c>
      <c r="I20" s="233">
        <v>476779</v>
      </c>
      <c r="J20" s="178" t="s">
        <v>137</v>
      </c>
      <c r="K20" s="178" t="s">
        <v>1187</v>
      </c>
      <c r="L20" s="178"/>
      <c r="M20" s="178"/>
      <c r="N20" s="57"/>
      <c r="O20" s="57"/>
      <c r="P20" s="57"/>
      <c r="Q20" s="60"/>
      <c r="R20" s="60"/>
      <c r="S20" s="60"/>
      <c r="T20" s="60"/>
      <c r="U20" s="60"/>
      <c r="W20" s="18"/>
    </row>
    <row r="21" spans="1:23" ht="45" customHeight="1">
      <c r="A21" s="377"/>
      <c r="B21" s="45" t="s">
        <v>140</v>
      </c>
      <c r="C21" s="226" t="s">
        <v>1191</v>
      </c>
      <c r="D21" s="224" t="s">
        <v>927</v>
      </c>
      <c r="E21" s="224" t="s">
        <v>934</v>
      </c>
      <c r="F21" s="230">
        <v>43739</v>
      </c>
      <c r="G21" s="230">
        <v>45474</v>
      </c>
      <c r="H21" s="224" t="s">
        <v>143</v>
      </c>
      <c r="I21" s="224">
        <v>0</v>
      </c>
      <c r="J21" s="224" t="s">
        <v>1192</v>
      </c>
      <c r="K21" s="224" t="s">
        <v>1187</v>
      </c>
      <c r="L21" s="224"/>
      <c r="M21" s="224"/>
      <c r="N21" s="57"/>
      <c r="O21" s="57"/>
      <c r="P21" s="57"/>
      <c r="Q21" s="57"/>
      <c r="R21" s="57"/>
      <c r="S21" s="57"/>
      <c r="T21" s="57"/>
      <c r="U21" s="57"/>
      <c r="W21" s="18"/>
    </row>
    <row r="22" spans="1:23" ht="45" customHeight="1">
      <c r="A22" s="377"/>
      <c r="B22" s="45" t="s">
        <v>151</v>
      </c>
      <c r="C22" s="226" t="s">
        <v>1197</v>
      </c>
      <c r="D22" s="224" t="s">
        <v>927</v>
      </c>
      <c r="E22" s="224" t="s">
        <v>1351</v>
      </c>
      <c r="F22" s="230">
        <v>43647</v>
      </c>
      <c r="G22" s="230">
        <v>45474</v>
      </c>
      <c r="H22" s="224" t="s">
        <v>93</v>
      </c>
      <c r="I22" s="231">
        <v>415000</v>
      </c>
      <c r="J22" s="224" t="s">
        <v>1199</v>
      </c>
      <c r="K22" s="224" t="s">
        <v>942</v>
      </c>
      <c r="L22" s="224"/>
      <c r="M22" s="224" t="s">
        <v>1200</v>
      </c>
      <c r="N22" s="57"/>
      <c r="O22" s="57"/>
      <c r="P22" s="57"/>
      <c r="Q22" s="57"/>
      <c r="R22" s="57"/>
      <c r="S22" s="57"/>
      <c r="T22" s="57"/>
      <c r="U22" s="57"/>
      <c r="W22" s="18"/>
    </row>
    <row r="23" spans="1:23" ht="45" customHeight="1">
      <c r="A23" s="377"/>
      <c r="B23" s="45" t="s">
        <v>162</v>
      </c>
      <c r="C23" s="226" t="s">
        <v>1204</v>
      </c>
      <c r="D23" s="224" t="s">
        <v>927</v>
      </c>
      <c r="E23" s="224" t="s">
        <v>1205</v>
      </c>
      <c r="F23" s="230">
        <v>43647</v>
      </c>
      <c r="G23" s="230">
        <v>45474</v>
      </c>
      <c r="H23" s="224" t="s">
        <v>172</v>
      </c>
      <c r="I23" s="231">
        <v>150000</v>
      </c>
      <c r="J23" s="224"/>
      <c r="K23" s="224" t="s">
        <v>942</v>
      </c>
      <c r="L23" s="224"/>
      <c r="M23" s="224"/>
      <c r="N23" s="57"/>
      <c r="O23" s="57"/>
      <c r="P23" s="57"/>
      <c r="Q23" s="57"/>
      <c r="R23" s="57"/>
      <c r="S23" s="57"/>
      <c r="T23" s="57"/>
      <c r="U23" s="57"/>
      <c r="W23" s="18"/>
    </row>
    <row r="24" spans="1:23" ht="45" customHeight="1">
      <c r="A24" s="377"/>
      <c r="B24" s="45" t="s">
        <v>175</v>
      </c>
      <c r="C24" s="226" t="s">
        <v>1210</v>
      </c>
      <c r="D24" s="224" t="s">
        <v>927</v>
      </c>
      <c r="E24" s="224" t="s">
        <v>1211</v>
      </c>
      <c r="F24" s="230">
        <v>43647</v>
      </c>
      <c r="G24" s="230">
        <v>45474</v>
      </c>
      <c r="H24" s="224" t="s">
        <v>177</v>
      </c>
      <c r="I24" s="231">
        <v>12000</v>
      </c>
      <c r="J24" s="224" t="s">
        <v>1352</v>
      </c>
      <c r="K24" s="224" t="s">
        <v>179</v>
      </c>
      <c r="L24" s="224"/>
      <c r="M24" s="224" t="s">
        <v>1212</v>
      </c>
      <c r="N24" s="57"/>
      <c r="O24" s="57"/>
      <c r="P24" s="57"/>
      <c r="Q24" s="57"/>
      <c r="R24" s="57"/>
      <c r="S24" s="57"/>
      <c r="T24" s="57"/>
      <c r="U24" s="57"/>
      <c r="W24" s="18"/>
    </row>
    <row r="25" spans="1:23" ht="45" customHeight="1">
      <c r="A25" s="377"/>
      <c r="B25" s="45" t="s">
        <v>187</v>
      </c>
      <c r="C25" s="226" t="s">
        <v>959</v>
      </c>
      <c r="D25" s="224"/>
      <c r="E25" s="224"/>
      <c r="F25" s="224"/>
      <c r="G25" s="224"/>
      <c r="H25" s="224"/>
      <c r="I25" s="224"/>
      <c r="J25" s="224"/>
      <c r="K25" s="224"/>
      <c r="L25" s="224"/>
      <c r="M25" s="224"/>
      <c r="N25" s="57"/>
      <c r="O25" s="57"/>
      <c r="P25" s="57"/>
      <c r="Q25" s="57"/>
      <c r="R25" s="57"/>
      <c r="S25" s="57"/>
      <c r="T25" s="57"/>
      <c r="U25" s="57"/>
      <c r="W25" s="18"/>
    </row>
    <row r="26" spans="1:23" ht="45" customHeight="1">
      <c r="A26" s="377"/>
      <c r="B26" s="45" t="s">
        <v>193</v>
      </c>
      <c r="C26" s="226" t="s">
        <v>1215</v>
      </c>
      <c r="D26" s="224" t="s">
        <v>961</v>
      </c>
      <c r="E26" s="224" t="s">
        <v>968</v>
      </c>
      <c r="F26" s="230">
        <v>43678</v>
      </c>
      <c r="G26" s="230">
        <v>45474</v>
      </c>
      <c r="H26" s="224" t="s">
        <v>93</v>
      </c>
      <c r="I26" s="224">
        <v>0</v>
      </c>
      <c r="J26" s="224" t="s">
        <v>963</v>
      </c>
      <c r="K26" s="224" t="s">
        <v>205</v>
      </c>
      <c r="L26" s="224" t="s">
        <v>1216</v>
      </c>
      <c r="M26" s="224" t="s">
        <v>1217</v>
      </c>
      <c r="N26" s="57"/>
      <c r="O26" s="57"/>
      <c r="P26" s="57"/>
      <c r="Q26" s="57"/>
      <c r="R26" s="57"/>
      <c r="S26" s="57"/>
      <c r="T26" s="57"/>
      <c r="U26" s="57"/>
      <c r="W26" s="18"/>
    </row>
    <row r="27" spans="1:23" ht="45" customHeight="1">
      <c r="A27" s="377"/>
      <c r="B27" s="45" t="s">
        <v>1112</v>
      </c>
      <c r="C27" s="226" t="s">
        <v>1221</v>
      </c>
      <c r="D27" s="224" t="s">
        <v>1222</v>
      </c>
      <c r="E27" s="224" t="s">
        <v>1223</v>
      </c>
      <c r="F27" s="230">
        <v>44866</v>
      </c>
      <c r="G27" s="230">
        <v>45444</v>
      </c>
      <c r="H27" s="224" t="s">
        <v>1224</v>
      </c>
      <c r="I27" s="231">
        <v>10000</v>
      </c>
      <c r="J27" s="224" t="s">
        <v>1116</v>
      </c>
      <c r="K27" s="224"/>
      <c r="L27" s="224"/>
      <c r="M27" s="224"/>
      <c r="N27" s="57"/>
      <c r="O27" s="57"/>
      <c r="P27" s="57"/>
      <c r="Q27" s="57"/>
      <c r="R27" s="57"/>
      <c r="S27" s="57"/>
      <c r="T27" s="57"/>
      <c r="U27" s="57"/>
      <c r="W27" s="18"/>
    </row>
    <row r="28" spans="1:23" ht="45" customHeight="1">
      <c r="A28" s="378"/>
      <c r="B28" s="45" t="s">
        <v>1336</v>
      </c>
      <c r="C28" s="227" t="s">
        <v>1337</v>
      </c>
      <c r="D28" s="178" t="s">
        <v>1338</v>
      </c>
      <c r="E28" s="178" t="s">
        <v>1339</v>
      </c>
      <c r="F28" s="232">
        <v>45139</v>
      </c>
      <c r="G28" s="232">
        <v>45474</v>
      </c>
      <c r="H28" s="178" t="s">
        <v>1340</v>
      </c>
      <c r="I28" s="233">
        <v>500000</v>
      </c>
      <c r="J28" s="224" t="s">
        <v>1341</v>
      </c>
      <c r="K28" s="224" t="s">
        <v>1342</v>
      </c>
      <c r="L28" s="224" t="s">
        <v>1343</v>
      </c>
      <c r="M28" s="224" t="s">
        <v>1344</v>
      </c>
      <c r="N28" s="57"/>
      <c r="O28" s="57"/>
      <c r="P28" s="57"/>
      <c r="Q28" s="57"/>
      <c r="R28" s="57"/>
      <c r="S28" s="57"/>
      <c r="T28" s="57"/>
      <c r="U28" s="57"/>
      <c r="W28" s="18"/>
    </row>
    <row r="29" spans="1:23" ht="45" customHeight="1">
      <c r="A29" s="376" t="s">
        <v>1353</v>
      </c>
      <c r="B29" s="45" t="s">
        <v>209</v>
      </c>
      <c r="C29" s="226" t="s">
        <v>1229</v>
      </c>
      <c r="D29" s="224" t="s">
        <v>1230</v>
      </c>
      <c r="E29" s="224" t="s">
        <v>1231</v>
      </c>
      <c r="F29" s="230">
        <v>43709</v>
      </c>
      <c r="G29" s="230">
        <v>45474</v>
      </c>
      <c r="H29" s="224" t="s">
        <v>223</v>
      </c>
      <c r="I29" s="231">
        <v>150000</v>
      </c>
      <c r="J29" s="224" t="s">
        <v>224</v>
      </c>
      <c r="K29" s="224" t="s">
        <v>214</v>
      </c>
      <c r="L29" s="224"/>
      <c r="M29" s="224" t="s">
        <v>1232</v>
      </c>
      <c r="N29" s="57"/>
      <c r="O29" s="57"/>
      <c r="P29" s="57"/>
      <c r="Q29" s="60"/>
      <c r="R29" s="60"/>
      <c r="S29" s="60"/>
      <c r="T29" s="60"/>
      <c r="U29" s="60"/>
      <c r="W29" s="18"/>
    </row>
    <row r="30" spans="1:23" ht="45" customHeight="1">
      <c r="A30" s="377"/>
      <c r="B30" s="45" t="s">
        <v>226</v>
      </c>
      <c r="C30" s="227" t="s">
        <v>1236</v>
      </c>
      <c r="D30" s="178"/>
      <c r="E30" s="178"/>
      <c r="F30" s="232"/>
      <c r="G30" s="232"/>
      <c r="H30" s="178"/>
      <c r="I30" s="233"/>
      <c r="J30" s="178"/>
      <c r="K30" s="178"/>
      <c r="L30" s="178"/>
      <c r="M30" s="178"/>
      <c r="N30" s="57"/>
      <c r="O30" s="57"/>
      <c r="P30" s="57"/>
      <c r="Q30" s="60"/>
      <c r="R30" s="60"/>
      <c r="S30" s="60"/>
      <c r="T30" s="60"/>
      <c r="U30" s="60"/>
      <c r="W30" s="18"/>
    </row>
    <row r="31" spans="1:23" ht="45" customHeight="1">
      <c r="A31" s="377"/>
      <c r="B31" s="45" t="s">
        <v>240</v>
      </c>
      <c r="C31" s="227" t="s">
        <v>1237</v>
      </c>
      <c r="D31" s="178" t="s">
        <v>1238</v>
      </c>
      <c r="E31" s="178" t="s">
        <v>1239</v>
      </c>
      <c r="F31" s="232">
        <v>43647</v>
      </c>
      <c r="G31" s="232">
        <v>45474</v>
      </c>
      <c r="H31" s="178" t="s">
        <v>93</v>
      </c>
      <c r="I31" s="233">
        <v>600000</v>
      </c>
      <c r="J31" s="178" t="s">
        <v>250</v>
      </c>
      <c r="K31" s="178" t="s">
        <v>245</v>
      </c>
      <c r="L31" s="178"/>
      <c r="M31" s="178" t="s">
        <v>1240</v>
      </c>
      <c r="N31" s="57"/>
      <c r="O31" s="57"/>
      <c r="P31" s="57"/>
      <c r="Q31" s="60"/>
      <c r="R31" s="60"/>
      <c r="S31" s="60"/>
      <c r="T31" s="60"/>
      <c r="U31" s="60"/>
      <c r="W31" s="18"/>
    </row>
    <row r="32" spans="1:23" ht="45" customHeight="1">
      <c r="A32" s="377"/>
      <c r="B32" s="45" t="s">
        <v>252</v>
      </c>
      <c r="C32" s="227" t="s">
        <v>1244</v>
      </c>
      <c r="D32" s="178" t="s">
        <v>995</v>
      </c>
      <c r="E32" s="178" t="s">
        <v>1245</v>
      </c>
      <c r="F32" s="232">
        <v>43678</v>
      </c>
      <c r="G32" s="232">
        <v>44075</v>
      </c>
      <c r="H32" s="178" t="s">
        <v>255</v>
      </c>
      <c r="I32" s="233">
        <v>6254</v>
      </c>
      <c r="J32" s="178" t="s">
        <v>262</v>
      </c>
      <c r="K32" s="178" t="s">
        <v>257</v>
      </c>
      <c r="L32" s="178"/>
      <c r="M32" s="178" t="s">
        <v>1246</v>
      </c>
      <c r="N32" s="57"/>
      <c r="O32" s="57"/>
      <c r="P32" s="57"/>
      <c r="Q32" s="57"/>
      <c r="R32" s="57"/>
      <c r="S32" s="57"/>
      <c r="T32" s="57"/>
      <c r="U32" s="57"/>
      <c r="W32" s="18"/>
    </row>
    <row r="33" spans="1:23" ht="45" customHeight="1">
      <c r="A33" s="377"/>
      <c r="B33" s="45" t="s">
        <v>263</v>
      </c>
      <c r="C33" s="227" t="s">
        <v>1236</v>
      </c>
      <c r="D33" s="224"/>
      <c r="E33" s="224"/>
      <c r="F33" s="230"/>
      <c r="G33" s="230"/>
      <c r="H33" s="224"/>
      <c r="I33" s="231"/>
      <c r="J33" s="224"/>
      <c r="K33" s="224"/>
      <c r="L33" s="224"/>
      <c r="M33" s="224"/>
      <c r="N33" s="57"/>
      <c r="O33" s="57"/>
      <c r="P33" s="57"/>
      <c r="Q33" s="57"/>
      <c r="R33" s="57"/>
      <c r="S33" s="57"/>
      <c r="T33" s="57"/>
      <c r="U33" s="57"/>
      <c r="W33" s="18"/>
    </row>
    <row r="34" spans="1:23" ht="45" customHeight="1">
      <c r="A34" s="377"/>
      <c r="B34" s="45" t="s">
        <v>279</v>
      </c>
      <c r="C34" s="227" t="s">
        <v>1011</v>
      </c>
      <c r="D34" s="224"/>
      <c r="E34" s="224"/>
      <c r="F34" s="224"/>
      <c r="G34" s="224"/>
      <c r="H34" s="224"/>
      <c r="I34" s="224"/>
      <c r="J34" s="224"/>
      <c r="K34" s="224"/>
      <c r="L34" s="224"/>
      <c r="M34" s="224"/>
      <c r="N34" s="57"/>
      <c r="O34" s="57"/>
      <c r="P34" s="57"/>
      <c r="Q34" s="57"/>
      <c r="R34" s="57"/>
      <c r="S34" s="57"/>
      <c r="T34" s="57"/>
      <c r="U34" s="57"/>
      <c r="W34" s="18"/>
    </row>
    <row r="35" spans="1:23" ht="45" customHeight="1">
      <c r="A35" s="377"/>
      <c r="B35" s="45" t="s">
        <v>288</v>
      </c>
      <c r="C35" s="227" t="s">
        <v>1249</v>
      </c>
      <c r="D35" s="224" t="s">
        <v>1250</v>
      </c>
      <c r="E35" s="224" t="s">
        <v>1251</v>
      </c>
      <c r="F35" s="230">
        <v>43647</v>
      </c>
      <c r="G35" s="230">
        <v>45474</v>
      </c>
      <c r="H35" s="224" t="s">
        <v>299</v>
      </c>
      <c r="I35" s="224">
        <v>0</v>
      </c>
      <c r="J35" s="224" t="s">
        <v>300</v>
      </c>
      <c r="K35" s="224" t="s">
        <v>257</v>
      </c>
      <c r="L35" s="224"/>
      <c r="M35" s="224" t="s">
        <v>1354</v>
      </c>
      <c r="N35" s="57"/>
      <c r="O35" s="57"/>
      <c r="P35" s="57"/>
      <c r="Q35" s="57"/>
      <c r="R35" s="57"/>
      <c r="S35" s="57"/>
      <c r="T35" s="57"/>
      <c r="U35" s="57"/>
      <c r="W35" s="18"/>
    </row>
    <row r="36" spans="1:23" ht="45" customHeight="1">
      <c r="A36" s="378"/>
      <c r="B36" s="45" t="s">
        <v>301</v>
      </c>
      <c r="C36" s="227" t="s">
        <v>1257</v>
      </c>
      <c r="D36" s="224"/>
      <c r="E36" s="224"/>
      <c r="F36" s="224"/>
      <c r="G36" s="224"/>
      <c r="H36" s="224"/>
      <c r="I36" s="224"/>
      <c r="J36" s="224"/>
      <c r="K36" s="224"/>
      <c r="L36" s="224"/>
      <c r="M36" s="224"/>
      <c r="N36" s="57"/>
      <c r="O36" s="57"/>
      <c r="P36" s="57"/>
      <c r="Q36" s="57"/>
      <c r="R36" s="57"/>
      <c r="S36" s="57"/>
      <c r="T36" s="57"/>
      <c r="U36" s="57"/>
      <c r="W36" s="18"/>
    </row>
    <row r="37" spans="1:23" ht="45" customHeight="1">
      <c r="A37" s="376" t="s">
        <v>1020</v>
      </c>
      <c r="B37" s="45" t="s">
        <v>309</v>
      </c>
      <c r="C37" s="227" t="s">
        <v>1258</v>
      </c>
      <c r="D37" s="224" t="s">
        <v>1259</v>
      </c>
      <c r="E37" s="224" t="s">
        <v>1023</v>
      </c>
      <c r="F37" s="230">
        <v>43647</v>
      </c>
      <c r="G37" s="230">
        <v>45474</v>
      </c>
      <c r="H37" s="224" t="s">
        <v>1260</v>
      </c>
      <c r="I37" s="224">
        <v>0</v>
      </c>
      <c r="J37" s="224" t="s">
        <v>1261</v>
      </c>
      <c r="K37" s="224" t="s">
        <v>315</v>
      </c>
      <c r="L37" s="224"/>
      <c r="M37" s="224"/>
      <c r="N37" s="57"/>
      <c r="O37" s="57"/>
      <c r="P37" s="57"/>
      <c r="Q37" s="60"/>
      <c r="R37" s="60"/>
      <c r="S37" s="60"/>
      <c r="T37" s="60"/>
      <c r="U37" s="60"/>
      <c r="W37" s="18"/>
    </row>
    <row r="38" spans="1:23" ht="45" customHeight="1">
      <c r="A38" s="377"/>
      <c r="B38" s="45" t="s">
        <v>322</v>
      </c>
      <c r="C38" s="227" t="s">
        <v>1028</v>
      </c>
      <c r="D38" s="224"/>
      <c r="E38" s="224"/>
      <c r="F38" s="224"/>
      <c r="G38" s="224"/>
      <c r="H38" s="224"/>
      <c r="I38" s="224"/>
      <c r="J38" s="224"/>
      <c r="K38" s="224"/>
      <c r="L38" s="224"/>
      <c r="M38" s="224"/>
      <c r="N38" s="57"/>
      <c r="O38" s="57"/>
      <c r="P38" s="57"/>
      <c r="Q38" s="60"/>
      <c r="R38" s="60"/>
      <c r="S38" s="60"/>
      <c r="T38" s="60"/>
      <c r="U38" s="60"/>
      <c r="W38" s="18"/>
    </row>
    <row r="39" spans="1:23" ht="45" customHeight="1">
      <c r="A39" s="377"/>
      <c r="B39" s="45" t="s">
        <v>336</v>
      </c>
      <c r="C39" s="227" t="s">
        <v>1263</v>
      </c>
      <c r="D39" s="224" t="s">
        <v>1264</v>
      </c>
      <c r="E39" s="224" t="s">
        <v>1265</v>
      </c>
      <c r="F39" s="230">
        <v>43831</v>
      </c>
      <c r="G39" s="230">
        <v>45474</v>
      </c>
      <c r="H39" s="224" t="s">
        <v>351</v>
      </c>
      <c r="I39" s="231">
        <v>40000000</v>
      </c>
      <c r="J39" s="224" t="s">
        <v>1355</v>
      </c>
      <c r="K39" s="224" t="s">
        <v>1033</v>
      </c>
      <c r="L39" s="224" t="s">
        <v>1266</v>
      </c>
      <c r="M39" s="224"/>
      <c r="N39" s="57"/>
      <c r="O39" s="57"/>
      <c r="P39" s="57"/>
      <c r="Q39" s="60"/>
      <c r="R39" s="60"/>
      <c r="S39" s="60"/>
      <c r="T39" s="60"/>
      <c r="U39" s="60"/>
      <c r="W39" s="18"/>
    </row>
    <row r="40" spans="1:23" ht="45" customHeight="1">
      <c r="A40" s="377"/>
      <c r="B40" s="45" t="s">
        <v>355</v>
      </c>
      <c r="C40" s="227" t="s">
        <v>1271</v>
      </c>
      <c r="D40" s="178" t="s">
        <v>1272</v>
      </c>
      <c r="E40" s="178" t="s">
        <v>1265</v>
      </c>
      <c r="F40" s="232">
        <v>43739</v>
      </c>
      <c r="G40" s="232">
        <v>45474</v>
      </c>
      <c r="H40" s="178" t="s">
        <v>358</v>
      </c>
      <c r="I40" s="178" t="s">
        <v>1040</v>
      </c>
      <c r="J40" s="178" t="s">
        <v>367</v>
      </c>
      <c r="K40" s="178" t="s">
        <v>743</v>
      </c>
      <c r="L40" s="178" t="s">
        <v>1273</v>
      </c>
      <c r="M40" s="178"/>
      <c r="N40" s="57"/>
      <c r="O40" s="57"/>
      <c r="P40" s="57"/>
      <c r="Q40" s="60"/>
      <c r="R40" s="60"/>
      <c r="S40" s="60"/>
      <c r="T40" s="60"/>
      <c r="U40" s="60"/>
      <c r="W40" s="18"/>
    </row>
    <row r="41" spans="1:23" ht="45" customHeight="1">
      <c r="A41" s="377"/>
      <c r="B41" s="45" t="s">
        <v>369</v>
      </c>
      <c r="C41" s="227" t="s">
        <v>1277</v>
      </c>
      <c r="D41" s="178" t="s">
        <v>1278</v>
      </c>
      <c r="E41" s="178" t="s">
        <v>1279</v>
      </c>
      <c r="F41" s="232">
        <v>43647</v>
      </c>
      <c r="G41" s="232">
        <v>45474</v>
      </c>
      <c r="H41" s="178" t="s">
        <v>747</v>
      </c>
      <c r="I41" s="233">
        <v>100000</v>
      </c>
      <c r="J41" s="178" t="s">
        <v>1356</v>
      </c>
      <c r="K41" s="178" t="s">
        <v>315</v>
      </c>
      <c r="L41" s="178"/>
      <c r="M41" s="178" t="s">
        <v>1280</v>
      </c>
      <c r="N41" s="57"/>
      <c r="O41" s="57"/>
      <c r="P41" s="57"/>
      <c r="Q41" s="60"/>
      <c r="R41" s="60"/>
      <c r="S41" s="60"/>
      <c r="T41" s="60"/>
      <c r="U41" s="60"/>
      <c r="W41" s="18"/>
    </row>
    <row r="42" spans="1:23" ht="45" customHeight="1">
      <c r="A42" s="377"/>
      <c r="B42" s="45" t="s">
        <v>383</v>
      </c>
      <c r="C42" s="227" t="s">
        <v>1283</v>
      </c>
      <c r="D42" s="178" t="s">
        <v>1284</v>
      </c>
      <c r="E42" s="178" t="s">
        <v>1285</v>
      </c>
      <c r="F42" s="232">
        <v>43647</v>
      </c>
      <c r="G42" s="232">
        <v>45474</v>
      </c>
      <c r="H42" s="178" t="s">
        <v>387</v>
      </c>
      <c r="I42" s="233">
        <v>0</v>
      </c>
      <c r="J42" s="178" t="s">
        <v>394</v>
      </c>
      <c r="K42" s="178" t="s">
        <v>315</v>
      </c>
      <c r="L42" s="178"/>
      <c r="M42" s="178"/>
      <c r="N42" s="57"/>
      <c r="O42" s="57"/>
      <c r="P42" s="57"/>
      <c r="Q42" s="60"/>
      <c r="R42" s="60"/>
      <c r="S42" s="60"/>
      <c r="T42" s="60"/>
      <c r="U42" s="60"/>
      <c r="W42" s="18"/>
    </row>
    <row r="43" spans="1:23" ht="45" customHeight="1">
      <c r="A43" s="377"/>
      <c r="B43" s="45" t="s">
        <v>396</v>
      </c>
      <c r="C43" s="227" t="s">
        <v>1289</v>
      </c>
      <c r="D43" s="178" t="s">
        <v>1290</v>
      </c>
      <c r="E43" s="178" t="s">
        <v>1291</v>
      </c>
      <c r="F43" s="232">
        <v>43647</v>
      </c>
      <c r="G43" s="232">
        <v>45474</v>
      </c>
      <c r="H43" s="178" t="s">
        <v>773</v>
      </c>
      <c r="I43" s="233">
        <v>50000</v>
      </c>
      <c r="J43" s="178" t="s">
        <v>406</v>
      </c>
      <c r="K43" s="178" t="s">
        <v>315</v>
      </c>
      <c r="L43" s="178"/>
      <c r="M43" s="178" t="s">
        <v>1292</v>
      </c>
      <c r="N43" s="57"/>
      <c r="O43" s="57"/>
      <c r="P43" s="57"/>
      <c r="Q43" s="60"/>
      <c r="R43" s="60"/>
      <c r="S43" s="60"/>
      <c r="T43" s="60"/>
      <c r="U43" s="60"/>
      <c r="W43" s="18"/>
    </row>
    <row r="44" spans="1:23" ht="45" customHeight="1">
      <c r="A44" s="377"/>
      <c r="B44" s="45" t="s">
        <v>490</v>
      </c>
      <c r="C44" s="227" t="s">
        <v>1295</v>
      </c>
      <c r="D44" s="178" t="s">
        <v>1296</v>
      </c>
      <c r="E44" s="178" t="s">
        <v>1297</v>
      </c>
      <c r="F44" s="232">
        <v>44013</v>
      </c>
      <c r="G44" s="232">
        <v>45474</v>
      </c>
      <c r="H44" s="178" t="s">
        <v>1070</v>
      </c>
      <c r="I44" s="233"/>
      <c r="J44" s="178" t="s">
        <v>93</v>
      </c>
      <c r="K44" s="178" t="s">
        <v>494</v>
      </c>
      <c r="L44" s="178" t="s">
        <v>494</v>
      </c>
      <c r="M44" s="178" t="s">
        <v>1357</v>
      </c>
      <c r="N44" s="57"/>
      <c r="O44" s="57"/>
      <c r="P44" s="57"/>
      <c r="Q44" s="60"/>
      <c r="R44" s="60"/>
      <c r="S44" s="60"/>
      <c r="T44" s="60"/>
      <c r="U44" s="60"/>
      <c r="W44" s="18"/>
    </row>
    <row r="45" spans="1:23" ht="45" customHeight="1">
      <c r="A45" s="377"/>
      <c r="B45" s="45" t="s">
        <v>835</v>
      </c>
      <c r="C45" s="227" t="s">
        <v>1301</v>
      </c>
      <c r="D45" s="178" t="s">
        <v>1302</v>
      </c>
      <c r="E45" s="178" t="s">
        <v>1303</v>
      </c>
      <c r="F45" s="232">
        <v>44409</v>
      </c>
      <c r="G45" s="232">
        <v>45474</v>
      </c>
      <c r="H45" s="178" t="s">
        <v>93</v>
      </c>
      <c r="I45" s="233">
        <v>5000000</v>
      </c>
      <c r="J45" s="178" t="s">
        <v>839</v>
      </c>
      <c r="K45" s="178" t="s">
        <v>840</v>
      </c>
      <c r="L45" s="178"/>
      <c r="M45" s="178"/>
      <c r="N45" s="57"/>
      <c r="O45" s="57"/>
      <c r="P45" s="57"/>
      <c r="Q45" s="57"/>
      <c r="R45" s="57"/>
      <c r="S45" s="57"/>
      <c r="T45" s="57"/>
      <c r="U45" s="57"/>
      <c r="W45" s="18"/>
    </row>
    <row r="46" spans="1:23" ht="45" customHeight="1">
      <c r="A46" s="377"/>
      <c r="B46" s="45" t="s">
        <v>1118</v>
      </c>
      <c r="C46" s="227" t="s">
        <v>1119</v>
      </c>
      <c r="D46" s="178" t="s">
        <v>1114</v>
      </c>
      <c r="E46" s="178" t="s">
        <v>1120</v>
      </c>
      <c r="F46" s="232">
        <v>44866</v>
      </c>
      <c r="G46" s="232">
        <v>45444</v>
      </c>
      <c r="H46" s="178" t="s">
        <v>872</v>
      </c>
      <c r="I46" s="233"/>
      <c r="J46" s="178" t="s">
        <v>1121</v>
      </c>
      <c r="K46" s="178"/>
      <c r="L46" s="178"/>
      <c r="M46" s="178"/>
      <c r="N46" s="57"/>
      <c r="O46" s="57"/>
      <c r="P46" s="57"/>
      <c r="Q46" s="57"/>
      <c r="R46" s="57"/>
      <c r="S46" s="57"/>
      <c r="T46" s="57"/>
      <c r="U46" s="57"/>
      <c r="W46" s="18"/>
    </row>
    <row r="47" spans="1:23" ht="45" customHeight="1">
      <c r="A47" s="378"/>
      <c r="B47" s="45" t="s">
        <v>1122</v>
      </c>
      <c r="C47" s="227" t="s">
        <v>1123</v>
      </c>
      <c r="D47" s="178" t="s">
        <v>1124</v>
      </c>
      <c r="E47" s="178" t="s">
        <v>1125</v>
      </c>
      <c r="F47" s="232">
        <v>44927</v>
      </c>
      <c r="G47" s="232">
        <v>45444</v>
      </c>
      <c r="H47" s="178" t="s">
        <v>885</v>
      </c>
      <c r="I47" s="233">
        <v>670000</v>
      </c>
      <c r="J47" s="178" t="s">
        <v>1126</v>
      </c>
      <c r="K47" s="178"/>
      <c r="L47" s="178"/>
      <c r="M47" s="178"/>
      <c r="N47" s="57"/>
      <c r="O47" s="57"/>
      <c r="P47" s="57"/>
      <c r="Q47" s="57"/>
      <c r="R47" s="57"/>
      <c r="S47" s="57"/>
      <c r="T47" s="57"/>
      <c r="U47" s="57"/>
      <c r="W47" s="18"/>
    </row>
    <row r="48" spans="1:23" ht="45" customHeight="1">
      <c r="A48" s="376" t="s">
        <v>1078</v>
      </c>
      <c r="B48" s="45" t="s">
        <v>409</v>
      </c>
      <c r="C48" s="226" t="s">
        <v>1311</v>
      </c>
      <c r="D48" s="224" t="s">
        <v>1312</v>
      </c>
      <c r="E48" s="224" t="s">
        <v>1313</v>
      </c>
      <c r="F48" s="230">
        <v>44562</v>
      </c>
      <c r="G48" s="230">
        <v>45474</v>
      </c>
      <c r="H48" s="224" t="s">
        <v>790</v>
      </c>
      <c r="I48" s="231" t="s">
        <v>414</v>
      </c>
      <c r="J48" s="224" t="s">
        <v>421</v>
      </c>
      <c r="K48" s="224" t="s">
        <v>416</v>
      </c>
      <c r="L48" s="224"/>
      <c r="M48" s="224" t="s">
        <v>1086</v>
      </c>
      <c r="N48" s="57"/>
      <c r="O48" s="57"/>
      <c r="P48" s="57"/>
      <c r="Q48" s="60"/>
      <c r="R48" s="60"/>
      <c r="S48" s="60"/>
      <c r="T48" s="60"/>
      <c r="U48" s="60"/>
      <c r="W48" s="18"/>
    </row>
    <row r="49" spans="1:23" ht="45" customHeight="1">
      <c r="A49" s="377"/>
      <c r="B49" s="45" t="s">
        <v>422</v>
      </c>
      <c r="C49" s="226" t="s">
        <v>1315</v>
      </c>
      <c r="D49" s="224"/>
      <c r="E49" s="224"/>
      <c r="F49" s="230"/>
      <c r="G49" s="230"/>
      <c r="H49" s="224"/>
      <c r="I49" s="224"/>
      <c r="J49" s="224"/>
      <c r="K49" s="224"/>
      <c r="L49" s="224"/>
      <c r="M49" s="224"/>
      <c r="N49" s="57"/>
      <c r="O49" s="57"/>
      <c r="P49" s="57"/>
      <c r="Q49" s="60"/>
      <c r="R49" s="60"/>
      <c r="S49" s="60"/>
      <c r="T49" s="60"/>
      <c r="U49" s="60"/>
      <c r="W49" s="18"/>
    </row>
    <row r="50" spans="1:23" ht="45" customHeight="1">
      <c r="A50" s="378"/>
      <c r="B50" s="45" t="s">
        <v>429</v>
      </c>
      <c r="C50" s="226" t="s">
        <v>1094</v>
      </c>
      <c r="D50" s="224" t="s">
        <v>1095</v>
      </c>
      <c r="E50" s="224" t="s">
        <v>1316</v>
      </c>
      <c r="F50" s="230">
        <v>44866</v>
      </c>
      <c r="G50" s="230">
        <v>45474</v>
      </c>
      <c r="H50" s="224" t="s">
        <v>93</v>
      </c>
      <c r="I50" s="231">
        <v>50000</v>
      </c>
      <c r="J50" s="224" t="s">
        <v>1317</v>
      </c>
      <c r="K50" s="224" t="s">
        <v>257</v>
      </c>
      <c r="L50" s="224"/>
      <c r="M50" s="224" t="s">
        <v>1318</v>
      </c>
      <c r="N50" s="57"/>
      <c r="O50" s="57"/>
      <c r="P50" s="57"/>
      <c r="Q50" s="60"/>
      <c r="R50" s="60"/>
      <c r="S50" s="60"/>
      <c r="T50" s="60"/>
      <c r="U50" s="60"/>
      <c r="W50" s="18"/>
    </row>
    <row r="51" spans="1:23" ht="45" customHeight="1">
      <c r="A51" s="376" t="s">
        <v>1358</v>
      </c>
      <c r="B51" s="45" t="s">
        <v>443</v>
      </c>
      <c r="C51" s="257" t="s">
        <v>1359</v>
      </c>
      <c r="D51" s="178"/>
      <c r="E51" s="178"/>
      <c r="F51" s="232"/>
      <c r="G51" s="232"/>
      <c r="H51" s="178"/>
      <c r="I51" s="178"/>
      <c r="J51" s="178"/>
      <c r="K51" s="178"/>
      <c r="L51" s="178"/>
      <c r="M51" s="178"/>
      <c r="N51" s="57"/>
      <c r="O51" s="57"/>
      <c r="P51" s="57"/>
      <c r="Q51" s="60"/>
      <c r="R51" s="60"/>
      <c r="S51" s="60"/>
      <c r="T51" s="60"/>
      <c r="U51" s="60"/>
      <c r="W51" s="18"/>
    </row>
    <row r="52" spans="1:23" ht="45" customHeight="1">
      <c r="A52" s="377"/>
      <c r="B52" s="45" t="s">
        <v>450</v>
      </c>
      <c r="C52" s="257" t="s">
        <v>1360</v>
      </c>
      <c r="D52" s="178"/>
      <c r="E52" s="178"/>
      <c r="F52" s="232"/>
      <c r="G52" s="232"/>
      <c r="H52" s="178"/>
      <c r="I52" s="178"/>
      <c r="J52" s="178"/>
      <c r="K52" s="178"/>
      <c r="L52" s="178"/>
      <c r="M52" s="178"/>
      <c r="N52" s="57"/>
      <c r="O52" s="57"/>
      <c r="P52" s="57"/>
      <c r="Q52" s="60"/>
      <c r="R52" s="60"/>
      <c r="S52" s="60"/>
      <c r="T52" s="60"/>
      <c r="U52" s="60"/>
      <c r="W52" s="18"/>
    </row>
    <row r="53" spans="1:23" ht="45" customHeight="1">
      <c r="A53" s="378"/>
      <c r="B53" s="45" t="s">
        <v>459</v>
      </c>
      <c r="C53" s="258" t="s">
        <v>1361</v>
      </c>
      <c r="D53" s="178"/>
      <c r="E53" s="178"/>
      <c r="F53" s="232"/>
      <c r="G53" s="232"/>
      <c r="H53" s="178"/>
      <c r="I53" s="233"/>
      <c r="J53" s="178"/>
      <c r="K53" s="178"/>
      <c r="L53" s="178"/>
      <c r="M53" s="178"/>
      <c r="N53" s="57"/>
      <c r="O53" s="57"/>
      <c r="P53" s="57"/>
      <c r="Q53" s="60"/>
      <c r="R53" s="60"/>
      <c r="S53" s="60"/>
      <c r="T53" s="60"/>
      <c r="U53" s="60"/>
      <c r="W53" s="18"/>
    </row>
    <row r="54" spans="1:23">
      <c r="W54" s="18"/>
    </row>
    <row r="55" spans="1:23">
      <c r="A55" s="18"/>
      <c r="B55" s="18"/>
      <c r="C55" s="18"/>
      <c r="D55" s="18"/>
      <c r="E55" s="18"/>
      <c r="F55" s="18"/>
      <c r="G55" s="18"/>
      <c r="H55" s="18"/>
      <c r="I55" s="18"/>
      <c r="J55" s="18"/>
      <c r="K55" s="18"/>
      <c r="L55" s="18"/>
      <c r="M55" s="18"/>
      <c r="N55" s="55"/>
      <c r="O55" s="55"/>
      <c r="P55" s="55"/>
      <c r="Q55" s="18"/>
      <c r="R55" s="18"/>
      <c r="S55" s="18"/>
      <c r="T55" s="18"/>
      <c r="U55" s="18"/>
      <c r="V55" s="18"/>
      <c r="W55" s="18"/>
    </row>
    <row r="56" spans="1:23">
      <c r="A56" s="55"/>
      <c r="B56" s="55"/>
      <c r="C56" s="55"/>
      <c r="D56" s="18"/>
      <c r="E56" s="18"/>
      <c r="F56" s="18"/>
      <c r="G56" s="18"/>
      <c r="H56" s="18"/>
      <c r="I56" s="18"/>
      <c r="J56" s="18"/>
      <c r="K56" s="18"/>
      <c r="L56" s="18"/>
      <c r="M56" s="18"/>
      <c r="N56" s="18"/>
      <c r="O56" s="18"/>
      <c r="P56" s="18"/>
      <c r="Q56" s="18"/>
      <c r="R56" s="18"/>
      <c r="S56" s="18"/>
      <c r="T56" s="18"/>
      <c r="U56" s="18"/>
      <c r="V56" s="18"/>
      <c r="W56" s="18"/>
    </row>
    <row r="57" spans="1:23">
      <c r="A57" s="56"/>
      <c r="B57" s="56"/>
      <c r="C57" s="56"/>
      <c r="N57" s="2"/>
      <c r="O57" s="2"/>
      <c r="P57" s="2"/>
    </row>
    <row r="58" spans="1:23" ht="26.25" customHeight="1">
      <c r="A58" s="56"/>
      <c r="B58" s="56"/>
      <c r="C58" s="56"/>
      <c r="N58" s="2"/>
      <c r="O58" s="2"/>
      <c r="P58" s="2"/>
    </row>
    <row r="59" spans="1:23" ht="26.25" customHeight="1">
      <c r="A59" s="56"/>
      <c r="B59" s="56"/>
      <c r="C59" s="56"/>
      <c r="N59" s="2"/>
      <c r="O59" s="2"/>
      <c r="P59" s="2"/>
    </row>
    <row r="60" spans="1:23" ht="43.5" customHeight="1">
      <c r="A60" s="56"/>
      <c r="B60" s="56"/>
      <c r="C60" s="56"/>
      <c r="N60" s="2"/>
      <c r="O60" s="2"/>
      <c r="P60" s="2"/>
    </row>
    <row r="61" spans="1:23">
      <c r="A61" s="56"/>
      <c r="B61" s="56"/>
      <c r="C61" s="56"/>
      <c r="N61" s="2"/>
      <c r="O61" s="2"/>
      <c r="P61" s="2"/>
    </row>
    <row r="62" spans="1:23" ht="15.75" customHeight="1">
      <c r="A62" s="56"/>
      <c r="B62" s="56"/>
      <c r="C62" s="56"/>
      <c r="N62" s="2"/>
      <c r="O62" s="2"/>
      <c r="P62" s="2"/>
    </row>
    <row r="63" spans="1:23">
      <c r="A63" s="56"/>
      <c r="B63" s="56"/>
      <c r="C63" s="56"/>
      <c r="N63" s="2"/>
      <c r="O63" s="2"/>
      <c r="P63" s="2"/>
    </row>
    <row r="64" spans="1:23">
      <c r="A64" s="56"/>
      <c r="B64" s="56"/>
      <c r="C64" s="56"/>
      <c r="N64" s="2"/>
      <c r="O64" s="2"/>
      <c r="P64" s="2"/>
    </row>
    <row r="65" spans="1:16">
      <c r="A65" s="56"/>
      <c r="B65" s="56"/>
      <c r="C65" s="56"/>
      <c r="N65" s="2"/>
      <c r="O65" s="2"/>
      <c r="P65" s="2"/>
    </row>
    <row r="66" spans="1:16">
      <c r="A66" s="56"/>
      <c r="B66" s="56"/>
      <c r="C66" s="56"/>
      <c r="N66" s="2"/>
      <c r="O66" s="2"/>
      <c r="P66" s="2"/>
    </row>
    <row r="67" spans="1:16">
      <c r="A67" s="56"/>
      <c r="B67" s="56"/>
      <c r="C67" s="56"/>
      <c r="N67" s="2"/>
      <c r="O67" s="2"/>
      <c r="P67" s="2"/>
    </row>
    <row r="68" spans="1:16">
      <c r="A68" s="56"/>
      <c r="B68" s="56"/>
      <c r="C68" s="56"/>
      <c r="N68" s="2"/>
      <c r="O68" s="2"/>
      <c r="P68" s="2"/>
    </row>
    <row r="69" spans="1:16">
      <c r="A69" s="56"/>
      <c r="B69" s="56"/>
      <c r="C69" s="56"/>
      <c r="N69" s="2"/>
      <c r="O69" s="2"/>
      <c r="P69" s="2"/>
    </row>
    <row r="70" spans="1:16">
      <c r="A70" s="56"/>
      <c r="B70" s="56"/>
      <c r="C70" s="56"/>
      <c r="N70" s="2"/>
      <c r="O70" s="2"/>
      <c r="P70" s="2"/>
    </row>
    <row r="71" spans="1:16">
      <c r="A71" s="56"/>
      <c r="B71" s="56"/>
      <c r="C71" s="56"/>
      <c r="N71" s="2"/>
      <c r="O71" s="2"/>
      <c r="P71" s="2"/>
    </row>
    <row r="72" spans="1:16">
      <c r="A72" s="56"/>
      <c r="B72" s="56"/>
      <c r="C72" s="56"/>
      <c r="N72" s="2"/>
      <c r="O72" s="2"/>
      <c r="P72" s="2"/>
    </row>
    <row r="73" spans="1:16">
      <c r="A73" s="56"/>
      <c r="B73" s="56"/>
      <c r="C73" s="56"/>
      <c r="N73" s="2"/>
      <c r="O73" s="2"/>
      <c r="P73" s="2"/>
    </row>
    <row r="74" spans="1:16" ht="15.75" customHeight="1">
      <c r="A74" s="56"/>
      <c r="B74" s="56"/>
      <c r="C74" s="56"/>
      <c r="N74" s="2"/>
      <c r="O74" s="2"/>
      <c r="P74" s="2"/>
    </row>
    <row r="75" spans="1:16" ht="15" customHeight="1">
      <c r="A75" s="56"/>
      <c r="B75" s="56"/>
      <c r="C75" s="56"/>
      <c r="N75" s="2"/>
      <c r="O75" s="2"/>
      <c r="P75" s="2"/>
    </row>
    <row r="76" spans="1:16">
      <c r="A76" s="56"/>
      <c r="B76" s="56"/>
      <c r="C76" s="56"/>
      <c r="N76" s="2"/>
      <c r="O76" s="2"/>
      <c r="P76" s="2"/>
    </row>
    <row r="77" spans="1:16">
      <c r="A77" s="56"/>
      <c r="B77" s="56"/>
      <c r="C77" s="56"/>
      <c r="N77" s="2"/>
      <c r="O77" s="2"/>
      <c r="P77" s="2"/>
    </row>
    <row r="78" spans="1:16">
      <c r="A78" s="56"/>
      <c r="B78" s="56"/>
      <c r="C78" s="56"/>
      <c r="N78" s="2"/>
      <c r="O78" s="2"/>
      <c r="P78" s="2"/>
    </row>
    <row r="79" spans="1:16">
      <c r="A79" s="56"/>
      <c r="B79" s="56"/>
      <c r="C79" s="56"/>
      <c r="N79" s="2"/>
      <c r="O79" s="2"/>
      <c r="P79" s="2"/>
    </row>
    <row r="80" spans="1:16">
      <c r="A80" s="56"/>
      <c r="B80" s="56"/>
      <c r="C80" s="56"/>
      <c r="N80" s="2"/>
      <c r="O80" s="2"/>
      <c r="P80" s="2"/>
    </row>
    <row r="81" spans="1:16">
      <c r="A81" s="56"/>
      <c r="B81" s="56"/>
      <c r="C81" s="56"/>
      <c r="N81" s="2"/>
      <c r="O81" s="2"/>
      <c r="P81" s="2"/>
    </row>
    <row r="82" spans="1:16">
      <c r="A82" s="56"/>
      <c r="B82" s="56"/>
      <c r="C82" s="56"/>
      <c r="N82" s="2"/>
      <c r="O82" s="2"/>
      <c r="P82" s="2"/>
    </row>
    <row r="83" spans="1:16">
      <c r="A83" s="56"/>
      <c r="B83" s="56"/>
      <c r="C83" s="56"/>
      <c r="N83" s="2"/>
      <c r="O83" s="2"/>
      <c r="P83" s="2"/>
    </row>
    <row r="84" spans="1:16">
      <c r="A84" s="56"/>
      <c r="B84" s="56"/>
      <c r="C84" s="56"/>
      <c r="N84" s="2"/>
      <c r="O84" s="2"/>
      <c r="P84" s="2"/>
    </row>
    <row r="85" spans="1:16">
      <c r="A85" s="56"/>
      <c r="B85" s="56"/>
      <c r="C85" s="56"/>
      <c r="N85" s="2"/>
      <c r="O85" s="2"/>
      <c r="P85" s="2"/>
    </row>
    <row r="86" spans="1:16" ht="15.75" customHeight="1">
      <c r="A86" s="56"/>
      <c r="B86" s="56"/>
      <c r="C86" s="56"/>
      <c r="N86" s="2"/>
      <c r="O86" s="2"/>
      <c r="P86" s="2"/>
    </row>
    <row r="87" spans="1:16" ht="15" customHeight="1">
      <c r="A87" s="56"/>
      <c r="B87" s="56"/>
      <c r="C87" s="56"/>
      <c r="N87" s="2"/>
      <c r="O87" s="2"/>
      <c r="P87" s="2"/>
    </row>
    <row r="88" spans="1:16">
      <c r="A88" s="56"/>
      <c r="B88" s="56"/>
      <c r="C88" s="56"/>
      <c r="N88" s="2"/>
      <c r="O88" s="2"/>
      <c r="P88" s="2"/>
    </row>
    <row r="89" spans="1:16">
      <c r="A89" s="56"/>
      <c r="B89" s="56"/>
      <c r="C89" s="56"/>
      <c r="N89" s="2"/>
      <c r="O89" s="2"/>
      <c r="P89" s="2"/>
    </row>
    <row r="90" spans="1:16">
      <c r="A90" s="56"/>
      <c r="B90" s="56"/>
      <c r="C90" s="56"/>
      <c r="N90" s="2"/>
      <c r="O90" s="2"/>
      <c r="P90" s="2"/>
    </row>
    <row r="91" spans="1:16">
      <c r="A91" s="56"/>
      <c r="B91" s="56"/>
      <c r="C91" s="56"/>
      <c r="N91" s="2"/>
      <c r="O91" s="2"/>
      <c r="P91" s="2"/>
    </row>
    <row r="92" spans="1:16">
      <c r="A92" s="56"/>
      <c r="B92" s="56"/>
      <c r="C92" s="56"/>
      <c r="N92" s="2"/>
      <c r="O92" s="2"/>
      <c r="P92" s="2"/>
    </row>
    <row r="93" spans="1:16">
      <c r="A93" s="56"/>
      <c r="B93" s="56"/>
      <c r="C93" s="56"/>
      <c r="N93" s="2"/>
      <c r="O93" s="2"/>
      <c r="P93" s="2"/>
    </row>
    <row r="94" spans="1:16">
      <c r="A94" s="56"/>
      <c r="B94" s="56"/>
      <c r="C94" s="56"/>
      <c r="N94" s="2"/>
      <c r="O94" s="2"/>
      <c r="P94" s="2"/>
    </row>
    <row r="95" spans="1:16">
      <c r="A95" s="56"/>
      <c r="B95" s="56"/>
      <c r="C95" s="56"/>
      <c r="N95" s="2"/>
      <c r="O95" s="2"/>
      <c r="P95" s="2"/>
    </row>
    <row r="96" spans="1:16">
      <c r="A96" s="56"/>
      <c r="B96" s="56"/>
      <c r="C96" s="56"/>
      <c r="N96" s="2"/>
      <c r="O96" s="2"/>
      <c r="P96" s="2"/>
    </row>
    <row r="97" spans="1:16">
      <c r="A97" s="56"/>
      <c r="B97" s="56"/>
      <c r="C97" s="56"/>
      <c r="N97" s="2"/>
      <c r="O97" s="2"/>
      <c r="P97" s="2"/>
    </row>
    <row r="98" spans="1:16" ht="15.75" customHeight="1">
      <c r="A98" s="56"/>
      <c r="B98" s="56"/>
      <c r="C98" s="56"/>
      <c r="N98" s="2"/>
      <c r="O98" s="2"/>
      <c r="P98" s="2"/>
    </row>
    <row r="99" spans="1:16">
      <c r="A99" s="56"/>
      <c r="B99" s="56"/>
      <c r="C99" s="56"/>
      <c r="N99" s="2"/>
      <c r="O99" s="2"/>
      <c r="P99" s="2"/>
    </row>
    <row r="100" spans="1:16">
      <c r="A100" s="56"/>
      <c r="B100" s="56"/>
      <c r="C100" s="56"/>
      <c r="N100" s="2"/>
      <c r="O100" s="2"/>
      <c r="P100" s="2"/>
    </row>
    <row r="101" spans="1:16">
      <c r="A101" s="56"/>
      <c r="B101" s="56"/>
      <c r="C101" s="56"/>
      <c r="N101" s="2"/>
      <c r="O101" s="2"/>
      <c r="P101" s="2"/>
    </row>
    <row r="102" spans="1:16">
      <c r="A102" s="56"/>
      <c r="B102" s="56"/>
      <c r="C102" s="56"/>
      <c r="N102" s="2"/>
      <c r="O102" s="2"/>
      <c r="P102" s="2"/>
    </row>
    <row r="103" spans="1:16">
      <c r="A103" s="56"/>
      <c r="B103" s="56"/>
      <c r="C103" s="56"/>
      <c r="N103" s="2"/>
      <c r="O103" s="2"/>
      <c r="P103" s="2"/>
    </row>
    <row r="104" spans="1:16">
      <c r="A104" s="56"/>
      <c r="B104" s="56"/>
      <c r="C104" s="56"/>
      <c r="N104" s="2"/>
      <c r="O104" s="2"/>
      <c r="P104" s="2"/>
    </row>
    <row r="105" spans="1:16">
      <c r="A105" s="56"/>
      <c r="B105" s="56"/>
      <c r="C105" s="56"/>
      <c r="N105" s="2"/>
      <c r="O105" s="2"/>
      <c r="P105" s="2"/>
    </row>
    <row r="106" spans="1:16">
      <c r="A106" s="56"/>
      <c r="B106" s="56"/>
      <c r="C106" s="56"/>
      <c r="N106" s="2"/>
      <c r="O106" s="2"/>
      <c r="P106" s="2"/>
    </row>
    <row r="107" spans="1:16">
      <c r="A107" s="56"/>
      <c r="B107" s="56"/>
      <c r="C107" s="56"/>
      <c r="N107" s="2"/>
      <c r="O107" s="2"/>
      <c r="P107" s="2"/>
    </row>
    <row r="108" spans="1:16">
      <c r="A108" s="56"/>
      <c r="B108" s="56"/>
      <c r="C108" s="56"/>
      <c r="N108" s="2"/>
      <c r="O108" s="2"/>
      <c r="P108" s="2"/>
    </row>
    <row r="109" spans="1:16">
      <c r="A109" s="56"/>
      <c r="B109" s="56"/>
      <c r="C109" s="56"/>
      <c r="N109" s="2"/>
      <c r="O109" s="2"/>
      <c r="P109" s="2"/>
    </row>
    <row r="110" spans="1:16">
      <c r="A110" s="56"/>
      <c r="B110" s="56"/>
      <c r="C110" s="56"/>
      <c r="N110" s="2"/>
      <c r="O110" s="2"/>
      <c r="P110" s="2"/>
    </row>
    <row r="111" spans="1:16">
      <c r="A111" s="56"/>
      <c r="B111" s="56"/>
      <c r="C111" s="56"/>
      <c r="N111" s="2"/>
      <c r="O111" s="2"/>
      <c r="P111" s="2"/>
    </row>
    <row r="112" spans="1:16">
      <c r="A112" s="56"/>
      <c r="B112" s="56"/>
      <c r="C112" s="56"/>
      <c r="N112" s="2"/>
      <c r="O112" s="2"/>
      <c r="P112" s="2"/>
    </row>
    <row r="113" spans="1:16">
      <c r="A113" s="56"/>
      <c r="B113" s="56"/>
      <c r="C113" s="56"/>
      <c r="N113" s="2"/>
      <c r="O113" s="2"/>
      <c r="P113" s="2"/>
    </row>
    <row r="114" spans="1:16">
      <c r="A114" s="56"/>
      <c r="B114" s="56"/>
      <c r="C114" s="56"/>
      <c r="N114" s="2"/>
      <c r="O114" s="2"/>
      <c r="P114" s="2"/>
    </row>
    <row r="115" spans="1:16">
      <c r="A115" s="56"/>
      <c r="B115" s="56"/>
      <c r="C115" s="56"/>
      <c r="N115" s="2"/>
      <c r="O115" s="2"/>
      <c r="P115" s="2"/>
    </row>
    <row r="116" spans="1:16">
      <c r="A116" s="56"/>
      <c r="B116" s="56"/>
      <c r="C116" s="56"/>
      <c r="N116" s="2"/>
      <c r="O116" s="2"/>
      <c r="P116" s="2"/>
    </row>
    <row r="117" spans="1:16">
      <c r="A117" s="56"/>
      <c r="B117" s="56"/>
      <c r="C117" s="56"/>
      <c r="N117" s="2"/>
      <c r="O117" s="2"/>
      <c r="P117" s="2"/>
    </row>
    <row r="118" spans="1:16">
      <c r="A118" s="56"/>
      <c r="B118" s="56"/>
      <c r="C118" s="56"/>
      <c r="N118" s="2"/>
      <c r="O118" s="2"/>
      <c r="P118" s="2"/>
    </row>
    <row r="119" spans="1:16">
      <c r="A119" s="56"/>
      <c r="B119" s="56"/>
      <c r="C119" s="56"/>
      <c r="N119" s="2"/>
      <c r="O119" s="2"/>
      <c r="P119" s="2"/>
    </row>
    <row r="120" spans="1:16">
      <c r="A120" s="56"/>
      <c r="B120" s="56"/>
      <c r="C120" s="56"/>
      <c r="N120" s="2"/>
      <c r="O120" s="2"/>
      <c r="P120" s="2"/>
    </row>
    <row r="121" spans="1:16">
      <c r="A121" s="56"/>
      <c r="B121" s="56"/>
      <c r="C121" s="56"/>
      <c r="N121" s="2"/>
      <c r="O121" s="2"/>
      <c r="P121" s="2"/>
    </row>
    <row r="122" spans="1:16">
      <c r="A122" s="56"/>
      <c r="B122" s="56"/>
      <c r="C122" s="56"/>
      <c r="N122" s="2"/>
      <c r="O122" s="2"/>
      <c r="P122" s="2"/>
    </row>
    <row r="123" spans="1:16">
      <c r="A123" s="56"/>
      <c r="B123" s="56"/>
      <c r="C123" s="56"/>
      <c r="N123" s="2"/>
      <c r="O123" s="2"/>
      <c r="P123" s="2"/>
    </row>
    <row r="124" spans="1:16">
      <c r="A124" s="56"/>
      <c r="B124" s="56"/>
      <c r="C124" s="56"/>
      <c r="N124" s="2"/>
      <c r="O124" s="2"/>
      <c r="P124" s="2"/>
    </row>
    <row r="125" spans="1:16">
      <c r="A125" s="56"/>
      <c r="B125" s="56"/>
      <c r="C125" s="56"/>
      <c r="N125" s="2"/>
      <c r="O125" s="2"/>
      <c r="P125" s="2"/>
    </row>
    <row r="126" spans="1:16">
      <c r="A126" s="56"/>
      <c r="B126" s="56"/>
      <c r="C126" s="56"/>
      <c r="N126" s="2"/>
      <c r="O126" s="2"/>
      <c r="P126" s="2"/>
    </row>
    <row r="127" spans="1:16">
      <c r="A127" s="56"/>
      <c r="B127" s="56"/>
      <c r="C127" s="56"/>
      <c r="N127" s="2"/>
      <c r="O127" s="2"/>
      <c r="P127" s="2"/>
    </row>
    <row r="128" spans="1:16">
      <c r="A128" s="56"/>
      <c r="B128" s="56"/>
      <c r="C128" s="56"/>
      <c r="N128" s="2"/>
      <c r="O128" s="2"/>
      <c r="P128" s="2"/>
    </row>
    <row r="129" spans="1:16">
      <c r="A129" s="56"/>
      <c r="B129" s="56"/>
      <c r="C129" s="56"/>
      <c r="N129" s="2"/>
      <c r="O129" s="2"/>
      <c r="P129" s="2"/>
    </row>
    <row r="130" spans="1:16">
      <c r="A130" s="56"/>
      <c r="B130" s="56"/>
      <c r="C130" s="56"/>
      <c r="N130" s="2"/>
      <c r="O130" s="2"/>
      <c r="P130" s="2"/>
    </row>
    <row r="131" spans="1:16">
      <c r="A131" s="56"/>
      <c r="B131" s="56"/>
      <c r="C131" s="56"/>
      <c r="N131" s="2"/>
      <c r="O131" s="2"/>
      <c r="P131" s="2"/>
    </row>
    <row r="132" spans="1:16">
      <c r="A132" s="56"/>
      <c r="B132" s="56"/>
      <c r="C132" s="56"/>
      <c r="N132" s="2"/>
      <c r="O132" s="2"/>
      <c r="P132" s="2"/>
    </row>
    <row r="133" spans="1:16">
      <c r="A133" s="56"/>
      <c r="B133" s="56"/>
      <c r="C133" s="56"/>
      <c r="N133" s="2"/>
      <c r="O133" s="2"/>
      <c r="P133" s="2"/>
    </row>
    <row r="134" spans="1:16">
      <c r="A134" s="56"/>
      <c r="B134" s="56"/>
      <c r="C134" s="56"/>
      <c r="N134" s="2"/>
      <c r="O134" s="2"/>
      <c r="P134" s="2"/>
    </row>
    <row r="135" spans="1:16">
      <c r="A135" s="56"/>
      <c r="B135" s="56"/>
      <c r="C135" s="56"/>
      <c r="N135" s="2"/>
      <c r="O135" s="2"/>
      <c r="P135" s="2"/>
    </row>
    <row r="136" spans="1:16">
      <c r="A136" s="56"/>
      <c r="B136" s="56"/>
      <c r="C136" s="56"/>
      <c r="N136" s="2"/>
      <c r="O136" s="2"/>
      <c r="P136" s="2"/>
    </row>
    <row r="137" spans="1:16">
      <c r="A137" s="56"/>
      <c r="B137" s="56"/>
      <c r="C137" s="56"/>
      <c r="N137" s="2"/>
      <c r="O137" s="2"/>
      <c r="P137" s="2"/>
    </row>
    <row r="138" spans="1:16">
      <c r="A138" s="56"/>
      <c r="B138" s="56"/>
      <c r="C138" s="56"/>
      <c r="N138" s="2"/>
      <c r="O138" s="2"/>
      <c r="P138" s="2"/>
    </row>
    <row r="139" spans="1:16">
      <c r="A139" s="56"/>
      <c r="B139" s="56"/>
      <c r="C139" s="56"/>
      <c r="N139" s="2"/>
      <c r="O139" s="2"/>
      <c r="P139" s="2"/>
    </row>
    <row r="140" spans="1:16">
      <c r="A140" s="56"/>
      <c r="B140" s="56"/>
      <c r="C140" s="56"/>
      <c r="N140" s="2"/>
      <c r="O140" s="2"/>
      <c r="P140" s="2"/>
    </row>
    <row r="141" spans="1:16">
      <c r="A141" s="56"/>
      <c r="B141" s="56"/>
      <c r="C141" s="56"/>
      <c r="N141" s="2"/>
      <c r="O141" s="2"/>
      <c r="P141" s="2"/>
    </row>
    <row r="142" spans="1:16">
      <c r="A142" s="56"/>
      <c r="B142" s="56"/>
      <c r="C142" s="56"/>
      <c r="N142" s="2"/>
      <c r="O142" s="2"/>
      <c r="P142" s="2"/>
    </row>
    <row r="143" spans="1:16">
      <c r="A143" s="56"/>
      <c r="B143" s="56"/>
      <c r="C143" s="56"/>
      <c r="N143" s="2"/>
      <c r="O143" s="2"/>
      <c r="P143" s="2"/>
    </row>
    <row r="144" spans="1:16">
      <c r="A144" s="56"/>
      <c r="B144" s="56"/>
      <c r="C144" s="56"/>
      <c r="N144" s="2"/>
      <c r="O144" s="2"/>
      <c r="P144" s="2"/>
    </row>
    <row r="145" spans="1:16">
      <c r="A145" s="56"/>
      <c r="B145" s="56"/>
      <c r="C145" s="56"/>
      <c r="N145" s="2"/>
      <c r="O145" s="2"/>
      <c r="P145" s="2"/>
    </row>
    <row r="146" spans="1:16">
      <c r="A146" s="56"/>
      <c r="B146" s="56"/>
      <c r="C146" s="56"/>
      <c r="N146" s="2"/>
      <c r="O146" s="2"/>
      <c r="P146" s="2"/>
    </row>
    <row r="147" spans="1:16">
      <c r="A147" s="56"/>
      <c r="B147" s="56"/>
      <c r="C147" s="56"/>
      <c r="N147" s="2"/>
      <c r="O147" s="2"/>
      <c r="P147" s="2"/>
    </row>
    <row r="148" spans="1:16">
      <c r="A148" s="56"/>
      <c r="B148" s="56"/>
      <c r="C148" s="56"/>
      <c r="N148" s="2"/>
      <c r="O148" s="2"/>
      <c r="P148" s="2"/>
    </row>
    <row r="149" spans="1:16">
      <c r="A149" s="56"/>
      <c r="B149" s="56"/>
      <c r="C149" s="56"/>
      <c r="N149" s="2"/>
      <c r="O149" s="2"/>
      <c r="P149" s="2"/>
    </row>
    <row r="150" spans="1:16">
      <c r="A150" s="56"/>
      <c r="B150" s="56"/>
      <c r="C150" s="56"/>
      <c r="N150" s="2"/>
      <c r="O150" s="2"/>
      <c r="P150" s="2"/>
    </row>
    <row r="151" spans="1:16">
      <c r="A151" s="56"/>
      <c r="B151" s="56"/>
      <c r="C151" s="56"/>
      <c r="N151" s="2"/>
      <c r="O151" s="2"/>
      <c r="P151" s="2"/>
    </row>
    <row r="152" spans="1:16">
      <c r="A152" s="56"/>
      <c r="B152" s="56"/>
      <c r="C152" s="56"/>
      <c r="N152" s="2"/>
      <c r="O152" s="2"/>
      <c r="P152" s="2"/>
    </row>
    <row r="153" spans="1:16">
      <c r="A153" s="56"/>
      <c r="B153" s="56"/>
      <c r="C153" s="56"/>
      <c r="N153" s="2"/>
      <c r="O153" s="2"/>
      <c r="P153" s="2"/>
    </row>
    <row r="154" spans="1:16">
      <c r="A154" s="56"/>
      <c r="B154" s="56"/>
      <c r="C154" s="56"/>
      <c r="N154" s="2"/>
      <c r="O154" s="2"/>
      <c r="P154" s="2"/>
    </row>
    <row r="155" spans="1:16">
      <c r="A155" s="56"/>
      <c r="B155" s="56"/>
      <c r="C155" s="56"/>
      <c r="N155" s="2"/>
      <c r="O155" s="2"/>
      <c r="P155" s="2"/>
    </row>
    <row r="156" spans="1:16">
      <c r="A156" s="56"/>
      <c r="B156" s="56"/>
      <c r="C156" s="56"/>
      <c r="N156" s="2"/>
      <c r="O156" s="2"/>
      <c r="P156" s="2"/>
    </row>
    <row r="157" spans="1:16">
      <c r="A157" s="56"/>
      <c r="B157" s="56"/>
      <c r="C157" s="56"/>
      <c r="N157" s="2"/>
      <c r="O157" s="2"/>
      <c r="P157" s="2"/>
    </row>
    <row r="158" spans="1:16">
      <c r="A158" s="56"/>
      <c r="B158" s="56"/>
      <c r="C158" s="56"/>
      <c r="N158" s="2"/>
      <c r="O158" s="2"/>
      <c r="P158" s="2"/>
    </row>
    <row r="159" spans="1:16">
      <c r="A159" s="56"/>
      <c r="B159" s="56"/>
      <c r="C159" s="56"/>
      <c r="N159" s="2"/>
      <c r="O159" s="2"/>
      <c r="P159" s="2"/>
    </row>
    <row r="160" spans="1:16">
      <c r="A160" s="56"/>
      <c r="B160" s="56"/>
      <c r="C160" s="56"/>
      <c r="N160" s="2"/>
      <c r="O160" s="2"/>
      <c r="P160" s="2"/>
    </row>
    <row r="161" spans="1:16">
      <c r="A161" s="56"/>
      <c r="B161" s="56"/>
      <c r="C161" s="56"/>
      <c r="N161" s="2"/>
      <c r="O161" s="2"/>
      <c r="P161" s="2"/>
    </row>
    <row r="162" spans="1:16">
      <c r="A162" s="56"/>
      <c r="B162" s="56"/>
      <c r="C162" s="56"/>
      <c r="N162" s="2"/>
      <c r="O162" s="2"/>
      <c r="P162" s="2"/>
    </row>
    <row r="163" spans="1:16">
      <c r="A163" s="56"/>
      <c r="B163" s="56"/>
      <c r="C163" s="56"/>
      <c r="N163" s="2"/>
      <c r="O163" s="2"/>
      <c r="P163" s="2"/>
    </row>
    <row r="164" spans="1:16">
      <c r="A164" s="56"/>
      <c r="B164" s="56"/>
      <c r="C164" s="56"/>
      <c r="N164" s="2"/>
      <c r="O164" s="2"/>
      <c r="P164" s="2"/>
    </row>
    <row r="165" spans="1:16">
      <c r="A165" s="56"/>
      <c r="B165" s="56"/>
      <c r="C165" s="56"/>
      <c r="N165" s="2"/>
      <c r="O165" s="2"/>
      <c r="P165" s="2"/>
    </row>
    <row r="166" spans="1:16">
      <c r="A166" s="56"/>
      <c r="B166" s="56"/>
      <c r="C166" s="56"/>
      <c r="N166" s="2"/>
      <c r="O166" s="2"/>
      <c r="P166" s="2"/>
    </row>
    <row r="167" spans="1:16">
      <c r="A167" s="56"/>
      <c r="B167" s="56"/>
      <c r="C167" s="56"/>
      <c r="N167" s="2"/>
      <c r="O167" s="2"/>
      <c r="P167" s="2"/>
    </row>
    <row r="168" spans="1:16">
      <c r="A168" s="56"/>
      <c r="B168" s="56"/>
      <c r="C168" s="56"/>
      <c r="N168" s="2"/>
      <c r="O168" s="2"/>
      <c r="P168" s="2"/>
    </row>
    <row r="169" spans="1:16">
      <c r="A169" s="56"/>
      <c r="B169" s="56"/>
      <c r="C169" s="56"/>
      <c r="N169" s="2"/>
      <c r="O169" s="2"/>
      <c r="P169" s="2"/>
    </row>
    <row r="170" spans="1:16">
      <c r="A170" s="56"/>
      <c r="B170" s="56"/>
      <c r="C170" s="56"/>
      <c r="N170" s="2"/>
      <c r="O170" s="2"/>
      <c r="P170" s="2"/>
    </row>
    <row r="171" spans="1:16">
      <c r="A171" s="56"/>
      <c r="B171" s="56"/>
      <c r="C171" s="56"/>
      <c r="N171" s="2"/>
      <c r="O171" s="2"/>
      <c r="P171" s="2"/>
    </row>
    <row r="172" spans="1:16">
      <c r="A172" s="56"/>
      <c r="B172" s="56"/>
      <c r="C172" s="56"/>
      <c r="N172" s="2"/>
      <c r="O172" s="2"/>
      <c r="P172" s="2"/>
    </row>
    <row r="173" spans="1:16">
      <c r="A173" s="56"/>
      <c r="B173" s="56"/>
      <c r="C173" s="56"/>
      <c r="N173" s="2"/>
      <c r="O173" s="2"/>
      <c r="P173" s="2"/>
    </row>
    <row r="174" spans="1:16">
      <c r="A174" s="56"/>
      <c r="B174" s="56"/>
      <c r="C174" s="56"/>
      <c r="N174" s="2"/>
      <c r="O174" s="2"/>
      <c r="P174" s="2"/>
    </row>
    <row r="175" spans="1:16">
      <c r="A175" s="56"/>
      <c r="B175" s="56"/>
      <c r="C175" s="56"/>
      <c r="N175" s="2"/>
      <c r="O175" s="2"/>
      <c r="P175" s="2"/>
    </row>
    <row r="176" spans="1:16">
      <c r="A176" s="56"/>
      <c r="B176" s="56"/>
      <c r="C176" s="56"/>
      <c r="N176" s="2"/>
      <c r="O176" s="2"/>
      <c r="P176" s="2"/>
    </row>
    <row r="177" spans="1:16">
      <c r="A177" s="56"/>
      <c r="B177" s="56"/>
      <c r="C177" s="56"/>
      <c r="N177" s="2"/>
      <c r="O177" s="2"/>
      <c r="P177" s="2"/>
    </row>
    <row r="178" spans="1:16">
      <c r="A178" s="56"/>
      <c r="B178" s="56"/>
      <c r="C178" s="56"/>
      <c r="N178" s="2"/>
      <c r="O178" s="2"/>
      <c r="P178" s="2"/>
    </row>
    <row r="179" spans="1:16">
      <c r="A179" s="56"/>
      <c r="B179" s="56"/>
      <c r="C179" s="56"/>
      <c r="N179" s="2"/>
      <c r="O179" s="2"/>
      <c r="P179" s="2"/>
    </row>
    <row r="180" spans="1:16">
      <c r="A180" s="56"/>
      <c r="B180" s="56"/>
      <c r="C180" s="56"/>
      <c r="N180" s="2"/>
      <c r="O180" s="2"/>
      <c r="P180" s="2"/>
    </row>
    <row r="181" spans="1:16">
      <c r="A181" s="56"/>
      <c r="B181" s="56"/>
      <c r="C181" s="56"/>
      <c r="N181" s="2"/>
      <c r="O181" s="2"/>
      <c r="P181" s="2"/>
    </row>
    <row r="182" spans="1:16">
      <c r="A182" s="56"/>
      <c r="B182" s="56"/>
      <c r="C182" s="56"/>
      <c r="N182" s="2"/>
      <c r="O182" s="2"/>
      <c r="P182" s="2"/>
    </row>
    <row r="183" spans="1:16">
      <c r="A183" s="56"/>
      <c r="B183" s="56"/>
      <c r="C183" s="56"/>
      <c r="N183" s="2"/>
      <c r="O183" s="2"/>
      <c r="P183" s="2"/>
    </row>
    <row r="184" spans="1:16">
      <c r="A184" s="56"/>
      <c r="B184" s="56"/>
      <c r="C184" s="56"/>
      <c r="N184" s="2"/>
      <c r="O184" s="2"/>
      <c r="P184" s="2"/>
    </row>
    <row r="185" spans="1:16">
      <c r="A185" s="56"/>
      <c r="B185" s="56"/>
      <c r="C185" s="56"/>
      <c r="N185" s="2"/>
      <c r="O185" s="2"/>
      <c r="P185" s="2"/>
    </row>
    <row r="186" spans="1:16">
      <c r="A186" s="56"/>
      <c r="B186" s="56"/>
      <c r="C186" s="56"/>
      <c r="N186" s="2"/>
      <c r="O186" s="2"/>
      <c r="P186" s="2"/>
    </row>
    <row r="187" spans="1:16">
      <c r="A187" s="56"/>
      <c r="B187" s="56"/>
      <c r="C187" s="56"/>
      <c r="N187" s="2"/>
      <c r="O187" s="2"/>
      <c r="P187" s="2"/>
    </row>
    <row r="188" spans="1:16">
      <c r="A188" s="56"/>
      <c r="B188" s="56"/>
      <c r="C188" s="56"/>
      <c r="N188" s="2"/>
      <c r="O188" s="2"/>
      <c r="P188" s="2"/>
    </row>
    <row r="189" spans="1:16">
      <c r="A189" s="56"/>
      <c r="B189" s="56"/>
      <c r="C189" s="56"/>
      <c r="N189" s="2"/>
      <c r="O189" s="2"/>
      <c r="P189" s="2"/>
    </row>
    <row r="190" spans="1:16">
      <c r="A190" s="56"/>
      <c r="B190" s="56"/>
      <c r="C190" s="56"/>
      <c r="N190" s="2"/>
      <c r="O190" s="2"/>
      <c r="P190" s="2"/>
    </row>
    <row r="191" spans="1:16">
      <c r="A191" s="56"/>
      <c r="B191" s="56"/>
      <c r="C191" s="56"/>
      <c r="N191" s="2"/>
      <c r="O191" s="2"/>
      <c r="P191" s="2"/>
    </row>
    <row r="192" spans="1:16">
      <c r="A192" s="56"/>
      <c r="B192" s="56"/>
      <c r="C192" s="56"/>
      <c r="N192" s="2"/>
      <c r="O192" s="2"/>
      <c r="P192" s="2"/>
    </row>
    <row r="193" spans="1:16">
      <c r="A193" s="56"/>
      <c r="B193" s="56"/>
      <c r="C193" s="56"/>
      <c r="N193" s="2"/>
      <c r="O193" s="2"/>
      <c r="P193" s="2"/>
    </row>
    <row r="194" spans="1:16">
      <c r="A194" s="56"/>
      <c r="B194" s="56"/>
      <c r="C194" s="56"/>
      <c r="N194" s="2"/>
      <c r="O194" s="2"/>
      <c r="P194" s="2"/>
    </row>
    <row r="195" spans="1:16">
      <c r="A195" s="56"/>
      <c r="B195" s="56"/>
      <c r="C195" s="56"/>
      <c r="N195" s="2"/>
      <c r="O195" s="2"/>
      <c r="P195" s="2"/>
    </row>
    <row r="196" spans="1:16">
      <c r="A196" s="56"/>
      <c r="B196" s="56"/>
      <c r="C196" s="56"/>
      <c r="N196" s="2"/>
      <c r="O196" s="2"/>
      <c r="P196" s="2"/>
    </row>
    <row r="197" spans="1:16">
      <c r="A197" s="56"/>
      <c r="B197" s="56"/>
      <c r="C197" s="56"/>
      <c r="N197" s="2"/>
      <c r="O197" s="2"/>
      <c r="P197" s="2"/>
    </row>
    <row r="198" spans="1:16">
      <c r="A198" s="56"/>
      <c r="B198" s="56"/>
      <c r="C198" s="56"/>
      <c r="N198" s="2"/>
      <c r="O198" s="2"/>
      <c r="P198" s="2"/>
    </row>
    <row r="199" spans="1:16">
      <c r="A199" s="56"/>
      <c r="B199" s="56"/>
      <c r="C199" s="56"/>
      <c r="N199" s="2"/>
      <c r="O199" s="2"/>
      <c r="P199" s="2"/>
    </row>
    <row r="200" spans="1:16">
      <c r="A200" s="56"/>
      <c r="B200" s="56"/>
      <c r="C200" s="56"/>
      <c r="N200" s="2"/>
      <c r="O200" s="2"/>
      <c r="P200" s="2"/>
    </row>
    <row r="201" spans="1:16">
      <c r="A201" s="56"/>
      <c r="B201" s="56"/>
      <c r="C201" s="56"/>
      <c r="N201" s="2"/>
      <c r="O201" s="2"/>
      <c r="P201" s="2"/>
    </row>
    <row r="202" spans="1:16">
      <c r="A202" s="56"/>
      <c r="B202" s="56"/>
      <c r="C202" s="56"/>
      <c r="N202" s="2"/>
      <c r="O202" s="2"/>
      <c r="P202" s="2"/>
    </row>
    <row r="203" spans="1:16">
      <c r="A203" s="56"/>
      <c r="B203" s="56"/>
      <c r="C203" s="56"/>
      <c r="N203" s="2"/>
      <c r="O203" s="2"/>
      <c r="P203" s="2"/>
    </row>
    <row r="204" spans="1:16">
      <c r="A204" s="56"/>
      <c r="B204" s="56"/>
      <c r="C204" s="56"/>
      <c r="N204" s="2"/>
      <c r="O204" s="2"/>
      <c r="P204" s="2"/>
    </row>
    <row r="205" spans="1:16">
      <c r="A205" s="56"/>
      <c r="B205" s="56"/>
      <c r="C205" s="56"/>
      <c r="N205" s="2"/>
      <c r="O205" s="2"/>
      <c r="P205" s="2"/>
    </row>
    <row r="206" spans="1:16">
      <c r="A206" s="56"/>
      <c r="B206" s="56"/>
      <c r="C206" s="56"/>
      <c r="N206" s="2"/>
      <c r="O206" s="2"/>
      <c r="P206" s="2"/>
    </row>
    <row r="207" spans="1:16">
      <c r="A207" s="56"/>
      <c r="B207" s="56"/>
      <c r="C207" s="56"/>
      <c r="N207" s="2"/>
      <c r="O207" s="2"/>
      <c r="P207" s="2"/>
    </row>
    <row r="208" spans="1:16">
      <c r="A208" s="56"/>
      <c r="B208" s="56"/>
      <c r="C208" s="56"/>
      <c r="N208" s="2"/>
      <c r="O208" s="2"/>
      <c r="P208" s="2"/>
    </row>
    <row r="209" spans="1:16">
      <c r="A209" s="56"/>
      <c r="B209" s="56"/>
      <c r="C209" s="56"/>
      <c r="N209" s="2"/>
      <c r="O209" s="2"/>
      <c r="P209" s="2"/>
    </row>
    <row r="210" spans="1:16">
      <c r="A210" s="56"/>
      <c r="B210" s="56"/>
      <c r="C210" s="56"/>
      <c r="N210" s="2"/>
      <c r="O210" s="2"/>
      <c r="P210" s="2"/>
    </row>
    <row r="211" spans="1:16">
      <c r="A211" s="56"/>
      <c r="B211" s="56"/>
      <c r="C211" s="56"/>
      <c r="N211" s="2"/>
      <c r="O211" s="2"/>
      <c r="P211" s="2"/>
    </row>
    <row r="212" spans="1:16">
      <c r="A212" s="56"/>
      <c r="B212" s="56"/>
      <c r="C212" s="56"/>
      <c r="N212" s="2"/>
      <c r="O212" s="2"/>
      <c r="P212" s="2"/>
    </row>
    <row r="213" spans="1:16">
      <c r="A213" s="56"/>
      <c r="B213" s="56"/>
      <c r="C213" s="56"/>
      <c r="N213" s="2"/>
      <c r="O213" s="2"/>
      <c r="P213" s="2"/>
    </row>
    <row r="214" spans="1:16">
      <c r="A214" s="56"/>
      <c r="B214" s="56"/>
      <c r="C214" s="56"/>
      <c r="N214" s="2"/>
      <c r="O214" s="2"/>
      <c r="P214" s="2"/>
    </row>
    <row r="215" spans="1:16">
      <c r="A215" s="56"/>
      <c r="B215" s="56"/>
      <c r="C215" s="56"/>
      <c r="N215" s="2"/>
      <c r="O215" s="2"/>
      <c r="P215" s="2"/>
    </row>
    <row r="216" spans="1:16">
      <c r="A216" s="56"/>
      <c r="B216" s="56"/>
      <c r="C216" s="56"/>
      <c r="N216" s="2"/>
      <c r="O216" s="2"/>
      <c r="P216" s="2"/>
    </row>
    <row r="217" spans="1:16">
      <c r="A217" s="56"/>
      <c r="B217" s="56"/>
      <c r="C217" s="56"/>
      <c r="N217" s="2"/>
      <c r="O217" s="2"/>
      <c r="P217" s="2"/>
    </row>
  </sheetData>
  <mergeCells count="32">
    <mergeCell ref="A11:A18"/>
    <mergeCell ref="A1:AI1"/>
    <mergeCell ref="N8:X8"/>
    <mergeCell ref="Y8:AI8"/>
    <mergeCell ref="A51:A53"/>
    <mergeCell ref="A48:A50"/>
    <mergeCell ref="A37:A47"/>
    <mergeCell ref="A29:A36"/>
    <mergeCell ref="A19:A28"/>
    <mergeCell ref="S9:S10"/>
    <mergeCell ref="O9:O10"/>
    <mergeCell ref="J9:J10"/>
    <mergeCell ref="T9:T10"/>
    <mergeCell ref="U9:U10"/>
    <mergeCell ref="P9:P10"/>
    <mergeCell ref="K9:L9"/>
    <mergeCell ref="A2:AI2"/>
    <mergeCell ref="B4:J4"/>
    <mergeCell ref="B6:D6"/>
    <mergeCell ref="F9:G9"/>
    <mergeCell ref="H9:H10"/>
    <mergeCell ref="I9:I10"/>
    <mergeCell ref="A9:A10"/>
    <mergeCell ref="B9:B10"/>
    <mergeCell ref="C9:C10"/>
    <mergeCell ref="D9:D10"/>
    <mergeCell ref="E9:E10"/>
    <mergeCell ref="M9:M10"/>
    <mergeCell ref="N9:N10"/>
    <mergeCell ref="Q9:Q10"/>
    <mergeCell ref="R9:R10"/>
    <mergeCell ref="A8:M8"/>
  </mergeCells>
  <conditionalFormatting sqref="N11:N53">
    <cfRule type="cellIs" dxfId="3" priority="10" operator="equal">
      <formula>"x"</formula>
    </cfRule>
  </conditionalFormatting>
  <conditionalFormatting sqref="O11:O53">
    <cfRule type="cellIs" dxfId="2" priority="3" operator="equal">
      <formula>"x"</formula>
    </cfRule>
  </conditionalFormatting>
  <conditionalFormatting sqref="P11:P53">
    <cfRule type="cellIs" dxfId="1" priority="7" operator="equal">
      <formula>"x"</formula>
    </cfRule>
  </conditionalFormatting>
  <pageMargins left="0.511811024" right="0.511811024" top="0.78740157499999996" bottom="0.78740157499999996" header="0.31496062000000002" footer="0.31496062000000002"/>
  <pageSetup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B3952E356D0554191578CA3B6FBE085" ma:contentTypeVersion="4" ma:contentTypeDescription="Crie um novo documento." ma:contentTypeScope="" ma:versionID="3bb7ff263c00c393f525ec74bc6acdea">
  <xsd:schema xmlns:xsd="http://www.w3.org/2001/XMLSchema" xmlns:xs="http://www.w3.org/2001/XMLSchema" xmlns:p="http://schemas.microsoft.com/office/2006/metadata/properties" xmlns:ns2="e94554e6-15ee-49e8-bff6-a42822a929e7" targetNamespace="http://schemas.microsoft.com/office/2006/metadata/properties" ma:root="true" ma:fieldsID="0071bceebe18e00c7e6cf3f135613ed0" ns2:_="">
    <xsd:import namespace="e94554e6-15ee-49e8-bff6-a42822a929e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4554e6-15ee-49e8-bff6-a42822a929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E9A5BB2-FB33-4D50-B9FA-79F0999261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4554e6-15ee-49e8-bff6-a42822a929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024F704-8315-46BC-B1CB-36C5FF58BEE1}">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C8C51AF3-DF84-4827-B17B-24037AC4E33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Cintia Lepesqueur</cp:lastModifiedBy>
  <cp:revision/>
  <dcterms:created xsi:type="dcterms:W3CDTF">2012-07-30T00:05:19Z</dcterms:created>
  <dcterms:modified xsi:type="dcterms:W3CDTF">2024-02-26T14:33:13Z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0x0101000B3952E356D0554191578CA3B6FBE085</vt:lpwstr>
  </property>
  <property fmtid="{D5CDD505-2E9C-101B-9397-08002B2CF9AE}" pid="3" name="MSIP_Label_3738d5ca-cd4e-433d-8f2a-eee77df5cad2_Enabled">
    <vt:lpwstr>true</vt:lpwstr>
  </property>
  <property fmtid="{D5CDD505-2E9C-101B-9397-08002B2CF9AE}" pid="4" name="MSIP_Label_3738d5ca-cd4e-433d-8f2a-eee77df5cad2_SetDate">
    <vt:lpwstr>2024-01-03T18:04:46Z</vt:lpwstr>
  </property>
  <property fmtid="{D5CDD505-2E9C-101B-9397-08002B2CF9AE}" pid="5" name="MSIP_Label_3738d5ca-cd4e-433d-8f2a-eee77df5cad2_Method">
    <vt:lpwstr>Standard</vt:lpwstr>
  </property>
  <property fmtid="{D5CDD505-2E9C-101B-9397-08002B2CF9AE}" pid="6" name="MSIP_Label_3738d5ca-cd4e-433d-8f2a-eee77df5cad2_Name">
    <vt:lpwstr>defa4170-0d19-0005-0004-bc88714345d2</vt:lpwstr>
  </property>
  <property fmtid="{D5CDD505-2E9C-101B-9397-08002B2CF9AE}" pid="7" name="MSIP_Label_3738d5ca-cd4e-433d-8f2a-eee77df5cad2_SiteId">
    <vt:lpwstr>c14e2b56-c5bc-43bd-ad9c-408cf6cc3560</vt:lpwstr>
  </property>
  <property fmtid="{D5CDD505-2E9C-101B-9397-08002B2CF9AE}" pid="8" name="MSIP_Label_3738d5ca-cd4e-433d-8f2a-eee77df5cad2_ActionId">
    <vt:lpwstr>a17aea00-2cfc-433d-93b6-5993bace0301</vt:lpwstr>
  </property>
  <property fmtid="{D5CDD505-2E9C-101B-9397-08002B2CF9AE}" pid="9" name="MSIP_Label_3738d5ca-cd4e-433d-8f2a-eee77df5cad2_ContentBits">
    <vt:lpwstr>0</vt:lpwstr>
  </property>
</Properties>
</file>